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021535\Desktop\Web updation_June_2025\"/>
    </mc:Choice>
  </mc:AlternateContent>
  <xr:revisionPtr revIDLastSave="0" documentId="13_ncr:1_{3AAB4ED1-C610-4BDF-91FB-B061942FE964}" xr6:coauthVersionLast="47" xr6:coauthVersionMax="47" xr10:uidLastSave="{00000000-0000-0000-0000-000000000000}"/>
  <bookViews>
    <workbookView xWindow="-120" yWindow="-120" windowWidth="24240" windowHeight="13020" tabRatio="1000" xr2:uid="{00000000-000D-0000-FFFF-FFFF00000000}"/>
  </bookViews>
  <sheets>
    <sheet name="Summary" sheetId="44" r:id="rId1"/>
  </sheets>
  <definedNames>
    <definedName name="_xlnm.Print_Area" localSheetId="0">Summary!$A$1:$J$39</definedName>
    <definedName name="_xlnm.Print_Titles" localSheetId="0">Summary!$1:$5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44" l="1"/>
  <c r="H104" i="44"/>
  <c r="G105" i="44"/>
  <c r="H105" i="44"/>
  <c r="G106" i="44"/>
  <c r="H106" i="44"/>
  <c r="G107" i="44"/>
  <c r="H107" i="44"/>
  <c r="G108" i="44"/>
  <c r="H108" i="44"/>
  <c r="G109" i="44"/>
  <c r="H109" i="44"/>
  <c r="H103" i="44"/>
  <c r="G103" i="44"/>
  <c r="G81" i="44"/>
  <c r="H81" i="44"/>
  <c r="G82" i="44"/>
  <c r="H82" i="44"/>
  <c r="G83" i="44"/>
  <c r="H83" i="44"/>
  <c r="G84" i="44"/>
  <c r="H84" i="44"/>
  <c r="G85" i="44"/>
  <c r="H85" i="44"/>
  <c r="G86" i="44"/>
  <c r="H86" i="44"/>
  <c r="G87" i="44"/>
  <c r="H87" i="44"/>
  <c r="G88" i="44"/>
  <c r="H88" i="44"/>
  <c r="G89" i="44"/>
  <c r="H89" i="44"/>
  <c r="G90" i="44"/>
  <c r="H90" i="44"/>
  <c r="G91" i="44"/>
  <c r="H91" i="44"/>
  <c r="G92" i="44"/>
  <c r="H92" i="44"/>
  <c r="G93" i="44"/>
  <c r="H93" i="44"/>
  <c r="G94" i="44"/>
  <c r="H94" i="44"/>
  <c r="G95" i="44"/>
  <c r="H95" i="44"/>
  <c r="G96" i="44"/>
  <c r="H96" i="44"/>
  <c r="G97" i="44"/>
  <c r="H97" i="44"/>
  <c r="G98" i="44"/>
  <c r="H98" i="44"/>
  <c r="G99" i="44"/>
  <c r="H99" i="44"/>
  <c r="G100" i="44"/>
  <c r="H100" i="44"/>
  <c r="G101" i="44"/>
  <c r="H101" i="44"/>
  <c r="H80" i="44"/>
  <c r="G80" i="44"/>
  <c r="J249" i="44"/>
  <c r="I249" i="44"/>
  <c r="J248" i="44"/>
  <c r="I248" i="44"/>
  <c r="J239" i="44"/>
  <c r="I239" i="44"/>
  <c r="J226" i="44"/>
  <c r="I226" i="44"/>
  <c r="J220" i="44"/>
  <c r="I220" i="44"/>
  <c r="F249" i="44"/>
  <c r="E249" i="44"/>
  <c r="G249" i="44" s="1"/>
  <c r="F248" i="44"/>
  <c r="H248" i="44" s="1"/>
  <c r="E248" i="44"/>
  <c r="F239" i="44"/>
  <c r="H239" i="44" s="1"/>
  <c r="E239" i="44"/>
  <c r="F226" i="44"/>
  <c r="E226" i="44"/>
  <c r="F220" i="44"/>
  <c r="E220" i="44"/>
  <c r="J214" i="44"/>
  <c r="I214" i="44"/>
  <c r="J213" i="44"/>
  <c r="I213" i="44"/>
  <c r="J204" i="44"/>
  <c r="I204" i="44"/>
  <c r="J191" i="44"/>
  <c r="I191" i="44"/>
  <c r="J185" i="44"/>
  <c r="I185" i="44"/>
  <c r="F214" i="44"/>
  <c r="E214" i="44"/>
  <c r="G214" i="44" s="1"/>
  <c r="F213" i="44"/>
  <c r="E213" i="44"/>
  <c r="F204" i="44"/>
  <c r="E204" i="44"/>
  <c r="F191" i="44"/>
  <c r="E191" i="44"/>
  <c r="G191" i="44" s="1"/>
  <c r="F185" i="44"/>
  <c r="H185" i="44" s="1"/>
  <c r="E185" i="44"/>
  <c r="J179" i="44"/>
  <c r="I179" i="44"/>
  <c r="J178" i="44"/>
  <c r="I178" i="44"/>
  <c r="J169" i="44"/>
  <c r="I169" i="44"/>
  <c r="J156" i="44"/>
  <c r="I156" i="44"/>
  <c r="J150" i="44"/>
  <c r="I150" i="44"/>
  <c r="F179" i="44"/>
  <c r="E179" i="44"/>
  <c r="F178" i="44"/>
  <c r="H178" i="44" s="1"/>
  <c r="E178" i="44"/>
  <c r="F169" i="44"/>
  <c r="H169" i="44" s="1"/>
  <c r="E169" i="44"/>
  <c r="F156" i="44"/>
  <c r="E156" i="44"/>
  <c r="F150" i="44"/>
  <c r="E150" i="44"/>
  <c r="J144" i="44"/>
  <c r="I144" i="44"/>
  <c r="J143" i="44"/>
  <c r="I143" i="44"/>
  <c r="J134" i="44"/>
  <c r="I134" i="44"/>
  <c r="J121" i="44"/>
  <c r="I121" i="44"/>
  <c r="J115" i="44"/>
  <c r="I115" i="44"/>
  <c r="F144" i="44"/>
  <c r="E144" i="44"/>
  <c r="F143" i="44"/>
  <c r="E143" i="44"/>
  <c r="F134" i="44"/>
  <c r="E134" i="44"/>
  <c r="F121" i="44"/>
  <c r="E121" i="44"/>
  <c r="F115" i="44"/>
  <c r="E115" i="44"/>
  <c r="J108" i="44"/>
  <c r="I108" i="44"/>
  <c r="J86" i="44"/>
  <c r="I86" i="44"/>
  <c r="J80" i="44"/>
  <c r="I80" i="44"/>
  <c r="F108" i="44"/>
  <c r="E108" i="44"/>
  <c r="F86" i="44"/>
  <c r="E86" i="44"/>
  <c r="F80" i="44"/>
  <c r="E80" i="44"/>
  <c r="E99" i="44" s="1"/>
  <c r="G244" i="44"/>
  <c r="H244" i="44"/>
  <c r="G245" i="44"/>
  <c r="H245" i="44"/>
  <c r="G246" i="44"/>
  <c r="H246" i="44"/>
  <c r="G247" i="44"/>
  <c r="H247" i="44"/>
  <c r="G248" i="44"/>
  <c r="H249" i="44"/>
  <c r="H243" i="44"/>
  <c r="G243" i="44"/>
  <c r="G221" i="44"/>
  <c r="H221" i="44"/>
  <c r="G222" i="44"/>
  <c r="H222" i="44"/>
  <c r="G223" i="44"/>
  <c r="H223" i="44"/>
  <c r="G224" i="44"/>
  <c r="H224" i="44"/>
  <c r="G225" i="44"/>
  <c r="H225" i="44"/>
  <c r="G226" i="44"/>
  <c r="H226" i="44"/>
  <c r="G227" i="44"/>
  <c r="H227" i="44"/>
  <c r="G228" i="44"/>
  <c r="H228" i="44"/>
  <c r="G229" i="44"/>
  <c r="H229" i="44"/>
  <c r="G230" i="44"/>
  <c r="H230" i="44"/>
  <c r="G231" i="44"/>
  <c r="H231" i="44"/>
  <c r="G232" i="44"/>
  <c r="H232" i="44"/>
  <c r="G233" i="44"/>
  <c r="H233" i="44"/>
  <c r="G234" i="44"/>
  <c r="H234" i="44"/>
  <c r="G235" i="44"/>
  <c r="H235" i="44"/>
  <c r="G236" i="44"/>
  <c r="H236" i="44"/>
  <c r="G237" i="44"/>
  <c r="H237" i="44"/>
  <c r="G238" i="44"/>
  <c r="H238" i="44"/>
  <c r="G239" i="44"/>
  <c r="G240" i="44"/>
  <c r="H240" i="44"/>
  <c r="G241" i="44"/>
  <c r="H241" i="44"/>
  <c r="H220" i="44"/>
  <c r="G220" i="44"/>
  <c r="G209" i="44"/>
  <c r="H209" i="44"/>
  <c r="G210" i="44"/>
  <c r="H210" i="44"/>
  <c r="G211" i="44"/>
  <c r="H211" i="44"/>
  <c r="G212" i="44"/>
  <c r="H212" i="44"/>
  <c r="G213" i="44"/>
  <c r="H213" i="44"/>
  <c r="H214" i="44"/>
  <c r="H208" i="44"/>
  <c r="G208" i="44"/>
  <c r="G186" i="44"/>
  <c r="H186" i="44"/>
  <c r="G187" i="44"/>
  <c r="H187" i="44"/>
  <c r="G188" i="44"/>
  <c r="H188" i="44"/>
  <c r="G189" i="44"/>
  <c r="H189" i="44"/>
  <c r="G190" i="44"/>
  <c r="H190" i="44"/>
  <c r="H191" i="44"/>
  <c r="G192" i="44"/>
  <c r="H192" i="44"/>
  <c r="G193" i="44"/>
  <c r="H193" i="44"/>
  <c r="G194" i="44"/>
  <c r="H194" i="44"/>
  <c r="G195" i="44"/>
  <c r="H195" i="44"/>
  <c r="G196" i="44"/>
  <c r="H196" i="44"/>
  <c r="G197" i="44"/>
  <c r="H197" i="44"/>
  <c r="G198" i="44"/>
  <c r="H198" i="44"/>
  <c r="G199" i="44"/>
  <c r="H199" i="44"/>
  <c r="G200" i="44"/>
  <c r="H200" i="44"/>
  <c r="G201" i="44"/>
  <c r="H201" i="44"/>
  <c r="G202" i="44"/>
  <c r="H202" i="44"/>
  <c r="G203" i="44"/>
  <c r="H203" i="44"/>
  <c r="G204" i="44"/>
  <c r="H204" i="44"/>
  <c r="G205" i="44"/>
  <c r="H205" i="44"/>
  <c r="G206" i="44"/>
  <c r="H206" i="44"/>
  <c r="G185" i="44"/>
  <c r="G174" i="44"/>
  <c r="H174" i="44"/>
  <c r="G175" i="44"/>
  <c r="H175" i="44"/>
  <c r="G176" i="44"/>
  <c r="H176" i="44"/>
  <c r="G177" i="44"/>
  <c r="H177" i="44"/>
  <c r="G178" i="44"/>
  <c r="G179" i="44"/>
  <c r="H179" i="44"/>
  <c r="H173" i="44"/>
  <c r="G173" i="44"/>
  <c r="G151" i="44"/>
  <c r="H151" i="44"/>
  <c r="G152" i="44"/>
  <c r="H152" i="44"/>
  <c r="G153" i="44"/>
  <c r="H153" i="44"/>
  <c r="G154" i="44"/>
  <c r="H154" i="44"/>
  <c r="G155" i="44"/>
  <c r="H155" i="44"/>
  <c r="G156" i="44"/>
  <c r="H156" i="44"/>
  <c r="G157" i="44"/>
  <c r="H157" i="44"/>
  <c r="G158" i="44"/>
  <c r="H158" i="44"/>
  <c r="G159" i="44"/>
  <c r="H159" i="44"/>
  <c r="G160" i="44"/>
  <c r="H160" i="44"/>
  <c r="G161" i="44"/>
  <c r="H161" i="44"/>
  <c r="G162" i="44"/>
  <c r="H162" i="44"/>
  <c r="G163" i="44"/>
  <c r="H163" i="44"/>
  <c r="G164" i="44"/>
  <c r="H164" i="44"/>
  <c r="G165" i="44"/>
  <c r="H165" i="44"/>
  <c r="G166" i="44"/>
  <c r="H166" i="44"/>
  <c r="G167" i="44"/>
  <c r="H167" i="44"/>
  <c r="G168" i="44"/>
  <c r="H168" i="44"/>
  <c r="G169" i="44"/>
  <c r="G170" i="44"/>
  <c r="H170" i="44"/>
  <c r="G171" i="44"/>
  <c r="H171" i="44"/>
  <c r="H150" i="44"/>
  <c r="G150" i="44"/>
  <c r="G139" i="44"/>
  <c r="H139" i="44"/>
  <c r="G140" i="44"/>
  <c r="H140" i="44"/>
  <c r="G141" i="44"/>
  <c r="H141" i="44"/>
  <c r="G142" i="44"/>
  <c r="H142" i="44"/>
  <c r="G143" i="44"/>
  <c r="H143" i="44"/>
  <c r="G144" i="44"/>
  <c r="H144" i="44"/>
  <c r="H138" i="44"/>
  <c r="G138" i="44"/>
  <c r="G116" i="44"/>
  <c r="H116" i="44"/>
  <c r="G117" i="44"/>
  <c r="H117" i="44"/>
  <c r="G118" i="44"/>
  <c r="H118" i="44"/>
  <c r="G119" i="44"/>
  <c r="H119" i="44"/>
  <c r="G120" i="44"/>
  <c r="H120" i="44"/>
  <c r="G121" i="44"/>
  <c r="H121" i="44"/>
  <c r="G122" i="44"/>
  <c r="H122" i="44"/>
  <c r="G123" i="44"/>
  <c r="H123" i="44"/>
  <c r="G124" i="44"/>
  <c r="H124" i="44"/>
  <c r="G125" i="44"/>
  <c r="H125" i="44"/>
  <c r="G126" i="44"/>
  <c r="H126" i="44"/>
  <c r="G127" i="44"/>
  <c r="H127" i="44"/>
  <c r="G128" i="44"/>
  <c r="H128" i="44"/>
  <c r="G129" i="44"/>
  <c r="H129" i="44"/>
  <c r="G130" i="44"/>
  <c r="H130" i="44"/>
  <c r="G131" i="44"/>
  <c r="H131" i="44"/>
  <c r="G132" i="44"/>
  <c r="H132" i="44"/>
  <c r="G133" i="44"/>
  <c r="H133" i="44"/>
  <c r="G134" i="44"/>
  <c r="H134" i="44"/>
  <c r="G135" i="44"/>
  <c r="H135" i="44"/>
  <c r="G136" i="44"/>
  <c r="H136" i="44"/>
  <c r="H115" i="44"/>
  <c r="G115" i="44"/>
  <c r="G69" i="44"/>
  <c r="H69" i="44"/>
  <c r="G70" i="44"/>
  <c r="H70" i="44"/>
  <c r="G71" i="44"/>
  <c r="H71" i="44"/>
  <c r="G72" i="44"/>
  <c r="H72" i="44"/>
  <c r="H68" i="44"/>
  <c r="G68" i="44"/>
  <c r="G66" i="44"/>
  <c r="H66" i="44"/>
  <c r="G46" i="44"/>
  <c r="H46" i="44"/>
  <c r="G47" i="44"/>
  <c r="H47" i="44"/>
  <c r="G48" i="44"/>
  <c r="H48" i="44"/>
  <c r="G49" i="44"/>
  <c r="H49" i="44"/>
  <c r="G50" i="44"/>
  <c r="H50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2" i="44"/>
  <c r="H62" i="44"/>
  <c r="G63" i="44"/>
  <c r="H63" i="44"/>
  <c r="G65" i="44"/>
  <c r="H65" i="44"/>
  <c r="I73" i="44"/>
  <c r="J73" i="44"/>
  <c r="I51" i="44"/>
  <c r="J51" i="44"/>
  <c r="I45" i="44"/>
  <c r="I64" i="44" s="1"/>
  <c r="J45" i="44"/>
  <c r="F73" i="44"/>
  <c r="H73" i="44" s="1"/>
  <c r="E73" i="44"/>
  <c r="G73" i="44" s="1"/>
  <c r="F51" i="44"/>
  <c r="E51" i="44"/>
  <c r="G51" i="44" s="1"/>
  <c r="F45" i="44"/>
  <c r="H45" i="44" s="1"/>
  <c r="E45" i="44"/>
  <c r="G45" i="44" s="1"/>
  <c r="G34" i="44"/>
  <c r="H34" i="44"/>
  <c r="G35" i="44"/>
  <c r="H35" i="44"/>
  <c r="G36" i="44"/>
  <c r="H36" i="44"/>
  <c r="G37" i="44"/>
  <c r="H37" i="44"/>
  <c r="G38" i="44"/>
  <c r="H33" i="44"/>
  <c r="G33" i="44"/>
  <c r="G11" i="44"/>
  <c r="H11" i="44"/>
  <c r="G12" i="44"/>
  <c r="H12" i="44"/>
  <c r="G13" i="44"/>
  <c r="H13" i="44"/>
  <c r="G14" i="44"/>
  <c r="H14" i="44"/>
  <c r="G15" i="44"/>
  <c r="H15" i="44"/>
  <c r="G17" i="44"/>
  <c r="H17" i="44"/>
  <c r="G18" i="44"/>
  <c r="H18" i="44"/>
  <c r="G19" i="44"/>
  <c r="H19" i="44"/>
  <c r="G20" i="44"/>
  <c r="H20" i="44"/>
  <c r="G21" i="44"/>
  <c r="H21" i="44"/>
  <c r="G22" i="44"/>
  <c r="H22" i="44"/>
  <c r="G23" i="44"/>
  <c r="H23" i="44"/>
  <c r="G24" i="44"/>
  <c r="H24" i="44"/>
  <c r="G25" i="44"/>
  <c r="H25" i="44"/>
  <c r="G26" i="44"/>
  <c r="H26" i="44"/>
  <c r="G27" i="44"/>
  <c r="H27" i="44"/>
  <c r="G28" i="44"/>
  <c r="H28" i="44"/>
  <c r="G30" i="44"/>
  <c r="H30" i="44"/>
  <c r="G31" i="44"/>
  <c r="H31" i="44"/>
  <c r="J38" i="44"/>
  <c r="I38" i="44"/>
  <c r="J16" i="44"/>
  <c r="I16" i="44"/>
  <c r="J10" i="44"/>
  <c r="I10" i="44"/>
  <c r="F10" i="44"/>
  <c r="H10" i="44" s="1"/>
  <c r="F38" i="44"/>
  <c r="H38" i="44" s="1"/>
  <c r="E38" i="44"/>
  <c r="F16" i="44"/>
  <c r="H16" i="44" s="1"/>
  <c r="E16" i="44"/>
  <c r="G16" i="44" s="1"/>
  <c r="E10" i="44"/>
  <c r="G10" i="44" s="1"/>
  <c r="I99" i="44" l="1"/>
  <c r="I109" i="44" s="1"/>
  <c r="J99" i="44"/>
  <c r="J109" i="44" s="1"/>
  <c r="F99" i="44"/>
  <c r="E109" i="44"/>
  <c r="I74" i="44"/>
  <c r="J64" i="44"/>
  <c r="J74" i="44" s="1"/>
  <c r="E64" i="44"/>
  <c r="F64" i="44"/>
  <c r="I29" i="44"/>
  <c r="I39" i="44" s="1"/>
  <c r="J29" i="44"/>
  <c r="J39" i="44" s="1"/>
  <c r="E29" i="44"/>
  <c r="F29" i="44"/>
  <c r="F109" i="44" l="1"/>
  <c r="H64" i="44"/>
  <c r="F74" i="44"/>
  <c r="H74" i="44" s="1"/>
  <c r="E74" i="44"/>
  <c r="G74" i="44" s="1"/>
  <c r="G64" i="44"/>
  <c r="F39" i="44"/>
  <c r="H39" i="44" s="1"/>
  <c r="H29" i="44"/>
  <c r="E39" i="44"/>
  <c r="G39" i="44" s="1"/>
  <c r="G29" i="44"/>
  <c r="M214" i="44"/>
  <c r="M144" i="44"/>
  <c r="M74" i="44"/>
  <c r="M179" i="44"/>
  <c r="M249" i="44"/>
  <c r="M109" i="44" l="1"/>
  <c r="M39" i="44"/>
</calcChain>
</file>

<file path=xl/sharedStrings.xml><?xml version="1.0" encoding="utf-8"?>
<sst xmlns="http://schemas.openxmlformats.org/spreadsheetml/2006/main" count="466" uniqueCount="69">
  <si>
    <t>No. of accounts in actuals , Amount in thousands</t>
  </si>
  <si>
    <t xml:space="preserve">Sr. No </t>
  </si>
  <si>
    <t>Sector</t>
  </si>
  <si>
    <t>ACP Target (Fixed Annual)</t>
  </si>
  <si>
    <t>Achievement (Disbursement) upto the end of current quarter</t>
  </si>
  <si>
    <t>% Achievement (Disbursement)</t>
  </si>
  <si>
    <t>Amount O/s</t>
  </si>
  <si>
    <t>No. of Acc.</t>
  </si>
  <si>
    <t>Amount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</si>
  <si>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</si>
  <si>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</si>
  <si>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</si>
  <si>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</si>
  <si>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</si>
  <si>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</si>
  <si>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</si>
  <si>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</si>
  <si>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&amp; Allied services</t>
  </si>
  <si>
    <t>Out of Agriculture, loans to Small &amp; Marginal Farmers</t>
  </si>
  <si>
    <t>1B</t>
  </si>
  <si>
    <t>MSMEs = 1B(i)+1B(ii)+1B(iii)+1B(iv)</t>
  </si>
  <si>
    <t>1B(i)</t>
  </si>
  <si>
    <t>1B(ii)</t>
  </si>
  <si>
    <t>Small Enterprises (Manufacturing + Service)</t>
  </si>
  <si>
    <t>1B(iii)</t>
  </si>
  <si>
    <t>Medium Enterprises (Manufacturing + Service)</t>
  </si>
  <si>
    <t>1B(iv)</t>
  </si>
  <si>
    <t>Other finance to MSMEs (As indicated in Master Direction on PSL)</t>
  </si>
  <si>
    <t>Out of 1B(iv) above, loans upto 50 crores to Start-ups)</t>
  </si>
  <si>
    <t>1C</t>
  </si>
  <si>
    <t>Export Credit</t>
  </si>
  <si>
    <t>1D</t>
  </si>
  <si>
    <t>Education</t>
  </si>
  <si>
    <t>1E</t>
  </si>
  <si>
    <t xml:space="preserve">Housing 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</si>
  <si>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</si>
  <si>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</si>
  <si>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</si>
  <si>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</si>
  <si>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</si>
  <si>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</si>
  <si>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</si>
  <si>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 Priority Sector Lending = 1A+1B+1C+1D+1E+1F+1G+1H</t>
  </si>
  <si>
    <t>Loans to weaker Sections under PSL</t>
  </si>
  <si>
    <t>Out of 3 above, loans to individual women beneficiaries up to ₹1 lakh</t>
  </si>
  <si>
    <t>4A</t>
  </si>
  <si>
    <t xml:space="preserve">Agriculture </t>
  </si>
  <si>
    <t>4B</t>
  </si>
  <si>
    <t>4C</t>
  </si>
  <si>
    <t>Housing</t>
  </si>
  <si>
    <t>4D</t>
  </si>
  <si>
    <t>Personal Loans under Non-Priority Sector</t>
  </si>
  <si>
    <t>4E</t>
  </si>
  <si>
    <t>Total = 2+5</t>
  </si>
  <si>
    <t>2. PRIVATE SECTOR BANKS</t>
  </si>
  <si>
    <t>3. REGIONAL RURAL BANKS</t>
  </si>
  <si>
    <t>4. SMALL FINANCE BANKS</t>
  </si>
  <si>
    <t>(A): PUBLIC SECTOR BANKS</t>
  </si>
  <si>
    <t>SLBC Maharashtra - Convener : Bank of Maharashtra</t>
  </si>
  <si>
    <t xml:space="preserve">All Inclusive MIS </t>
  </si>
  <si>
    <t>Name of the State/Union Territory:-- MAHARASHTRA</t>
  </si>
  <si>
    <t xml:space="preserve">Priority  Sector </t>
  </si>
  <si>
    <t xml:space="preserve">Non-Priority Sector </t>
  </si>
  <si>
    <t>(A) Public Sector Banks (B) Private Sector Banks (C) Regional Rural Banks (D) Small Finance Banks (E) Rural Cooperative Banks (StCBs and DCCBs)                                 Total (A+B+C+D+E)</t>
  </si>
  <si>
    <t>6. Maharashtra State Coop Bank (DCCBs)</t>
  </si>
  <si>
    <t>5. Wholly Owned Subsidaries of Foreign bank</t>
  </si>
  <si>
    <t>Statement showing Achievement vis-à-vis Targets under the Annual Credit Plan (ACP) for the quarter ended 30.06.2025</t>
  </si>
  <si>
    <r>
      <t xml:space="preserve">Micro Enterprises (Manufacturing + Service) </t>
    </r>
    <r>
      <rPr>
        <sz val="11"/>
        <color indexed="8"/>
        <rFont val="Arial"/>
        <family val="2"/>
      </rPr>
      <t>(including Khadi &amp; Village Industries)</t>
    </r>
  </si>
  <si>
    <r>
      <t xml:space="preserve">Sub-total Non-Priority Sector Lending </t>
    </r>
    <r>
      <rPr>
        <b/>
        <sz val="11"/>
        <color indexed="8"/>
        <rFont val="Arial"/>
        <family val="2"/>
      </rPr>
      <t>= 4A+4B+4C+4D+4E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</si>
</sst>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9]General"/>
    <numFmt numFmtId="165" formatCode="0;[Red]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4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" fontId="0" fillId="3" borderId="0" xfId="0" applyNumberFormat="1" applyFill="1"/>
    <xf numFmtId="0" fontId="0" fillId="3" borderId="0" xfId="0" applyFill="1" applyAlignment="1">
      <alignment wrapText="1"/>
    </xf>
    <xf numFmtId="1" fontId="1" fillId="3" borderId="0" xfId="0" applyNumberFormat="1" applyFont="1" applyFill="1"/>
    <xf numFmtId="1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" fontId="5" fillId="4" borderId="1" xfId="0" applyNumberFormat="1" applyFont="1" applyFill="1" applyBorder="1"/>
    <xf numFmtId="1" fontId="5" fillId="5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/>
    <xf numFmtId="0" fontId="6" fillId="3" borderId="1" xfId="0" applyFont="1" applyFill="1" applyBorder="1"/>
    <xf numFmtId="165" fontId="6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1" fontId="6" fillId="6" borderId="1" xfId="0" applyNumberFormat="1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9" fillId="6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3" borderId="2" xfId="0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0" fontId="6" fillId="0" borderId="2" xfId="0" applyFont="1" applyBorder="1"/>
    <xf numFmtId="165" fontId="6" fillId="0" borderId="3" xfId="0" applyNumberFormat="1" applyFont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1" fontId="5" fillId="7" borderId="1" xfId="0" applyNumberFormat="1" applyFont="1" applyFill="1" applyBorder="1"/>
    <xf numFmtId="1" fontId="5" fillId="2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 wrapText="1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6" fillId="6" borderId="1" xfId="0" applyFont="1" applyFill="1" applyBorder="1"/>
    <xf numFmtId="0" fontId="10" fillId="4" borderId="1" xfId="2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_MIS I Submitted to RBI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249"/>
  <sheetViews>
    <sheetView tabSelected="1" topLeftCell="A47" zoomScaleNormal="100" zoomScaleSheetLayoutView="85" workbookViewId="0">
      <selection activeCell="E256" sqref="E256"/>
    </sheetView>
  </sheetViews>
  <sheetFormatPr defaultRowHeight="15" x14ac:dyDescent="0.25"/>
  <cols>
    <col min="1" max="1" width="6.7109375" style="5" bestFit="1" customWidth="1"/>
    <col min="2" max="2" width="48.85546875" style="6" customWidth="1"/>
    <col min="3" max="3" width="12.7109375" bestFit="1" customWidth="1"/>
    <col min="4" max="4" width="14.28515625" customWidth="1"/>
    <col min="5" max="5" width="15" customWidth="1"/>
    <col min="6" max="6" width="13.85546875" customWidth="1"/>
    <col min="7" max="7" width="13" bestFit="1" customWidth="1"/>
    <col min="8" max="8" width="11.5703125" bestFit="1" customWidth="1"/>
    <col min="9" max="9" width="11.140625" customWidth="1"/>
    <col min="10" max="10" width="13.140625" customWidth="1"/>
    <col min="12" max="12" width="9.140625" style="2"/>
    <col min="13" max="13" width="23.7109375" style="2" customWidth="1"/>
    <col min="14" max="81" width="9.140625" style="1"/>
    <col min="240" max="240" width="6.7109375" bestFit="1" customWidth="1"/>
    <col min="241" max="241" width="74.5703125" customWidth="1"/>
    <col min="242" max="242" width="12.7109375" bestFit="1" customWidth="1"/>
    <col min="243" max="243" width="11.28515625" customWidth="1"/>
    <col min="244" max="244" width="15" customWidth="1"/>
    <col min="245" max="245" width="13.85546875" customWidth="1"/>
    <col min="246" max="246" width="12.7109375" bestFit="1" customWidth="1"/>
    <col min="247" max="247" width="9.7109375" bestFit="1" customWidth="1"/>
    <col min="248" max="248" width="11.140625" customWidth="1"/>
    <col min="249" max="249" width="13.140625" customWidth="1"/>
    <col min="250" max="250" width="12.7109375" bestFit="1" customWidth="1"/>
    <col min="251" max="251" width="11.5703125" customWidth="1"/>
    <col min="252" max="252" width="14.7109375" customWidth="1"/>
    <col min="253" max="253" width="13.7109375" customWidth="1"/>
    <col min="254" max="254" width="12.7109375" bestFit="1" customWidth="1"/>
    <col min="255" max="255" width="9.7109375" bestFit="1" customWidth="1"/>
    <col min="256" max="256" width="11.42578125" customWidth="1"/>
    <col min="257" max="257" width="11.5703125" bestFit="1" customWidth="1"/>
    <col min="496" max="496" width="6.7109375" bestFit="1" customWidth="1"/>
    <col min="497" max="497" width="74.5703125" customWidth="1"/>
    <col min="498" max="498" width="12.7109375" bestFit="1" customWidth="1"/>
    <col min="499" max="499" width="11.28515625" customWidth="1"/>
    <col min="500" max="500" width="15" customWidth="1"/>
    <col min="501" max="501" width="13.85546875" customWidth="1"/>
    <col min="502" max="502" width="12.7109375" bestFit="1" customWidth="1"/>
    <col min="503" max="503" width="9.7109375" bestFit="1" customWidth="1"/>
    <col min="504" max="504" width="11.140625" customWidth="1"/>
    <col min="505" max="505" width="13.140625" customWidth="1"/>
    <col min="506" max="506" width="12.7109375" bestFit="1" customWidth="1"/>
    <col min="507" max="507" width="11.5703125" customWidth="1"/>
    <col min="508" max="508" width="14.7109375" customWidth="1"/>
    <col min="509" max="509" width="13.7109375" customWidth="1"/>
    <col min="510" max="510" width="12.7109375" bestFit="1" customWidth="1"/>
    <col min="511" max="511" width="9.7109375" bestFit="1" customWidth="1"/>
    <col min="512" max="512" width="11.42578125" customWidth="1"/>
    <col min="513" max="513" width="11.5703125" bestFit="1" customWidth="1"/>
    <col min="752" max="752" width="6.7109375" bestFit="1" customWidth="1"/>
    <col min="753" max="753" width="74.5703125" customWidth="1"/>
    <col min="754" max="754" width="12.7109375" bestFit="1" customWidth="1"/>
    <col min="755" max="755" width="11.28515625" customWidth="1"/>
    <col min="756" max="756" width="15" customWidth="1"/>
    <col min="757" max="757" width="13.85546875" customWidth="1"/>
    <col min="758" max="758" width="12.7109375" bestFit="1" customWidth="1"/>
    <col min="759" max="759" width="9.7109375" bestFit="1" customWidth="1"/>
    <col min="760" max="760" width="11.140625" customWidth="1"/>
    <col min="761" max="761" width="13.140625" customWidth="1"/>
    <col min="762" max="762" width="12.7109375" bestFit="1" customWidth="1"/>
    <col min="763" max="763" width="11.5703125" customWidth="1"/>
    <col min="764" max="764" width="14.7109375" customWidth="1"/>
    <col min="765" max="765" width="13.7109375" customWidth="1"/>
    <col min="766" max="766" width="12.7109375" bestFit="1" customWidth="1"/>
    <col min="767" max="767" width="9.7109375" bestFit="1" customWidth="1"/>
    <col min="768" max="768" width="11.42578125" customWidth="1"/>
    <col min="769" max="769" width="11.5703125" bestFit="1" customWidth="1"/>
    <col min="1008" max="1008" width="6.7109375" bestFit="1" customWidth="1"/>
    <col min="1009" max="1009" width="74.5703125" customWidth="1"/>
    <col min="1010" max="1010" width="12.7109375" bestFit="1" customWidth="1"/>
    <col min="1011" max="1011" width="11.28515625" customWidth="1"/>
    <col min="1012" max="1012" width="15" customWidth="1"/>
    <col min="1013" max="1013" width="13.85546875" customWidth="1"/>
    <col min="1014" max="1014" width="12.7109375" bestFit="1" customWidth="1"/>
    <col min="1015" max="1015" width="9.7109375" bestFit="1" customWidth="1"/>
    <col min="1016" max="1016" width="11.140625" customWidth="1"/>
    <col min="1017" max="1017" width="13.140625" customWidth="1"/>
    <col min="1018" max="1018" width="12.7109375" bestFit="1" customWidth="1"/>
    <col min="1019" max="1019" width="11.5703125" customWidth="1"/>
    <col min="1020" max="1020" width="14.7109375" customWidth="1"/>
    <col min="1021" max="1021" width="13.7109375" customWidth="1"/>
    <col min="1022" max="1022" width="12.7109375" bestFit="1" customWidth="1"/>
    <col min="1023" max="1023" width="9.7109375" bestFit="1" customWidth="1"/>
    <col min="1024" max="1024" width="11.42578125" customWidth="1"/>
    <col min="1025" max="1025" width="11.5703125" bestFit="1" customWidth="1"/>
    <col min="1264" max="1264" width="6.7109375" bestFit="1" customWidth="1"/>
    <col min="1265" max="1265" width="74.5703125" customWidth="1"/>
    <col min="1266" max="1266" width="12.7109375" bestFit="1" customWidth="1"/>
    <col min="1267" max="1267" width="11.28515625" customWidth="1"/>
    <col min="1268" max="1268" width="15" customWidth="1"/>
    <col min="1269" max="1269" width="13.85546875" customWidth="1"/>
    <col min="1270" max="1270" width="12.7109375" bestFit="1" customWidth="1"/>
    <col min="1271" max="1271" width="9.7109375" bestFit="1" customWidth="1"/>
    <col min="1272" max="1272" width="11.140625" customWidth="1"/>
    <col min="1273" max="1273" width="13.140625" customWidth="1"/>
    <col min="1274" max="1274" width="12.7109375" bestFit="1" customWidth="1"/>
    <col min="1275" max="1275" width="11.5703125" customWidth="1"/>
    <col min="1276" max="1276" width="14.7109375" customWidth="1"/>
    <col min="1277" max="1277" width="13.7109375" customWidth="1"/>
    <col min="1278" max="1278" width="12.7109375" bestFit="1" customWidth="1"/>
    <col min="1279" max="1279" width="9.7109375" bestFit="1" customWidth="1"/>
    <col min="1280" max="1280" width="11.42578125" customWidth="1"/>
    <col min="1281" max="1281" width="11.5703125" bestFit="1" customWidth="1"/>
    <col min="1520" max="1520" width="6.7109375" bestFit="1" customWidth="1"/>
    <col min="1521" max="1521" width="74.5703125" customWidth="1"/>
    <col min="1522" max="1522" width="12.7109375" bestFit="1" customWidth="1"/>
    <col min="1523" max="1523" width="11.28515625" customWidth="1"/>
    <col min="1524" max="1524" width="15" customWidth="1"/>
    <col min="1525" max="1525" width="13.85546875" customWidth="1"/>
    <col min="1526" max="1526" width="12.7109375" bestFit="1" customWidth="1"/>
    <col min="1527" max="1527" width="9.7109375" bestFit="1" customWidth="1"/>
    <col min="1528" max="1528" width="11.140625" customWidth="1"/>
    <col min="1529" max="1529" width="13.140625" customWidth="1"/>
    <col min="1530" max="1530" width="12.7109375" bestFit="1" customWidth="1"/>
    <col min="1531" max="1531" width="11.5703125" customWidth="1"/>
    <col min="1532" max="1532" width="14.7109375" customWidth="1"/>
    <col min="1533" max="1533" width="13.7109375" customWidth="1"/>
    <col min="1534" max="1534" width="12.7109375" bestFit="1" customWidth="1"/>
    <col min="1535" max="1535" width="9.7109375" bestFit="1" customWidth="1"/>
    <col min="1536" max="1536" width="11.42578125" customWidth="1"/>
    <col min="1537" max="1537" width="11.5703125" bestFit="1" customWidth="1"/>
    <col min="1776" max="1776" width="6.7109375" bestFit="1" customWidth="1"/>
    <col min="1777" max="1777" width="74.5703125" customWidth="1"/>
    <col min="1778" max="1778" width="12.7109375" bestFit="1" customWidth="1"/>
    <col min="1779" max="1779" width="11.28515625" customWidth="1"/>
    <col min="1780" max="1780" width="15" customWidth="1"/>
    <col min="1781" max="1781" width="13.85546875" customWidth="1"/>
    <col min="1782" max="1782" width="12.7109375" bestFit="1" customWidth="1"/>
    <col min="1783" max="1783" width="9.7109375" bestFit="1" customWidth="1"/>
    <col min="1784" max="1784" width="11.140625" customWidth="1"/>
    <col min="1785" max="1785" width="13.140625" customWidth="1"/>
    <col min="1786" max="1786" width="12.7109375" bestFit="1" customWidth="1"/>
    <col min="1787" max="1787" width="11.5703125" customWidth="1"/>
    <col min="1788" max="1788" width="14.7109375" customWidth="1"/>
    <col min="1789" max="1789" width="13.7109375" customWidth="1"/>
    <col min="1790" max="1790" width="12.7109375" bestFit="1" customWidth="1"/>
    <col min="1791" max="1791" width="9.7109375" bestFit="1" customWidth="1"/>
    <col min="1792" max="1792" width="11.42578125" customWidth="1"/>
    <col min="1793" max="1793" width="11.5703125" bestFit="1" customWidth="1"/>
    <col min="2032" max="2032" width="6.7109375" bestFit="1" customWidth="1"/>
    <col min="2033" max="2033" width="74.5703125" customWidth="1"/>
    <col min="2034" max="2034" width="12.7109375" bestFit="1" customWidth="1"/>
    <col min="2035" max="2035" width="11.28515625" customWidth="1"/>
    <col min="2036" max="2036" width="15" customWidth="1"/>
    <col min="2037" max="2037" width="13.85546875" customWidth="1"/>
    <col min="2038" max="2038" width="12.7109375" bestFit="1" customWidth="1"/>
    <col min="2039" max="2039" width="9.7109375" bestFit="1" customWidth="1"/>
    <col min="2040" max="2040" width="11.140625" customWidth="1"/>
    <col min="2041" max="2041" width="13.140625" customWidth="1"/>
    <col min="2042" max="2042" width="12.7109375" bestFit="1" customWidth="1"/>
    <col min="2043" max="2043" width="11.5703125" customWidth="1"/>
    <col min="2044" max="2044" width="14.7109375" customWidth="1"/>
    <col min="2045" max="2045" width="13.7109375" customWidth="1"/>
    <col min="2046" max="2046" width="12.7109375" bestFit="1" customWidth="1"/>
    <col min="2047" max="2047" width="9.7109375" bestFit="1" customWidth="1"/>
    <col min="2048" max="2048" width="11.42578125" customWidth="1"/>
    <col min="2049" max="2049" width="11.5703125" bestFit="1" customWidth="1"/>
    <col min="2288" max="2288" width="6.7109375" bestFit="1" customWidth="1"/>
    <col min="2289" max="2289" width="74.5703125" customWidth="1"/>
    <col min="2290" max="2290" width="12.7109375" bestFit="1" customWidth="1"/>
    <col min="2291" max="2291" width="11.28515625" customWidth="1"/>
    <col min="2292" max="2292" width="15" customWidth="1"/>
    <col min="2293" max="2293" width="13.85546875" customWidth="1"/>
    <col min="2294" max="2294" width="12.7109375" bestFit="1" customWidth="1"/>
    <col min="2295" max="2295" width="9.7109375" bestFit="1" customWidth="1"/>
    <col min="2296" max="2296" width="11.140625" customWidth="1"/>
    <col min="2297" max="2297" width="13.140625" customWidth="1"/>
    <col min="2298" max="2298" width="12.7109375" bestFit="1" customWidth="1"/>
    <col min="2299" max="2299" width="11.5703125" customWidth="1"/>
    <col min="2300" max="2300" width="14.7109375" customWidth="1"/>
    <col min="2301" max="2301" width="13.7109375" customWidth="1"/>
    <col min="2302" max="2302" width="12.7109375" bestFit="1" customWidth="1"/>
    <col min="2303" max="2303" width="9.7109375" bestFit="1" customWidth="1"/>
    <col min="2304" max="2304" width="11.42578125" customWidth="1"/>
    <col min="2305" max="2305" width="11.5703125" bestFit="1" customWidth="1"/>
    <col min="2544" max="2544" width="6.7109375" bestFit="1" customWidth="1"/>
    <col min="2545" max="2545" width="74.5703125" customWidth="1"/>
    <col min="2546" max="2546" width="12.7109375" bestFit="1" customWidth="1"/>
    <col min="2547" max="2547" width="11.28515625" customWidth="1"/>
    <col min="2548" max="2548" width="15" customWidth="1"/>
    <col min="2549" max="2549" width="13.85546875" customWidth="1"/>
    <col min="2550" max="2550" width="12.7109375" bestFit="1" customWidth="1"/>
    <col min="2551" max="2551" width="9.7109375" bestFit="1" customWidth="1"/>
    <col min="2552" max="2552" width="11.140625" customWidth="1"/>
    <col min="2553" max="2553" width="13.140625" customWidth="1"/>
    <col min="2554" max="2554" width="12.7109375" bestFit="1" customWidth="1"/>
    <col min="2555" max="2555" width="11.5703125" customWidth="1"/>
    <col min="2556" max="2556" width="14.7109375" customWidth="1"/>
    <col min="2557" max="2557" width="13.7109375" customWidth="1"/>
    <col min="2558" max="2558" width="12.7109375" bestFit="1" customWidth="1"/>
    <col min="2559" max="2559" width="9.7109375" bestFit="1" customWidth="1"/>
    <col min="2560" max="2560" width="11.42578125" customWidth="1"/>
    <col min="2561" max="2561" width="11.5703125" bestFit="1" customWidth="1"/>
    <col min="2800" max="2800" width="6.7109375" bestFit="1" customWidth="1"/>
    <col min="2801" max="2801" width="74.5703125" customWidth="1"/>
    <col min="2802" max="2802" width="12.7109375" bestFit="1" customWidth="1"/>
    <col min="2803" max="2803" width="11.28515625" customWidth="1"/>
    <col min="2804" max="2804" width="15" customWidth="1"/>
    <col min="2805" max="2805" width="13.85546875" customWidth="1"/>
    <col min="2806" max="2806" width="12.7109375" bestFit="1" customWidth="1"/>
    <col min="2807" max="2807" width="9.7109375" bestFit="1" customWidth="1"/>
    <col min="2808" max="2808" width="11.140625" customWidth="1"/>
    <col min="2809" max="2809" width="13.140625" customWidth="1"/>
    <col min="2810" max="2810" width="12.7109375" bestFit="1" customWidth="1"/>
    <col min="2811" max="2811" width="11.5703125" customWidth="1"/>
    <col min="2812" max="2812" width="14.7109375" customWidth="1"/>
    <col min="2813" max="2813" width="13.7109375" customWidth="1"/>
    <col min="2814" max="2814" width="12.7109375" bestFit="1" customWidth="1"/>
    <col min="2815" max="2815" width="9.7109375" bestFit="1" customWidth="1"/>
    <col min="2816" max="2816" width="11.42578125" customWidth="1"/>
    <col min="2817" max="2817" width="11.5703125" bestFit="1" customWidth="1"/>
    <col min="3056" max="3056" width="6.7109375" bestFit="1" customWidth="1"/>
    <col min="3057" max="3057" width="74.5703125" customWidth="1"/>
    <col min="3058" max="3058" width="12.7109375" bestFit="1" customWidth="1"/>
    <col min="3059" max="3059" width="11.28515625" customWidth="1"/>
    <col min="3060" max="3060" width="15" customWidth="1"/>
    <col min="3061" max="3061" width="13.85546875" customWidth="1"/>
    <col min="3062" max="3062" width="12.7109375" bestFit="1" customWidth="1"/>
    <col min="3063" max="3063" width="9.7109375" bestFit="1" customWidth="1"/>
    <col min="3064" max="3064" width="11.140625" customWidth="1"/>
    <col min="3065" max="3065" width="13.140625" customWidth="1"/>
    <col min="3066" max="3066" width="12.7109375" bestFit="1" customWidth="1"/>
    <col min="3067" max="3067" width="11.5703125" customWidth="1"/>
    <col min="3068" max="3068" width="14.7109375" customWidth="1"/>
    <col min="3069" max="3069" width="13.7109375" customWidth="1"/>
    <col min="3070" max="3070" width="12.7109375" bestFit="1" customWidth="1"/>
    <col min="3071" max="3071" width="9.7109375" bestFit="1" customWidth="1"/>
    <col min="3072" max="3072" width="11.42578125" customWidth="1"/>
    <col min="3073" max="3073" width="11.5703125" bestFit="1" customWidth="1"/>
    <col min="3312" max="3312" width="6.7109375" bestFit="1" customWidth="1"/>
    <col min="3313" max="3313" width="74.5703125" customWidth="1"/>
    <col min="3314" max="3314" width="12.7109375" bestFit="1" customWidth="1"/>
    <col min="3315" max="3315" width="11.28515625" customWidth="1"/>
    <col min="3316" max="3316" width="15" customWidth="1"/>
    <col min="3317" max="3317" width="13.85546875" customWidth="1"/>
    <col min="3318" max="3318" width="12.7109375" bestFit="1" customWidth="1"/>
    <col min="3319" max="3319" width="9.7109375" bestFit="1" customWidth="1"/>
    <col min="3320" max="3320" width="11.140625" customWidth="1"/>
    <col min="3321" max="3321" width="13.140625" customWidth="1"/>
    <col min="3322" max="3322" width="12.7109375" bestFit="1" customWidth="1"/>
    <col min="3323" max="3323" width="11.5703125" customWidth="1"/>
    <col min="3324" max="3324" width="14.7109375" customWidth="1"/>
    <col min="3325" max="3325" width="13.7109375" customWidth="1"/>
    <col min="3326" max="3326" width="12.7109375" bestFit="1" customWidth="1"/>
    <col min="3327" max="3327" width="9.7109375" bestFit="1" customWidth="1"/>
    <col min="3328" max="3328" width="11.42578125" customWidth="1"/>
    <col min="3329" max="3329" width="11.5703125" bestFit="1" customWidth="1"/>
    <col min="3568" max="3568" width="6.7109375" bestFit="1" customWidth="1"/>
    <col min="3569" max="3569" width="74.5703125" customWidth="1"/>
    <col min="3570" max="3570" width="12.7109375" bestFit="1" customWidth="1"/>
    <col min="3571" max="3571" width="11.28515625" customWidth="1"/>
    <col min="3572" max="3572" width="15" customWidth="1"/>
    <col min="3573" max="3573" width="13.85546875" customWidth="1"/>
    <col min="3574" max="3574" width="12.7109375" bestFit="1" customWidth="1"/>
    <col min="3575" max="3575" width="9.7109375" bestFit="1" customWidth="1"/>
    <col min="3576" max="3576" width="11.140625" customWidth="1"/>
    <col min="3577" max="3577" width="13.140625" customWidth="1"/>
    <col min="3578" max="3578" width="12.7109375" bestFit="1" customWidth="1"/>
    <col min="3579" max="3579" width="11.5703125" customWidth="1"/>
    <col min="3580" max="3580" width="14.7109375" customWidth="1"/>
    <col min="3581" max="3581" width="13.7109375" customWidth="1"/>
    <col min="3582" max="3582" width="12.7109375" bestFit="1" customWidth="1"/>
    <col min="3583" max="3583" width="9.7109375" bestFit="1" customWidth="1"/>
    <col min="3584" max="3584" width="11.42578125" customWidth="1"/>
    <col min="3585" max="3585" width="11.5703125" bestFit="1" customWidth="1"/>
    <col min="3824" max="3824" width="6.7109375" bestFit="1" customWidth="1"/>
    <col min="3825" max="3825" width="74.5703125" customWidth="1"/>
    <col min="3826" max="3826" width="12.7109375" bestFit="1" customWidth="1"/>
    <col min="3827" max="3827" width="11.28515625" customWidth="1"/>
    <col min="3828" max="3828" width="15" customWidth="1"/>
    <col min="3829" max="3829" width="13.85546875" customWidth="1"/>
    <col min="3830" max="3830" width="12.7109375" bestFit="1" customWidth="1"/>
    <col min="3831" max="3831" width="9.7109375" bestFit="1" customWidth="1"/>
    <col min="3832" max="3832" width="11.140625" customWidth="1"/>
    <col min="3833" max="3833" width="13.140625" customWidth="1"/>
    <col min="3834" max="3834" width="12.7109375" bestFit="1" customWidth="1"/>
    <col min="3835" max="3835" width="11.5703125" customWidth="1"/>
    <col min="3836" max="3836" width="14.7109375" customWidth="1"/>
    <col min="3837" max="3837" width="13.7109375" customWidth="1"/>
    <col min="3838" max="3838" width="12.7109375" bestFit="1" customWidth="1"/>
    <col min="3839" max="3839" width="9.7109375" bestFit="1" customWidth="1"/>
    <col min="3840" max="3840" width="11.42578125" customWidth="1"/>
    <col min="3841" max="3841" width="11.5703125" bestFit="1" customWidth="1"/>
    <col min="4080" max="4080" width="6.7109375" bestFit="1" customWidth="1"/>
    <col min="4081" max="4081" width="74.5703125" customWidth="1"/>
    <col min="4082" max="4082" width="12.7109375" bestFit="1" customWidth="1"/>
    <col min="4083" max="4083" width="11.28515625" customWidth="1"/>
    <col min="4084" max="4084" width="15" customWidth="1"/>
    <col min="4085" max="4085" width="13.85546875" customWidth="1"/>
    <col min="4086" max="4086" width="12.7109375" bestFit="1" customWidth="1"/>
    <col min="4087" max="4087" width="9.7109375" bestFit="1" customWidth="1"/>
    <col min="4088" max="4088" width="11.140625" customWidth="1"/>
    <col min="4089" max="4089" width="13.140625" customWidth="1"/>
    <col min="4090" max="4090" width="12.7109375" bestFit="1" customWidth="1"/>
    <col min="4091" max="4091" width="11.5703125" customWidth="1"/>
    <col min="4092" max="4092" width="14.7109375" customWidth="1"/>
    <col min="4093" max="4093" width="13.7109375" customWidth="1"/>
    <col min="4094" max="4094" width="12.7109375" bestFit="1" customWidth="1"/>
    <col min="4095" max="4095" width="9.7109375" bestFit="1" customWidth="1"/>
    <col min="4096" max="4096" width="11.42578125" customWidth="1"/>
    <col min="4097" max="4097" width="11.5703125" bestFit="1" customWidth="1"/>
    <col min="4336" max="4336" width="6.7109375" bestFit="1" customWidth="1"/>
    <col min="4337" max="4337" width="74.5703125" customWidth="1"/>
    <col min="4338" max="4338" width="12.7109375" bestFit="1" customWidth="1"/>
    <col min="4339" max="4339" width="11.28515625" customWidth="1"/>
    <col min="4340" max="4340" width="15" customWidth="1"/>
    <col min="4341" max="4341" width="13.85546875" customWidth="1"/>
    <col min="4342" max="4342" width="12.7109375" bestFit="1" customWidth="1"/>
    <col min="4343" max="4343" width="9.7109375" bestFit="1" customWidth="1"/>
    <col min="4344" max="4344" width="11.140625" customWidth="1"/>
    <col min="4345" max="4345" width="13.140625" customWidth="1"/>
    <col min="4346" max="4346" width="12.7109375" bestFit="1" customWidth="1"/>
    <col min="4347" max="4347" width="11.5703125" customWidth="1"/>
    <col min="4348" max="4348" width="14.7109375" customWidth="1"/>
    <col min="4349" max="4349" width="13.7109375" customWidth="1"/>
    <col min="4350" max="4350" width="12.7109375" bestFit="1" customWidth="1"/>
    <col min="4351" max="4351" width="9.7109375" bestFit="1" customWidth="1"/>
    <col min="4352" max="4352" width="11.42578125" customWidth="1"/>
    <col min="4353" max="4353" width="11.5703125" bestFit="1" customWidth="1"/>
    <col min="4592" max="4592" width="6.7109375" bestFit="1" customWidth="1"/>
    <col min="4593" max="4593" width="74.5703125" customWidth="1"/>
    <col min="4594" max="4594" width="12.7109375" bestFit="1" customWidth="1"/>
    <col min="4595" max="4595" width="11.28515625" customWidth="1"/>
    <col min="4596" max="4596" width="15" customWidth="1"/>
    <col min="4597" max="4597" width="13.85546875" customWidth="1"/>
    <col min="4598" max="4598" width="12.7109375" bestFit="1" customWidth="1"/>
    <col min="4599" max="4599" width="9.7109375" bestFit="1" customWidth="1"/>
    <col min="4600" max="4600" width="11.140625" customWidth="1"/>
    <col min="4601" max="4601" width="13.140625" customWidth="1"/>
    <col min="4602" max="4602" width="12.7109375" bestFit="1" customWidth="1"/>
    <col min="4603" max="4603" width="11.5703125" customWidth="1"/>
    <col min="4604" max="4604" width="14.7109375" customWidth="1"/>
    <col min="4605" max="4605" width="13.7109375" customWidth="1"/>
    <col min="4606" max="4606" width="12.7109375" bestFit="1" customWidth="1"/>
    <col min="4607" max="4607" width="9.7109375" bestFit="1" customWidth="1"/>
    <col min="4608" max="4608" width="11.42578125" customWidth="1"/>
    <col min="4609" max="4609" width="11.5703125" bestFit="1" customWidth="1"/>
    <col min="4848" max="4848" width="6.7109375" bestFit="1" customWidth="1"/>
    <col min="4849" max="4849" width="74.5703125" customWidth="1"/>
    <col min="4850" max="4850" width="12.7109375" bestFit="1" customWidth="1"/>
    <col min="4851" max="4851" width="11.28515625" customWidth="1"/>
    <col min="4852" max="4852" width="15" customWidth="1"/>
    <col min="4853" max="4853" width="13.85546875" customWidth="1"/>
    <col min="4854" max="4854" width="12.7109375" bestFit="1" customWidth="1"/>
    <col min="4855" max="4855" width="9.7109375" bestFit="1" customWidth="1"/>
    <col min="4856" max="4856" width="11.140625" customWidth="1"/>
    <col min="4857" max="4857" width="13.140625" customWidth="1"/>
    <col min="4858" max="4858" width="12.7109375" bestFit="1" customWidth="1"/>
    <col min="4859" max="4859" width="11.5703125" customWidth="1"/>
    <col min="4860" max="4860" width="14.7109375" customWidth="1"/>
    <col min="4861" max="4861" width="13.7109375" customWidth="1"/>
    <col min="4862" max="4862" width="12.7109375" bestFit="1" customWidth="1"/>
    <col min="4863" max="4863" width="9.7109375" bestFit="1" customWidth="1"/>
    <col min="4864" max="4864" width="11.42578125" customWidth="1"/>
    <col min="4865" max="4865" width="11.5703125" bestFit="1" customWidth="1"/>
    <col min="5104" max="5104" width="6.7109375" bestFit="1" customWidth="1"/>
    <col min="5105" max="5105" width="74.5703125" customWidth="1"/>
    <col min="5106" max="5106" width="12.7109375" bestFit="1" customWidth="1"/>
    <col min="5107" max="5107" width="11.28515625" customWidth="1"/>
    <col min="5108" max="5108" width="15" customWidth="1"/>
    <col min="5109" max="5109" width="13.85546875" customWidth="1"/>
    <col min="5110" max="5110" width="12.7109375" bestFit="1" customWidth="1"/>
    <col min="5111" max="5111" width="9.7109375" bestFit="1" customWidth="1"/>
    <col min="5112" max="5112" width="11.140625" customWidth="1"/>
    <col min="5113" max="5113" width="13.140625" customWidth="1"/>
    <col min="5114" max="5114" width="12.7109375" bestFit="1" customWidth="1"/>
    <col min="5115" max="5115" width="11.5703125" customWidth="1"/>
    <col min="5116" max="5116" width="14.7109375" customWidth="1"/>
    <col min="5117" max="5117" width="13.7109375" customWidth="1"/>
    <col min="5118" max="5118" width="12.7109375" bestFit="1" customWidth="1"/>
    <col min="5119" max="5119" width="9.7109375" bestFit="1" customWidth="1"/>
    <col min="5120" max="5120" width="11.42578125" customWidth="1"/>
    <col min="5121" max="5121" width="11.5703125" bestFit="1" customWidth="1"/>
    <col min="5360" max="5360" width="6.7109375" bestFit="1" customWidth="1"/>
    <col min="5361" max="5361" width="74.5703125" customWidth="1"/>
    <col min="5362" max="5362" width="12.7109375" bestFit="1" customWidth="1"/>
    <col min="5363" max="5363" width="11.28515625" customWidth="1"/>
    <col min="5364" max="5364" width="15" customWidth="1"/>
    <col min="5365" max="5365" width="13.85546875" customWidth="1"/>
    <col min="5366" max="5366" width="12.7109375" bestFit="1" customWidth="1"/>
    <col min="5367" max="5367" width="9.7109375" bestFit="1" customWidth="1"/>
    <col min="5368" max="5368" width="11.140625" customWidth="1"/>
    <col min="5369" max="5369" width="13.140625" customWidth="1"/>
    <col min="5370" max="5370" width="12.7109375" bestFit="1" customWidth="1"/>
    <col min="5371" max="5371" width="11.5703125" customWidth="1"/>
    <col min="5372" max="5372" width="14.7109375" customWidth="1"/>
    <col min="5373" max="5373" width="13.7109375" customWidth="1"/>
    <col min="5374" max="5374" width="12.7109375" bestFit="1" customWidth="1"/>
    <col min="5375" max="5375" width="9.7109375" bestFit="1" customWidth="1"/>
    <col min="5376" max="5376" width="11.42578125" customWidth="1"/>
    <col min="5377" max="5377" width="11.5703125" bestFit="1" customWidth="1"/>
    <col min="5616" max="5616" width="6.7109375" bestFit="1" customWidth="1"/>
    <col min="5617" max="5617" width="74.5703125" customWidth="1"/>
    <col min="5618" max="5618" width="12.7109375" bestFit="1" customWidth="1"/>
    <col min="5619" max="5619" width="11.28515625" customWidth="1"/>
    <col min="5620" max="5620" width="15" customWidth="1"/>
    <col min="5621" max="5621" width="13.85546875" customWidth="1"/>
    <col min="5622" max="5622" width="12.7109375" bestFit="1" customWidth="1"/>
    <col min="5623" max="5623" width="9.7109375" bestFit="1" customWidth="1"/>
    <col min="5624" max="5624" width="11.140625" customWidth="1"/>
    <col min="5625" max="5625" width="13.140625" customWidth="1"/>
    <col min="5626" max="5626" width="12.7109375" bestFit="1" customWidth="1"/>
    <col min="5627" max="5627" width="11.5703125" customWidth="1"/>
    <col min="5628" max="5628" width="14.7109375" customWidth="1"/>
    <col min="5629" max="5629" width="13.7109375" customWidth="1"/>
    <col min="5630" max="5630" width="12.7109375" bestFit="1" customWidth="1"/>
    <col min="5631" max="5631" width="9.7109375" bestFit="1" customWidth="1"/>
    <col min="5632" max="5632" width="11.42578125" customWidth="1"/>
    <col min="5633" max="5633" width="11.5703125" bestFit="1" customWidth="1"/>
    <col min="5872" max="5872" width="6.7109375" bestFit="1" customWidth="1"/>
    <col min="5873" max="5873" width="74.5703125" customWidth="1"/>
    <col min="5874" max="5874" width="12.7109375" bestFit="1" customWidth="1"/>
    <col min="5875" max="5875" width="11.28515625" customWidth="1"/>
    <col min="5876" max="5876" width="15" customWidth="1"/>
    <col min="5877" max="5877" width="13.85546875" customWidth="1"/>
    <col min="5878" max="5878" width="12.7109375" bestFit="1" customWidth="1"/>
    <col min="5879" max="5879" width="9.7109375" bestFit="1" customWidth="1"/>
    <col min="5880" max="5880" width="11.140625" customWidth="1"/>
    <col min="5881" max="5881" width="13.140625" customWidth="1"/>
    <col min="5882" max="5882" width="12.7109375" bestFit="1" customWidth="1"/>
    <col min="5883" max="5883" width="11.5703125" customWidth="1"/>
    <col min="5884" max="5884" width="14.7109375" customWidth="1"/>
    <col min="5885" max="5885" width="13.7109375" customWidth="1"/>
    <col min="5886" max="5886" width="12.7109375" bestFit="1" customWidth="1"/>
    <col min="5887" max="5887" width="9.7109375" bestFit="1" customWidth="1"/>
    <col min="5888" max="5888" width="11.42578125" customWidth="1"/>
    <col min="5889" max="5889" width="11.5703125" bestFit="1" customWidth="1"/>
    <col min="6128" max="6128" width="6.7109375" bestFit="1" customWidth="1"/>
    <col min="6129" max="6129" width="74.5703125" customWidth="1"/>
    <col min="6130" max="6130" width="12.7109375" bestFit="1" customWidth="1"/>
    <col min="6131" max="6131" width="11.28515625" customWidth="1"/>
    <col min="6132" max="6132" width="15" customWidth="1"/>
    <col min="6133" max="6133" width="13.85546875" customWidth="1"/>
    <col min="6134" max="6134" width="12.7109375" bestFit="1" customWidth="1"/>
    <col min="6135" max="6135" width="9.7109375" bestFit="1" customWidth="1"/>
    <col min="6136" max="6136" width="11.140625" customWidth="1"/>
    <col min="6137" max="6137" width="13.140625" customWidth="1"/>
    <col min="6138" max="6138" width="12.7109375" bestFit="1" customWidth="1"/>
    <col min="6139" max="6139" width="11.5703125" customWidth="1"/>
    <col min="6140" max="6140" width="14.7109375" customWidth="1"/>
    <col min="6141" max="6141" width="13.7109375" customWidth="1"/>
    <col min="6142" max="6142" width="12.7109375" bestFit="1" customWidth="1"/>
    <col min="6143" max="6143" width="9.7109375" bestFit="1" customWidth="1"/>
    <col min="6144" max="6144" width="11.42578125" customWidth="1"/>
    <col min="6145" max="6145" width="11.5703125" bestFit="1" customWidth="1"/>
    <col min="6384" max="6384" width="6.7109375" bestFit="1" customWidth="1"/>
    <col min="6385" max="6385" width="74.5703125" customWidth="1"/>
    <col min="6386" max="6386" width="12.7109375" bestFit="1" customWidth="1"/>
    <col min="6387" max="6387" width="11.28515625" customWidth="1"/>
    <col min="6388" max="6388" width="15" customWidth="1"/>
    <col min="6389" max="6389" width="13.85546875" customWidth="1"/>
    <col min="6390" max="6390" width="12.7109375" bestFit="1" customWidth="1"/>
    <col min="6391" max="6391" width="9.7109375" bestFit="1" customWidth="1"/>
    <col min="6392" max="6392" width="11.140625" customWidth="1"/>
    <col min="6393" max="6393" width="13.140625" customWidth="1"/>
    <col min="6394" max="6394" width="12.7109375" bestFit="1" customWidth="1"/>
    <col min="6395" max="6395" width="11.5703125" customWidth="1"/>
    <col min="6396" max="6396" width="14.7109375" customWidth="1"/>
    <col min="6397" max="6397" width="13.7109375" customWidth="1"/>
    <col min="6398" max="6398" width="12.7109375" bestFit="1" customWidth="1"/>
    <col min="6399" max="6399" width="9.7109375" bestFit="1" customWidth="1"/>
    <col min="6400" max="6400" width="11.42578125" customWidth="1"/>
    <col min="6401" max="6401" width="11.5703125" bestFit="1" customWidth="1"/>
    <col min="6640" max="6640" width="6.7109375" bestFit="1" customWidth="1"/>
    <col min="6641" max="6641" width="74.5703125" customWidth="1"/>
    <col min="6642" max="6642" width="12.7109375" bestFit="1" customWidth="1"/>
    <col min="6643" max="6643" width="11.28515625" customWidth="1"/>
    <col min="6644" max="6644" width="15" customWidth="1"/>
    <col min="6645" max="6645" width="13.85546875" customWidth="1"/>
    <col min="6646" max="6646" width="12.7109375" bestFit="1" customWidth="1"/>
    <col min="6647" max="6647" width="9.7109375" bestFit="1" customWidth="1"/>
    <col min="6648" max="6648" width="11.140625" customWidth="1"/>
    <col min="6649" max="6649" width="13.140625" customWidth="1"/>
    <col min="6650" max="6650" width="12.7109375" bestFit="1" customWidth="1"/>
    <col min="6651" max="6651" width="11.5703125" customWidth="1"/>
    <col min="6652" max="6652" width="14.7109375" customWidth="1"/>
    <col min="6653" max="6653" width="13.7109375" customWidth="1"/>
    <col min="6654" max="6654" width="12.7109375" bestFit="1" customWidth="1"/>
    <col min="6655" max="6655" width="9.7109375" bestFit="1" customWidth="1"/>
    <col min="6656" max="6656" width="11.42578125" customWidth="1"/>
    <col min="6657" max="6657" width="11.5703125" bestFit="1" customWidth="1"/>
    <col min="6896" max="6896" width="6.7109375" bestFit="1" customWidth="1"/>
    <col min="6897" max="6897" width="74.5703125" customWidth="1"/>
    <col min="6898" max="6898" width="12.7109375" bestFit="1" customWidth="1"/>
    <col min="6899" max="6899" width="11.28515625" customWidth="1"/>
    <col min="6900" max="6900" width="15" customWidth="1"/>
    <col min="6901" max="6901" width="13.85546875" customWidth="1"/>
    <col min="6902" max="6902" width="12.7109375" bestFit="1" customWidth="1"/>
    <col min="6903" max="6903" width="9.7109375" bestFit="1" customWidth="1"/>
    <col min="6904" max="6904" width="11.140625" customWidth="1"/>
    <col min="6905" max="6905" width="13.140625" customWidth="1"/>
    <col min="6906" max="6906" width="12.7109375" bestFit="1" customWidth="1"/>
    <col min="6907" max="6907" width="11.5703125" customWidth="1"/>
    <col min="6908" max="6908" width="14.7109375" customWidth="1"/>
    <col min="6909" max="6909" width="13.7109375" customWidth="1"/>
    <col min="6910" max="6910" width="12.7109375" bestFit="1" customWidth="1"/>
    <col min="6911" max="6911" width="9.7109375" bestFit="1" customWidth="1"/>
    <col min="6912" max="6912" width="11.42578125" customWidth="1"/>
    <col min="6913" max="6913" width="11.5703125" bestFit="1" customWidth="1"/>
    <col min="7152" max="7152" width="6.7109375" bestFit="1" customWidth="1"/>
    <col min="7153" max="7153" width="74.5703125" customWidth="1"/>
    <col min="7154" max="7154" width="12.7109375" bestFit="1" customWidth="1"/>
    <col min="7155" max="7155" width="11.28515625" customWidth="1"/>
    <col min="7156" max="7156" width="15" customWidth="1"/>
    <col min="7157" max="7157" width="13.85546875" customWidth="1"/>
    <col min="7158" max="7158" width="12.7109375" bestFit="1" customWidth="1"/>
    <col min="7159" max="7159" width="9.7109375" bestFit="1" customWidth="1"/>
    <col min="7160" max="7160" width="11.140625" customWidth="1"/>
    <col min="7161" max="7161" width="13.140625" customWidth="1"/>
    <col min="7162" max="7162" width="12.7109375" bestFit="1" customWidth="1"/>
    <col min="7163" max="7163" width="11.5703125" customWidth="1"/>
    <col min="7164" max="7164" width="14.7109375" customWidth="1"/>
    <col min="7165" max="7165" width="13.7109375" customWidth="1"/>
    <col min="7166" max="7166" width="12.7109375" bestFit="1" customWidth="1"/>
    <col min="7167" max="7167" width="9.7109375" bestFit="1" customWidth="1"/>
    <col min="7168" max="7168" width="11.42578125" customWidth="1"/>
    <col min="7169" max="7169" width="11.5703125" bestFit="1" customWidth="1"/>
    <col min="7408" max="7408" width="6.7109375" bestFit="1" customWidth="1"/>
    <col min="7409" max="7409" width="74.5703125" customWidth="1"/>
    <col min="7410" max="7410" width="12.7109375" bestFit="1" customWidth="1"/>
    <col min="7411" max="7411" width="11.28515625" customWidth="1"/>
    <col min="7412" max="7412" width="15" customWidth="1"/>
    <col min="7413" max="7413" width="13.85546875" customWidth="1"/>
    <col min="7414" max="7414" width="12.7109375" bestFit="1" customWidth="1"/>
    <col min="7415" max="7415" width="9.7109375" bestFit="1" customWidth="1"/>
    <col min="7416" max="7416" width="11.140625" customWidth="1"/>
    <col min="7417" max="7417" width="13.140625" customWidth="1"/>
    <col min="7418" max="7418" width="12.7109375" bestFit="1" customWidth="1"/>
    <col min="7419" max="7419" width="11.5703125" customWidth="1"/>
    <col min="7420" max="7420" width="14.7109375" customWidth="1"/>
    <col min="7421" max="7421" width="13.7109375" customWidth="1"/>
    <col min="7422" max="7422" width="12.7109375" bestFit="1" customWidth="1"/>
    <col min="7423" max="7423" width="9.7109375" bestFit="1" customWidth="1"/>
    <col min="7424" max="7424" width="11.42578125" customWidth="1"/>
    <col min="7425" max="7425" width="11.5703125" bestFit="1" customWidth="1"/>
    <col min="7664" max="7664" width="6.7109375" bestFit="1" customWidth="1"/>
    <col min="7665" max="7665" width="74.5703125" customWidth="1"/>
    <col min="7666" max="7666" width="12.7109375" bestFit="1" customWidth="1"/>
    <col min="7667" max="7667" width="11.28515625" customWidth="1"/>
    <col min="7668" max="7668" width="15" customWidth="1"/>
    <col min="7669" max="7669" width="13.85546875" customWidth="1"/>
    <col min="7670" max="7670" width="12.7109375" bestFit="1" customWidth="1"/>
    <col min="7671" max="7671" width="9.7109375" bestFit="1" customWidth="1"/>
    <col min="7672" max="7672" width="11.140625" customWidth="1"/>
    <col min="7673" max="7673" width="13.140625" customWidth="1"/>
    <col min="7674" max="7674" width="12.7109375" bestFit="1" customWidth="1"/>
    <col min="7675" max="7675" width="11.5703125" customWidth="1"/>
    <col min="7676" max="7676" width="14.7109375" customWidth="1"/>
    <col min="7677" max="7677" width="13.7109375" customWidth="1"/>
    <col min="7678" max="7678" width="12.7109375" bestFit="1" customWidth="1"/>
    <col min="7679" max="7679" width="9.7109375" bestFit="1" customWidth="1"/>
    <col min="7680" max="7680" width="11.42578125" customWidth="1"/>
    <col min="7681" max="7681" width="11.5703125" bestFit="1" customWidth="1"/>
    <col min="7920" max="7920" width="6.7109375" bestFit="1" customWidth="1"/>
    <col min="7921" max="7921" width="74.5703125" customWidth="1"/>
    <col min="7922" max="7922" width="12.7109375" bestFit="1" customWidth="1"/>
    <col min="7923" max="7923" width="11.28515625" customWidth="1"/>
    <col min="7924" max="7924" width="15" customWidth="1"/>
    <col min="7925" max="7925" width="13.85546875" customWidth="1"/>
    <col min="7926" max="7926" width="12.7109375" bestFit="1" customWidth="1"/>
    <col min="7927" max="7927" width="9.7109375" bestFit="1" customWidth="1"/>
    <col min="7928" max="7928" width="11.140625" customWidth="1"/>
    <col min="7929" max="7929" width="13.140625" customWidth="1"/>
    <col min="7930" max="7930" width="12.7109375" bestFit="1" customWidth="1"/>
    <col min="7931" max="7931" width="11.5703125" customWidth="1"/>
    <col min="7932" max="7932" width="14.7109375" customWidth="1"/>
    <col min="7933" max="7933" width="13.7109375" customWidth="1"/>
    <col min="7934" max="7934" width="12.7109375" bestFit="1" customWidth="1"/>
    <col min="7935" max="7935" width="9.7109375" bestFit="1" customWidth="1"/>
    <col min="7936" max="7936" width="11.42578125" customWidth="1"/>
    <col min="7937" max="7937" width="11.5703125" bestFit="1" customWidth="1"/>
    <col min="8176" max="8176" width="6.7109375" bestFit="1" customWidth="1"/>
    <col min="8177" max="8177" width="74.5703125" customWidth="1"/>
    <col min="8178" max="8178" width="12.7109375" bestFit="1" customWidth="1"/>
    <col min="8179" max="8179" width="11.28515625" customWidth="1"/>
    <col min="8180" max="8180" width="15" customWidth="1"/>
    <col min="8181" max="8181" width="13.85546875" customWidth="1"/>
    <col min="8182" max="8182" width="12.7109375" bestFit="1" customWidth="1"/>
    <col min="8183" max="8183" width="9.7109375" bestFit="1" customWidth="1"/>
    <col min="8184" max="8184" width="11.140625" customWidth="1"/>
    <col min="8185" max="8185" width="13.140625" customWidth="1"/>
    <col min="8186" max="8186" width="12.7109375" bestFit="1" customWidth="1"/>
    <col min="8187" max="8187" width="11.5703125" customWidth="1"/>
    <col min="8188" max="8188" width="14.7109375" customWidth="1"/>
    <col min="8189" max="8189" width="13.7109375" customWidth="1"/>
    <col min="8190" max="8190" width="12.7109375" bestFit="1" customWidth="1"/>
    <col min="8191" max="8191" width="9.7109375" bestFit="1" customWidth="1"/>
    <col min="8192" max="8192" width="11.42578125" customWidth="1"/>
    <col min="8193" max="8193" width="11.5703125" bestFit="1" customWidth="1"/>
    <col min="8432" max="8432" width="6.7109375" bestFit="1" customWidth="1"/>
    <col min="8433" max="8433" width="74.5703125" customWidth="1"/>
    <col min="8434" max="8434" width="12.7109375" bestFit="1" customWidth="1"/>
    <col min="8435" max="8435" width="11.28515625" customWidth="1"/>
    <col min="8436" max="8436" width="15" customWidth="1"/>
    <col min="8437" max="8437" width="13.85546875" customWidth="1"/>
    <col min="8438" max="8438" width="12.7109375" bestFit="1" customWidth="1"/>
    <col min="8439" max="8439" width="9.7109375" bestFit="1" customWidth="1"/>
    <col min="8440" max="8440" width="11.140625" customWidth="1"/>
    <col min="8441" max="8441" width="13.140625" customWidth="1"/>
    <col min="8442" max="8442" width="12.7109375" bestFit="1" customWidth="1"/>
    <col min="8443" max="8443" width="11.5703125" customWidth="1"/>
    <col min="8444" max="8444" width="14.7109375" customWidth="1"/>
    <col min="8445" max="8445" width="13.7109375" customWidth="1"/>
    <col min="8446" max="8446" width="12.7109375" bestFit="1" customWidth="1"/>
    <col min="8447" max="8447" width="9.7109375" bestFit="1" customWidth="1"/>
    <col min="8448" max="8448" width="11.42578125" customWidth="1"/>
    <col min="8449" max="8449" width="11.5703125" bestFit="1" customWidth="1"/>
    <col min="8688" max="8688" width="6.7109375" bestFit="1" customWidth="1"/>
    <col min="8689" max="8689" width="74.5703125" customWidth="1"/>
    <col min="8690" max="8690" width="12.7109375" bestFit="1" customWidth="1"/>
    <col min="8691" max="8691" width="11.28515625" customWidth="1"/>
    <col min="8692" max="8692" width="15" customWidth="1"/>
    <col min="8693" max="8693" width="13.85546875" customWidth="1"/>
    <col min="8694" max="8694" width="12.7109375" bestFit="1" customWidth="1"/>
    <col min="8695" max="8695" width="9.7109375" bestFit="1" customWidth="1"/>
    <col min="8696" max="8696" width="11.140625" customWidth="1"/>
    <col min="8697" max="8697" width="13.140625" customWidth="1"/>
    <col min="8698" max="8698" width="12.7109375" bestFit="1" customWidth="1"/>
    <col min="8699" max="8699" width="11.5703125" customWidth="1"/>
    <col min="8700" max="8700" width="14.7109375" customWidth="1"/>
    <col min="8701" max="8701" width="13.7109375" customWidth="1"/>
    <col min="8702" max="8702" width="12.7109375" bestFit="1" customWidth="1"/>
    <col min="8703" max="8703" width="9.7109375" bestFit="1" customWidth="1"/>
    <col min="8704" max="8704" width="11.42578125" customWidth="1"/>
    <col min="8705" max="8705" width="11.5703125" bestFit="1" customWidth="1"/>
    <col min="8944" max="8944" width="6.7109375" bestFit="1" customWidth="1"/>
    <col min="8945" max="8945" width="74.5703125" customWidth="1"/>
    <col min="8946" max="8946" width="12.7109375" bestFit="1" customWidth="1"/>
    <col min="8947" max="8947" width="11.28515625" customWidth="1"/>
    <col min="8948" max="8948" width="15" customWidth="1"/>
    <col min="8949" max="8949" width="13.85546875" customWidth="1"/>
    <col min="8950" max="8950" width="12.7109375" bestFit="1" customWidth="1"/>
    <col min="8951" max="8951" width="9.7109375" bestFit="1" customWidth="1"/>
    <col min="8952" max="8952" width="11.140625" customWidth="1"/>
    <col min="8953" max="8953" width="13.140625" customWidth="1"/>
    <col min="8954" max="8954" width="12.7109375" bestFit="1" customWidth="1"/>
    <col min="8955" max="8955" width="11.5703125" customWidth="1"/>
    <col min="8956" max="8956" width="14.7109375" customWidth="1"/>
    <col min="8957" max="8957" width="13.7109375" customWidth="1"/>
    <col min="8958" max="8958" width="12.7109375" bestFit="1" customWidth="1"/>
    <col min="8959" max="8959" width="9.7109375" bestFit="1" customWidth="1"/>
    <col min="8960" max="8960" width="11.42578125" customWidth="1"/>
    <col min="8961" max="8961" width="11.5703125" bestFit="1" customWidth="1"/>
    <col min="9200" max="9200" width="6.7109375" bestFit="1" customWidth="1"/>
    <col min="9201" max="9201" width="74.5703125" customWidth="1"/>
    <col min="9202" max="9202" width="12.7109375" bestFit="1" customWidth="1"/>
    <col min="9203" max="9203" width="11.28515625" customWidth="1"/>
    <col min="9204" max="9204" width="15" customWidth="1"/>
    <col min="9205" max="9205" width="13.85546875" customWidth="1"/>
    <col min="9206" max="9206" width="12.7109375" bestFit="1" customWidth="1"/>
    <col min="9207" max="9207" width="9.7109375" bestFit="1" customWidth="1"/>
    <col min="9208" max="9208" width="11.140625" customWidth="1"/>
    <col min="9209" max="9209" width="13.140625" customWidth="1"/>
    <col min="9210" max="9210" width="12.7109375" bestFit="1" customWidth="1"/>
    <col min="9211" max="9211" width="11.5703125" customWidth="1"/>
    <col min="9212" max="9212" width="14.7109375" customWidth="1"/>
    <col min="9213" max="9213" width="13.7109375" customWidth="1"/>
    <col min="9214" max="9214" width="12.7109375" bestFit="1" customWidth="1"/>
    <col min="9215" max="9215" width="9.7109375" bestFit="1" customWidth="1"/>
    <col min="9216" max="9216" width="11.42578125" customWidth="1"/>
    <col min="9217" max="9217" width="11.5703125" bestFit="1" customWidth="1"/>
    <col min="9456" max="9456" width="6.7109375" bestFit="1" customWidth="1"/>
    <col min="9457" max="9457" width="74.5703125" customWidth="1"/>
    <col min="9458" max="9458" width="12.7109375" bestFit="1" customWidth="1"/>
    <col min="9459" max="9459" width="11.28515625" customWidth="1"/>
    <col min="9460" max="9460" width="15" customWidth="1"/>
    <col min="9461" max="9461" width="13.85546875" customWidth="1"/>
    <col min="9462" max="9462" width="12.7109375" bestFit="1" customWidth="1"/>
    <col min="9463" max="9463" width="9.7109375" bestFit="1" customWidth="1"/>
    <col min="9464" max="9464" width="11.140625" customWidth="1"/>
    <col min="9465" max="9465" width="13.140625" customWidth="1"/>
    <col min="9466" max="9466" width="12.7109375" bestFit="1" customWidth="1"/>
    <col min="9467" max="9467" width="11.5703125" customWidth="1"/>
    <col min="9468" max="9468" width="14.7109375" customWidth="1"/>
    <col min="9469" max="9469" width="13.7109375" customWidth="1"/>
    <col min="9470" max="9470" width="12.7109375" bestFit="1" customWidth="1"/>
    <col min="9471" max="9471" width="9.7109375" bestFit="1" customWidth="1"/>
    <col min="9472" max="9472" width="11.42578125" customWidth="1"/>
    <col min="9473" max="9473" width="11.5703125" bestFit="1" customWidth="1"/>
    <col min="9712" max="9712" width="6.7109375" bestFit="1" customWidth="1"/>
    <col min="9713" max="9713" width="74.5703125" customWidth="1"/>
    <col min="9714" max="9714" width="12.7109375" bestFit="1" customWidth="1"/>
    <col min="9715" max="9715" width="11.28515625" customWidth="1"/>
    <col min="9716" max="9716" width="15" customWidth="1"/>
    <col min="9717" max="9717" width="13.85546875" customWidth="1"/>
    <col min="9718" max="9718" width="12.7109375" bestFit="1" customWidth="1"/>
    <col min="9719" max="9719" width="9.7109375" bestFit="1" customWidth="1"/>
    <col min="9720" max="9720" width="11.140625" customWidth="1"/>
    <col min="9721" max="9721" width="13.140625" customWidth="1"/>
    <col min="9722" max="9722" width="12.7109375" bestFit="1" customWidth="1"/>
    <col min="9723" max="9723" width="11.5703125" customWidth="1"/>
    <col min="9724" max="9724" width="14.7109375" customWidth="1"/>
    <col min="9725" max="9725" width="13.7109375" customWidth="1"/>
    <col min="9726" max="9726" width="12.7109375" bestFit="1" customWidth="1"/>
    <col min="9727" max="9727" width="9.7109375" bestFit="1" customWidth="1"/>
    <col min="9728" max="9728" width="11.42578125" customWidth="1"/>
    <col min="9729" max="9729" width="11.5703125" bestFit="1" customWidth="1"/>
    <col min="9968" max="9968" width="6.7109375" bestFit="1" customWidth="1"/>
    <col min="9969" max="9969" width="74.5703125" customWidth="1"/>
    <col min="9970" max="9970" width="12.7109375" bestFit="1" customWidth="1"/>
    <col min="9971" max="9971" width="11.28515625" customWidth="1"/>
    <col min="9972" max="9972" width="15" customWidth="1"/>
    <col min="9973" max="9973" width="13.85546875" customWidth="1"/>
    <col min="9974" max="9974" width="12.7109375" bestFit="1" customWidth="1"/>
    <col min="9975" max="9975" width="9.7109375" bestFit="1" customWidth="1"/>
    <col min="9976" max="9976" width="11.140625" customWidth="1"/>
    <col min="9977" max="9977" width="13.140625" customWidth="1"/>
    <col min="9978" max="9978" width="12.7109375" bestFit="1" customWidth="1"/>
    <col min="9979" max="9979" width="11.5703125" customWidth="1"/>
    <col min="9980" max="9980" width="14.7109375" customWidth="1"/>
    <col min="9981" max="9981" width="13.7109375" customWidth="1"/>
    <col min="9982" max="9982" width="12.7109375" bestFit="1" customWidth="1"/>
    <col min="9983" max="9983" width="9.7109375" bestFit="1" customWidth="1"/>
    <col min="9984" max="9984" width="11.42578125" customWidth="1"/>
    <col min="9985" max="9985" width="11.5703125" bestFit="1" customWidth="1"/>
    <col min="10224" max="10224" width="6.7109375" bestFit="1" customWidth="1"/>
    <col min="10225" max="10225" width="74.5703125" customWidth="1"/>
    <col min="10226" max="10226" width="12.7109375" bestFit="1" customWidth="1"/>
    <col min="10227" max="10227" width="11.28515625" customWidth="1"/>
    <col min="10228" max="10228" width="15" customWidth="1"/>
    <col min="10229" max="10229" width="13.85546875" customWidth="1"/>
    <col min="10230" max="10230" width="12.7109375" bestFit="1" customWidth="1"/>
    <col min="10231" max="10231" width="9.7109375" bestFit="1" customWidth="1"/>
    <col min="10232" max="10232" width="11.140625" customWidth="1"/>
    <col min="10233" max="10233" width="13.140625" customWidth="1"/>
    <col min="10234" max="10234" width="12.7109375" bestFit="1" customWidth="1"/>
    <col min="10235" max="10235" width="11.5703125" customWidth="1"/>
    <col min="10236" max="10236" width="14.7109375" customWidth="1"/>
    <col min="10237" max="10237" width="13.7109375" customWidth="1"/>
    <col min="10238" max="10238" width="12.7109375" bestFit="1" customWidth="1"/>
    <col min="10239" max="10239" width="9.7109375" bestFit="1" customWidth="1"/>
    <col min="10240" max="10240" width="11.42578125" customWidth="1"/>
    <col min="10241" max="10241" width="11.5703125" bestFit="1" customWidth="1"/>
    <col min="10480" max="10480" width="6.7109375" bestFit="1" customWidth="1"/>
    <col min="10481" max="10481" width="74.5703125" customWidth="1"/>
    <col min="10482" max="10482" width="12.7109375" bestFit="1" customWidth="1"/>
    <col min="10483" max="10483" width="11.28515625" customWidth="1"/>
    <col min="10484" max="10484" width="15" customWidth="1"/>
    <col min="10485" max="10485" width="13.85546875" customWidth="1"/>
    <col min="10486" max="10486" width="12.7109375" bestFit="1" customWidth="1"/>
    <col min="10487" max="10487" width="9.7109375" bestFit="1" customWidth="1"/>
    <col min="10488" max="10488" width="11.140625" customWidth="1"/>
    <col min="10489" max="10489" width="13.140625" customWidth="1"/>
    <col min="10490" max="10490" width="12.7109375" bestFit="1" customWidth="1"/>
    <col min="10491" max="10491" width="11.5703125" customWidth="1"/>
    <col min="10492" max="10492" width="14.7109375" customWidth="1"/>
    <col min="10493" max="10493" width="13.7109375" customWidth="1"/>
    <col min="10494" max="10494" width="12.7109375" bestFit="1" customWidth="1"/>
    <col min="10495" max="10495" width="9.7109375" bestFit="1" customWidth="1"/>
    <col min="10496" max="10496" width="11.42578125" customWidth="1"/>
    <col min="10497" max="10497" width="11.5703125" bestFit="1" customWidth="1"/>
    <col min="10736" max="10736" width="6.7109375" bestFit="1" customWidth="1"/>
    <col min="10737" max="10737" width="74.5703125" customWidth="1"/>
    <col min="10738" max="10738" width="12.7109375" bestFit="1" customWidth="1"/>
    <col min="10739" max="10739" width="11.28515625" customWidth="1"/>
    <col min="10740" max="10740" width="15" customWidth="1"/>
    <col min="10741" max="10741" width="13.85546875" customWidth="1"/>
    <col min="10742" max="10742" width="12.7109375" bestFit="1" customWidth="1"/>
    <col min="10743" max="10743" width="9.7109375" bestFit="1" customWidth="1"/>
    <col min="10744" max="10744" width="11.140625" customWidth="1"/>
    <col min="10745" max="10745" width="13.140625" customWidth="1"/>
    <col min="10746" max="10746" width="12.7109375" bestFit="1" customWidth="1"/>
    <col min="10747" max="10747" width="11.5703125" customWidth="1"/>
    <col min="10748" max="10748" width="14.7109375" customWidth="1"/>
    <col min="10749" max="10749" width="13.7109375" customWidth="1"/>
    <col min="10750" max="10750" width="12.7109375" bestFit="1" customWidth="1"/>
    <col min="10751" max="10751" width="9.7109375" bestFit="1" customWidth="1"/>
    <col min="10752" max="10752" width="11.42578125" customWidth="1"/>
    <col min="10753" max="10753" width="11.5703125" bestFit="1" customWidth="1"/>
    <col min="10992" max="10992" width="6.7109375" bestFit="1" customWidth="1"/>
    <col min="10993" max="10993" width="74.5703125" customWidth="1"/>
    <col min="10994" max="10994" width="12.7109375" bestFit="1" customWidth="1"/>
    <col min="10995" max="10995" width="11.28515625" customWidth="1"/>
    <col min="10996" max="10996" width="15" customWidth="1"/>
    <col min="10997" max="10997" width="13.85546875" customWidth="1"/>
    <col min="10998" max="10998" width="12.7109375" bestFit="1" customWidth="1"/>
    <col min="10999" max="10999" width="9.7109375" bestFit="1" customWidth="1"/>
    <col min="11000" max="11000" width="11.140625" customWidth="1"/>
    <col min="11001" max="11001" width="13.140625" customWidth="1"/>
    <col min="11002" max="11002" width="12.7109375" bestFit="1" customWidth="1"/>
    <col min="11003" max="11003" width="11.5703125" customWidth="1"/>
    <col min="11004" max="11004" width="14.7109375" customWidth="1"/>
    <col min="11005" max="11005" width="13.7109375" customWidth="1"/>
    <col min="11006" max="11006" width="12.7109375" bestFit="1" customWidth="1"/>
    <col min="11007" max="11007" width="9.7109375" bestFit="1" customWidth="1"/>
    <col min="11008" max="11008" width="11.42578125" customWidth="1"/>
    <col min="11009" max="11009" width="11.5703125" bestFit="1" customWidth="1"/>
    <col min="11248" max="11248" width="6.7109375" bestFit="1" customWidth="1"/>
    <col min="11249" max="11249" width="74.5703125" customWidth="1"/>
    <col min="11250" max="11250" width="12.7109375" bestFit="1" customWidth="1"/>
    <col min="11251" max="11251" width="11.28515625" customWidth="1"/>
    <col min="11252" max="11252" width="15" customWidth="1"/>
    <col min="11253" max="11253" width="13.85546875" customWidth="1"/>
    <col min="11254" max="11254" width="12.7109375" bestFit="1" customWidth="1"/>
    <col min="11255" max="11255" width="9.7109375" bestFit="1" customWidth="1"/>
    <col min="11256" max="11256" width="11.140625" customWidth="1"/>
    <col min="11257" max="11257" width="13.140625" customWidth="1"/>
    <col min="11258" max="11258" width="12.7109375" bestFit="1" customWidth="1"/>
    <col min="11259" max="11259" width="11.5703125" customWidth="1"/>
    <col min="11260" max="11260" width="14.7109375" customWidth="1"/>
    <col min="11261" max="11261" width="13.7109375" customWidth="1"/>
    <col min="11262" max="11262" width="12.7109375" bestFit="1" customWidth="1"/>
    <col min="11263" max="11263" width="9.7109375" bestFit="1" customWidth="1"/>
    <col min="11264" max="11264" width="11.42578125" customWidth="1"/>
    <col min="11265" max="11265" width="11.5703125" bestFit="1" customWidth="1"/>
    <col min="11504" max="11504" width="6.7109375" bestFit="1" customWidth="1"/>
    <col min="11505" max="11505" width="74.5703125" customWidth="1"/>
    <col min="11506" max="11506" width="12.7109375" bestFit="1" customWidth="1"/>
    <col min="11507" max="11507" width="11.28515625" customWidth="1"/>
    <col min="11508" max="11508" width="15" customWidth="1"/>
    <col min="11509" max="11509" width="13.85546875" customWidth="1"/>
    <col min="11510" max="11510" width="12.7109375" bestFit="1" customWidth="1"/>
    <col min="11511" max="11511" width="9.7109375" bestFit="1" customWidth="1"/>
    <col min="11512" max="11512" width="11.140625" customWidth="1"/>
    <col min="11513" max="11513" width="13.140625" customWidth="1"/>
    <col min="11514" max="11514" width="12.7109375" bestFit="1" customWidth="1"/>
    <col min="11515" max="11515" width="11.5703125" customWidth="1"/>
    <col min="11516" max="11516" width="14.7109375" customWidth="1"/>
    <col min="11517" max="11517" width="13.7109375" customWidth="1"/>
    <col min="11518" max="11518" width="12.7109375" bestFit="1" customWidth="1"/>
    <col min="11519" max="11519" width="9.7109375" bestFit="1" customWidth="1"/>
    <col min="11520" max="11520" width="11.42578125" customWidth="1"/>
    <col min="11521" max="11521" width="11.5703125" bestFit="1" customWidth="1"/>
    <col min="11760" max="11760" width="6.7109375" bestFit="1" customWidth="1"/>
    <col min="11761" max="11761" width="74.5703125" customWidth="1"/>
    <col min="11762" max="11762" width="12.7109375" bestFit="1" customWidth="1"/>
    <col min="11763" max="11763" width="11.28515625" customWidth="1"/>
    <col min="11764" max="11764" width="15" customWidth="1"/>
    <col min="11765" max="11765" width="13.85546875" customWidth="1"/>
    <col min="11766" max="11766" width="12.7109375" bestFit="1" customWidth="1"/>
    <col min="11767" max="11767" width="9.7109375" bestFit="1" customWidth="1"/>
    <col min="11768" max="11768" width="11.140625" customWidth="1"/>
    <col min="11769" max="11769" width="13.140625" customWidth="1"/>
    <col min="11770" max="11770" width="12.7109375" bestFit="1" customWidth="1"/>
    <col min="11771" max="11771" width="11.5703125" customWidth="1"/>
    <col min="11772" max="11772" width="14.7109375" customWidth="1"/>
    <col min="11773" max="11773" width="13.7109375" customWidth="1"/>
    <col min="11774" max="11774" width="12.7109375" bestFit="1" customWidth="1"/>
    <col min="11775" max="11775" width="9.7109375" bestFit="1" customWidth="1"/>
    <col min="11776" max="11776" width="11.42578125" customWidth="1"/>
    <col min="11777" max="11777" width="11.5703125" bestFit="1" customWidth="1"/>
    <col min="12016" max="12016" width="6.7109375" bestFit="1" customWidth="1"/>
    <col min="12017" max="12017" width="74.5703125" customWidth="1"/>
    <col min="12018" max="12018" width="12.7109375" bestFit="1" customWidth="1"/>
    <col min="12019" max="12019" width="11.28515625" customWidth="1"/>
    <col min="12020" max="12020" width="15" customWidth="1"/>
    <col min="12021" max="12021" width="13.85546875" customWidth="1"/>
    <col min="12022" max="12022" width="12.7109375" bestFit="1" customWidth="1"/>
    <col min="12023" max="12023" width="9.7109375" bestFit="1" customWidth="1"/>
    <col min="12024" max="12024" width="11.140625" customWidth="1"/>
    <col min="12025" max="12025" width="13.140625" customWidth="1"/>
    <col min="12026" max="12026" width="12.7109375" bestFit="1" customWidth="1"/>
    <col min="12027" max="12027" width="11.5703125" customWidth="1"/>
    <col min="12028" max="12028" width="14.7109375" customWidth="1"/>
    <col min="12029" max="12029" width="13.7109375" customWidth="1"/>
    <col min="12030" max="12030" width="12.7109375" bestFit="1" customWidth="1"/>
    <col min="12031" max="12031" width="9.7109375" bestFit="1" customWidth="1"/>
    <col min="12032" max="12032" width="11.42578125" customWidth="1"/>
    <col min="12033" max="12033" width="11.5703125" bestFit="1" customWidth="1"/>
    <col min="12272" max="12272" width="6.7109375" bestFit="1" customWidth="1"/>
    <col min="12273" max="12273" width="74.5703125" customWidth="1"/>
    <col min="12274" max="12274" width="12.7109375" bestFit="1" customWidth="1"/>
    <col min="12275" max="12275" width="11.28515625" customWidth="1"/>
    <col min="12276" max="12276" width="15" customWidth="1"/>
    <col min="12277" max="12277" width="13.85546875" customWidth="1"/>
    <col min="12278" max="12278" width="12.7109375" bestFit="1" customWidth="1"/>
    <col min="12279" max="12279" width="9.7109375" bestFit="1" customWidth="1"/>
    <col min="12280" max="12280" width="11.140625" customWidth="1"/>
    <col min="12281" max="12281" width="13.140625" customWidth="1"/>
    <col min="12282" max="12282" width="12.7109375" bestFit="1" customWidth="1"/>
    <col min="12283" max="12283" width="11.5703125" customWidth="1"/>
    <col min="12284" max="12284" width="14.7109375" customWidth="1"/>
    <col min="12285" max="12285" width="13.7109375" customWidth="1"/>
    <col min="12286" max="12286" width="12.7109375" bestFit="1" customWidth="1"/>
    <col min="12287" max="12287" width="9.7109375" bestFit="1" customWidth="1"/>
    <col min="12288" max="12288" width="11.42578125" customWidth="1"/>
    <col min="12289" max="12289" width="11.5703125" bestFit="1" customWidth="1"/>
    <col min="12528" max="12528" width="6.7109375" bestFit="1" customWidth="1"/>
    <col min="12529" max="12529" width="74.5703125" customWidth="1"/>
    <col min="12530" max="12530" width="12.7109375" bestFit="1" customWidth="1"/>
    <col min="12531" max="12531" width="11.28515625" customWidth="1"/>
    <col min="12532" max="12532" width="15" customWidth="1"/>
    <col min="12533" max="12533" width="13.85546875" customWidth="1"/>
    <col min="12534" max="12534" width="12.7109375" bestFit="1" customWidth="1"/>
    <col min="12535" max="12535" width="9.7109375" bestFit="1" customWidth="1"/>
    <col min="12536" max="12536" width="11.140625" customWidth="1"/>
    <col min="12537" max="12537" width="13.140625" customWidth="1"/>
    <col min="12538" max="12538" width="12.7109375" bestFit="1" customWidth="1"/>
    <col min="12539" max="12539" width="11.5703125" customWidth="1"/>
    <col min="12540" max="12540" width="14.7109375" customWidth="1"/>
    <col min="12541" max="12541" width="13.7109375" customWidth="1"/>
    <col min="12542" max="12542" width="12.7109375" bestFit="1" customWidth="1"/>
    <col min="12543" max="12543" width="9.7109375" bestFit="1" customWidth="1"/>
    <col min="12544" max="12544" width="11.42578125" customWidth="1"/>
    <col min="12545" max="12545" width="11.5703125" bestFit="1" customWidth="1"/>
    <col min="12784" max="12784" width="6.7109375" bestFit="1" customWidth="1"/>
    <col min="12785" max="12785" width="74.5703125" customWidth="1"/>
    <col min="12786" max="12786" width="12.7109375" bestFit="1" customWidth="1"/>
    <col min="12787" max="12787" width="11.28515625" customWidth="1"/>
    <col min="12788" max="12788" width="15" customWidth="1"/>
    <col min="12789" max="12789" width="13.85546875" customWidth="1"/>
    <col min="12790" max="12790" width="12.7109375" bestFit="1" customWidth="1"/>
    <col min="12791" max="12791" width="9.7109375" bestFit="1" customWidth="1"/>
    <col min="12792" max="12792" width="11.140625" customWidth="1"/>
    <col min="12793" max="12793" width="13.140625" customWidth="1"/>
    <col min="12794" max="12794" width="12.7109375" bestFit="1" customWidth="1"/>
    <col min="12795" max="12795" width="11.5703125" customWidth="1"/>
    <col min="12796" max="12796" width="14.7109375" customWidth="1"/>
    <col min="12797" max="12797" width="13.7109375" customWidth="1"/>
    <col min="12798" max="12798" width="12.7109375" bestFit="1" customWidth="1"/>
    <col min="12799" max="12799" width="9.7109375" bestFit="1" customWidth="1"/>
    <col min="12800" max="12800" width="11.42578125" customWidth="1"/>
    <col min="12801" max="12801" width="11.5703125" bestFit="1" customWidth="1"/>
    <col min="13040" max="13040" width="6.7109375" bestFit="1" customWidth="1"/>
    <col min="13041" max="13041" width="74.5703125" customWidth="1"/>
    <col min="13042" max="13042" width="12.7109375" bestFit="1" customWidth="1"/>
    <col min="13043" max="13043" width="11.28515625" customWidth="1"/>
    <col min="13044" max="13044" width="15" customWidth="1"/>
    <col min="13045" max="13045" width="13.85546875" customWidth="1"/>
    <col min="13046" max="13046" width="12.7109375" bestFit="1" customWidth="1"/>
    <col min="13047" max="13047" width="9.7109375" bestFit="1" customWidth="1"/>
    <col min="13048" max="13048" width="11.140625" customWidth="1"/>
    <col min="13049" max="13049" width="13.140625" customWidth="1"/>
    <col min="13050" max="13050" width="12.7109375" bestFit="1" customWidth="1"/>
    <col min="13051" max="13051" width="11.5703125" customWidth="1"/>
    <col min="13052" max="13052" width="14.7109375" customWidth="1"/>
    <col min="13053" max="13053" width="13.7109375" customWidth="1"/>
    <col min="13054" max="13054" width="12.7109375" bestFit="1" customWidth="1"/>
    <col min="13055" max="13055" width="9.7109375" bestFit="1" customWidth="1"/>
    <col min="13056" max="13056" width="11.42578125" customWidth="1"/>
    <col min="13057" max="13057" width="11.5703125" bestFit="1" customWidth="1"/>
    <col min="13296" max="13296" width="6.7109375" bestFit="1" customWidth="1"/>
    <col min="13297" max="13297" width="74.5703125" customWidth="1"/>
    <col min="13298" max="13298" width="12.7109375" bestFit="1" customWidth="1"/>
    <col min="13299" max="13299" width="11.28515625" customWidth="1"/>
    <col min="13300" max="13300" width="15" customWidth="1"/>
    <col min="13301" max="13301" width="13.85546875" customWidth="1"/>
    <col min="13302" max="13302" width="12.7109375" bestFit="1" customWidth="1"/>
    <col min="13303" max="13303" width="9.7109375" bestFit="1" customWidth="1"/>
    <col min="13304" max="13304" width="11.140625" customWidth="1"/>
    <col min="13305" max="13305" width="13.140625" customWidth="1"/>
    <col min="13306" max="13306" width="12.7109375" bestFit="1" customWidth="1"/>
    <col min="13307" max="13307" width="11.5703125" customWidth="1"/>
    <col min="13308" max="13308" width="14.7109375" customWidth="1"/>
    <col min="13309" max="13309" width="13.7109375" customWidth="1"/>
    <col min="13310" max="13310" width="12.7109375" bestFit="1" customWidth="1"/>
    <col min="13311" max="13311" width="9.7109375" bestFit="1" customWidth="1"/>
    <col min="13312" max="13312" width="11.42578125" customWidth="1"/>
    <col min="13313" max="13313" width="11.5703125" bestFit="1" customWidth="1"/>
    <col min="13552" max="13552" width="6.7109375" bestFit="1" customWidth="1"/>
    <col min="13553" max="13553" width="74.5703125" customWidth="1"/>
    <col min="13554" max="13554" width="12.7109375" bestFit="1" customWidth="1"/>
    <col min="13555" max="13555" width="11.28515625" customWidth="1"/>
    <col min="13556" max="13556" width="15" customWidth="1"/>
    <col min="13557" max="13557" width="13.85546875" customWidth="1"/>
    <col min="13558" max="13558" width="12.7109375" bestFit="1" customWidth="1"/>
    <col min="13559" max="13559" width="9.7109375" bestFit="1" customWidth="1"/>
    <col min="13560" max="13560" width="11.140625" customWidth="1"/>
    <col min="13561" max="13561" width="13.140625" customWidth="1"/>
    <col min="13562" max="13562" width="12.7109375" bestFit="1" customWidth="1"/>
    <col min="13563" max="13563" width="11.5703125" customWidth="1"/>
    <col min="13564" max="13564" width="14.7109375" customWidth="1"/>
    <col min="13565" max="13565" width="13.7109375" customWidth="1"/>
    <col min="13566" max="13566" width="12.7109375" bestFit="1" customWidth="1"/>
    <col min="13567" max="13567" width="9.7109375" bestFit="1" customWidth="1"/>
    <col min="13568" max="13568" width="11.42578125" customWidth="1"/>
    <col min="13569" max="13569" width="11.5703125" bestFit="1" customWidth="1"/>
    <col min="13808" max="13808" width="6.7109375" bestFit="1" customWidth="1"/>
    <col min="13809" max="13809" width="74.5703125" customWidth="1"/>
    <col min="13810" max="13810" width="12.7109375" bestFit="1" customWidth="1"/>
    <col min="13811" max="13811" width="11.28515625" customWidth="1"/>
    <col min="13812" max="13812" width="15" customWidth="1"/>
    <col min="13813" max="13813" width="13.85546875" customWidth="1"/>
    <col min="13814" max="13814" width="12.7109375" bestFit="1" customWidth="1"/>
    <col min="13815" max="13815" width="9.7109375" bestFit="1" customWidth="1"/>
    <col min="13816" max="13816" width="11.140625" customWidth="1"/>
    <col min="13817" max="13817" width="13.140625" customWidth="1"/>
    <col min="13818" max="13818" width="12.7109375" bestFit="1" customWidth="1"/>
    <col min="13819" max="13819" width="11.5703125" customWidth="1"/>
    <col min="13820" max="13820" width="14.7109375" customWidth="1"/>
    <col min="13821" max="13821" width="13.7109375" customWidth="1"/>
    <col min="13822" max="13822" width="12.7109375" bestFit="1" customWidth="1"/>
    <col min="13823" max="13823" width="9.7109375" bestFit="1" customWidth="1"/>
    <col min="13824" max="13824" width="11.42578125" customWidth="1"/>
    <col min="13825" max="13825" width="11.5703125" bestFit="1" customWidth="1"/>
    <col min="14064" max="14064" width="6.7109375" bestFit="1" customWidth="1"/>
    <col min="14065" max="14065" width="74.5703125" customWidth="1"/>
    <col min="14066" max="14066" width="12.7109375" bestFit="1" customWidth="1"/>
    <col min="14067" max="14067" width="11.28515625" customWidth="1"/>
    <col min="14068" max="14068" width="15" customWidth="1"/>
    <col min="14069" max="14069" width="13.85546875" customWidth="1"/>
    <col min="14070" max="14070" width="12.7109375" bestFit="1" customWidth="1"/>
    <col min="14071" max="14071" width="9.7109375" bestFit="1" customWidth="1"/>
    <col min="14072" max="14072" width="11.140625" customWidth="1"/>
    <col min="14073" max="14073" width="13.140625" customWidth="1"/>
    <col min="14074" max="14074" width="12.7109375" bestFit="1" customWidth="1"/>
    <col min="14075" max="14075" width="11.5703125" customWidth="1"/>
    <col min="14076" max="14076" width="14.7109375" customWidth="1"/>
    <col min="14077" max="14077" width="13.7109375" customWidth="1"/>
    <col min="14078" max="14078" width="12.7109375" bestFit="1" customWidth="1"/>
    <col min="14079" max="14079" width="9.7109375" bestFit="1" customWidth="1"/>
    <col min="14080" max="14080" width="11.42578125" customWidth="1"/>
    <col min="14081" max="14081" width="11.5703125" bestFit="1" customWidth="1"/>
    <col min="14320" max="14320" width="6.7109375" bestFit="1" customWidth="1"/>
    <col min="14321" max="14321" width="74.5703125" customWidth="1"/>
    <col min="14322" max="14322" width="12.7109375" bestFit="1" customWidth="1"/>
    <col min="14323" max="14323" width="11.28515625" customWidth="1"/>
    <col min="14324" max="14324" width="15" customWidth="1"/>
    <col min="14325" max="14325" width="13.85546875" customWidth="1"/>
    <col min="14326" max="14326" width="12.7109375" bestFit="1" customWidth="1"/>
    <col min="14327" max="14327" width="9.7109375" bestFit="1" customWidth="1"/>
    <col min="14328" max="14328" width="11.140625" customWidth="1"/>
    <col min="14329" max="14329" width="13.140625" customWidth="1"/>
    <col min="14330" max="14330" width="12.7109375" bestFit="1" customWidth="1"/>
    <col min="14331" max="14331" width="11.5703125" customWidth="1"/>
    <col min="14332" max="14332" width="14.7109375" customWidth="1"/>
    <col min="14333" max="14333" width="13.7109375" customWidth="1"/>
    <col min="14334" max="14334" width="12.7109375" bestFit="1" customWidth="1"/>
    <col min="14335" max="14335" width="9.7109375" bestFit="1" customWidth="1"/>
    <col min="14336" max="14336" width="11.42578125" customWidth="1"/>
    <col min="14337" max="14337" width="11.5703125" bestFit="1" customWidth="1"/>
    <col min="14576" max="14576" width="6.7109375" bestFit="1" customWidth="1"/>
    <col min="14577" max="14577" width="74.5703125" customWidth="1"/>
    <col min="14578" max="14578" width="12.7109375" bestFit="1" customWidth="1"/>
    <col min="14579" max="14579" width="11.28515625" customWidth="1"/>
    <col min="14580" max="14580" width="15" customWidth="1"/>
    <col min="14581" max="14581" width="13.85546875" customWidth="1"/>
    <col min="14582" max="14582" width="12.7109375" bestFit="1" customWidth="1"/>
    <col min="14583" max="14583" width="9.7109375" bestFit="1" customWidth="1"/>
    <col min="14584" max="14584" width="11.140625" customWidth="1"/>
    <col min="14585" max="14585" width="13.140625" customWidth="1"/>
    <col min="14586" max="14586" width="12.7109375" bestFit="1" customWidth="1"/>
    <col min="14587" max="14587" width="11.5703125" customWidth="1"/>
    <col min="14588" max="14588" width="14.7109375" customWidth="1"/>
    <col min="14589" max="14589" width="13.7109375" customWidth="1"/>
    <col min="14590" max="14590" width="12.7109375" bestFit="1" customWidth="1"/>
    <col min="14591" max="14591" width="9.7109375" bestFit="1" customWidth="1"/>
    <col min="14592" max="14592" width="11.42578125" customWidth="1"/>
    <col min="14593" max="14593" width="11.5703125" bestFit="1" customWidth="1"/>
    <col min="14832" max="14832" width="6.7109375" bestFit="1" customWidth="1"/>
    <col min="14833" max="14833" width="74.5703125" customWidth="1"/>
    <col min="14834" max="14834" width="12.7109375" bestFit="1" customWidth="1"/>
    <col min="14835" max="14835" width="11.28515625" customWidth="1"/>
    <col min="14836" max="14836" width="15" customWidth="1"/>
    <col min="14837" max="14837" width="13.85546875" customWidth="1"/>
    <col min="14838" max="14838" width="12.7109375" bestFit="1" customWidth="1"/>
    <col min="14839" max="14839" width="9.7109375" bestFit="1" customWidth="1"/>
    <col min="14840" max="14840" width="11.140625" customWidth="1"/>
    <col min="14841" max="14841" width="13.140625" customWidth="1"/>
    <col min="14842" max="14842" width="12.7109375" bestFit="1" customWidth="1"/>
    <col min="14843" max="14843" width="11.5703125" customWidth="1"/>
    <col min="14844" max="14844" width="14.7109375" customWidth="1"/>
    <col min="14845" max="14845" width="13.7109375" customWidth="1"/>
    <col min="14846" max="14846" width="12.7109375" bestFit="1" customWidth="1"/>
    <col min="14847" max="14847" width="9.7109375" bestFit="1" customWidth="1"/>
    <col min="14848" max="14848" width="11.42578125" customWidth="1"/>
    <col min="14849" max="14849" width="11.5703125" bestFit="1" customWidth="1"/>
    <col min="15088" max="15088" width="6.7109375" bestFit="1" customWidth="1"/>
    <col min="15089" max="15089" width="74.5703125" customWidth="1"/>
    <col min="15090" max="15090" width="12.7109375" bestFit="1" customWidth="1"/>
    <col min="15091" max="15091" width="11.28515625" customWidth="1"/>
    <col min="15092" max="15092" width="15" customWidth="1"/>
    <col min="15093" max="15093" width="13.85546875" customWidth="1"/>
    <col min="15094" max="15094" width="12.7109375" bestFit="1" customWidth="1"/>
    <col min="15095" max="15095" width="9.7109375" bestFit="1" customWidth="1"/>
    <col min="15096" max="15096" width="11.140625" customWidth="1"/>
    <col min="15097" max="15097" width="13.140625" customWidth="1"/>
    <col min="15098" max="15098" width="12.7109375" bestFit="1" customWidth="1"/>
    <col min="15099" max="15099" width="11.5703125" customWidth="1"/>
    <col min="15100" max="15100" width="14.7109375" customWidth="1"/>
    <col min="15101" max="15101" width="13.7109375" customWidth="1"/>
    <col min="15102" max="15102" width="12.7109375" bestFit="1" customWidth="1"/>
    <col min="15103" max="15103" width="9.7109375" bestFit="1" customWidth="1"/>
    <col min="15104" max="15104" width="11.42578125" customWidth="1"/>
    <col min="15105" max="15105" width="11.5703125" bestFit="1" customWidth="1"/>
    <col min="15344" max="15344" width="6.7109375" bestFit="1" customWidth="1"/>
    <col min="15345" max="15345" width="74.5703125" customWidth="1"/>
    <col min="15346" max="15346" width="12.7109375" bestFit="1" customWidth="1"/>
    <col min="15347" max="15347" width="11.28515625" customWidth="1"/>
    <col min="15348" max="15348" width="15" customWidth="1"/>
    <col min="15349" max="15349" width="13.85546875" customWidth="1"/>
    <col min="15350" max="15350" width="12.7109375" bestFit="1" customWidth="1"/>
    <col min="15351" max="15351" width="9.7109375" bestFit="1" customWidth="1"/>
    <col min="15352" max="15352" width="11.140625" customWidth="1"/>
    <col min="15353" max="15353" width="13.140625" customWidth="1"/>
    <col min="15354" max="15354" width="12.7109375" bestFit="1" customWidth="1"/>
    <col min="15355" max="15355" width="11.5703125" customWidth="1"/>
    <col min="15356" max="15356" width="14.7109375" customWidth="1"/>
    <col min="15357" max="15357" width="13.7109375" customWidth="1"/>
    <col min="15358" max="15358" width="12.7109375" bestFit="1" customWidth="1"/>
    <col min="15359" max="15359" width="9.7109375" bestFit="1" customWidth="1"/>
    <col min="15360" max="15360" width="11.42578125" customWidth="1"/>
    <col min="15361" max="15361" width="11.5703125" bestFit="1" customWidth="1"/>
    <col min="15600" max="15600" width="6.7109375" bestFit="1" customWidth="1"/>
    <col min="15601" max="15601" width="74.5703125" customWidth="1"/>
    <col min="15602" max="15602" width="12.7109375" bestFit="1" customWidth="1"/>
    <col min="15603" max="15603" width="11.28515625" customWidth="1"/>
    <col min="15604" max="15604" width="15" customWidth="1"/>
    <col min="15605" max="15605" width="13.85546875" customWidth="1"/>
    <col min="15606" max="15606" width="12.7109375" bestFit="1" customWidth="1"/>
    <col min="15607" max="15607" width="9.7109375" bestFit="1" customWidth="1"/>
    <col min="15608" max="15608" width="11.140625" customWidth="1"/>
    <col min="15609" max="15609" width="13.140625" customWidth="1"/>
    <col min="15610" max="15610" width="12.7109375" bestFit="1" customWidth="1"/>
    <col min="15611" max="15611" width="11.5703125" customWidth="1"/>
    <col min="15612" max="15612" width="14.7109375" customWidth="1"/>
    <col min="15613" max="15613" width="13.7109375" customWidth="1"/>
    <col min="15614" max="15614" width="12.7109375" bestFit="1" customWidth="1"/>
    <col min="15615" max="15615" width="9.7109375" bestFit="1" customWidth="1"/>
    <col min="15616" max="15616" width="11.42578125" customWidth="1"/>
    <col min="15617" max="15617" width="11.5703125" bestFit="1" customWidth="1"/>
    <col min="15856" max="15856" width="6.7109375" bestFit="1" customWidth="1"/>
    <col min="15857" max="15857" width="74.5703125" customWidth="1"/>
    <col min="15858" max="15858" width="12.7109375" bestFit="1" customWidth="1"/>
    <col min="15859" max="15859" width="11.28515625" customWidth="1"/>
    <col min="15860" max="15860" width="15" customWidth="1"/>
    <col min="15861" max="15861" width="13.85546875" customWidth="1"/>
    <col min="15862" max="15862" width="12.7109375" bestFit="1" customWidth="1"/>
    <col min="15863" max="15863" width="9.7109375" bestFit="1" customWidth="1"/>
    <col min="15864" max="15864" width="11.140625" customWidth="1"/>
    <col min="15865" max="15865" width="13.140625" customWidth="1"/>
    <col min="15866" max="15866" width="12.7109375" bestFit="1" customWidth="1"/>
    <col min="15867" max="15867" width="11.5703125" customWidth="1"/>
    <col min="15868" max="15868" width="14.7109375" customWidth="1"/>
    <col min="15869" max="15869" width="13.7109375" customWidth="1"/>
    <col min="15870" max="15870" width="12.7109375" bestFit="1" customWidth="1"/>
    <col min="15871" max="15871" width="9.7109375" bestFit="1" customWidth="1"/>
    <col min="15872" max="15872" width="11.42578125" customWidth="1"/>
    <col min="15873" max="15873" width="11.5703125" bestFit="1" customWidth="1"/>
    <col min="16112" max="16112" width="6.7109375" bestFit="1" customWidth="1"/>
    <col min="16113" max="16113" width="74.5703125" customWidth="1"/>
    <col min="16114" max="16114" width="12.7109375" bestFit="1" customWidth="1"/>
    <col min="16115" max="16115" width="11.28515625" customWidth="1"/>
    <col min="16116" max="16116" width="15" customWidth="1"/>
    <col min="16117" max="16117" width="13.85546875" customWidth="1"/>
    <col min="16118" max="16118" width="12.7109375" bestFit="1" customWidth="1"/>
    <col min="16119" max="16119" width="9.7109375" bestFit="1" customWidth="1"/>
    <col min="16120" max="16120" width="11.140625" customWidth="1"/>
    <col min="16121" max="16121" width="13.140625" customWidth="1"/>
    <col min="16122" max="16122" width="12.7109375" bestFit="1" customWidth="1"/>
    <col min="16123" max="16123" width="11.5703125" customWidth="1"/>
    <col min="16124" max="16124" width="14.7109375" customWidth="1"/>
    <col min="16125" max="16125" width="13.7109375" customWidth="1"/>
    <col min="16126" max="16126" width="12.7109375" bestFit="1" customWidth="1"/>
    <col min="16127" max="16127" width="9.7109375" bestFit="1" customWidth="1"/>
    <col min="16128" max="16128" width="11.42578125" customWidth="1"/>
    <col min="16129" max="16129" width="11.5703125" bestFit="1" customWidth="1"/>
  </cols>
  <sheetData>
    <row r="1" spans="1:81" ht="15.75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ht="15.75" customHeight="1" x14ac:dyDescent="0.2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ht="15.75" customHeight="1" x14ac:dyDescent="0.25">
      <c r="A3" s="59" t="s">
        <v>59</v>
      </c>
      <c r="B3" s="59"/>
      <c r="C3" s="59"/>
      <c r="D3" s="59"/>
      <c r="E3" s="59"/>
      <c r="F3" s="59"/>
      <c r="G3" s="59"/>
      <c r="H3" s="59"/>
      <c r="I3" s="59"/>
      <c r="J3" s="59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x14ac:dyDescent="0.25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x14ac:dyDescent="0.25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s="6" customFormat="1" ht="30.75" customHeight="1" x14ac:dyDescent="0.25">
      <c r="A6" s="62" t="s">
        <v>63</v>
      </c>
      <c r="B6" s="62"/>
      <c r="C6" s="62"/>
      <c r="D6" s="62"/>
      <c r="E6" s="62"/>
      <c r="F6" s="62"/>
      <c r="G6" s="62"/>
      <c r="H6" s="62"/>
      <c r="I6" s="62"/>
      <c r="J6" s="62"/>
      <c r="L6" s="8"/>
      <c r="M6" s="8"/>
    </row>
    <row r="7" spans="1:81" ht="30" customHeight="1" x14ac:dyDescent="0.25">
      <c r="A7" s="11" t="s">
        <v>1</v>
      </c>
      <c r="B7" s="12" t="s">
        <v>2</v>
      </c>
      <c r="C7" s="12" t="s">
        <v>3</v>
      </c>
      <c r="D7" s="12"/>
      <c r="E7" s="12" t="s">
        <v>4</v>
      </c>
      <c r="F7" s="12"/>
      <c r="G7" s="12" t="s">
        <v>5</v>
      </c>
      <c r="H7" s="12"/>
      <c r="I7" s="12" t="s">
        <v>6</v>
      </c>
      <c r="J7" s="1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25">
      <c r="A8" s="11"/>
      <c r="B8" s="12"/>
      <c r="C8" s="13" t="s">
        <v>7</v>
      </c>
      <c r="D8" s="13" t="s">
        <v>8</v>
      </c>
      <c r="E8" s="13" t="s">
        <v>7</v>
      </c>
      <c r="F8" s="13" t="s">
        <v>8</v>
      </c>
      <c r="G8" s="13" t="s">
        <v>7</v>
      </c>
      <c r="H8" s="13" t="s">
        <v>8</v>
      </c>
      <c r="I8" s="13" t="s">
        <v>7</v>
      </c>
      <c r="J8" s="14" t="s">
        <v>8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4" customFormat="1" ht="15" customHeight="1" x14ac:dyDescent="0.25">
      <c r="A9" s="15">
        <v>1</v>
      </c>
      <c r="B9" s="16" t="s">
        <v>61</v>
      </c>
      <c r="C9" s="17"/>
      <c r="D9" s="17"/>
      <c r="E9" s="17"/>
      <c r="F9" s="17"/>
      <c r="G9" s="17"/>
      <c r="H9" s="17"/>
      <c r="I9" s="17"/>
      <c r="J9" s="17"/>
      <c r="L9" s="3"/>
      <c r="M9" s="3"/>
    </row>
    <row r="10" spans="1:81" ht="15" customHeight="1" x14ac:dyDescent="0.25">
      <c r="A10" s="18" t="s">
        <v>9</v>
      </c>
      <c r="B10" s="19" t="s">
        <v>10</v>
      </c>
      <c r="C10" s="20">
        <v>11667175</v>
      </c>
      <c r="D10" s="20">
        <v>2007264300</v>
      </c>
      <c r="E10" s="20">
        <f>E11+E12+E13</f>
        <v>3061465</v>
      </c>
      <c r="F10" s="20">
        <f>F11+F12+F13</f>
        <v>719089565.53999996</v>
      </c>
      <c r="G10" s="21">
        <f>E10/C10*100</f>
        <v>26.239985257785197</v>
      </c>
      <c r="H10" s="21">
        <f>F10/D10*100</f>
        <v>35.824358832068107</v>
      </c>
      <c r="I10" s="20">
        <f>I11+I12+I13</f>
        <v>13344209</v>
      </c>
      <c r="J10" s="20">
        <f>J11+J12+J13</f>
        <v>2782646715.3500004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ht="15" customHeight="1" x14ac:dyDescent="0.25">
      <c r="A11" s="13" t="s">
        <v>11</v>
      </c>
      <c r="B11" s="22" t="s">
        <v>12</v>
      </c>
      <c r="C11" s="23">
        <v>10915795</v>
      </c>
      <c r="D11" s="23">
        <v>1394034400</v>
      </c>
      <c r="E11" s="24">
        <v>3004496</v>
      </c>
      <c r="F11" s="25">
        <v>497111824.85000002</v>
      </c>
      <c r="G11" s="21">
        <f t="shared" ref="G11:G31" si="0">E11/C11*100</f>
        <v>27.524298505056205</v>
      </c>
      <c r="H11" s="21">
        <f t="shared" ref="H11:H31" si="1">F11/D11*100</f>
        <v>35.659939586139338</v>
      </c>
      <c r="I11" s="26">
        <v>13014201</v>
      </c>
      <c r="J11" s="27">
        <v>2053807378.97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15" customHeight="1" x14ac:dyDescent="0.25">
      <c r="A12" s="13" t="s">
        <v>13</v>
      </c>
      <c r="B12" s="22" t="s">
        <v>14</v>
      </c>
      <c r="C12" s="23">
        <v>192258</v>
      </c>
      <c r="D12" s="23">
        <v>65851300</v>
      </c>
      <c r="E12" s="28">
        <v>2888</v>
      </c>
      <c r="F12" s="29">
        <v>5522030.2000000002</v>
      </c>
      <c r="G12" s="21">
        <f t="shared" si="0"/>
        <v>1.5021481550832736</v>
      </c>
      <c r="H12" s="21">
        <f t="shared" si="1"/>
        <v>8.3856054474247284</v>
      </c>
      <c r="I12" s="28">
        <v>17218</v>
      </c>
      <c r="J12" s="29">
        <v>34506269.890000001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15" customHeight="1" x14ac:dyDescent="0.25">
      <c r="A13" s="13" t="s">
        <v>15</v>
      </c>
      <c r="B13" s="22" t="s">
        <v>16</v>
      </c>
      <c r="C13" s="23">
        <v>559122</v>
      </c>
      <c r="D13" s="23">
        <v>547378600</v>
      </c>
      <c r="E13" s="28">
        <v>54081</v>
      </c>
      <c r="F13" s="29">
        <v>216455710.49000001</v>
      </c>
      <c r="G13" s="21">
        <f t="shared" si="0"/>
        <v>9.6724865056284681</v>
      </c>
      <c r="H13" s="21">
        <f t="shared" si="1"/>
        <v>39.544057895211836</v>
      </c>
      <c r="I13" s="28">
        <v>312790</v>
      </c>
      <c r="J13" s="29">
        <v>694333066.49000001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28.5" x14ac:dyDescent="0.25">
      <c r="A14" s="30"/>
      <c r="B14" s="31" t="s">
        <v>17</v>
      </c>
      <c r="C14" s="32">
        <v>62765</v>
      </c>
      <c r="D14" s="32">
        <v>35444800</v>
      </c>
      <c r="E14" s="28">
        <v>1972</v>
      </c>
      <c r="F14" s="29">
        <v>1772529.28</v>
      </c>
      <c r="G14" s="21">
        <f t="shared" si="0"/>
        <v>3.1418784354337608</v>
      </c>
      <c r="H14" s="21">
        <f t="shared" si="1"/>
        <v>5.0008161422832123</v>
      </c>
      <c r="I14" s="28">
        <v>64937</v>
      </c>
      <c r="J14" s="29">
        <v>9166542.8900000006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28.5" x14ac:dyDescent="0.25">
      <c r="A15" s="30"/>
      <c r="B15" s="31" t="s">
        <v>18</v>
      </c>
      <c r="C15" s="32">
        <v>6904124</v>
      </c>
      <c r="D15" s="32">
        <v>990404500</v>
      </c>
      <c r="E15" s="28">
        <v>944776</v>
      </c>
      <c r="F15" s="29">
        <v>178665726.06</v>
      </c>
      <c r="G15" s="21">
        <f t="shared" si="0"/>
        <v>13.684226992446833</v>
      </c>
      <c r="H15" s="21">
        <f t="shared" si="1"/>
        <v>18.039672281375942</v>
      </c>
      <c r="I15" s="28">
        <v>6562150</v>
      </c>
      <c r="J15" s="29">
        <v>1299525146.0599999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ht="15" customHeight="1" x14ac:dyDescent="0.25">
      <c r="A16" s="18" t="s">
        <v>19</v>
      </c>
      <c r="B16" s="33" t="s">
        <v>20</v>
      </c>
      <c r="C16" s="20">
        <v>3978123</v>
      </c>
      <c r="D16" s="20">
        <v>5327458200</v>
      </c>
      <c r="E16" s="20">
        <f>E17+E18+E19+E20</f>
        <v>476527</v>
      </c>
      <c r="F16" s="20">
        <f>F17+F18+F19+F20</f>
        <v>2460058593.6800003</v>
      </c>
      <c r="G16" s="21">
        <f t="shared" si="0"/>
        <v>11.978689447259423</v>
      </c>
      <c r="H16" s="21">
        <f t="shared" si="1"/>
        <v>46.176966600695252</v>
      </c>
      <c r="I16" s="20">
        <f>I17+I18+I19+I20</f>
        <v>2928686</v>
      </c>
      <c r="J16" s="20">
        <f>J17+J18+J19+J20</f>
        <v>5154298010.2299995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15" customHeight="1" x14ac:dyDescent="0.25">
      <c r="A17" s="13" t="s">
        <v>21</v>
      </c>
      <c r="B17" s="22" t="s">
        <v>67</v>
      </c>
      <c r="C17" s="23">
        <v>2115954</v>
      </c>
      <c r="D17" s="23">
        <v>1648259100</v>
      </c>
      <c r="E17" s="34">
        <v>359810</v>
      </c>
      <c r="F17" s="25">
        <v>728430058.57000005</v>
      </c>
      <c r="G17" s="21">
        <f t="shared" si="0"/>
        <v>17.004622973845368</v>
      </c>
      <c r="H17" s="21">
        <f t="shared" si="1"/>
        <v>44.193904864229175</v>
      </c>
      <c r="I17" s="28">
        <v>2606679</v>
      </c>
      <c r="J17" s="29">
        <v>2408978069.8299999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15" customHeight="1" x14ac:dyDescent="0.25">
      <c r="A18" s="13" t="s">
        <v>22</v>
      </c>
      <c r="B18" s="35" t="s">
        <v>23</v>
      </c>
      <c r="C18" s="23">
        <v>497472</v>
      </c>
      <c r="D18" s="23">
        <v>1724934100</v>
      </c>
      <c r="E18" s="34">
        <v>75313</v>
      </c>
      <c r="F18" s="25">
        <v>865129596.44000006</v>
      </c>
      <c r="G18" s="21">
        <f t="shared" si="0"/>
        <v>15.139143509584461</v>
      </c>
      <c r="H18" s="21">
        <f t="shared" si="1"/>
        <v>50.154356415123338</v>
      </c>
      <c r="I18" s="28">
        <v>250792</v>
      </c>
      <c r="J18" s="29">
        <v>1579036408.4400001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15" customHeight="1" x14ac:dyDescent="0.25">
      <c r="A19" s="13" t="s">
        <v>24</v>
      </c>
      <c r="B19" s="35" t="s">
        <v>25</v>
      </c>
      <c r="C19" s="23">
        <v>419993</v>
      </c>
      <c r="D19" s="23">
        <v>1353149000</v>
      </c>
      <c r="E19" s="24">
        <v>40744</v>
      </c>
      <c r="F19" s="25">
        <v>862585296.34000003</v>
      </c>
      <c r="G19" s="21">
        <f t="shared" si="0"/>
        <v>9.7011140661868165</v>
      </c>
      <c r="H19" s="21">
        <f t="shared" si="1"/>
        <v>63.746512493450467</v>
      </c>
      <c r="I19" s="28">
        <v>61968</v>
      </c>
      <c r="J19" s="29">
        <v>1145649449.8099999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15" customHeight="1" x14ac:dyDescent="0.25">
      <c r="A20" s="13" t="s">
        <v>26</v>
      </c>
      <c r="B20" s="35" t="s">
        <v>27</v>
      </c>
      <c r="C20" s="23">
        <v>944704</v>
      </c>
      <c r="D20" s="23">
        <v>601116000</v>
      </c>
      <c r="E20" s="34">
        <v>660</v>
      </c>
      <c r="F20" s="25">
        <v>3913642.33</v>
      </c>
      <c r="G20" s="21">
        <f t="shared" si="0"/>
        <v>6.9863152902919862E-2</v>
      </c>
      <c r="H20" s="21">
        <f t="shared" si="1"/>
        <v>0.65106274496103911</v>
      </c>
      <c r="I20" s="28">
        <v>9247</v>
      </c>
      <c r="J20" s="29">
        <v>20634082.149999999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ht="18.75" customHeight="1" x14ac:dyDescent="0.25">
      <c r="A21" s="30"/>
      <c r="B21" s="36" t="s">
        <v>28</v>
      </c>
      <c r="C21" s="32">
        <v>127439</v>
      </c>
      <c r="D21" s="32">
        <v>66469100</v>
      </c>
      <c r="E21" s="34">
        <v>5</v>
      </c>
      <c r="F21" s="25">
        <v>383668.5</v>
      </c>
      <c r="G21" s="21">
        <f t="shared" si="0"/>
        <v>3.9234457269752589E-3</v>
      </c>
      <c r="H21" s="21">
        <f t="shared" si="1"/>
        <v>0.57721332167879513</v>
      </c>
      <c r="I21" s="28">
        <v>7</v>
      </c>
      <c r="J21" s="29">
        <v>237071.11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15" customHeight="1" x14ac:dyDescent="0.25">
      <c r="A22" s="13" t="s">
        <v>29</v>
      </c>
      <c r="B22" s="22" t="s">
        <v>30</v>
      </c>
      <c r="C22" s="23">
        <v>81989</v>
      </c>
      <c r="D22" s="23">
        <v>123955700</v>
      </c>
      <c r="E22" s="24">
        <v>519</v>
      </c>
      <c r="F22" s="25">
        <v>9574969.5299999993</v>
      </c>
      <c r="G22" s="21">
        <f t="shared" si="0"/>
        <v>0.63301174547805195</v>
      </c>
      <c r="H22" s="21">
        <f t="shared" si="1"/>
        <v>7.7245092641968052</v>
      </c>
      <c r="I22" s="28">
        <v>443</v>
      </c>
      <c r="J22" s="29">
        <v>10743420</v>
      </c>
      <c r="K22" s="10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15" customHeight="1" x14ac:dyDescent="0.25">
      <c r="A23" s="13" t="s">
        <v>31</v>
      </c>
      <c r="B23" s="22" t="s">
        <v>32</v>
      </c>
      <c r="C23" s="23">
        <v>262947</v>
      </c>
      <c r="D23" s="23">
        <v>31958400</v>
      </c>
      <c r="E23" s="34">
        <v>17668</v>
      </c>
      <c r="F23" s="25">
        <v>3577745.7</v>
      </c>
      <c r="G23" s="21">
        <f t="shared" si="0"/>
        <v>6.7192247867440962</v>
      </c>
      <c r="H23" s="21">
        <f t="shared" si="1"/>
        <v>11.195008823971163</v>
      </c>
      <c r="I23" s="28">
        <v>195774</v>
      </c>
      <c r="J23" s="29">
        <v>82283394.409999996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 customHeight="1" x14ac:dyDescent="0.25">
      <c r="A24" s="13" t="s">
        <v>33</v>
      </c>
      <c r="B24" s="22" t="s">
        <v>34</v>
      </c>
      <c r="C24" s="23">
        <v>275562</v>
      </c>
      <c r="D24" s="23">
        <v>396698900</v>
      </c>
      <c r="E24" s="34">
        <v>154101</v>
      </c>
      <c r="F24" s="37">
        <v>90140321.319999993</v>
      </c>
      <c r="G24" s="21">
        <f t="shared" si="0"/>
        <v>55.922442136433901</v>
      </c>
      <c r="H24" s="21">
        <f t="shared" si="1"/>
        <v>22.722604302658766</v>
      </c>
      <c r="I24" s="28">
        <v>1734217</v>
      </c>
      <c r="J24" s="29">
        <v>2218204489.1199999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15" customHeight="1" x14ac:dyDescent="0.25">
      <c r="A25" s="13" t="s">
        <v>35</v>
      </c>
      <c r="B25" s="22" t="s">
        <v>36</v>
      </c>
      <c r="C25" s="23">
        <v>172928</v>
      </c>
      <c r="D25" s="23">
        <v>33709700</v>
      </c>
      <c r="E25" s="34">
        <v>321</v>
      </c>
      <c r="F25" s="25">
        <v>3429008.43</v>
      </c>
      <c r="G25" s="21">
        <f t="shared" si="0"/>
        <v>0.18562638786084382</v>
      </c>
      <c r="H25" s="21">
        <f t="shared" si="1"/>
        <v>10.172171303808696</v>
      </c>
      <c r="I25" s="28">
        <v>11151</v>
      </c>
      <c r="J25" s="29">
        <v>45771805.630000003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15" customHeight="1" x14ac:dyDescent="0.25">
      <c r="A26" s="13" t="s">
        <v>37</v>
      </c>
      <c r="B26" s="22" t="s">
        <v>38</v>
      </c>
      <c r="C26" s="23">
        <v>192909</v>
      </c>
      <c r="D26" s="23">
        <v>21367600</v>
      </c>
      <c r="E26" s="34">
        <v>24809</v>
      </c>
      <c r="F26" s="37">
        <v>4039392.69</v>
      </c>
      <c r="G26" s="21">
        <f t="shared" si="0"/>
        <v>12.86046788900466</v>
      </c>
      <c r="H26" s="21">
        <f t="shared" si="1"/>
        <v>18.904288221419343</v>
      </c>
      <c r="I26" s="28">
        <v>47348</v>
      </c>
      <c r="J26" s="29">
        <v>24918605.140000001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5" customHeight="1" x14ac:dyDescent="0.25">
      <c r="A27" s="13" t="s">
        <v>39</v>
      </c>
      <c r="B27" s="22" t="s">
        <v>40</v>
      </c>
      <c r="C27" s="23">
        <v>846749</v>
      </c>
      <c r="D27" s="23">
        <v>119271800</v>
      </c>
      <c r="E27" s="34">
        <v>123581</v>
      </c>
      <c r="F27" s="37">
        <v>53279576.700000003</v>
      </c>
      <c r="G27" s="21">
        <f t="shared" si="0"/>
        <v>14.59476184796203</v>
      </c>
      <c r="H27" s="21">
        <f t="shared" si="1"/>
        <v>44.670724094044026</v>
      </c>
      <c r="I27" s="28">
        <v>1177622</v>
      </c>
      <c r="J27" s="29">
        <v>177375431.63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28.5" x14ac:dyDescent="0.25">
      <c r="A28" s="30"/>
      <c r="B28" s="38" t="s">
        <v>41</v>
      </c>
      <c r="C28" s="32">
        <v>18748</v>
      </c>
      <c r="D28" s="32">
        <v>13027600</v>
      </c>
      <c r="E28" s="34">
        <v>149</v>
      </c>
      <c r="F28" s="37">
        <v>377892.59</v>
      </c>
      <c r="G28" s="21">
        <f t="shared" si="0"/>
        <v>0.79475144015361643</v>
      </c>
      <c r="H28" s="21">
        <f t="shared" si="1"/>
        <v>2.9007076514476959</v>
      </c>
      <c r="I28" s="28">
        <v>3107</v>
      </c>
      <c r="J28" s="29">
        <v>1447500.46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30" x14ac:dyDescent="0.25">
      <c r="A29" s="18">
        <v>2</v>
      </c>
      <c r="B29" s="19" t="s">
        <v>42</v>
      </c>
      <c r="C29" s="20">
        <v>17478382</v>
      </c>
      <c r="D29" s="20">
        <v>8061684600</v>
      </c>
      <c r="E29" s="20">
        <f>E10+E16+E22+E23+E24+E25+E26+E27</f>
        <v>3858991</v>
      </c>
      <c r="F29" s="20">
        <f>F10+F16+F22+F23+F24+F25+F26+F27</f>
        <v>3343189173.5900002</v>
      </c>
      <c r="G29" s="21">
        <f t="shared" si="0"/>
        <v>22.078651216113713</v>
      </c>
      <c r="H29" s="21">
        <f t="shared" si="1"/>
        <v>41.470106304952694</v>
      </c>
      <c r="I29" s="20">
        <f>I10+I16+I22+I23+I24+I25+I26+I27</f>
        <v>19439450</v>
      </c>
      <c r="J29" s="20">
        <f>J10+J16+J22+J23+J24+J25+J26+J27</f>
        <v>10496241871.509998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 x14ac:dyDescent="0.25">
      <c r="A30" s="13">
        <v>3</v>
      </c>
      <c r="B30" s="39" t="s">
        <v>43</v>
      </c>
      <c r="C30" s="23">
        <v>6998762</v>
      </c>
      <c r="D30" s="23">
        <v>1611867500</v>
      </c>
      <c r="E30" s="34">
        <v>1429325</v>
      </c>
      <c r="F30" s="37">
        <v>324890359.22000003</v>
      </c>
      <c r="G30" s="21">
        <f t="shared" si="0"/>
        <v>20.422540443581308</v>
      </c>
      <c r="H30" s="21">
        <f t="shared" si="1"/>
        <v>20.156145540498834</v>
      </c>
      <c r="I30" s="28">
        <v>11935915</v>
      </c>
      <c r="J30" s="29">
        <v>1885820471.4100001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 customHeight="1" x14ac:dyDescent="0.25">
      <c r="A31" s="13"/>
      <c r="B31" s="32" t="s">
        <v>44</v>
      </c>
      <c r="C31" s="32">
        <v>1690732</v>
      </c>
      <c r="D31" s="32">
        <v>531252800</v>
      </c>
      <c r="E31" s="40">
        <v>254866</v>
      </c>
      <c r="F31" s="41">
        <v>16807465.940000001</v>
      </c>
      <c r="G31" s="21">
        <f t="shared" si="0"/>
        <v>15.07429917929039</v>
      </c>
      <c r="H31" s="21">
        <f t="shared" si="1"/>
        <v>3.1637416198088748</v>
      </c>
      <c r="I31" s="42">
        <v>3135446</v>
      </c>
      <c r="J31" s="43">
        <v>115810498.36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s="4" customFormat="1" ht="15" customHeight="1" x14ac:dyDescent="0.25">
      <c r="A32" s="15">
        <v>4</v>
      </c>
      <c r="B32" s="16" t="s">
        <v>62</v>
      </c>
      <c r="C32" s="17"/>
      <c r="D32" s="17"/>
      <c r="E32" s="17"/>
      <c r="F32" s="17"/>
      <c r="G32" s="17"/>
      <c r="H32" s="17"/>
      <c r="I32" s="17"/>
      <c r="J32" s="17"/>
      <c r="L32" s="3"/>
      <c r="M32" s="3"/>
    </row>
    <row r="33" spans="1:81" ht="15" customHeight="1" x14ac:dyDescent="0.25">
      <c r="A33" s="13" t="s">
        <v>45</v>
      </c>
      <c r="B33" s="35" t="s">
        <v>46</v>
      </c>
      <c r="C33" s="23">
        <v>70569</v>
      </c>
      <c r="D33" s="23">
        <v>81136500</v>
      </c>
      <c r="E33" s="34">
        <v>4556</v>
      </c>
      <c r="F33" s="37">
        <v>68202882.459999993</v>
      </c>
      <c r="G33" s="21">
        <f t="shared" ref="G33" si="2">E33/C33*100</f>
        <v>6.4560926185718941</v>
      </c>
      <c r="H33" s="21">
        <f t="shared" ref="H33" si="3">F33/D33*100</f>
        <v>84.059433744369045</v>
      </c>
      <c r="I33" s="28">
        <v>28723</v>
      </c>
      <c r="J33" s="29">
        <v>77067059.530000001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ht="15" customHeight="1" x14ac:dyDescent="0.25">
      <c r="A34" s="13" t="s">
        <v>47</v>
      </c>
      <c r="B34" s="35" t="s">
        <v>32</v>
      </c>
      <c r="C34" s="23">
        <v>37560</v>
      </c>
      <c r="D34" s="23">
        <v>42388600</v>
      </c>
      <c r="E34" s="34">
        <v>5926</v>
      </c>
      <c r="F34" s="37">
        <v>7095030.0099999998</v>
      </c>
      <c r="G34" s="21">
        <f t="shared" ref="G34:G39" si="4">E34/C34*100</f>
        <v>15.777422790202342</v>
      </c>
      <c r="H34" s="21">
        <f t="shared" ref="H34:H39" si="5">F34/D34*100</f>
        <v>16.738061672242065</v>
      </c>
      <c r="I34" s="28">
        <v>42318</v>
      </c>
      <c r="J34" s="29">
        <v>117637305.75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ht="15" customHeight="1" x14ac:dyDescent="0.25">
      <c r="A35" s="13" t="s">
        <v>48</v>
      </c>
      <c r="B35" s="35" t="s">
        <v>49</v>
      </c>
      <c r="C35" s="23">
        <v>746349</v>
      </c>
      <c r="D35" s="23">
        <v>2047457000</v>
      </c>
      <c r="E35" s="34">
        <v>168520</v>
      </c>
      <c r="F35" s="37">
        <v>614985685.39999998</v>
      </c>
      <c r="G35" s="21">
        <f t="shared" si="4"/>
        <v>22.57924911803995</v>
      </c>
      <c r="H35" s="21">
        <f t="shared" si="5"/>
        <v>30.036561715337612</v>
      </c>
      <c r="I35" s="28">
        <v>1493031</v>
      </c>
      <c r="J35" s="29">
        <v>5397939734.5200005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ht="15" customHeight="1" x14ac:dyDescent="0.25">
      <c r="A36" s="13" t="s">
        <v>50</v>
      </c>
      <c r="B36" s="35" t="s">
        <v>51</v>
      </c>
      <c r="C36" s="23">
        <v>1261331</v>
      </c>
      <c r="D36" s="23">
        <v>691823400</v>
      </c>
      <c r="E36" s="34">
        <v>410763</v>
      </c>
      <c r="F36" s="37">
        <v>225555173.03</v>
      </c>
      <c r="G36" s="21">
        <f t="shared" si="4"/>
        <v>32.565837198958882</v>
      </c>
      <c r="H36" s="21">
        <f t="shared" si="5"/>
        <v>32.602998544137129</v>
      </c>
      <c r="I36" s="28">
        <v>5193810</v>
      </c>
      <c r="J36" s="29">
        <v>1318967526.22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ht="15" customHeight="1" x14ac:dyDescent="0.25">
      <c r="A37" s="13" t="s">
        <v>52</v>
      </c>
      <c r="B37" s="35" t="s">
        <v>40</v>
      </c>
      <c r="C37" s="23">
        <v>43070894</v>
      </c>
      <c r="D37" s="23">
        <v>33843570600</v>
      </c>
      <c r="E37" s="34">
        <v>8058672</v>
      </c>
      <c r="F37" s="37">
        <v>11657839485.110001</v>
      </c>
      <c r="G37" s="21">
        <f t="shared" si="4"/>
        <v>18.710250128543883</v>
      </c>
      <c r="H37" s="21">
        <f t="shared" si="5"/>
        <v>34.446245707626375</v>
      </c>
      <c r="I37" s="28">
        <v>26302227</v>
      </c>
      <c r="J37" s="29">
        <v>27161964057.599998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ht="30" x14ac:dyDescent="0.25">
      <c r="A38" s="18">
        <v>5</v>
      </c>
      <c r="B38" s="44" t="s">
        <v>68</v>
      </c>
      <c r="C38" s="20">
        <v>45186703</v>
      </c>
      <c r="D38" s="20">
        <v>36706376100</v>
      </c>
      <c r="E38" s="20">
        <f>E33+E34+E35+E36+E37</f>
        <v>8648437</v>
      </c>
      <c r="F38" s="20">
        <f>F33+F34+F35+F36+F37</f>
        <v>12573678256.01</v>
      </c>
      <c r="G38" s="21">
        <f t="shared" si="4"/>
        <v>19.139340615313312</v>
      </c>
      <c r="H38" s="21">
        <f t="shared" si="5"/>
        <v>34.254752421637178</v>
      </c>
      <c r="I38" s="20">
        <f>I33+I34+I35+I36+I37</f>
        <v>33060109</v>
      </c>
      <c r="J38" s="20">
        <f>J33+J34+J35+J36+J37</f>
        <v>34073575683.619999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4" customFormat="1" ht="15" customHeight="1" x14ac:dyDescent="0.25">
      <c r="A39" s="18"/>
      <c r="B39" s="45" t="s">
        <v>53</v>
      </c>
      <c r="C39" s="20">
        <v>62665085</v>
      </c>
      <c r="D39" s="20">
        <v>44768060700</v>
      </c>
      <c r="E39" s="46">
        <f>E29+E38</f>
        <v>12507428</v>
      </c>
      <c r="F39" s="46">
        <f>F29+F38</f>
        <v>15916867429.6</v>
      </c>
      <c r="G39" s="21">
        <f t="shared" si="4"/>
        <v>19.959165458723945</v>
      </c>
      <c r="H39" s="21">
        <f t="shared" si="5"/>
        <v>35.554069532433424</v>
      </c>
      <c r="I39" s="47">
        <f>I29+I38</f>
        <v>52499559</v>
      </c>
      <c r="J39" s="47">
        <f>J29+J38</f>
        <v>44569817555.129997</v>
      </c>
      <c r="L39" s="9"/>
      <c r="M39" s="9">
        <f>J39-F39</f>
        <v>28652950125.529999</v>
      </c>
    </row>
    <row r="40" spans="1:81" s="4" customFormat="1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L40" s="3"/>
      <c r="M40" s="3"/>
    </row>
    <row r="41" spans="1:81" x14ac:dyDescent="0.25">
      <c r="A41" s="48" t="s">
        <v>57</v>
      </c>
      <c r="B41" s="48"/>
      <c r="C41" s="48"/>
      <c r="D41" s="48"/>
      <c r="E41" s="48"/>
      <c r="F41" s="48"/>
      <c r="G41" s="48"/>
      <c r="H41" s="48"/>
      <c r="I41" s="48"/>
      <c r="J41" s="48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ht="34.5" customHeight="1" x14ac:dyDescent="0.25">
      <c r="A42" s="11"/>
      <c r="B42" s="12" t="s">
        <v>2</v>
      </c>
      <c r="C42" s="12" t="s">
        <v>3</v>
      </c>
      <c r="D42" s="12"/>
      <c r="E42" s="12" t="s">
        <v>4</v>
      </c>
      <c r="F42" s="12"/>
      <c r="G42" s="12" t="s">
        <v>5</v>
      </c>
      <c r="H42" s="12"/>
      <c r="I42" s="12" t="s">
        <v>6</v>
      </c>
      <c r="J42" s="1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x14ac:dyDescent="0.25">
      <c r="A43" s="11"/>
      <c r="B43" s="12"/>
      <c r="C43" s="13" t="s">
        <v>7</v>
      </c>
      <c r="D43" s="13" t="s">
        <v>8</v>
      </c>
      <c r="E43" s="13" t="s">
        <v>7</v>
      </c>
      <c r="F43" s="13" t="s">
        <v>8</v>
      </c>
      <c r="G43" s="13" t="s">
        <v>7</v>
      </c>
      <c r="H43" s="13" t="s">
        <v>8</v>
      </c>
      <c r="I43" s="13" t="s">
        <v>7</v>
      </c>
      <c r="J43" s="14" t="s">
        <v>8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x14ac:dyDescent="0.25">
      <c r="A44" s="15">
        <v>1</v>
      </c>
      <c r="B44" s="16" t="s">
        <v>61</v>
      </c>
      <c r="C44" s="17"/>
      <c r="D44" s="17"/>
      <c r="E44" s="17"/>
      <c r="F44" s="17"/>
      <c r="G44" s="17"/>
      <c r="H44" s="17"/>
      <c r="I44" s="17"/>
      <c r="J44" s="17"/>
    </row>
    <row r="45" spans="1:81" x14ac:dyDescent="0.25">
      <c r="A45" s="18" t="s">
        <v>9</v>
      </c>
      <c r="B45" s="19" t="s">
        <v>10</v>
      </c>
      <c r="C45" s="20">
        <v>5181035</v>
      </c>
      <c r="D45" s="20">
        <v>941503500</v>
      </c>
      <c r="E45" s="49">
        <f>E46+E47+E48</f>
        <v>919676</v>
      </c>
      <c r="F45" s="50">
        <f>F46+F47+F48</f>
        <v>271053919.73000002</v>
      </c>
      <c r="G45" s="50">
        <f>E45/C45*100</f>
        <v>17.750816197921843</v>
      </c>
      <c r="H45" s="50">
        <f>F45/D45*100</f>
        <v>28.789475528237553</v>
      </c>
      <c r="I45" s="49">
        <f t="shared" ref="I45:J45" si="6">I46+I47+I48</f>
        <v>4639457</v>
      </c>
      <c r="J45" s="49">
        <f t="shared" si="6"/>
        <v>1158921715.3200002</v>
      </c>
    </row>
    <row r="46" spans="1:81" x14ac:dyDescent="0.25">
      <c r="A46" s="13" t="s">
        <v>11</v>
      </c>
      <c r="B46" s="22" t="s">
        <v>12</v>
      </c>
      <c r="C46" s="23">
        <v>4774690</v>
      </c>
      <c r="D46" s="23">
        <v>613065000</v>
      </c>
      <c r="E46" s="24">
        <v>879920</v>
      </c>
      <c r="F46" s="25">
        <v>181291295.19</v>
      </c>
      <c r="G46" s="50">
        <f t="shared" ref="G46:G65" si="7">E46/C46*100</f>
        <v>18.428840406392876</v>
      </c>
      <c r="H46" s="50">
        <f t="shared" ref="H46:H65" si="8">F46/D46*100</f>
        <v>29.571300790291406</v>
      </c>
      <c r="I46" s="26">
        <v>4396483</v>
      </c>
      <c r="J46" s="27">
        <v>770850604.98000002</v>
      </c>
    </row>
    <row r="47" spans="1:81" x14ac:dyDescent="0.25">
      <c r="A47" s="13" t="s">
        <v>13</v>
      </c>
      <c r="B47" s="22" t="s">
        <v>14</v>
      </c>
      <c r="C47" s="23">
        <v>108165</v>
      </c>
      <c r="D47" s="23">
        <v>36846700</v>
      </c>
      <c r="E47" s="28">
        <v>2440</v>
      </c>
      <c r="F47" s="29">
        <v>3017438.66</v>
      </c>
      <c r="G47" s="50">
        <f t="shared" si="7"/>
        <v>2.2558128784727036</v>
      </c>
      <c r="H47" s="50">
        <f t="shared" si="8"/>
        <v>8.189169342166327</v>
      </c>
      <c r="I47" s="28">
        <v>8756</v>
      </c>
      <c r="J47" s="29">
        <v>15530879.59</v>
      </c>
    </row>
    <row r="48" spans="1:81" x14ac:dyDescent="0.25">
      <c r="A48" s="13" t="s">
        <v>15</v>
      </c>
      <c r="B48" s="22" t="s">
        <v>16</v>
      </c>
      <c r="C48" s="23">
        <v>298180</v>
      </c>
      <c r="D48" s="23">
        <v>291591800</v>
      </c>
      <c r="E48" s="28">
        <v>37316</v>
      </c>
      <c r="F48" s="29">
        <v>86745185.879999995</v>
      </c>
      <c r="G48" s="50">
        <f t="shared" si="7"/>
        <v>12.514588503588437</v>
      </c>
      <c r="H48" s="50">
        <f t="shared" si="8"/>
        <v>29.74884269036372</v>
      </c>
      <c r="I48" s="28">
        <v>234218</v>
      </c>
      <c r="J48" s="29">
        <v>372540230.75</v>
      </c>
    </row>
    <row r="49" spans="1:10" ht="28.5" x14ac:dyDescent="0.25">
      <c r="A49" s="30"/>
      <c r="B49" s="31" t="s">
        <v>17</v>
      </c>
      <c r="C49" s="32">
        <v>29370</v>
      </c>
      <c r="D49" s="32">
        <v>16923900</v>
      </c>
      <c r="E49" s="28">
        <v>1853</v>
      </c>
      <c r="F49" s="29">
        <v>975616.16</v>
      </c>
      <c r="G49" s="50">
        <f t="shared" si="7"/>
        <v>6.309159005788219</v>
      </c>
      <c r="H49" s="50">
        <f t="shared" si="8"/>
        <v>5.7647242065954067</v>
      </c>
      <c r="I49" s="28">
        <v>14381</v>
      </c>
      <c r="J49" s="29">
        <v>3837589.24</v>
      </c>
    </row>
    <row r="50" spans="1:10" ht="28.5" x14ac:dyDescent="0.25">
      <c r="A50" s="30"/>
      <c r="B50" s="31" t="s">
        <v>18</v>
      </c>
      <c r="C50" s="32">
        <v>3075456</v>
      </c>
      <c r="D50" s="32">
        <v>448988200</v>
      </c>
      <c r="E50" s="28">
        <v>519854</v>
      </c>
      <c r="F50" s="29">
        <v>100756517.43000001</v>
      </c>
      <c r="G50" s="50">
        <f t="shared" si="7"/>
        <v>16.903314500353769</v>
      </c>
      <c r="H50" s="50">
        <f t="shared" si="8"/>
        <v>22.440794085457036</v>
      </c>
      <c r="I50" s="28">
        <v>3516694</v>
      </c>
      <c r="J50" s="29">
        <v>697544127.36000001</v>
      </c>
    </row>
    <row r="51" spans="1:10" x14ac:dyDescent="0.25">
      <c r="A51" s="18" t="s">
        <v>19</v>
      </c>
      <c r="B51" s="33" t="s">
        <v>20</v>
      </c>
      <c r="C51" s="20">
        <v>1864084</v>
      </c>
      <c r="D51" s="20">
        <v>2552151400</v>
      </c>
      <c r="E51" s="49">
        <f>E52+E53+E54+E55</f>
        <v>219035</v>
      </c>
      <c r="F51" s="50">
        <f>F52+F53+F54+F55</f>
        <v>904622690.77999985</v>
      </c>
      <c r="G51" s="50">
        <f t="shared" si="7"/>
        <v>11.750275202190458</v>
      </c>
      <c r="H51" s="50">
        <f t="shared" si="8"/>
        <v>35.445494761008298</v>
      </c>
      <c r="I51" s="49">
        <f t="shared" ref="I51:J51" si="9">I52+I53+I54+I55</f>
        <v>1401694</v>
      </c>
      <c r="J51" s="49">
        <f t="shared" si="9"/>
        <v>2225363842.1999998</v>
      </c>
    </row>
    <row r="52" spans="1:10" ht="28.5" x14ac:dyDescent="0.25">
      <c r="A52" s="13" t="s">
        <v>21</v>
      </c>
      <c r="B52" s="22" t="s">
        <v>67</v>
      </c>
      <c r="C52" s="23">
        <v>1047987</v>
      </c>
      <c r="D52" s="23">
        <v>823601300</v>
      </c>
      <c r="E52" s="34">
        <v>195102</v>
      </c>
      <c r="F52" s="25">
        <v>335717583.58999997</v>
      </c>
      <c r="G52" s="50">
        <f t="shared" si="7"/>
        <v>18.616833987444501</v>
      </c>
      <c r="H52" s="50">
        <f t="shared" si="8"/>
        <v>40.762148334394318</v>
      </c>
      <c r="I52" s="28">
        <v>1289950</v>
      </c>
      <c r="J52" s="29">
        <v>1042087607.5599999</v>
      </c>
    </row>
    <row r="53" spans="1:10" x14ac:dyDescent="0.25">
      <c r="A53" s="13" t="s">
        <v>22</v>
      </c>
      <c r="B53" s="35" t="s">
        <v>23</v>
      </c>
      <c r="C53" s="23">
        <v>230919</v>
      </c>
      <c r="D53" s="23">
        <v>817049000</v>
      </c>
      <c r="E53" s="34">
        <v>14532</v>
      </c>
      <c r="F53" s="25">
        <v>247936004.34999999</v>
      </c>
      <c r="G53" s="50">
        <f t="shared" si="7"/>
        <v>6.2931157678666541</v>
      </c>
      <c r="H53" s="50">
        <f t="shared" si="8"/>
        <v>30.345304180043058</v>
      </c>
      <c r="I53" s="28">
        <v>97098</v>
      </c>
      <c r="J53" s="29">
        <v>615850584.74000001</v>
      </c>
    </row>
    <row r="54" spans="1:10" x14ac:dyDescent="0.25">
      <c r="A54" s="13" t="s">
        <v>24</v>
      </c>
      <c r="B54" s="35" t="s">
        <v>25</v>
      </c>
      <c r="C54" s="23">
        <v>177785</v>
      </c>
      <c r="D54" s="23">
        <v>653818400</v>
      </c>
      <c r="E54" s="24">
        <v>9287</v>
      </c>
      <c r="F54" s="25">
        <v>319198249.94</v>
      </c>
      <c r="G54" s="50">
        <f t="shared" si="7"/>
        <v>5.2237252861602492</v>
      </c>
      <c r="H54" s="50">
        <f t="shared" si="8"/>
        <v>48.820628165252003</v>
      </c>
      <c r="I54" s="28">
        <v>13265</v>
      </c>
      <c r="J54" s="29">
        <v>553105967.40999997</v>
      </c>
    </row>
    <row r="55" spans="1:10" ht="29.25" x14ac:dyDescent="0.25">
      <c r="A55" s="13" t="s">
        <v>26</v>
      </c>
      <c r="B55" s="35" t="s">
        <v>27</v>
      </c>
      <c r="C55" s="23">
        <v>407393</v>
      </c>
      <c r="D55" s="23">
        <v>257682700</v>
      </c>
      <c r="E55" s="34">
        <v>114</v>
      </c>
      <c r="F55" s="25">
        <v>1770852.9</v>
      </c>
      <c r="G55" s="50">
        <f t="shared" si="7"/>
        <v>2.7982807755656088E-2</v>
      </c>
      <c r="H55" s="50">
        <f t="shared" si="8"/>
        <v>0.68722226986910639</v>
      </c>
      <c r="I55" s="28">
        <v>1381</v>
      </c>
      <c r="J55" s="29">
        <v>14319682.49</v>
      </c>
    </row>
    <row r="56" spans="1:10" ht="17.25" customHeight="1" x14ac:dyDescent="0.25">
      <c r="A56" s="30"/>
      <c r="B56" s="36" t="s">
        <v>28</v>
      </c>
      <c r="C56" s="32">
        <v>46519</v>
      </c>
      <c r="D56" s="32">
        <v>25003300</v>
      </c>
      <c r="E56" s="34">
        <v>0</v>
      </c>
      <c r="F56" s="25">
        <v>0</v>
      </c>
      <c r="G56" s="50">
        <f t="shared" si="7"/>
        <v>0</v>
      </c>
      <c r="H56" s="50">
        <f t="shared" si="8"/>
        <v>0</v>
      </c>
      <c r="I56" s="28">
        <v>0</v>
      </c>
      <c r="J56" s="29">
        <v>0</v>
      </c>
    </row>
    <row r="57" spans="1:10" x14ac:dyDescent="0.25">
      <c r="A57" s="13" t="s">
        <v>29</v>
      </c>
      <c r="B57" s="22" t="s">
        <v>30</v>
      </c>
      <c r="C57" s="23">
        <v>22839</v>
      </c>
      <c r="D57" s="23">
        <v>59474100</v>
      </c>
      <c r="E57" s="24">
        <v>309</v>
      </c>
      <c r="F57" s="25">
        <v>4762413.93</v>
      </c>
      <c r="G57" s="50">
        <f t="shared" si="7"/>
        <v>1.3529489031919086</v>
      </c>
      <c r="H57" s="50">
        <f t="shared" si="8"/>
        <v>8.0075426614274114</v>
      </c>
      <c r="I57" s="28">
        <v>283</v>
      </c>
      <c r="J57" s="29">
        <v>6103550.1600000001</v>
      </c>
    </row>
    <row r="58" spans="1:10" x14ac:dyDescent="0.25">
      <c r="A58" s="13" t="s">
        <v>31</v>
      </c>
      <c r="B58" s="22" t="s">
        <v>32</v>
      </c>
      <c r="C58" s="23">
        <v>145795</v>
      </c>
      <c r="D58" s="23">
        <v>17901100</v>
      </c>
      <c r="E58" s="34">
        <v>16562</v>
      </c>
      <c r="F58" s="25">
        <v>3140453.91</v>
      </c>
      <c r="G58" s="50">
        <f t="shared" si="7"/>
        <v>11.359786000891663</v>
      </c>
      <c r="H58" s="50">
        <f t="shared" si="8"/>
        <v>17.543357167995264</v>
      </c>
      <c r="I58" s="28">
        <v>174724</v>
      </c>
      <c r="J58" s="29">
        <v>71347678.989999995</v>
      </c>
    </row>
    <row r="59" spans="1:10" x14ac:dyDescent="0.25">
      <c r="A59" s="13" t="s">
        <v>33</v>
      </c>
      <c r="B59" s="22" t="s">
        <v>34</v>
      </c>
      <c r="C59" s="23">
        <v>137329</v>
      </c>
      <c r="D59" s="23">
        <v>187749300</v>
      </c>
      <c r="E59" s="34">
        <v>68516</v>
      </c>
      <c r="F59" s="37">
        <v>50356924.020000003</v>
      </c>
      <c r="G59" s="50">
        <f t="shared" si="7"/>
        <v>49.891865520028546</v>
      </c>
      <c r="H59" s="50">
        <f t="shared" si="8"/>
        <v>26.821364457816887</v>
      </c>
      <c r="I59" s="28">
        <v>730393</v>
      </c>
      <c r="J59" s="29">
        <v>1015002100.12</v>
      </c>
    </row>
    <row r="60" spans="1:10" x14ac:dyDescent="0.25">
      <c r="A60" s="13" t="s">
        <v>35</v>
      </c>
      <c r="B60" s="22" t="s">
        <v>36</v>
      </c>
      <c r="C60" s="23">
        <v>51701</v>
      </c>
      <c r="D60" s="23">
        <v>13159600</v>
      </c>
      <c r="E60" s="34">
        <v>60</v>
      </c>
      <c r="F60" s="25">
        <v>3333621.71</v>
      </c>
      <c r="G60" s="50">
        <f t="shared" si="7"/>
        <v>0.11605191388947989</v>
      </c>
      <c r="H60" s="50">
        <f t="shared" si="8"/>
        <v>25.332241937444905</v>
      </c>
      <c r="I60" s="28">
        <v>366</v>
      </c>
      <c r="J60" s="29">
        <v>44695487.560000002</v>
      </c>
    </row>
    <row r="61" spans="1:10" x14ac:dyDescent="0.25">
      <c r="A61" s="13" t="s">
        <v>37</v>
      </c>
      <c r="B61" s="22" t="s">
        <v>38</v>
      </c>
      <c r="C61" s="23">
        <v>88430</v>
      </c>
      <c r="D61" s="23">
        <v>9672500</v>
      </c>
      <c r="E61" s="34">
        <v>24619</v>
      </c>
      <c r="F61" s="37">
        <v>3403024.46</v>
      </c>
      <c r="G61" s="50">
        <f t="shared" si="7"/>
        <v>27.840099513739681</v>
      </c>
      <c r="H61" s="50">
        <f t="shared" si="8"/>
        <v>35.182470509175495</v>
      </c>
      <c r="I61" s="28">
        <v>45756</v>
      </c>
      <c r="J61" s="29">
        <v>21398882.940000001</v>
      </c>
    </row>
    <row r="62" spans="1:10" x14ac:dyDescent="0.25">
      <c r="A62" s="13" t="s">
        <v>39</v>
      </c>
      <c r="B62" s="22" t="s">
        <v>40</v>
      </c>
      <c r="C62" s="23">
        <v>193059</v>
      </c>
      <c r="D62" s="23">
        <v>31718600</v>
      </c>
      <c r="E62" s="34">
        <v>18038</v>
      </c>
      <c r="F62" s="37">
        <v>8385636.2800000003</v>
      </c>
      <c r="G62" s="50">
        <f t="shared" si="7"/>
        <v>9.343257760580963</v>
      </c>
      <c r="H62" s="50">
        <f t="shared" si="8"/>
        <v>26.437599011305668</v>
      </c>
      <c r="I62" s="28">
        <v>33358</v>
      </c>
      <c r="J62" s="29">
        <v>19600230.84</v>
      </c>
    </row>
    <row r="63" spans="1:10" ht="28.5" x14ac:dyDescent="0.25">
      <c r="A63" s="30"/>
      <c r="B63" s="38" t="s">
        <v>41</v>
      </c>
      <c r="C63" s="32">
        <v>4943</v>
      </c>
      <c r="D63" s="32">
        <v>5449300</v>
      </c>
      <c r="E63" s="34">
        <v>127</v>
      </c>
      <c r="F63" s="37">
        <v>4498.17</v>
      </c>
      <c r="G63" s="50">
        <f t="shared" si="7"/>
        <v>2.5692899049160429</v>
      </c>
      <c r="H63" s="50">
        <f t="shared" si="8"/>
        <v>8.2545831574697665E-2</v>
      </c>
      <c r="I63" s="28">
        <v>135</v>
      </c>
      <c r="J63" s="29">
        <v>4389.96</v>
      </c>
    </row>
    <row r="64" spans="1:10" ht="30" x14ac:dyDescent="0.25">
      <c r="A64" s="18">
        <v>2</v>
      </c>
      <c r="B64" s="19" t="s">
        <v>42</v>
      </c>
      <c r="C64" s="20">
        <v>7684272</v>
      </c>
      <c r="D64" s="20">
        <v>3813330100</v>
      </c>
      <c r="E64" s="51">
        <f>E45+E51+E57+E58+E59+E60+E61+E62</f>
        <v>1266815</v>
      </c>
      <c r="F64" s="52">
        <f>F45+F51+F57+F58+F59+F60+F61+F62</f>
        <v>1249058684.8199999</v>
      </c>
      <c r="G64" s="50">
        <f t="shared" si="7"/>
        <v>16.485816743603039</v>
      </c>
      <c r="H64" s="50">
        <f t="shared" si="8"/>
        <v>32.755063214170733</v>
      </c>
      <c r="I64" s="51">
        <f t="shared" ref="I64:J64" si="10">I45+I51+I57+I58+I59+I60+I61+I62</f>
        <v>7026031</v>
      </c>
      <c r="J64" s="51">
        <f t="shared" si="10"/>
        <v>4562433488.1300001</v>
      </c>
    </row>
    <row r="65" spans="1:13" x14ac:dyDescent="0.25">
      <c r="A65" s="13">
        <v>3</v>
      </c>
      <c r="B65" s="39" t="s">
        <v>43</v>
      </c>
      <c r="C65" s="23">
        <v>2603058</v>
      </c>
      <c r="D65" s="23">
        <v>744320700</v>
      </c>
      <c r="E65" s="34">
        <v>628642</v>
      </c>
      <c r="F65" s="37">
        <v>138399451.97</v>
      </c>
      <c r="G65" s="50">
        <f t="shared" si="7"/>
        <v>24.15013418832773</v>
      </c>
      <c r="H65" s="50">
        <f t="shared" si="8"/>
        <v>18.594061937280529</v>
      </c>
      <c r="I65" s="28">
        <v>4425282</v>
      </c>
      <c r="J65" s="29">
        <v>865405853.54999995</v>
      </c>
    </row>
    <row r="66" spans="1:13" ht="29.25" x14ac:dyDescent="0.25">
      <c r="A66" s="30"/>
      <c r="B66" s="53" t="s">
        <v>44</v>
      </c>
      <c r="C66" s="32">
        <v>764750</v>
      </c>
      <c r="D66" s="32">
        <v>255499400</v>
      </c>
      <c r="E66" s="40">
        <v>72169</v>
      </c>
      <c r="F66" s="41">
        <v>4865730.32</v>
      </c>
      <c r="G66" s="50">
        <f>E66/C66*100</f>
        <v>9.4369401765282781</v>
      </c>
      <c r="H66" s="50">
        <f>F66/D66*100</f>
        <v>1.9043999007434069</v>
      </c>
      <c r="I66" s="42">
        <v>657698</v>
      </c>
      <c r="J66" s="43">
        <v>30043699.699999999</v>
      </c>
    </row>
    <row r="67" spans="1:13" x14ac:dyDescent="0.25">
      <c r="A67" s="15">
        <v>4</v>
      </c>
      <c r="B67" s="16" t="s">
        <v>62</v>
      </c>
      <c r="C67" s="54"/>
      <c r="D67" s="54"/>
      <c r="E67" s="54"/>
      <c r="F67" s="54"/>
      <c r="G67" s="54"/>
      <c r="H67" s="54"/>
      <c r="I67" s="54"/>
      <c r="J67" s="54"/>
    </row>
    <row r="68" spans="1:13" x14ac:dyDescent="0.25">
      <c r="A68" s="13" t="s">
        <v>45</v>
      </c>
      <c r="B68" s="35" t="s">
        <v>46</v>
      </c>
      <c r="C68" s="23">
        <v>26874</v>
      </c>
      <c r="D68" s="23">
        <v>49490000</v>
      </c>
      <c r="E68" s="34">
        <v>403</v>
      </c>
      <c r="F68" s="37">
        <v>55151437.549999997</v>
      </c>
      <c r="G68" s="50">
        <f>E68/C68*100</f>
        <v>1.499590682443998</v>
      </c>
      <c r="H68" s="50">
        <f>F68/D68*100</f>
        <v>111.4395585976965</v>
      </c>
      <c r="I68" s="28">
        <v>3319</v>
      </c>
      <c r="J68" s="29">
        <v>41112043.560000002</v>
      </c>
    </row>
    <row r="69" spans="1:13" x14ac:dyDescent="0.25">
      <c r="A69" s="13" t="s">
        <v>47</v>
      </c>
      <c r="B69" s="35" t="s">
        <v>32</v>
      </c>
      <c r="C69" s="23">
        <v>22147</v>
      </c>
      <c r="D69" s="23">
        <v>23776700</v>
      </c>
      <c r="E69" s="34">
        <v>4522</v>
      </c>
      <c r="F69" s="37">
        <v>4443599.22</v>
      </c>
      <c r="G69" s="50">
        <f t="shared" ref="G69:G74" si="11">E69/C69*100</f>
        <v>20.418115320359416</v>
      </c>
      <c r="H69" s="50">
        <f t="shared" ref="H69:H74" si="12">F69/D69*100</f>
        <v>18.688881215643885</v>
      </c>
      <c r="I69" s="28">
        <v>26036</v>
      </c>
      <c r="J69" s="29">
        <v>72576906.849999994</v>
      </c>
    </row>
    <row r="70" spans="1:13" x14ac:dyDescent="0.25">
      <c r="A70" s="13" t="s">
        <v>48</v>
      </c>
      <c r="B70" s="35" t="s">
        <v>49</v>
      </c>
      <c r="C70" s="23">
        <v>453700</v>
      </c>
      <c r="D70" s="23">
        <v>961374200</v>
      </c>
      <c r="E70" s="34">
        <v>107973</v>
      </c>
      <c r="F70" s="37">
        <v>448011960.39999998</v>
      </c>
      <c r="G70" s="50">
        <f t="shared" si="11"/>
        <v>23.798324884284767</v>
      </c>
      <c r="H70" s="50">
        <f t="shared" si="12"/>
        <v>46.601204858628407</v>
      </c>
      <c r="I70" s="28">
        <v>815122</v>
      </c>
      <c r="J70" s="29">
        <v>2505544427.4899998</v>
      </c>
    </row>
    <row r="71" spans="1:13" x14ac:dyDescent="0.25">
      <c r="A71" s="13" t="s">
        <v>50</v>
      </c>
      <c r="B71" s="35" t="s">
        <v>51</v>
      </c>
      <c r="C71" s="23">
        <v>617331</v>
      </c>
      <c r="D71" s="23">
        <v>310231200</v>
      </c>
      <c r="E71" s="34">
        <v>112240</v>
      </c>
      <c r="F71" s="37">
        <v>69391494.670000002</v>
      </c>
      <c r="G71" s="50">
        <f t="shared" si="11"/>
        <v>18.18149420651158</v>
      </c>
      <c r="H71" s="50">
        <f t="shared" si="12"/>
        <v>22.36767116589176</v>
      </c>
      <c r="I71" s="28">
        <v>1271621</v>
      </c>
      <c r="J71" s="29">
        <v>522601713.37</v>
      </c>
    </row>
    <row r="72" spans="1:13" x14ac:dyDescent="0.25">
      <c r="A72" s="13" t="s">
        <v>52</v>
      </c>
      <c r="B72" s="35" t="s">
        <v>40</v>
      </c>
      <c r="C72" s="23">
        <v>21692048</v>
      </c>
      <c r="D72" s="23">
        <v>17587944200</v>
      </c>
      <c r="E72" s="34">
        <v>398218</v>
      </c>
      <c r="F72" s="37">
        <v>5827309395.5299997</v>
      </c>
      <c r="G72" s="50">
        <f t="shared" si="11"/>
        <v>1.8357787148544018</v>
      </c>
      <c r="H72" s="50">
        <f t="shared" si="12"/>
        <v>33.132407797438887</v>
      </c>
      <c r="I72" s="28">
        <v>1870230</v>
      </c>
      <c r="J72" s="29">
        <v>17102178906.700001</v>
      </c>
    </row>
    <row r="73" spans="1:13" ht="30" x14ac:dyDescent="0.25">
      <c r="A73" s="18">
        <v>5</v>
      </c>
      <c r="B73" s="44" t="s">
        <v>68</v>
      </c>
      <c r="C73" s="20">
        <v>22812100</v>
      </c>
      <c r="D73" s="20">
        <v>18932816300</v>
      </c>
      <c r="E73" s="51">
        <f>E68+E69+E70+E71+E72</f>
        <v>623356</v>
      </c>
      <c r="F73" s="51">
        <f>F68+F69+F70+F71+F72</f>
        <v>6404307887.3699999</v>
      </c>
      <c r="G73" s="50">
        <f t="shared" si="11"/>
        <v>2.732567365564766</v>
      </c>
      <c r="H73" s="50">
        <f t="shared" si="12"/>
        <v>33.826493564879726</v>
      </c>
      <c r="I73" s="51">
        <f t="shared" ref="I73:J73" si="13">I68+I69+I70+I71+I72</f>
        <v>3986328</v>
      </c>
      <c r="J73" s="51">
        <f t="shared" si="13"/>
        <v>20244013997.970001</v>
      </c>
    </row>
    <row r="74" spans="1:13" x14ac:dyDescent="0.25">
      <c r="A74" s="18"/>
      <c r="B74" s="45" t="s">
        <v>53</v>
      </c>
      <c r="C74" s="20">
        <v>30496372</v>
      </c>
      <c r="D74" s="20">
        <v>22746146400</v>
      </c>
      <c r="E74" s="51">
        <f>E64+E73</f>
        <v>1890171</v>
      </c>
      <c r="F74" s="51">
        <f>F64+F73</f>
        <v>7653366572.1899996</v>
      </c>
      <c r="G74" s="50">
        <f t="shared" si="11"/>
        <v>6.1980192266804721</v>
      </c>
      <c r="H74" s="50">
        <f t="shared" si="12"/>
        <v>33.646871156118117</v>
      </c>
      <c r="I74" s="51">
        <f t="shared" ref="I74:J74" si="14">I64+I73</f>
        <v>11012359</v>
      </c>
      <c r="J74" s="51">
        <f t="shared" si="14"/>
        <v>24806447486.100002</v>
      </c>
      <c r="L74" s="7"/>
      <c r="M74" s="7">
        <f>J74-F74</f>
        <v>17153080913.910004</v>
      </c>
    </row>
    <row r="75" spans="1:13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</row>
    <row r="76" spans="1:13" x14ac:dyDescent="0.25">
      <c r="A76" s="48" t="s">
        <v>54</v>
      </c>
      <c r="B76" s="48"/>
      <c r="C76" s="48"/>
      <c r="D76" s="48"/>
      <c r="E76" s="48"/>
      <c r="F76" s="48"/>
      <c r="G76" s="48"/>
      <c r="H76" s="48"/>
      <c r="I76" s="48"/>
      <c r="J76" s="48"/>
    </row>
    <row r="77" spans="1:13" ht="33" customHeight="1" x14ac:dyDescent="0.25">
      <c r="A77" s="11" t="s">
        <v>1</v>
      </c>
      <c r="B77" s="12" t="s">
        <v>2</v>
      </c>
      <c r="C77" s="12" t="s">
        <v>3</v>
      </c>
      <c r="D77" s="12"/>
      <c r="E77" s="12" t="s">
        <v>4</v>
      </c>
      <c r="F77" s="12"/>
      <c r="G77" s="12" t="s">
        <v>5</v>
      </c>
      <c r="H77" s="12"/>
      <c r="I77" s="12" t="s">
        <v>6</v>
      </c>
      <c r="J77" s="12"/>
    </row>
    <row r="78" spans="1:13" x14ac:dyDescent="0.25">
      <c r="A78" s="11"/>
      <c r="B78" s="12"/>
      <c r="C78" s="13" t="s">
        <v>7</v>
      </c>
      <c r="D78" s="13" t="s">
        <v>8</v>
      </c>
      <c r="E78" s="13" t="s">
        <v>7</v>
      </c>
      <c r="F78" s="13" t="s">
        <v>8</v>
      </c>
      <c r="G78" s="13" t="s">
        <v>7</v>
      </c>
      <c r="H78" s="13" t="s">
        <v>8</v>
      </c>
      <c r="I78" s="13" t="s">
        <v>7</v>
      </c>
      <c r="J78" s="14" t="s">
        <v>8</v>
      </c>
    </row>
    <row r="79" spans="1:13" x14ac:dyDescent="0.25">
      <c r="A79" s="15">
        <v>1</v>
      </c>
      <c r="B79" s="16" t="s">
        <v>61</v>
      </c>
      <c r="C79" s="17"/>
      <c r="D79" s="17"/>
      <c r="E79" s="17"/>
      <c r="F79" s="17"/>
      <c r="G79" s="17"/>
      <c r="H79" s="17"/>
      <c r="I79" s="17"/>
      <c r="J79" s="17"/>
    </row>
    <row r="80" spans="1:13" x14ac:dyDescent="0.25">
      <c r="A80" s="18" t="s">
        <v>9</v>
      </c>
      <c r="B80" s="19" t="s">
        <v>10</v>
      </c>
      <c r="C80" s="20">
        <v>2784841</v>
      </c>
      <c r="D80" s="20">
        <v>653742700</v>
      </c>
      <c r="E80" s="50">
        <f>E81+E82+E83</f>
        <v>464945</v>
      </c>
      <c r="F80" s="50">
        <f>F81+F82+F83</f>
        <v>225067947.81</v>
      </c>
      <c r="G80" s="21">
        <f>E80/C80*100</f>
        <v>16.695567179598406</v>
      </c>
      <c r="H80" s="21">
        <f>F80/D80*100</f>
        <v>34.427603980893402</v>
      </c>
      <c r="I80" s="49">
        <f>I81+I82+I83</f>
        <v>3966814</v>
      </c>
      <c r="J80" s="49">
        <f>J81+J82+J83</f>
        <v>1002606172.39</v>
      </c>
    </row>
    <row r="81" spans="1:10" x14ac:dyDescent="0.25">
      <c r="A81" s="13" t="s">
        <v>11</v>
      </c>
      <c r="B81" s="22" t="s">
        <v>12</v>
      </c>
      <c r="C81" s="23">
        <v>2520135</v>
      </c>
      <c r="D81" s="23">
        <v>402590500</v>
      </c>
      <c r="E81" s="24">
        <v>449163</v>
      </c>
      <c r="F81" s="25">
        <v>94791966.189999998</v>
      </c>
      <c r="G81" s="21">
        <f t="shared" ref="G81:G101" si="15">E81/C81*100</f>
        <v>17.822973769262358</v>
      </c>
      <c r="H81" s="21">
        <f t="shared" ref="H81:H101" si="16">F81/D81*100</f>
        <v>23.545504970932001</v>
      </c>
      <c r="I81" s="26">
        <v>3907071</v>
      </c>
      <c r="J81" s="27">
        <v>672308132.89999998</v>
      </c>
    </row>
    <row r="82" spans="1:10" x14ac:dyDescent="0.25">
      <c r="A82" s="13" t="s">
        <v>13</v>
      </c>
      <c r="B82" s="22" t="s">
        <v>14</v>
      </c>
      <c r="C82" s="23">
        <v>64436</v>
      </c>
      <c r="D82" s="23">
        <v>23794900</v>
      </c>
      <c r="E82" s="28">
        <v>394</v>
      </c>
      <c r="F82" s="29">
        <v>2411170.7400000002</v>
      </c>
      <c r="G82" s="21">
        <f t="shared" si="15"/>
        <v>0.61145943261530822</v>
      </c>
      <c r="H82" s="21">
        <f t="shared" si="16"/>
        <v>10.133140883130419</v>
      </c>
      <c r="I82" s="28">
        <v>2533</v>
      </c>
      <c r="J82" s="29">
        <v>15333316.48</v>
      </c>
    </row>
    <row r="83" spans="1:10" x14ac:dyDescent="0.25">
      <c r="A83" s="13" t="s">
        <v>15</v>
      </c>
      <c r="B83" s="22" t="s">
        <v>16</v>
      </c>
      <c r="C83" s="23">
        <v>200270</v>
      </c>
      <c r="D83" s="23">
        <v>227357300</v>
      </c>
      <c r="E83" s="28">
        <v>15388</v>
      </c>
      <c r="F83" s="29">
        <v>127864810.88</v>
      </c>
      <c r="G83" s="21">
        <f t="shared" si="15"/>
        <v>7.6836271034103953</v>
      </c>
      <c r="H83" s="21">
        <f t="shared" si="16"/>
        <v>56.239588911374291</v>
      </c>
      <c r="I83" s="28">
        <v>57210</v>
      </c>
      <c r="J83" s="29">
        <v>314964723.00999999</v>
      </c>
    </row>
    <row r="84" spans="1:10" ht="28.5" x14ac:dyDescent="0.25">
      <c r="A84" s="30"/>
      <c r="B84" s="31" t="s">
        <v>17</v>
      </c>
      <c r="C84" s="32">
        <v>29315</v>
      </c>
      <c r="D84" s="32">
        <v>16539800</v>
      </c>
      <c r="E84" s="28">
        <v>64</v>
      </c>
      <c r="F84" s="29">
        <v>738488.4</v>
      </c>
      <c r="G84" s="21">
        <f t="shared" si="15"/>
        <v>0.2183182670987549</v>
      </c>
      <c r="H84" s="21">
        <f t="shared" si="16"/>
        <v>4.4649173508748596</v>
      </c>
      <c r="I84" s="28">
        <v>18</v>
      </c>
      <c r="J84" s="29">
        <v>116113.72</v>
      </c>
    </row>
    <row r="85" spans="1:10" ht="28.5" x14ac:dyDescent="0.25">
      <c r="A85" s="30"/>
      <c r="B85" s="31" t="s">
        <v>18</v>
      </c>
      <c r="C85" s="32">
        <v>1647505</v>
      </c>
      <c r="D85" s="32">
        <v>302477200</v>
      </c>
      <c r="E85" s="28">
        <v>151473</v>
      </c>
      <c r="F85" s="29">
        <v>39420989.780000001</v>
      </c>
      <c r="G85" s="21">
        <f t="shared" si="15"/>
        <v>9.1940843882112659</v>
      </c>
      <c r="H85" s="21">
        <f t="shared" si="16"/>
        <v>13.032714459139399</v>
      </c>
      <c r="I85" s="28">
        <v>1153062</v>
      </c>
      <c r="J85" s="29">
        <v>412519216.08999997</v>
      </c>
    </row>
    <row r="86" spans="1:10" x14ac:dyDescent="0.25">
      <c r="A86" s="18" t="s">
        <v>19</v>
      </c>
      <c r="B86" s="33" t="s">
        <v>20</v>
      </c>
      <c r="C86" s="20">
        <v>1701391</v>
      </c>
      <c r="D86" s="20">
        <v>2566356700</v>
      </c>
      <c r="E86" s="49">
        <f>E87+E88+E89+E90</f>
        <v>197597</v>
      </c>
      <c r="F86" s="49">
        <f>F87+F88+F89+F90</f>
        <v>1484690186.95</v>
      </c>
      <c r="G86" s="21">
        <f t="shared" si="15"/>
        <v>11.613850079141127</v>
      </c>
      <c r="H86" s="21">
        <f t="shared" si="16"/>
        <v>57.852058794087355</v>
      </c>
      <c r="I86" s="49">
        <f>I87+I88+I89+I90</f>
        <v>934595</v>
      </c>
      <c r="J86" s="49">
        <f>J87+J88+J89+J90</f>
        <v>2709148209.9200001</v>
      </c>
    </row>
    <row r="87" spans="1:10" ht="28.5" x14ac:dyDescent="0.25">
      <c r="A87" s="13" t="s">
        <v>21</v>
      </c>
      <c r="B87" s="22" t="s">
        <v>67</v>
      </c>
      <c r="C87" s="23">
        <v>834044</v>
      </c>
      <c r="D87" s="23">
        <v>750332400</v>
      </c>
      <c r="E87" s="34">
        <v>123540</v>
      </c>
      <c r="F87" s="25">
        <v>372793223.73000002</v>
      </c>
      <c r="G87" s="21">
        <f t="shared" si="15"/>
        <v>14.81216818297356</v>
      </c>
      <c r="H87" s="21">
        <f t="shared" si="16"/>
        <v>49.683743328956609</v>
      </c>
      <c r="I87" s="28">
        <v>739890</v>
      </c>
      <c r="J87" s="29">
        <v>1215524469.49</v>
      </c>
    </row>
    <row r="88" spans="1:10" x14ac:dyDescent="0.25">
      <c r="A88" s="13" t="s">
        <v>22</v>
      </c>
      <c r="B88" s="35" t="s">
        <v>23</v>
      </c>
      <c r="C88" s="23">
        <v>213662</v>
      </c>
      <c r="D88" s="23">
        <v>843647600</v>
      </c>
      <c r="E88" s="34">
        <v>52878</v>
      </c>
      <c r="F88" s="25">
        <v>594532986.83000004</v>
      </c>
      <c r="G88" s="21">
        <f t="shared" si="15"/>
        <v>24.748434443185964</v>
      </c>
      <c r="H88" s="21">
        <f t="shared" si="16"/>
        <v>70.47172146640375</v>
      </c>
      <c r="I88" s="28">
        <v>147789</v>
      </c>
      <c r="J88" s="29">
        <v>931406725.79999995</v>
      </c>
    </row>
    <row r="89" spans="1:10" x14ac:dyDescent="0.25">
      <c r="A89" s="13" t="s">
        <v>24</v>
      </c>
      <c r="B89" s="35" t="s">
        <v>25</v>
      </c>
      <c r="C89" s="23">
        <v>188873</v>
      </c>
      <c r="D89" s="23">
        <v>657027100</v>
      </c>
      <c r="E89" s="24">
        <v>21178</v>
      </c>
      <c r="F89" s="25">
        <v>517343976.38999999</v>
      </c>
      <c r="G89" s="21">
        <f t="shared" si="15"/>
        <v>11.212825549443277</v>
      </c>
      <c r="H89" s="21">
        <f t="shared" si="16"/>
        <v>78.740127521376209</v>
      </c>
      <c r="I89" s="28">
        <v>46909</v>
      </c>
      <c r="J89" s="29">
        <v>561909812.80999994</v>
      </c>
    </row>
    <row r="90" spans="1:10" ht="29.25" x14ac:dyDescent="0.25">
      <c r="A90" s="13" t="s">
        <v>26</v>
      </c>
      <c r="B90" s="35" t="s">
        <v>27</v>
      </c>
      <c r="C90" s="23">
        <v>464812</v>
      </c>
      <c r="D90" s="23">
        <v>315349600</v>
      </c>
      <c r="E90" s="34">
        <v>1</v>
      </c>
      <c r="F90" s="25">
        <v>20000</v>
      </c>
      <c r="G90" s="21">
        <f t="shared" si="15"/>
        <v>2.1514074507542833E-4</v>
      </c>
      <c r="H90" s="21">
        <f t="shared" si="16"/>
        <v>6.3421675499192014E-3</v>
      </c>
      <c r="I90" s="28">
        <v>7</v>
      </c>
      <c r="J90" s="29">
        <v>307201.82</v>
      </c>
    </row>
    <row r="91" spans="1:10" ht="29.25" x14ac:dyDescent="0.25">
      <c r="A91" s="30"/>
      <c r="B91" s="36" t="s">
        <v>28</v>
      </c>
      <c r="C91" s="32">
        <v>74885</v>
      </c>
      <c r="D91" s="32">
        <v>38486000</v>
      </c>
      <c r="E91" s="34">
        <v>5</v>
      </c>
      <c r="F91" s="25">
        <v>383668.5</v>
      </c>
      <c r="G91" s="21">
        <f t="shared" si="15"/>
        <v>6.6769045870334522E-3</v>
      </c>
      <c r="H91" s="21">
        <f t="shared" si="16"/>
        <v>0.99690406901210837</v>
      </c>
      <c r="I91" s="28">
        <v>7</v>
      </c>
      <c r="J91" s="29">
        <v>237071.11</v>
      </c>
    </row>
    <row r="92" spans="1:10" x14ac:dyDescent="0.25">
      <c r="A92" s="13" t="s">
        <v>29</v>
      </c>
      <c r="B92" s="22" t="s">
        <v>30</v>
      </c>
      <c r="C92" s="23">
        <v>27621</v>
      </c>
      <c r="D92" s="23">
        <v>55688200</v>
      </c>
      <c r="E92" s="24">
        <v>207</v>
      </c>
      <c r="F92" s="25">
        <v>4811385.5999999996</v>
      </c>
      <c r="G92" s="21">
        <f t="shared" si="15"/>
        <v>0.74942978168784624</v>
      </c>
      <c r="H92" s="21">
        <f t="shared" si="16"/>
        <v>8.6398655370437538</v>
      </c>
      <c r="I92" s="28">
        <v>160</v>
      </c>
      <c r="J92" s="29">
        <v>4639869.84</v>
      </c>
    </row>
    <row r="93" spans="1:10" x14ac:dyDescent="0.25">
      <c r="A93" s="13" t="s">
        <v>31</v>
      </c>
      <c r="B93" s="22" t="s">
        <v>32</v>
      </c>
      <c r="C93" s="23">
        <v>57493</v>
      </c>
      <c r="D93" s="23">
        <v>8715900</v>
      </c>
      <c r="E93" s="34">
        <v>694</v>
      </c>
      <c r="F93" s="25">
        <v>303973.61</v>
      </c>
      <c r="G93" s="21">
        <f t="shared" si="15"/>
        <v>1.2071034734663351</v>
      </c>
      <c r="H93" s="21">
        <f t="shared" si="16"/>
        <v>3.4875756949942058</v>
      </c>
      <c r="I93" s="28">
        <v>14083</v>
      </c>
      <c r="J93" s="29">
        <v>7935218.7400000002</v>
      </c>
    </row>
    <row r="94" spans="1:10" x14ac:dyDescent="0.25">
      <c r="A94" s="13" t="s">
        <v>33</v>
      </c>
      <c r="B94" s="22" t="s">
        <v>34</v>
      </c>
      <c r="C94" s="23">
        <v>106957</v>
      </c>
      <c r="D94" s="23">
        <v>163946000</v>
      </c>
      <c r="E94" s="34">
        <v>75339</v>
      </c>
      <c r="F94" s="37">
        <v>34926976.549999997</v>
      </c>
      <c r="G94" s="21">
        <f t="shared" si="15"/>
        <v>70.438587469730834</v>
      </c>
      <c r="H94" s="21">
        <f t="shared" si="16"/>
        <v>21.303951636514459</v>
      </c>
      <c r="I94" s="28">
        <v>851834</v>
      </c>
      <c r="J94" s="29">
        <v>1118246838.24</v>
      </c>
    </row>
    <row r="95" spans="1:10" x14ac:dyDescent="0.25">
      <c r="A95" s="13" t="s">
        <v>35</v>
      </c>
      <c r="B95" s="22" t="s">
        <v>36</v>
      </c>
      <c r="C95" s="23">
        <v>53795</v>
      </c>
      <c r="D95" s="23">
        <v>12370400</v>
      </c>
      <c r="E95" s="34">
        <v>256</v>
      </c>
      <c r="F95" s="25">
        <v>94964.03</v>
      </c>
      <c r="G95" s="21">
        <f t="shared" si="15"/>
        <v>0.47588065805372248</v>
      </c>
      <c r="H95" s="21">
        <f t="shared" si="16"/>
        <v>0.76767145767315526</v>
      </c>
      <c r="I95" s="28">
        <v>10126</v>
      </c>
      <c r="J95" s="29">
        <v>977878.99</v>
      </c>
    </row>
    <row r="96" spans="1:10" x14ac:dyDescent="0.25">
      <c r="A96" s="13" t="s">
        <v>37</v>
      </c>
      <c r="B96" s="22" t="s">
        <v>38</v>
      </c>
      <c r="C96" s="23">
        <v>58541</v>
      </c>
      <c r="D96" s="23">
        <v>6589200</v>
      </c>
      <c r="E96" s="34">
        <v>18</v>
      </c>
      <c r="F96" s="37">
        <v>464216.56</v>
      </c>
      <c r="G96" s="21">
        <f t="shared" si="15"/>
        <v>3.0747681112382776E-2</v>
      </c>
      <c r="H96" s="21">
        <f t="shared" si="16"/>
        <v>7.0451126085108964</v>
      </c>
      <c r="I96" s="28">
        <v>66</v>
      </c>
      <c r="J96" s="29">
        <v>2795056.05</v>
      </c>
    </row>
    <row r="97" spans="1:13" x14ac:dyDescent="0.25">
      <c r="A97" s="13" t="s">
        <v>39</v>
      </c>
      <c r="B97" s="22" t="s">
        <v>40</v>
      </c>
      <c r="C97" s="23">
        <v>182391</v>
      </c>
      <c r="D97" s="23">
        <v>24942900</v>
      </c>
      <c r="E97" s="34">
        <v>13703</v>
      </c>
      <c r="F97" s="37">
        <v>2240973.67</v>
      </c>
      <c r="G97" s="21">
        <f t="shared" si="15"/>
        <v>7.5129803553903436</v>
      </c>
      <c r="H97" s="21">
        <f t="shared" si="16"/>
        <v>8.9844150840519745</v>
      </c>
      <c r="I97" s="28">
        <v>313777</v>
      </c>
      <c r="J97" s="29">
        <v>53572248.829999998</v>
      </c>
    </row>
    <row r="98" spans="1:13" ht="28.5" x14ac:dyDescent="0.25">
      <c r="A98" s="30"/>
      <c r="B98" s="38" t="s">
        <v>41</v>
      </c>
      <c r="C98" s="32">
        <v>4541</v>
      </c>
      <c r="D98" s="32">
        <v>3867100</v>
      </c>
      <c r="E98" s="34">
        <v>22</v>
      </c>
      <c r="F98" s="37">
        <v>373394.42</v>
      </c>
      <c r="G98" s="21">
        <f t="shared" si="15"/>
        <v>0.48447478528958382</v>
      </c>
      <c r="H98" s="21">
        <f t="shared" si="16"/>
        <v>9.6556701404152978</v>
      </c>
      <c r="I98" s="28">
        <v>3</v>
      </c>
      <c r="J98" s="29">
        <v>216.24</v>
      </c>
    </row>
    <row r="99" spans="1:13" ht="30" x14ac:dyDescent="0.25">
      <c r="A99" s="18">
        <v>2</v>
      </c>
      <c r="B99" s="19" t="s">
        <v>42</v>
      </c>
      <c r="C99" s="20">
        <v>4973030</v>
      </c>
      <c r="D99" s="20">
        <v>3492352000</v>
      </c>
      <c r="E99" s="52">
        <f>E80+E86+E92+E93+E94+E95+E96+E97</f>
        <v>752759</v>
      </c>
      <c r="F99" s="52">
        <f>F80+F86+F92+F93+F94+F95+F96+F97</f>
        <v>1752600624.7799997</v>
      </c>
      <c r="G99" s="21">
        <f t="shared" si="15"/>
        <v>15.13682805050442</v>
      </c>
      <c r="H99" s="21">
        <f t="shared" si="16"/>
        <v>50.183962692764062</v>
      </c>
      <c r="I99" s="51">
        <f>I80+I86+I92+I93+I94+I95+I96+I97</f>
        <v>6091455</v>
      </c>
      <c r="J99" s="51">
        <f>J80+J86+J92+J93+J94+J95+J96+J97</f>
        <v>4899921493</v>
      </c>
    </row>
    <row r="100" spans="1:13" x14ac:dyDescent="0.25">
      <c r="A100" s="13">
        <v>3</v>
      </c>
      <c r="B100" s="39" t="s">
        <v>43</v>
      </c>
      <c r="C100" s="23">
        <v>2946185</v>
      </c>
      <c r="D100" s="23">
        <v>675891800</v>
      </c>
      <c r="E100" s="34">
        <v>312353</v>
      </c>
      <c r="F100" s="37">
        <v>118167762.31</v>
      </c>
      <c r="G100" s="21">
        <f t="shared" si="15"/>
        <v>10.601947942848124</v>
      </c>
      <c r="H100" s="21">
        <f t="shared" si="16"/>
        <v>17.483236563899727</v>
      </c>
      <c r="I100" s="28">
        <v>4256144</v>
      </c>
      <c r="J100" s="29">
        <v>725422886.27999997</v>
      </c>
    </row>
    <row r="101" spans="1:13" ht="29.25" x14ac:dyDescent="0.25">
      <c r="A101" s="30"/>
      <c r="B101" s="53" t="s">
        <v>44</v>
      </c>
      <c r="C101" s="32">
        <v>476812</v>
      </c>
      <c r="D101" s="32">
        <v>213930300</v>
      </c>
      <c r="E101" s="40">
        <v>49672</v>
      </c>
      <c r="F101" s="41">
        <v>2702953.88</v>
      </c>
      <c r="G101" s="21">
        <f t="shared" si="15"/>
        <v>10.417523048916554</v>
      </c>
      <c r="H101" s="21">
        <f t="shared" si="16"/>
        <v>1.2634740754348495</v>
      </c>
      <c r="I101" s="42">
        <v>930400</v>
      </c>
      <c r="J101" s="43">
        <v>30171971.899999999</v>
      </c>
    </row>
    <row r="102" spans="1:13" x14ac:dyDescent="0.25">
      <c r="A102" s="15">
        <v>4</v>
      </c>
      <c r="B102" s="16" t="s">
        <v>62</v>
      </c>
      <c r="C102" s="17"/>
      <c r="D102" s="17"/>
      <c r="E102" s="17"/>
      <c r="F102" s="17"/>
      <c r="G102" s="17"/>
      <c r="H102" s="17"/>
      <c r="I102" s="17"/>
      <c r="J102" s="17"/>
    </row>
    <row r="103" spans="1:13" x14ac:dyDescent="0.25">
      <c r="A103" s="13" t="s">
        <v>45</v>
      </c>
      <c r="B103" s="35" t="s">
        <v>46</v>
      </c>
      <c r="C103" s="23">
        <v>40230</v>
      </c>
      <c r="D103" s="23">
        <v>29069600</v>
      </c>
      <c r="E103" s="34">
        <v>4123</v>
      </c>
      <c r="F103" s="37">
        <v>13041626.970000001</v>
      </c>
      <c r="G103" s="21">
        <f t="shared" ref="G103" si="17">E103/C103*100</f>
        <v>10.248570718369375</v>
      </c>
      <c r="H103" s="21">
        <f t="shared" ref="H103" si="18">F103/D103*100</f>
        <v>44.863455190301899</v>
      </c>
      <c r="I103" s="28">
        <v>23609</v>
      </c>
      <c r="J103" s="29">
        <v>18866536.34</v>
      </c>
    </row>
    <row r="104" spans="1:13" x14ac:dyDescent="0.25">
      <c r="A104" s="13" t="s">
        <v>47</v>
      </c>
      <c r="B104" s="35" t="s">
        <v>32</v>
      </c>
      <c r="C104" s="23">
        <v>13709</v>
      </c>
      <c r="D104" s="23">
        <v>17030000</v>
      </c>
      <c r="E104" s="34">
        <v>1300</v>
      </c>
      <c r="F104" s="37">
        <v>2613367.64</v>
      </c>
      <c r="G104" s="21">
        <f t="shared" ref="G104:G109" si="19">E104/C104*100</f>
        <v>9.4828215041213806</v>
      </c>
      <c r="H104" s="21">
        <f t="shared" ref="H104:H109" si="20">F104/D104*100</f>
        <v>15.345670229007634</v>
      </c>
      <c r="I104" s="28">
        <v>15336</v>
      </c>
      <c r="J104" s="29">
        <v>44706577.359999999</v>
      </c>
    </row>
    <row r="105" spans="1:13" x14ac:dyDescent="0.25">
      <c r="A105" s="13" t="s">
        <v>48</v>
      </c>
      <c r="B105" s="35" t="s">
        <v>49</v>
      </c>
      <c r="C105" s="23">
        <v>247369</v>
      </c>
      <c r="D105" s="23">
        <v>983476400</v>
      </c>
      <c r="E105" s="34">
        <v>58636</v>
      </c>
      <c r="F105" s="37">
        <v>164305897.44999999</v>
      </c>
      <c r="G105" s="21">
        <f t="shared" si="19"/>
        <v>23.703859416499238</v>
      </c>
      <c r="H105" s="21">
        <f t="shared" si="20"/>
        <v>16.706643641880984</v>
      </c>
      <c r="I105" s="28">
        <v>652538</v>
      </c>
      <c r="J105" s="29">
        <v>2851503816.7399998</v>
      </c>
    </row>
    <row r="106" spans="1:13" x14ac:dyDescent="0.25">
      <c r="A106" s="13" t="s">
        <v>50</v>
      </c>
      <c r="B106" s="35" t="s">
        <v>51</v>
      </c>
      <c r="C106" s="23">
        <v>522425</v>
      </c>
      <c r="D106" s="23">
        <v>322454400</v>
      </c>
      <c r="E106" s="34">
        <v>153845</v>
      </c>
      <c r="F106" s="37">
        <v>123799094.48</v>
      </c>
      <c r="G106" s="21">
        <f t="shared" si="19"/>
        <v>29.448246159735845</v>
      </c>
      <c r="H106" s="21">
        <f t="shared" si="20"/>
        <v>38.392744673355367</v>
      </c>
      <c r="I106" s="28">
        <v>2979203</v>
      </c>
      <c r="J106" s="29">
        <v>700349037.75999999</v>
      </c>
    </row>
    <row r="107" spans="1:13" x14ac:dyDescent="0.25">
      <c r="A107" s="13" t="s">
        <v>52</v>
      </c>
      <c r="B107" s="35" t="s">
        <v>40</v>
      </c>
      <c r="C107" s="23">
        <v>18876673</v>
      </c>
      <c r="D107" s="23">
        <v>14579151600</v>
      </c>
      <c r="E107" s="34">
        <v>7195872</v>
      </c>
      <c r="F107" s="37">
        <v>5556072903.5</v>
      </c>
      <c r="G107" s="21">
        <f t="shared" si="19"/>
        <v>38.120446330770257</v>
      </c>
      <c r="H107" s="21">
        <f t="shared" si="20"/>
        <v>38.109713486345804</v>
      </c>
      <c r="I107" s="28">
        <v>23725229</v>
      </c>
      <c r="J107" s="29">
        <v>9482573675.9599991</v>
      </c>
    </row>
    <row r="108" spans="1:13" ht="30" x14ac:dyDescent="0.25">
      <c r="A108" s="18">
        <v>5</v>
      </c>
      <c r="B108" s="44" t="s">
        <v>68</v>
      </c>
      <c r="C108" s="20">
        <v>19700406</v>
      </c>
      <c r="D108" s="20">
        <v>15931182000</v>
      </c>
      <c r="E108" s="51">
        <f>E103+E104+E105+E106+E107</f>
        <v>7413776</v>
      </c>
      <c r="F108" s="51">
        <f>F103+F104+F105+F106+F107</f>
        <v>5859832890.04</v>
      </c>
      <c r="G108" s="21">
        <f t="shared" si="19"/>
        <v>37.632605135142896</v>
      </c>
      <c r="H108" s="21">
        <f t="shared" si="20"/>
        <v>36.782160231676471</v>
      </c>
      <c r="I108" s="51">
        <f>I103+I104+I105+I106+I107</f>
        <v>27395915</v>
      </c>
      <c r="J108" s="51">
        <f>J103+J104+J105+J106+J107</f>
        <v>13097999644.16</v>
      </c>
    </row>
    <row r="109" spans="1:13" x14ac:dyDescent="0.25">
      <c r="A109" s="18"/>
      <c r="B109" s="45" t="s">
        <v>53</v>
      </c>
      <c r="C109" s="20">
        <v>24673436</v>
      </c>
      <c r="D109" s="20">
        <v>19423534000</v>
      </c>
      <c r="E109" s="52">
        <f>E99+E108</f>
        <v>8166535</v>
      </c>
      <c r="F109" s="52">
        <f>F99+F108</f>
        <v>7612433514.8199997</v>
      </c>
      <c r="G109" s="21">
        <f t="shared" si="19"/>
        <v>33.098491024922509</v>
      </c>
      <c r="H109" s="21">
        <f t="shared" si="20"/>
        <v>39.191804719058851</v>
      </c>
      <c r="I109" s="51">
        <f>I99+I108</f>
        <v>33487370</v>
      </c>
      <c r="J109" s="51">
        <f>J99+J108</f>
        <v>17997921137.16</v>
      </c>
      <c r="L109" s="7"/>
      <c r="M109" s="7">
        <f>J109-F109</f>
        <v>10385487622.34</v>
      </c>
    </row>
    <row r="110" spans="1:13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</row>
    <row r="111" spans="1:13" x14ac:dyDescent="0.25">
      <c r="A111" s="48" t="s">
        <v>55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3" ht="28.5" customHeight="1" x14ac:dyDescent="0.25">
      <c r="A112" s="11" t="s">
        <v>1</v>
      </c>
      <c r="B112" s="12" t="s">
        <v>2</v>
      </c>
      <c r="C112" s="12" t="s">
        <v>3</v>
      </c>
      <c r="D112" s="12"/>
      <c r="E112" s="12" t="s">
        <v>4</v>
      </c>
      <c r="F112" s="12"/>
      <c r="G112" s="12" t="s">
        <v>5</v>
      </c>
      <c r="H112" s="12"/>
      <c r="I112" s="12" t="s">
        <v>6</v>
      </c>
      <c r="J112" s="12"/>
    </row>
    <row r="113" spans="1:10" x14ac:dyDescent="0.25">
      <c r="A113" s="11"/>
      <c r="B113" s="12"/>
      <c r="C113" s="13" t="s">
        <v>7</v>
      </c>
      <c r="D113" s="13" t="s">
        <v>8</v>
      </c>
      <c r="E113" s="13" t="s">
        <v>7</v>
      </c>
      <c r="F113" s="13" t="s">
        <v>8</v>
      </c>
      <c r="G113" s="13" t="s">
        <v>7</v>
      </c>
      <c r="H113" s="13" t="s">
        <v>8</v>
      </c>
      <c r="I113" s="13" t="s">
        <v>7</v>
      </c>
      <c r="J113" s="14" t="s">
        <v>8</v>
      </c>
    </row>
    <row r="114" spans="1:10" x14ac:dyDescent="0.25">
      <c r="A114" s="15">
        <v>1</v>
      </c>
      <c r="B114" s="16" t="s">
        <v>61</v>
      </c>
      <c r="C114" s="17"/>
      <c r="D114" s="17"/>
      <c r="E114" s="17"/>
      <c r="F114" s="17"/>
      <c r="G114" s="17"/>
      <c r="H114" s="17"/>
      <c r="I114" s="17"/>
      <c r="J114" s="17"/>
    </row>
    <row r="115" spans="1:10" x14ac:dyDescent="0.25">
      <c r="A115" s="18" t="s">
        <v>9</v>
      </c>
      <c r="B115" s="19" t="s">
        <v>10</v>
      </c>
      <c r="C115" s="20">
        <v>622421</v>
      </c>
      <c r="D115" s="20">
        <v>68027100</v>
      </c>
      <c r="E115" s="49">
        <f>E116+E117+E118</f>
        <v>243744</v>
      </c>
      <c r="F115" s="49">
        <f>F116+F117+F118</f>
        <v>27759539.959999997</v>
      </c>
      <c r="G115" s="21">
        <f>E115/C115*100</f>
        <v>39.160632433674316</v>
      </c>
      <c r="H115" s="21">
        <f>F115/D115*100</f>
        <v>40.806590255942119</v>
      </c>
      <c r="I115" s="50">
        <f>I116+I117+I118</f>
        <v>798197</v>
      </c>
      <c r="J115" s="50">
        <f>J116+J117+J118</f>
        <v>87916574.210000008</v>
      </c>
    </row>
    <row r="116" spans="1:10" x14ac:dyDescent="0.25">
      <c r="A116" s="13" t="s">
        <v>11</v>
      </c>
      <c r="B116" s="22" t="s">
        <v>12</v>
      </c>
      <c r="C116" s="23">
        <v>602629</v>
      </c>
      <c r="D116" s="23">
        <v>63109900</v>
      </c>
      <c r="E116" s="24">
        <v>243688</v>
      </c>
      <c r="F116" s="25">
        <v>27742421.829999998</v>
      </c>
      <c r="G116" s="21">
        <f t="shared" ref="G116:G136" si="21">E116/C116*100</f>
        <v>40.437483094905815</v>
      </c>
      <c r="H116" s="21">
        <f t="shared" ref="H116:H136" si="22">F116/D116*100</f>
        <v>43.958906336406805</v>
      </c>
      <c r="I116" s="26">
        <v>797020</v>
      </c>
      <c r="J116" s="27">
        <v>87458019.5</v>
      </c>
    </row>
    <row r="117" spans="1:10" x14ac:dyDescent="0.25">
      <c r="A117" s="13" t="s">
        <v>13</v>
      </c>
      <c r="B117" s="22" t="s">
        <v>14</v>
      </c>
      <c r="C117" s="23">
        <v>4904</v>
      </c>
      <c r="D117" s="23">
        <v>790399.99999999988</v>
      </c>
      <c r="E117" s="28">
        <v>1</v>
      </c>
      <c r="F117" s="29">
        <v>1760</v>
      </c>
      <c r="G117" s="21">
        <f t="shared" si="21"/>
        <v>2.0391517128874388E-2</v>
      </c>
      <c r="H117" s="21">
        <f t="shared" si="22"/>
        <v>0.22267206477732795</v>
      </c>
      <c r="I117" s="28">
        <v>735</v>
      </c>
      <c r="J117" s="29">
        <v>328137.78000000003</v>
      </c>
    </row>
    <row r="118" spans="1:10" x14ac:dyDescent="0.25">
      <c r="A118" s="13" t="s">
        <v>15</v>
      </c>
      <c r="B118" s="22" t="s">
        <v>16</v>
      </c>
      <c r="C118" s="23">
        <v>14888</v>
      </c>
      <c r="D118" s="23">
        <v>4126800</v>
      </c>
      <c r="E118" s="28">
        <v>55</v>
      </c>
      <c r="F118" s="29">
        <v>15358.13</v>
      </c>
      <c r="G118" s="21">
        <f t="shared" si="21"/>
        <v>0.3694250403009135</v>
      </c>
      <c r="H118" s="21">
        <f t="shared" si="22"/>
        <v>0.37215590772511387</v>
      </c>
      <c r="I118" s="28">
        <v>442</v>
      </c>
      <c r="J118" s="29">
        <v>130416.93</v>
      </c>
    </row>
    <row r="119" spans="1:10" ht="28.5" x14ac:dyDescent="0.25">
      <c r="A119" s="30"/>
      <c r="B119" s="31" t="s">
        <v>17</v>
      </c>
      <c r="C119" s="32">
        <v>978</v>
      </c>
      <c r="D119" s="32">
        <v>433100</v>
      </c>
      <c r="E119" s="28">
        <v>0</v>
      </c>
      <c r="F119" s="29">
        <v>0</v>
      </c>
      <c r="G119" s="21">
        <f t="shared" si="21"/>
        <v>0</v>
      </c>
      <c r="H119" s="21">
        <f t="shared" si="22"/>
        <v>0</v>
      </c>
      <c r="I119" s="28">
        <v>0</v>
      </c>
      <c r="J119" s="29">
        <v>0</v>
      </c>
    </row>
    <row r="120" spans="1:10" ht="28.5" x14ac:dyDescent="0.25">
      <c r="A120" s="30"/>
      <c r="B120" s="31" t="s">
        <v>18</v>
      </c>
      <c r="C120" s="32">
        <v>382550</v>
      </c>
      <c r="D120" s="32">
        <v>41080900</v>
      </c>
      <c r="E120" s="28">
        <v>184527</v>
      </c>
      <c r="F120" s="29">
        <v>19951901.129999999</v>
      </c>
      <c r="G120" s="21">
        <f t="shared" si="21"/>
        <v>48.236047575480328</v>
      </c>
      <c r="H120" s="21">
        <f t="shared" si="22"/>
        <v>48.56734183038833</v>
      </c>
      <c r="I120" s="28">
        <v>627607</v>
      </c>
      <c r="J120" s="29">
        <v>64053476.119999997</v>
      </c>
    </row>
    <row r="121" spans="1:10" x14ac:dyDescent="0.25">
      <c r="A121" s="18" t="s">
        <v>19</v>
      </c>
      <c r="B121" s="33" t="s">
        <v>20</v>
      </c>
      <c r="C121" s="20">
        <v>77449</v>
      </c>
      <c r="D121" s="20">
        <v>24001700</v>
      </c>
      <c r="E121" s="49">
        <f>E122+E123+E124+E125</f>
        <v>2119</v>
      </c>
      <c r="F121" s="49">
        <f>F122+F123+F124+F125</f>
        <v>2117520.19</v>
      </c>
      <c r="G121" s="21">
        <f t="shared" si="21"/>
        <v>2.7359940089607355</v>
      </c>
      <c r="H121" s="21">
        <f t="shared" si="22"/>
        <v>8.8223758733756359</v>
      </c>
      <c r="I121" s="50">
        <f>I122+I123+I124+I125</f>
        <v>81948</v>
      </c>
      <c r="J121" s="50">
        <f>J122+J123+J124+J125</f>
        <v>21836820.009999998</v>
      </c>
    </row>
    <row r="122" spans="1:10" ht="28.5" x14ac:dyDescent="0.25">
      <c r="A122" s="13" t="s">
        <v>21</v>
      </c>
      <c r="B122" s="22" t="s">
        <v>67</v>
      </c>
      <c r="C122" s="23">
        <v>42768</v>
      </c>
      <c r="D122" s="23">
        <v>8950400</v>
      </c>
      <c r="E122" s="34">
        <v>2087</v>
      </c>
      <c r="F122" s="25">
        <v>1307490.52</v>
      </c>
      <c r="G122" s="21">
        <f t="shared" si="21"/>
        <v>4.8798166853722407</v>
      </c>
      <c r="H122" s="21">
        <f t="shared" si="22"/>
        <v>14.608179746156596</v>
      </c>
      <c r="I122" s="28">
        <v>81678</v>
      </c>
      <c r="J122" s="29">
        <v>15966145.34</v>
      </c>
    </row>
    <row r="123" spans="1:10" x14ac:dyDescent="0.25">
      <c r="A123" s="13" t="s">
        <v>22</v>
      </c>
      <c r="B123" s="35" t="s">
        <v>23</v>
      </c>
      <c r="C123" s="23">
        <v>6700</v>
      </c>
      <c r="D123" s="23">
        <v>7300699.9999999991</v>
      </c>
      <c r="E123" s="34">
        <v>32</v>
      </c>
      <c r="F123" s="25">
        <v>810029.67</v>
      </c>
      <c r="G123" s="21">
        <f t="shared" si="21"/>
        <v>0.47761194029850745</v>
      </c>
      <c r="H123" s="21">
        <f t="shared" si="22"/>
        <v>11.095232922870411</v>
      </c>
      <c r="I123" s="28">
        <v>256</v>
      </c>
      <c r="J123" s="29">
        <v>3668649.79</v>
      </c>
    </row>
    <row r="124" spans="1:10" x14ac:dyDescent="0.25">
      <c r="A124" s="13" t="s">
        <v>24</v>
      </c>
      <c r="B124" s="35" t="s">
        <v>25</v>
      </c>
      <c r="C124" s="23">
        <v>8995</v>
      </c>
      <c r="D124" s="23">
        <v>4349600</v>
      </c>
      <c r="E124" s="24">
        <v>0</v>
      </c>
      <c r="F124" s="25">
        <v>0</v>
      </c>
      <c r="G124" s="21">
        <f t="shared" si="21"/>
        <v>0</v>
      </c>
      <c r="H124" s="21">
        <f t="shared" si="22"/>
        <v>0</v>
      </c>
      <c r="I124" s="28">
        <v>14</v>
      </c>
      <c r="J124" s="29">
        <v>2202024.88</v>
      </c>
    </row>
    <row r="125" spans="1:10" ht="29.25" x14ac:dyDescent="0.25">
      <c r="A125" s="13" t="s">
        <v>26</v>
      </c>
      <c r="B125" s="35" t="s">
        <v>27</v>
      </c>
      <c r="C125" s="23">
        <v>18986</v>
      </c>
      <c r="D125" s="23">
        <v>3400999.9999999995</v>
      </c>
      <c r="E125" s="34">
        <v>0</v>
      </c>
      <c r="F125" s="25">
        <v>0</v>
      </c>
      <c r="G125" s="21">
        <f t="shared" si="21"/>
        <v>0</v>
      </c>
      <c r="H125" s="21">
        <f t="shared" si="22"/>
        <v>0</v>
      </c>
      <c r="I125" s="28">
        <v>0</v>
      </c>
      <c r="J125" s="29">
        <v>0</v>
      </c>
    </row>
    <row r="126" spans="1:10" ht="29.25" x14ac:dyDescent="0.25">
      <c r="A126" s="30"/>
      <c r="B126" s="36" t="s">
        <v>28</v>
      </c>
      <c r="C126" s="32">
        <v>1110</v>
      </c>
      <c r="D126" s="32">
        <v>478900</v>
      </c>
      <c r="E126" s="34">
        <v>0</v>
      </c>
      <c r="F126" s="25">
        <v>0</v>
      </c>
      <c r="G126" s="21">
        <f t="shared" si="21"/>
        <v>0</v>
      </c>
      <c r="H126" s="21">
        <f t="shared" si="22"/>
        <v>0</v>
      </c>
      <c r="I126" s="28">
        <v>0</v>
      </c>
      <c r="J126" s="29">
        <v>0</v>
      </c>
    </row>
    <row r="127" spans="1:10" x14ac:dyDescent="0.25">
      <c r="A127" s="13" t="s">
        <v>29</v>
      </c>
      <c r="B127" s="22" t="s">
        <v>30</v>
      </c>
      <c r="C127" s="23">
        <v>8712</v>
      </c>
      <c r="D127" s="23">
        <v>665800</v>
      </c>
      <c r="E127" s="24">
        <v>0</v>
      </c>
      <c r="F127" s="25">
        <v>0</v>
      </c>
      <c r="G127" s="21">
        <f t="shared" si="21"/>
        <v>0</v>
      </c>
      <c r="H127" s="21">
        <f t="shared" si="22"/>
        <v>0</v>
      </c>
      <c r="I127" s="28">
        <v>0</v>
      </c>
      <c r="J127" s="29">
        <v>0</v>
      </c>
    </row>
    <row r="128" spans="1:10" x14ac:dyDescent="0.25">
      <c r="A128" s="13" t="s">
        <v>31</v>
      </c>
      <c r="B128" s="22" t="s">
        <v>32</v>
      </c>
      <c r="C128" s="23">
        <v>13405</v>
      </c>
      <c r="D128" s="23">
        <v>619200</v>
      </c>
      <c r="E128" s="34">
        <v>55</v>
      </c>
      <c r="F128" s="25">
        <v>5968.69</v>
      </c>
      <c r="G128" s="21">
        <f t="shared" si="21"/>
        <v>0.41029466616933974</v>
      </c>
      <c r="H128" s="21">
        <f t="shared" si="22"/>
        <v>0.96393572351421186</v>
      </c>
      <c r="I128" s="28">
        <v>1723</v>
      </c>
      <c r="J128" s="29">
        <v>400332.6</v>
      </c>
    </row>
    <row r="129" spans="1:13" x14ac:dyDescent="0.25">
      <c r="A129" s="13" t="s">
        <v>33</v>
      </c>
      <c r="B129" s="22" t="s">
        <v>34</v>
      </c>
      <c r="C129" s="23">
        <v>3576</v>
      </c>
      <c r="D129" s="23">
        <v>2999900</v>
      </c>
      <c r="E129" s="34">
        <v>118</v>
      </c>
      <c r="F129" s="37">
        <v>119332.27</v>
      </c>
      <c r="G129" s="21">
        <f t="shared" si="21"/>
        <v>3.2997762863534676</v>
      </c>
      <c r="H129" s="21">
        <f t="shared" si="22"/>
        <v>3.9778749291643059</v>
      </c>
      <c r="I129" s="28">
        <v>19289</v>
      </c>
      <c r="J129" s="29">
        <v>15208807.630000001</v>
      </c>
    </row>
    <row r="130" spans="1:13" x14ac:dyDescent="0.25">
      <c r="A130" s="13" t="s">
        <v>35</v>
      </c>
      <c r="B130" s="22" t="s">
        <v>36</v>
      </c>
      <c r="C130" s="23">
        <v>12088</v>
      </c>
      <c r="D130" s="23">
        <v>1043900</v>
      </c>
      <c r="E130" s="34">
        <v>0</v>
      </c>
      <c r="F130" s="25">
        <v>0</v>
      </c>
      <c r="G130" s="21">
        <f t="shared" si="21"/>
        <v>0</v>
      </c>
      <c r="H130" s="21">
        <f t="shared" si="22"/>
        <v>0</v>
      </c>
      <c r="I130" s="28">
        <v>55</v>
      </c>
      <c r="J130" s="29">
        <v>21424.06</v>
      </c>
    </row>
    <row r="131" spans="1:13" x14ac:dyDescent="0.25">
      <c r="A131" s="13" t="s">
        <v>37</v>
      </c>
      <c r="B131" s="22" t="s">
        <v>38</v>
      </c>
      <c r="C131" s="23">
        <v>7197</v>
      </c>
      <c r="D131" s="23">
        <v>738200.00000000012</v>
      </c>
      <c r="E131" s="34">
        <v>59</v>
      </c>
      <c r="F131" s="37">
        <v>14126</v>
      </c>
      <c r="G131" s="21">
        <f t="shared" si="21"/>
        <v>0.81978602195359185</v>
      </c>
      <c r="H131" s="21">
        <f t="shared" si="22"/>
        <v>1.9135735573015442</v>
      </c>
      <c r="I131" s="28">
        <v>479</v>
      </c>
      <c r="J131" s="29">
        <v>100936.92</v>
      </c>
    </row>
    <row r="132" spans="1:13" x14ac:dyDescent="0.25">
      <c r="A132" s="13" t="s">
        <v>39</v>
      </c>
      <c r="B132" s="22" t="s">
        <v>40</v>
      </c>
      <c r="C132" s="23">
        <v>80500</v>
      </c>
      <c r="D132" s="23">
        <v>8591700</v>
      </c>
      <c r="E132" s="34">
        <v>9517</v>
      </c>
      <c r="F132" s="37">
        <v>3285310.2</v>
      </c>
      <c r="G132" s="21">
        <f t="shared" si="21"/>
        <v>11.822360248447204</v>
      </c>
      <c r="H132" s="21">
        <f t="shared" si="22"/>
        <v>38.238185690841163</v>
      </c>
      <c r="I132" s="28">
        <v>95287</v>
      </c>
      <c r="J132" s="29">
        <v>15798027.02</v>
      </c>
    </row>
    <row r="133" spans="1:13" ht="28.5" x14ac:dyDescent="0.25">
      <c r="A133" s="30"/>
      <c r="B133" s="38" t="s">
        <v>41</v>
      </c>
      <c r="C133" s="32">
        <v>2097</v>
      </c>
      <c r="D133" s="32">
        <v>964200</v>
      </c>
      <c r="E133" s="34">
        <v>0</v>
      </c>
      <c r="F133" s="37">
        <v>0</v>
      </c>
      <c r="G133" s="21">
        <f t="shared" si="21"/>
        <v>0</v>
      </c>
      <c r="H133" s="21">
        <f t="shared" si="22"/>
        <v>0</v>
      </c>
      <c r="I133" s="28">
        <v>0</v>
      </c>
      <c r="J133" s="29">
        <v>0</v>
      </c>
    </row>
    <row r="134" spans="1:13" ht="30" x14ac:dyDescent="0.25">
      <c r="A134" s="18">
        <v>2</v>
      </c>
      <c r="B134" s="19" t="s">
        <v>42</v>
      </c>
      <c r="C134" s="20">
        <v>825348</v>
      </c>
      <c r="D134" s="20">
        <v>106687500</v>
      </c>
      <c r="E134" s="52">
        <f>E115+E121+E127+E128+E129+E130+E131+E132</f>
        <v>255612</v>
      </c>
      <c r="F134" s="52">
        <f>F115+F121+F127+F128+F129+F130+F131+F132</f>
        <v>33301797.309999999</v>
      </c>
      <c r="G134" s="21">
        <f t="shared" si="21"/>
        <v>30.970208930051324</v>
      </c>
      <c r="H134" s="21">
        <f t="shared" si="22"/>
        <v>31.214338427650851</v>
      </c>
      <c r="I134" s="52">
        <f>I115+I121+I127+I128+I129+I130+I131+I132</f>
        <v>996978</v>
      </c>
      <c r="J134" s="52">
        <f>J115+J121+J127+J128+J129+J130+J131+J132</f>
        <v>141282922.44999999</v>
      </c>
    </row>
    <row r="135" spans="1:13" x14ac:dyDescent="0.25">
      <c r="A135" s="13">
        <v>3</v>
      </c>
      <c r="B135" s="39" t="s">
        <v>43</v>
      </c>
      <c r="C135" s="23">
        <v>289262</v>
      </c>
      <c r="D135" s="23">
        <v>35975700</v>
      </c>
      <c r="E135" s="34">
        <v>225343</v>
      </c>
      <c r="F135" s="37">
        <v>24975670.870000001</v>
      </c>
      <c r="G135" s="21">
        <f t="shared" si="21"/>
        <v>77.902731779494033</v>
      </c>
      <c r="H135" s="21">
        <f t="shared" si="22"/>
        <v>69.423724541843526</v>
      </c>
      <c r="I135" s="28">
        <v>847814</v>
      </c>
      <c r="J135" s="29">
        <v>92304190.370000005</v>
      </c>
    </row>
    <row r="136" spans="1:13" ht="29.25" x14ac:dyDescent="0.25">
      <c r="A136" s="30"/>
      <c r="B136" s="53" t="s">
        <v>44</v>
      </c>
      <c r="C136" s="32">
        <v>88224</v>
      </c>
      <c r="D136" s="32">
        <v>10436400.000000002</v>
      </c>
      <c r="E136" s="40">
        <v>40726</v>
      </c>
      <c r="F136" s="41">
        <v>3629865.79</v>
      </c>
      <c r="G136" s="21">
        <f t="shared" si="21"/>
        <v>46.162042074718897</v>
      </c>
      <c r="H136" s="21">
        <f t="shared" si="22"/>
        <v>34.780822793300366</v>
      </c>
      <c r="I136" s="42">
        <v>160951</v>
      </c>
      <c r="J136" s="43">
        <v>12168467.41</v>
      </c>
    </row>
    <row r="137" spans="1:13" x14ac:dyDescent="0.25">
      <c r="A137" s="15">
        <v>4</v>
      </c>
      <c r="B137" s="16" t="s">
        <v>62</v>
      </c>
      <c r="C137" s="17"/>
      <c r="D137" s="17"/>
      <c r="E137" s="17"/>
      <c r="F137" s="17"/>
      <c r="G137" s="17"/>
      <c r="H137" s="17"/>
      <c r="I137" s="17"/>
      <c r="J137" s="17"/>
    </row>
    <row r="138" spans="1:13" x14ac:dyDescent="0.25">
      <c r="A138" s="13" t="s">
        <v>45</v>
      </c>
      <c r="B138" s="35" t="s">
        <v>46</v>
      </c>
      <c r="C138" s="23">
        <v>113</v>
      </c>
      <c r="D138" s="23">
        <v>24300</v>
      </c>
      <c r="E138" s="34">
        <v>0</v>
      </c>
      <c r="F138" s="37">
        <v>0</v>
      </c>
      <c r="G138" s="21">
        <f t="shared" ref="G138" si="23">E138/C138*100</f>
        <v>0</v>
      </c>
      <c r="H138" s="21">
        <f t="shared" ref="H138" si="24">F138/D138*100</f>
        <v>0</v>
      </c>
      <c r="I138" s="28">
        <v>0</v>
      </c>
      <c r="J138" s="29">
        <v>0</v>
      </c>
    </row>
    <row r="139" spans="1:13" x14ac:dyDescent="0.25">
      <c r="A139" s="13" t="s">
        <v>47</v>
      </c>
      <c r="B139" s="35" t="s">
        <v>32</v>
      </c>
      <c r="C139" s="23">
        <v>78</v>
      </c>
      <c r="D139" s="23">
        <v>37100</v>
      </c>
      <c r="E139" s="34">
        <v>6</v>
      </c>
      <c r="F139" s="37">
        <v>4385.63</v>
      </c>
      <c r="G139" s="21">
        <f t="shared" ref="G139:G144" si="25">E139/C139*100</f>
        <v>7.6923076923076925</v>
      </c>
      <c r="H139" s="21">
        <f t="shared" ref="H139:H144" si="26">F139/D139*100</f>
        <v>11.821105121293801</v>
      </c>
      <c r="I139" s="28">
        <v>58</v>
      </c>
      <c r="J139" s="29">
        <v>94366.87</v>
      </c>
    </row>
    <row r="140" spans="1:13" x14ac:dyDescent="0.25">
      <c r="A140" s="13" t="s">
        <v>48</v>
      </c>
      <c r="B140" s="35" t="s">
        <v>49</v>
      </c>
      <c r="C140" s="23">
        <v>5230</v>
      </c>
      <c r="D140" s="23">
        <v>6454800</v>
      </c>
      <c r="E140" s="34">
        <v>87</v>
      </c>
      <c r="F140" s="37">
        <v>331755.2</v>
      </c>
      <c r="G140" s="21">
        <f t="shared" si="25"/>
        <v>1.6634799235181643</v>
      </c>
      <c r="H140" s="21">
        <f t="shared" si="26"/>
        <v>5.139666604697279</v>
      </c>
      <c r="I140" s="28">
        <v>2642</v>
      </c>
      <c r="J140" s="29">
        <v>8528092.8699999992</v>
      </c>
    </row>
    <row r="141" spans="1:13" x14ac:dyDescent="0.25">
      <c r="A141" s="13" t="s">
        <v>50</v>
      </c>
      <c r="B141" s="35" t="s">
        <v>51</v>
      </c>
      <c r="C141" s="23">
        <v>2007</v>
      </c>
      <c r="D141" s="23">
        <v>695400.00000000012</v>
      </c>
      <c r="E141" s="34">
        <v>78</v>
      </c>
      <c r="F141" s="37">
        <v>77687.5</v>
      </c>
      <c r="G141" s="21">
        <f t="shared" si="25"/>
        <v>3.8863976083707024</v>
      </c>
      <c r="H141" s="21">
        <f t="shared" si="26"/>
        <v>11.171627840092031</v>
      </c>
      <c r="I141" s="28">
        <v>1948</v>
      </c>
      <c r="J141" s="29">
        <v>353869.89</v>
      </c>
    </row>
    <row r="142" spans="1:13" x14ac:dyDescent="0.25">
      <c r="A142" s="13" t="s">
        <v>52</v>
      </c>
      <c r="B142" s="35" t="s">
        <v>40</v>
      </c>
      <c r="C142" s="23">
        <v>55754</v>
      </c>
      <c r="D142" s="23">
        <v>18126000</v>
      </c>
      <c r="E142" s="34">
        <v>8232</v>
      </c>
      <c r="F142" s="37">
        <v>1807131.53</v>
      </c>
      <c r="G142" s="21">
        <f t="shared" si="25"/>
        <v>14.76485992036446</v>
      </c>
      <c r="H142" s="21">
        <f t="shared" si="26"/>
        <v>9.9698307955423164</v>
      </c>
      <c r="I142" s="28">
        <v>42065</v>
      </c>
      <c r="J142" s="29">
        <v>14795972.93</v>
      </c>
    </row>
    <row r="143" spans="1:13" ht="30" x14ac:dyDescent="0.25">
      <c r="A143" s="18">
        <v>5</v>
      </c>
      <c r="B143" s="44" t="s">
        <v>68</v>
      </c>
      <c r="C143" s="20">
        <v>63182</v>
      </c>
      <c r="D143" s="20">
        <v>25337600</v>
      </c>
      <c r="E143" s="52">
        <f>E138+E139+E140+E141+E142</f>
        <v>8403</v>
      </c>
      <c r="F143" s="52">
        <f>F138+F139+F140+F141+F142</f>
        <v>2220959.86</v>
      </c>
      <c r="G143" s="21">
        <f t="shared" si="25"/>
        <v>13.299673957772784</v>
      </c>
      <c r="H143" s="21">
        <f t="shared" si="26"/>
        <v>8.7654705260166708</v>
      </c>
      <c r="I143" s="52">
        <f>I138+I139+I140+I141+I142</f>
        <v>46713</v>
      </c>
      <c r="J143" s="52">
        <f>J138+J139+J140+J141+J142</f>
        <v>23772302.559999999</v>
      </c>
    </row>
    <row r="144" spans="1:13" x14ac:dyDescent="0.25">
      <c r="A144" s="18"/>
      <c r="B144" s="45" t="s">
        <v>53</v>
      </c>
      <c r="C144" s="20">
        <v>888530</v>
      </c>
      <c r="D144" s="20">
        <v>132025100</v>
      </c>
      <c r="E144" s="52">
        <f>E134+E143</f>
        <v>264015</v>
      </c>
      <c r="F144" s="52">
        <f>F134+F143</f>
        <v>35522757.170000002</v>
      </c>
      <c r="G144" s="21">
        <f t="shared" si="25"/>
        <v>29.713684400076527</v>
      </c>
      <c r="H144" s="21">
        <f t="shared" si="26"/>
        <v>26.906063445511496</v>
      </c>
      <c r="I144" s="52">
        <f>I134+I143</f>
        <v>1043691</v>
      </c>
      <c r="J144" s="52">
        <f>J134+J143</f>
        <v>165055225.00999999</v>
      </c>
      <c r="L144" s="7"/>
      <c r="M144" s="7">
        <f>J144-F144</f>
        <v>129532467.83999999</v>
      </c>
    </row>
    <row r="145" spans="1:10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</row>
    <row r="146" spans="1:10" x14ac:dyDescent="0.25">
      <c r="A146" s="48" t="s">
        <v>56</v>
      </c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 ht="31.5" customHeight="1" x14ac:dyDescent="0.25">
      <c r="A147" s="11" t="s">
        <v>1</v>
      </c>
      <c r="B147" s="12" t="s">
        <v>2</v>
      </c>
      <c r="C147" s="12" t="s">
        <v>3</v>
      </c>
      <c r="D147" s="12"/>
      <c r="E147" s="12" t="s">
        <v>4</v>
      </c>
      <c r="F147" s="12"/>
      <c r="G147" s="12" t="s">
        <v>5</v>
      </c>
      <c r="H147" s="12"/>
      <c r="I147" s="12" t="s">
        <v>6</v>
      </c>
      <c r="J147" s="12"/>
    </row>
    <row r="148" spans="1:10" x14ac:dyDescent="0.25">
      <c r="A148" s="11"/>
      <c r="B148" s="12"/>
      <c r="C148" s="13" t="s">
        <v>7</v>
      </c>
      <c r="D148" s="13" t="s">
        <v>8</v>
      </c>
      <c r="E148" s="13" t="s">
        <v>7</v>
      </c>
      <c r="F148" s="13" t="s">
        <v>8</v>
      </c>
      <c r="G148" s="13" t="s">
        <v>7</v>
      </c>
      <c r="H148" s="13" t="s">
        <v>8</v>
      </c>
      <c r="I148" s="13" t="s">
        <v>7</v>
      </c>
      <c r="J148" s="14" t="s">
        <v>8</v>
      </c>
    </row>
    <row r="149" spans="1:10" x14ac:dyDescent="0.25">
      <c r="A149" s="15">
        <v>1</v>
      </c>
      <c r="B149" s="16" t="s">
        <v>61</v>
      </c>
      <c r="C149" s="17"/>
      <c r="D149" s="17"/>
      <c r="E149" s="17"/>
      <c r="F149" s="17"/>
      <c r="G149" s="17"/>
      <c r="H149" s="17"/>
      <c r="I149" s="17"/>
      <c r="J149" s="17"/>
    </row>
    <row r="150" spans="1:10" x14ac:dyDescent="0.25">
      <c r="A150" s="18" t="s">
        <v>9</v>
      </c>
      <c r="B150" s="19" t="s">
        <v>10</v>
      </c>
      <c r="C150" s="20">
        <v>254085</v>
      </c>
      <c r="D150" s="20">
        <v>39476600</v>
      </c>
      <c r="E150" s="50">
        <f>E151+E152+E153</f>
        <v>55384</v>
      </c>
      <c r="F150" s="50">
        <f>F151+F152+F153</f>
        <v>6730953.5999999996</v>
      </c>
      <c r="G150" s="21">
        <f>E150/C150*100</f>
        <v>21.797429993899677</v>
      </c>
      <c r="H150" s="21">
        <f>F150/D150*100</f>
        <v>17.05048965716399</v>
      </c>
      <c r="I150" s="49">
        <f>I151+I152+I153</f>
        <v>739939</v>
      </c>
      <c r="J150" s="49">
        <f>J151+J152+J153</f>
        <v>40346451.559999995</v>
      </c>
    </row>
    <row r="151" spans="1:10" x14ac:dyDescent="0.25">
      <c r="A151" s="13" t="s">
        <v>11</v>
      </c>
      <c r="B151" s="22" t="s">
        <v>12</v>
      </c>
      <c r="C151" s="23">
        <v>234387</v>
      </c>
      <c r="D151" s="23">
        <v>25874100</v>
      </c>
      <c r="E151" s="24">
        <v>54705</v>
      </c>
      <c r="F151" s="25">
        <v>6535007.8899999997</v>
      </c>
      <c r="G151" s="21">
        <f t="shared" ref="G151:G171" si="27">E151/C151*100</f>
        <v>23.339605012223373</v>
      </c>
      <c r="H151" s="21">
        <f t="shared" ref="H151:H171" si="28">F151/D151*100</f>
        <v>25.256947642623317</v>
      </c>
      <c r="I151" s="26">
        <v>733902</v>
      </c>
      <c r="J151" s="27">
        <v>38104710.729999997</v>
      </c>
    </row>
    <row r="152" spans="1:10" x14ac:dyDescent="0.25">
      <c r="A152" s="13" t="s">
        <v>13</v>
      </c>
      <c r="B152" s="22" t="s">
        <v>14</v>
      </c>
      <c r="C152" s="23">
        <v>4855</v>
      </c>
      <c r="D152" s="23">
        <v>1735100</v>
      </c>
      <c r="E152" s="28">
        <v>11</v>
      </c>
      <c r="F152" s="29">
        <v>58725</v>
      </c>
      <c r="G152" s="21">
        <f t="shared" si="27"/>
        <v>0.22657054582904224</v>
      </c>
      <c r="H152" s="21">
        <f t="shared" si="28"/>
        <v>3.3845311509423088</v>
      </c>
      <c r="I152" s="28">
        <v>148</v>
      </c>
      <c r="J152" s="29">
        <v>350586.66</v>
      </c>
    </row>
    <row r="153" spans="1:10" x14ac:dyDescent="0.25">
      <c r="A153" s="13" t="s">
        <v>15</v>
      </c>
      <c r="B153" s="22" t="s">
        <v>16</v>
      </c>
      <c r="C153" s="23">
        <v>14843</v>
      </c>
      <c r="D153" s="23">
        <v>11867400</v>
      </c>
      <c r="E153" s="28">
        <v>668</v>
      </c>
      <c r="F153" s="29">
        <v>137220.71</v>
      </c>
      <c r="G153" s="21">
        <f t="shared" si="27"/>
        <v>4.5004379168631674</v>
      </c>
      <c r="H153" s="21">
        <f t="shared" si="28"/>
        <v>1.1562828420715572</v>
      </c>
      <c r="I153" s="28">
        <v>5889</v>
      </c>
      <c r="J153" s="29">
        <v>1891154.17</v>
      </c>
    </row>
    <row r="154" spans="1:10" ht="28.5" x14ac:dyDescent="0.25">
      <c r="A154" s="30"/>
      <c r="B154" s="31" t="s">
        <v>17</v>
      </c>
      <c r="C154" s="32">
        <v>688</v>
      </c>
      <c r="D154" s="32">
        <v>417400</v>
      </c>
      <c r="E154" s="28">
        <v>0</v>
      </c>
      <c r="F154" s="29">
        <v>0</v>
      </c>
      <c r="G154" s="21">
        <f t="shared" si="27"/>
        <v>0</v>
      </c>
      <c r="H154" s="21">
        <f t="shared" si="28"/>
        <v>0</v>
      </c>
      <c r="I154" s="28">
        <v>0</v>
      </c>
      <c r="J154" s="29">
        <v>0</v>
      </c>
    </row>
    <row r="155" spans="1:10" ht="28.5" x14ac:dyDescent="0.25">
      <c r="A155" s="30"/>
      <c r="B155" s="31" t="s">
        <v>18</v>
      </c>
      <c r="C155" s="32">
        <v>140144</v>
      </c>
      <c r="D155" s="32">
        <v>18962800</v>
      </c>
      <c r="E155" s="28">
        <v>48854</v>
      </c>
      <c r="F155" s="29">
        <v>5223986.46</v>
      </c>
      <c r="G155" s="21">
        <f t="shared" si="27"/>
        <v>34.85985843132778</v>
      </c>
      <c r="H155" s="21">
        <f t="shared" si="28"/>
        <v>27.548602843461932</v>
      </c>
      <c r="I155" s="28">
        <v>658033</v>
      </c>
      <c r="J155" s="29">
        <v>30428644.039999999</v>
      </c>
    </row>
    <row r="156" spans="1:10" x14ac:dyDescent="0.25">
      <c r="A156" s="18" t="s">
        <v>19</v>
      </c>
      <c r="B156" s="33" t="s">
        <v>20</v>
      </c>
      <c r="C156" s="20">
        <v>145787</v>
      </c>
      <c r="D156" s="20">
        <v>113914900</v>
      </c>
      <c r="E156" s="50">
        <f>E157+E158+E159+E160</f>
        <v>36166</v>
      </c>
      <c r="F156" s="50">
        <f>F157+F158+F159+F160</f>
        <v>15188492.33</v>
      </c>
      <c r="G156" s="21">
        <f t="shared" si="27"/>
        <v>24.807424530307916</v>
      </c>
      <c r="H156" s="21">
        <f t="shared" si="28"/>
        <v>13.333191996832724</v>
      </c>
      <c r="I156" s="50">
        <f>I157+I158+I159+I160</f>
        <v>452854</v>
      </c>
      <c r="J156" s="50">
        <f>J157+J158+J159+J160</f>
        <v>116630078.70999999</v>
      </c>
    </row>
    <row r="157" spans="1:10" ht="28.5" x14ac:dyDescent="0.25">
      <c r="A157" s="13" t="s">
        <v>21</v>
      </c>
      <c r="B157" s="22" t="s">
        <v>67</v>
      </c>
      <c r="C157" s="23">
        <v>86871</v>
      </c>
      <c r="D157" s="23">
        <v>42141800</v>
      </c>
      <c r="E157" s="34">
        <v>34457</v>
      </c>
      <c r="F157" s="25">
        <v>12425190.51</v>
      </c>
      <c r="G157" s="21">
        <f t="shared" si="27"/>
        <v>39.664560094853293</v>
      </c>
      <c r="H157" s="21">
        <f t="shared" si="28"/>
        <v>29.484242509812109</v>
      </c>
      <c r="I157" s="28">
        <v>447237</v>
      </c>
      <c r="J157" s="29">
        <v>101314760.56999999</v>
      </c>
    </row>
    <row r="158" spans="1:10" x14ac:dyDescent="0.25">
      <c r="A158" s="13" t="s">
        <v>22</v>
      </c>
      <c r="B158" s="35" t="s">
        <v>23</v>
      </c>
      <c r="C158" s="23">
        <v>17198</v>
      </c>
      <c r="D158" s="23">
        <v>35043600</v>
      </c>
      <c r="E158" s="34">
        <v>1300</v>
      </c>
      <c r="F158" s="25">
        <v>1704150.88</v>
      </c>
      <c r="G158" s="21">
        <f t="shared" si="27"/>
        <v>7.5590184905221545</v>
      </c>
      <c r="H158" s="21">
        <f t="shared" si="28"/>
        <v>4.8629446746338845</v>
      </c>
      <c r="I158" s="28">
        <v>4382</v>
      </c>
      <c r="J158" s="29">
        <v>11021625.800000001</v>
      </c>
    </row>
    <row r="159" spans="1:10" x14ac:dyDescent="0.25">
      <c r="A159" s="13" t="s">
        <v>24</v>
      </c>
      <c r="B159" s="35" t="s">
        <v>25</v>
      </c>
      <c r="C159" s="23">
        <v>11543</v>
      </c>
      <c r="D159" s="23">
        <v>23497300</v>
      </c>
      <c r="E159" s="24">
        <v>408</v>
      </c>
      <c r="F159" s="25">
        <v>1057883.2</v>
      </c>
      <c r="G159" s="21">
        <f t="shared" si="27"/>
        <v>3.5346097201767304</v>
      </c>
      <c r="H159" s="21">
        <f t="shared" si="28"/>
        <v>4.5021479063551979</v>
      </c>
      <c r="I159" s="28">
        <v>1232</v>
      </c>
      <c r="J159" s="29">
        <v>4271147.58</v>
      </c>
    </row>
    <row r="160" spans="1:10" ht="29.25" x14ac:dyDescent="0.25">
      <c r="A160" s="13" t="s">
        <v>26</v>
      </c>
      <c r="B160" s="35" t="s">
        <v>27</v>
      </c>
      <c r="C160" s="23">
        <v>30175</v>
      </c>
      <c r="D160" s="23">
        <v>13232200</v>
      </c>
      <c r="E160" s="34">
        <v>1</v>
      </c>
      <c r="F160" s="25">
        <v>1267.74</v>
      </c>
      <c r="G160" s="21">
        <f t="shared" si="27"/>
        <v>3.3140016570008283E-3</v>
      </c>
      <c r="H160" s="21">
        <f t="shared" si="28"/>
        <v>9.5807197593748578E-3</v>
      </c>
      <c r="I160" s="28">
        <v>3</v>
      </c>
      <c r="J160" s="29">
        <v>22544.76</v>
      </c>
    </row>
    <row r="161" spans="1:10" ht="29.25" x14ac:dyDescent="0.25">
      <c r="A161" s="30"/>
      <c r="B161" s="36" t="s">
        <v>28</v>
      </c>
      <c r="C161" s="32">
        <v>2361</v>
      </c>
      <c r="D161" s="32">
        <v>1222200</v>
      </c>
      <c r="E161" s="34">
        <v>0</v>
      </c>
      <c r="F161" s="25">
        <v>0</v>
      </c>
      <c r="G161" s="21">
        <f t="shared" si="27"/>
        <v>0</v>
      </c>
      <c r="H161" s="21">
        <f t="shared" si="28"/>
        <v>0</v>
      </c>
      <c r="I161" s="28">
        <v>0</v>
      </c>
      <c r="J161" s="29">
        <v>0</v>
      </c>
    </row>
    <row r="162" spans="1:10" x14ac:dyDescent="0.25">
      <c r="A162" s="13" t="s">
        <v>29</v>
      </c>
      <c r="B162" s="22" t="s">
        <v>30</v>
      </c>
      <c r="C162" s="23">
        <v>14822</v>
      </c>
      <c r="D162" s="23">
        <v>4217900</v>
      </c>
      <c r="E162" s="24">
        <v>0</v>
      </c>
      <c r="F162" s="25">
        <v>0</v>
      </c>
      <c r="G162" s="21">
        <f t="shared" si="27"/>
        <v>0</v>
      </c>
      <c r="H162" s="21">
        <f t="shared" si="28"/>
        <v>0</v>
      </c>
      <c r="I162" s="28">
        <v>0</v>
      </c>
      <c r="J162" s="29">
        <v>0</v>
      </c>
    </row>
    <row r="163" spans="1:10" x14ac:dyDescent="0.25">
      <c r="A163" s="13" t="s">
        <v>31</v>
      </c>
      <c r="B163" s="22" t="s">
        <v>32</v>
      </c>
      <c r="C163" s="23">
        <v>5975</v>
      </c>
      <c r="D163" s="23">
        <v>552900</v>
      </c>
      <c r="E163" s="34">
        <v>0</v>
      </c>
      <c r="F163" s="25">
        <v>0</v>
      </c>
      <c r="G163" s="21">
        <f t="shared" si="27"/>
        <v>0</v>
      </c>
      <c r="H163" s="21">
        <f t="shared" si="28"/>
        <v>0</v>
      </c>
      <c r="I163" s="28">
        <v>1</v>
      </c>
      <c r="J163" s="29">
        <v>857.75</v>
      </c>
    </row>
    <row r="164" spans="1:10" x14ac:dyDescent="0.25">
      <c r="A164" s="13" t="s">
        <v>33</v>
      </c>
      <c r="B164" s="22" t="s">
        <v>34</v>
      </c>
      <c r="C164" s="23">
        <v>12596</v>
      </c>
      <c r="D164" s="23">
        <v>18862700</v>
      </c>
      <c r="E164" s="34">
        <v>8857</v>
      </c>
      <c r="F164" s="37">
        <v>4044047.39</v>
      </c>
      <c r="G164" s="21">
        <f t="shared" si="27"/>
        <v>70.315973324865027</v>
      </c>
      <c r="H164" s="21">
        <f t="shared" si="28"/>
        <v>21.439387733463398</v>
      </c>
      <c r="I164" s="28">
        <v>86071</v>
      </c>
      <c r="J164" s="29">
        <v>41271605.740000002</v>
      </c>
    </row>
    <row r="165" spans="1:10" x14ac:dyDescent="0.25">
      <c r="A165" s="13" t="s">
        <v>35</v>
      </c>
      <c r="B165" s="22" t="s">
        <v>36</v>
      </c>
      <c r="C165" s="23">
        <v>17151</v>
      </c>
      <c r="D165" s="23">
        <v>2416800</v>
      </c>
      <c r="E165" s="34">
        <v>0</v>
      </c>
      <c r="F165" s="25">
        <v>0</v>
      </c>
      <c r="G165" s="21">
        <f t="shared" si="27"/>
        <v>0</v>
      </c>
      <c r="H165" s="21">
        <f t="shared" si="28"/>
        <v>0</v>
      </c>
      <c r="I165" s="28">
        <v>8</v>
      </c>
      <c r="J165" s="29">
        <v>184.94</v>
      </c>
    </row>
    <row r="166" spans="1:10" x14ac:dyDescent="0.25">
      <c r="A166" s="13" t="s">
        <v>37</v>
      </c>
      <c r="B166" s="22" t="s">
        <v>38</v>
      </c>
      <c r="C166" s="23">
        <v>12779</v>
      </c>
      <c r="D166" s="23">
        <v>1336700</v>
      </c>
      <c r="E166" s="34">
        <v>1</v>
      </c>
      <c r="F166" s="37">
        <v>135740.17000000001</v>
      </c>
      <c r="G166" s="21">
        <f t="shared" si="27"/>
        <v>7.8253384458877844E-3</v>
      </c>
      <c r="H166" s="21">
        <f t="shared" si="28"/>
        <v>10.154871698960127</v>
      </c>
      <c r="I166" s="28">
        <v>6</v>
      </c>
      <c r="J166" s="29">
        <v>460990.46</v>
      </c>
    </row>
    <row r="167" spans="1:10" x14ac:dyDescent="0.25">
      <c r="A167" s="13" t="s">
        <v>39</v>
      </c>
      <c r="B167" s="22" t="s">
        <v>40</v>
      </c>
      <c r="C167" s="23">
        <v>233841</v>
      </c>
      <c r="D167" s="23">
        <v>19058100</v>
      </c>
      <c r="E167" s="34">
        <v>55162</v>
      </c>
      <c r="F167" s="37">
        <v>3537144.88</v>
      </c>
      <c r="G167" s="21">
        <f t="shared" si="27"/>
        <v>23.589533058787808</v>
      </c>
      <c r="H167" s="21">
        <f t="shared" si="28"/>
        <v>18.559798091100372</v>
      </c>
      <c r="I167" s="28">
        <v>577121</v>
      </c>
      <c r="J167" s="29">
        <v>20032703.93</v>
      </c>
    </row>
    <row r="168" spans="1:10" ht="28.5" x14ac:dyDescent="0.25">
      <c r="A168" s="30"/>
      <c r="B168" s="38" t="s">
        <v>41</v>
      </c>
      <c r="C168" s="32">
        <v>5280</v>
      </c>
      <c r="D168" s="32">
        <v>1979100</v>
      </c>
      <c r="E168" s="34">
        <v>0</v>
      </c>
      <c r="F168" s="37">
        <v>0</v>
      </c>
      <c r="G168" s="21">
        <f t="shared" si="27"/>
        <v>0</v>
      </c>
      <c r="H168" s="21">
        <f t="shared" si="28"/>
        <v>0</v>
      </c>
      <c r="I168" s="28">
        <v>0</v>
      </c>
      <c r="J168" s="29">
        <v>0</v>
      </c>
    </row>
    <row r="169" spans="1:10" ht="30" x14ac:dyDescent="0.25">
      <c r="A169" s="18">
        <v>2</v>
      </c>
      <c r="B169" s="19" t="s">
        <v>42</v>
      </c>
      <c r="C169" s="20">
        <v>697036</v>
      </c>
      <c r="D169" s="20">
        <v>199836600</v>
      </c>
      <c r="E169" s="52">
        <f>E150+E156+E162+E163+E164+E165+E166+E167</f>
        <v>155570</v>
      </c>
      <c r="F169" s="52">
        <f>F150+F156+F162+F163+F164+F165+F166+F167</f>
        <v>29636378.370000001</v>
      </c>
      <c r="G169" s="21">
        <f t="shared" si="27"/>
        <v>22.318789847296266</v>
      </c>
      <c r="H169" s="21">
        <f t="shared" si="28"/>
        <v>14.830305544629962</v>
      </c>
      <c r="I169" s="52">
        <f>I150+I156+I162+I163+I164+I165+I166+I167</f>
        <v>1856000</v>
      </c>
      <c r="J169" s="52">
        <f>J150+J156+J162+J163+J164+J165+J166+J167</f>
        <v>218742873.09</v>
      </c>
    </row>
    <row r="170" spans="1:10" x14ac:dyDescent="0.25">
      <c r="A170" s="13">
        <v>3</v>
      </c>
      <c r="B170" s="39" t="s">
        <v>43</v>
      </c>
      <c r="C170" s="23">
        <v>224987</v>
      </c>
      <c r="D170" s="23">
        <v>43335600</v>
      </c>
      <c r="E170" s="34">
        <v>107707</v>
      </c>
      <c r="F170" s="37">
        <v>8901590.1899999995</v>
      </c>
      <c r="G170" s="21">
        <f t="shared" si="27"/>
        <v>47.872543746972049</v>
      </c>
      <c r="H170" s="21">
        <f t="shared" si="28"/>
        <v>20.541056752416026</v>
      </c>
      <c r="I170" s="28">
        <v>1488802</v>
      </c>
      <c r="J170" s="29">
        <v>63588220.939999998</v>
      </c>
    </row>
    <row r="171" spans="1:10" ht="29.25" x14ac:dyDescent="0.25">
      <c r="A171" s="30"/>
      <c r="B171" s="53" t="s">
        <v>44</v>
      </c>
      <c r="C171" s="32">
        <v>65438</v>
      </c>
      <c r="D171" s="32">
        <v>15308100</v>
      </c>
      <c r="E171" s="40">
        <v>92298</v>
      </c>
      <c r="F171" s="41">
        <v>5591096.5999999996</v>
      </c>
      <c r="G171" s="21">
        <f t="shared" si="27"/>
        <v>141.04648675081756</v>
      </c>
      <c r="H171" s="21">
        <f t="shared" si="28"/>
        <v>36.52377891443092</v>
      </c>
      <c r="I171" s="42">
        <v>1358706</v>
      </c>
      <c r="J171" s="43">
        <v>40190949.640000001</v>
      </c>
    </row>
    <row r="172" spans="1:10" x14ac:dyDescent="0.25">
      <c r="A172" s="15">
        <v>4</v>
      </c>
      <c r="B172" s="16" t="s">
        <v>62</v>
      </c>
      <c r="C172" s="17"/>
      <c r="D172" s="17"/>
      <c r="E172" s="17"/>
      <c r="F172" s="17"/>
      <c r="G172" s="17"/>
      <c r="H172" s="17"/>
      <c r="I172" s="17"/>
      <c r="J172" s="17"/>
    </row>
    <row r="173" spans="1:10" x14ac:dyDescent="0.25">
      <c r="A173" s="13" t="s">
        <v>45</v>
      </c>
      <c r="B173" s="35" t="s">
        <v>46</v>
      </c>
      <c r="C173" s="23">
        <v>271</v>
      </c>
      <c r="D173" s="23">
        <v>1344000</v>
      </c>
      <c r="E173" s="34">
        <v>0</v>
      </c>
      <c r="F173" s="37">
        <v>0</v>
      </c>
      <c r="G173" s="21">
        <f t="shared" ref="G173" si="29">E173/C173*100</f>
        <v>0</v>
      </c>
      <c r="H173" s="21">
        <f t="shared" ref="H173" si="30">F173/D173*100</f>
        <v>0</v>
      </c>
      <c r="I173" s="28">
        <v>0</v>
      </c>
      <c r="J173" s="29">
        <v>0</v>
      </c>
    </row>
    <row r="174" spans="1:10" x14ac:dyDescent="0.25">
      <c r="A174" s="13" t="s">
        <v>47</v>
      </c>
      <c r="B174" s="35" t="s">
        <v>32</v>
      </c>
      <c r="C174" s="23">
        <v>440</v>
      </c>
      <c r="D174" s="23">
        <v>676200</v>
      </c>
      <c r="E174" s="34">
        <v>0</v>
      </c>
      <c r="F174" s="37">
        <v>0</v>
      </c>
      <c r="G174" s="21">
        <f t="shared" ref="G174:G179" si="31">E174/C174*100</f>
        <v>0</v>
      </c>
      <c r="H174" s="21">
        <f t="shared" ref="H174:H179" si="32">F174/D174*100</f>
        <v>0</v>
      </c>
      <c r="I174" s="28">
        <v>0</v>
      </c>
      <c r="J174" s="29">
        <v>0</v>
      </c>
    </row>
    <row r="175" spans="1:10" x14ac:dyDescent="0.25">
      <c r="A175" s="13" t="s">
        <v>48</v>
      </c>
      <c r="B175" s="35" t="s">
        <v>49</v>
      </c>
      <c r="C175" s="23">
        <v>14644</v>
      </c>
      <c r="D175" s="23">
        <v>32133500</v>
      </c>
      <c r="E175" s="34">
        <v>1488</v>
      </c>
      <c r="F175" s="37">
        <v>1549065.54</v>
      </c>
      <c r="G175" s="21">
        <f t="shared" si="31"/>
        <v>10.16115815350997</v>
      </c>
      <c r="H175" s="21">
        <f t="shared" si="32"/>
        <v>4.8207183780167115</v>
      </c>
      <c r="I175" s="28">
        <v>15828</v>
      </c>
      <c r="J175" s="29">
        <v>18721597.710000001</v>
      </c>
    </row>
    <row r="176" spans="1:10" x14ac:dyDescent="0.25">
      <c r="A176" s="13" t="s">
        <v>50</v>
      </c>
      <c r="B176" s="35" t="s">
        <v>51</v>
      </c>
      <c r="C176" s="23">
        <v>24734</v>
      </c>
      <c r="D176" s="23">
        <v>12446500</v>
      </c>
      <c r="E176" s="34">
        <v>423</v>
      </c>
      <c r="F176" s="37">
        <v>53793.95</v>
      </c>
      <c r="G176" s="21">
        <f t="shared" si="31"/>
        <v>1.7101964906606291</v>
      </c>
      <c r="H176" s="21">
        <f t="shared" si="32"/>
        <v>0.43220142208653034</v>
      </c>
      <c r="I176" s="28">
        <v>70340</v>
      </c>
      <c r="J176" s="29">
        <v>5842397.2699999996</v>
      </c>
    </row>
    <row r="177" spans="1:13" x14ac:dyDescent="0.25">
      <c r="A177" s="13" t="s">
        <v>52</v>
      </c>
      <c r="B177" s="35" t="s">
        <v>40</v>
      </c>
      <c r="C177" s="23">
        <v>1226695</v>
      </c>
      <c r="D177" s="23">
        <v>904443700</v>
      </c>
      <c r="E177" s="34">
        <v>52746</v>
      </c>
      <c r="F177" s="37">
        <v>22138533.84</v>
      </c>
      <c r="G177" s="21">
        <f t="shared" si="31"/>
        <v>4.2998463350710647</v>
      </c>
      <c r="H177" s="21">
        <f t="shared" si="32"/>
        <v>2.4477514565030418</v>
      </c>
      <c r="I177" s="28">
        <v>297323</v>
      </c>
      <c r="J177" s="29">
        <v>136837075.81</v>
      </c>
    </row>
    <row r="178" spans="1:13" ht="30" x14ac:dyDescent="0.25">
      <c r="A178" s="18">
        <v>5</v>
      </c>
      <c r="B178" s="44" t="s">
        <v>68</v>
      </c>
      <c r="C178" s="20">
        <v>1266784</v>
      </c>
      <c r="D178" s="20">
        <v>951043900</v>
      </c>
      <c r="E178" s="52">
        <f>E173+E174+E175+E176+E177</f>
        <v>54657</v>
      </c>
      <c r="F178" s="52">
        <f>F173+F174+F175+F176+F177</f>
        <v>23741393.329999998</v>
      </c>
      <c r="G178" s="21">
        <f t="shared" si="31"/>
        <v>4.3146266451107689</v>
      </c>
      <c r="H178" s="21">
        <f t="shared" si="32"/>
        <v>2.4963509392153189</v>
      </c>
      <c r="I178" s="52">
        <f>I173+I174+I175+I176+I177</f>
        <v>383491</v>
      </c>
      <c r="J178" s="52">
        <f>J173+J174+J175+J176+J177</f>
        <v>161401070.78999999</v>
      </c>
    </row>
    <row r="179" spans="1:13" x14ac:dyDescent="0.25">
      <c r="A179" s="18"/>
      <c r="B179" s="45" t="s">
        <v>53</v>
      </c>
      <c r="C179" s="20">
        <v>1963820</v>
      </c>
      <c r="D179" s="20">
        <v>1150880500</v>
      </c>
      <c r="E179" s="52">
        <f>E169+E178</f>
        <v>210227</v>
      </c>
      <c r="F179" s="52">
        <f>F169+F178</f>
        <v>53377771.700000003</v>
      </c>
      <c r="G179" s="21">
        <f t="shared" si="31"/>
        <v>10.705003513560305</v>
      </c>
      <c r="H179" s="21">
        <f t="shared" si="32"/>
        <v>4.637994274818281</v>
      </c>
      <c r="I179" s="52">
        <f>I169+I178</f>
        <v>2239491</v>
      </c>
      <c r="J179" s="52">
        <f>J169+J178</f>
        <v>380143943.88</v>
      </c>
      <c r="L179" s="7"/>
      <c r="M179" s="7">
        <f>J179-F179</f>
        <v>326766172.18000001</v>
      </c>
    </row>
    <row r="180" spans="1:13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</row>
    <row r="181" spans="1:13" x14ac:dyDescent="0.25">
      <c r="A181" s="48" t="s">
        <v>65</v>
      </c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3" ht="30.75" customHeight="1" x14ac:dyDescent="0.25">
      <c r="A182" s="11" t="s">
        <v>1</v>
      </c>
      <c r="B182" s="12" t="s">
        <v>2</v>
      </c>
      <c r="C182" s="12" t="s">
        <v>3</v>
      </c>
      <c r="D182" s="12"/>
      <c r="E182" s="12" t="s">
        <v>4</v>
      </c>
      <c r="F182" s="12"/>
      <c r="G182" s="12" t="s">
        <v>5</v>
      </c>
      <c r="H182" s="12"/>
      <c r="I182" s="12" t="s">
        <v>6</v>
      </c>
      <c r="J182" s="12"/>
    </row>
    <row r="183" spans="1:13" x14ac:dyDescent="0.25">
      <c r="A183" s="11"/>
      <c r="B183" s="12"/>
      <c r="C183" s="13" t="s">
        <v>7</v>
      </c>
      <c r="D183" s="13" t="s">
        <v>8</v>
      </c>
      <c r="E183" s="13" t="s">
        <v>7</v>
      </c>
      <c r="F183" s="13" t="s">
        <v>8</v>
      </c>
      <c r="G183" s="13" t="s">
        <v>7</v>
      </c>
      <c r="H183" s="13" t="s">
        <v>8</v>
      </c>
      <c r="I183" s="13" t="s">
        <v>7</v>
      </c>
      <c r="J183" s="14" t="s">
        <v>8</v>
      </c>
    </row>
    <row r="184" spans="1:13" x14ac:dyDescent="0.25">
      <c r="A184" s="15">
        <v>1</v>
      </c>
      <c r="B184" s="16" t="s">
        <v>61</v>
      </c>
      <c r="C184" s="17"/>
      <c r="D184" s="17"/>
      <c r="E184" s="17"/>
      <c r="F184" s="17"/>
      <c r="G184" s="17"/>
      <c r="H184" s="17"/>
      <c r="I184" s="17"/>
      <c r="J184" s="17"/>
    </row>
    <row r="185" spans="1:13" x14ac:dyDescent="0.25">
      <c r="A185" s="18" t="s">
        <v>9</v>
      </c>
      <c r="B185" s="19" t="s">
        <v>10</v>
      </c>
      <c r="C185" s="20">
        <v>10275</v>
      </c>
      <c r="D185" s="20">
        <v>3472800</v>
      </c>
      <c r="E185" s="50">
        <f>E186+E187+E188</f>
        <v>7212</v>
      </c>
      <c r="F185" s="50">
        <f>F186+F187+F188</f>
        <v>16747033.57</v>
      </c>
      <c r="G185" s="21">
        <f>E185/C185*100</f>
        <v>70.189781021897815</v>
      </c>
      <c r="H185" s="21">
        <f>F185/D185*100</f>
        <v>482.23432302464869</v>
      </c>
      <c r="I185" s="49">
        <f>I186+I187+I188</f>
        <v>177436</v>
      </c>
      <c r="J185" s="50">
        <f>J186+J187+J188</f>
        <v>52199310.809999995</v>
      </c>
    </row>
    <row r="186" spans="1:13" x14ac:dyDescent="0.25">
      <c r="A186" s="13" t="s">
        <v>11</v>
      </c>
      <c r="B186" s="22" t="s">
        <v>12</v>
      </c>
      <c r="C186" s="23">
        <v>4179</v>
      </c>
      <c r="D186" s="23">
        <v>773200.00000000012</v>
      </c>
      <c r="E186" s="24">
        <v>7185</v>
      </c>
      <c r="F186" s="25">
        <v>15417349.48</v>
      </c>
      <c r="G186" s="21">
        <f t="shared" ref="G186:G206" si="33">E186/C186*100</f>
        <v>171.93108399138549</v>
      </c>
      <c r="H186" s="21">
        <f t="shared" ref="H186:H206" si="34">F186/D186*100</f>
        <v>1993.9665649249869</v>
      </c>
      <c r="I186" s="26">
        <v>177391</v>
      </c>
      <c r="J186" s="27">
        <v>51214347.869999997</v>
      </c>
    </row>
    <row r="187" spans="1:13" x14ac:dyDescent="0.25">
      <c r="A187" s="13" t="s">
        <v>13</v>
      </c>
      <c r="B187" s="22" t="s">
        <v>14</v>
      </c>
      <c r="C187" s="23">
        <v>13</v>
      </c>
      <c r="D187" s="23">
        <v>30900</v>
      </c>
      <c r="E187" s="28">
        <v>0</v>
      </c>
      <c r="F187" s="29">
        <v>0</v>
      </c>
      <c r="G187" s="21">
        <f t="shared" si="33"/>
        <v>0</v>
      </c>
      <c r="H187" s="21">
        <f t="shared" si="34"/>
        <v>0</v>
      </c>
      <c r="I187" s="28">
        <v>0</v>
      </c>
      <c r="J187" s="29">
        <v>0</v>
      </c>
    </row>
    <row r="188" spans="1:13" x14ac:dyDescent="0.25">
      <c r="A188" s="13" t="s">
        <v>15</v>
      </c>
      <c r="B188" s="22" t="s">
        <v>16</v>
      </c>
      <c r="C188" s="23">
        <v>6083</v>
      </c>
      <c r="D188" s="23">
        <v>2668700</v>
      </c>
      <c r="E188" s="28">
        <v>27</v>
      </c>
      <c r="F188" s="29">
        <v>1329684.0900000001</v>
      </c>
      <c r="G188" s="21">
        <f t="shared" si="33"/>
        <v>0.44385993753082364</v>
      </c>
      <c r="H188" s="21">
        <f t="shared" si="34"/>
        <v>49.825161689211974</v>
      </c>
      <c r="I188" s="28">
        <v>45</v>
      </c>
      <c r="J188" s="29">
        <v>984962.94</v>
      </c>
    </row>
    <row r="189" spans="1:13" ht="28.5" x14ac:dyDescent="0.25">
      <c r="A189" s="30"/>
      <c r="B189" s="31" t="s">
        <v>17</v>
      </c>
      <c r="C189" s="32">
        <v>381</v>
      </c>
      <c r="D189" s="32">
        <v>194500</v>
      </c>
      <c r="E189" s="28">
        <v>0</v>
      </c>
      <c r="F189" s="29">
        <v>0</v>
      </c>
      <c r="G189" s="21">
        <f t="shared" si="33"/>
        <v>0</v>
      </c>
      <c r="H189" s="21">
        <f t="shared" si="34"/>
        <v>0</v>
      </c>
      <c r="I189" s="28">
        <v>0</v>
      </c>
      <c r="J189" s="29">
        <v>0</v>
      </c>
    </row>
    <row r="190" spans="1:13" ht="28.5" x14ac:dyDescent="0.25">
      <c r="A190" s="30"/>
      <c r="B190" s="31" t="s">
        <v>18</v>
      </c>
      <c r="C190" s="32">
        <v>4021</v>
      </c>
      <c r="D190" s="32">
        <v>1206100</v>
      </c>
      <c r="E190" s="28">
        <v>1609</v>
      </c>
      <c r="F190" s="29">
        <v>12282755.66</v>
      </c>
      <c r="G190" s="21">
        <f t="shared" si="33"/>
        <v>40.014921661278294</v>
      </c>
      <c r="H190" s="21">
        <f t="shared" si="34"/>
        <v>1018.3861752756819</v>
      </c>
      <c r="I190" s="28">
        <v>5516</v>
      </c>
      <c r="J190" s="29">
        <v>40119846.710000001</v>
      </c>
    </row>
    <row r="191" spans="1:13" x14ac:dyDescent="0.25">
      <c r="A191" s="18" t="s">
        <v>19</v>
      </c>
      <c r="B191" s="33" t="s">
        <v>20</v>
      </c>
      <c r="C191" s="20">
        <v>10035</v>
      </c>
      <c r="D191" s="20">
        <v>22521800</v>
      </c>
      <c r="E191" s="50">
        <f>E192+E193+E194+E195</f>
        <v>18751</v>
      </c>
      <c r="F191" s="50">
        <f>F192+F193+F194+F195</f>
        <v>47514177.019999996</v>
      </c>
      <c r="G191" s="21">
        <f t="shared" si="33"/>
        <v>186.85600398604882</v>
      </c>
      <c r="H191" s="21">
        <f t="shared" si="34"/>
        <v>210.96971387722115</v>
      </c>
      <c r="I191" s="50">
        <f>I192+I193+I194+I195</f>
        <v>22903</v>
      </c>
      <c r="J191" s="50">
        <f>J192+J193+J194+J195</f>
        <v>54997146.259999998</v>
      </c>
    </row>
    <row r="192" spans="1:13" ht="28.5" x14ac:dyDescent="0.25">
      <c r="A192" s="13" t="s">
        <v>21</v>
      </c>
      <c r="B192" s="22" t="s">
        <v>67</v>
      </c>
      <c r="C192" s="23">
        <v>3044</v>
      </c>
      <c r="D192" s="23">
        <v>5642800</v>
      </c>
      <c r="E192" s="34">
        <v>2445</v>
      </c>
      <c r="F192" s="25">
        <v>5055666.62</v>
      </c>
      <c r="G192" s="21">
        <f t="shared" si="33"/>
        <v>80.321944809461229</v>
      </c>
      <c r="H192" s="21">
        <f t="shared" si="34"/>
        <v>89.594999291132055</v>
      </c>
      <c r="I192" s="28">
        <v>21645</v>
      </c>
      <c r="J192" s="29">
        <v>27834218.559999999</v>
      </c>
    </row>
    <row r="193" spans="1:10" x14ac:dyDescent="0.25">
      <c r="A193" s="13" t="s">
        <v>22</v>
      </c>
      <c r="B193" s="35" t="s">
        <v>23</v>
      </c>
      <c r="C193" s="23">
        <v>1793</v>
      </c>
      <c r="D193" s="23">
        <v>8114299.9999999991</v>
      </c>
      <c r="E193" s="34">
        <v>6472</v>
      </c>
      <c r="F193" s="25">
        <v>19610470.899999999</v>
      </c>
      <c r="G193" s="21">
        <f t="shared" si="33"/>
        <v>360.95928611266032</v>
      </c>
      <c r="H193" s="21">
        <f t="shared" si="34"/>
        <v>241.67791306705448</v>
      </c>
      <c r="I193" s="28">
        <v>806</v>
      </c>
      <c r="J193" s="29">
        <v>13270526.09</v>
      </c>
    </row>
    <row r="194" spans="1:10" x14ac:dyDescent="0.25">
      <c r="A194" s="13" t="s">
        <v>24</v>
      </c>
      <c r="B194" s="35" t="s">
        <v>25</v>
      </c>
      <c r="C194" s="23">
        <v>1060</v>
      </c>
      <c r="D194" s="23">
        <v>3771800</v>
      </c>
      <c r="E194" s="24">
        <v>9834</v>
      </c>
      <c r="F194" s="25">
        <v>22848039.5</v>
      </c>
      <c r="G194" s="21">
        <f t="shared" si="33"/>
        <v>927.73584905660368</v>
      </c>
      <c r="H194" s="21">
        <f t="shared" si="34"/>
        <v>605.75957102709583</v>
      </c>
      <c r="I194" s="28">
        <v>452</v>
      </c>
      <c r="J194" s="29">
        <v>13892401.609999999</v>
      </c>
    </row>
    <row r="195" spans="1:10" ht="29.25" x14ac:dyDescent="0.25">
      <c r="A195" s="13" t="s">
        <v>26</v>
      </c>
      <c r="B195" s="35" t="s">
        <v>27</v>
      </c>
      <c r="C195" s="23">
        <v>4138</v>
      </c>
      <c r="D195" s="23">
        <v>4992900</v>
      </c>
      <c r="E195" s="34">
        <v>0</v>
      </c>
      <c r="F195" s="25">
        <v>0</v>
      </c>
      <c r="G195" s="21">
        <f t="shared" si="33"/>
        <v>0</v>
      </c>
      <c r="H195" s="21">
        <f t="shared" si="34"/>
        <v>0</v>
      </c>
      <c r="I195" s="28">
        <v>0</v>
      </c>
      <c r="J195" s="29">
        <v>0</v>
      </c>
    </row>
    <row r="196" spans="1:10" ht="29.25" x14ac:dyDescent="0.25">
      <c r="A196" s="30"/>
      <c r="B196" s="36" t="s">
        <v>28</v>
      </c>
      <c r="C196" s="32">
        <v>1299</v>
      </c>
      <c r="D196" s="32">
        <v>653199.99999999988</v>
      </c>
      <c r="E196" s="34">
        <v>0</v>
      </c>
      <c r="F196" s="25">
        <v>0</v>
      </c>
      <c r="G196" s="21">
        <f t="shared" si="33"/>
        <v>0</v>
      </c>
      <c r="H196" s="21">
        <f t="shared" si="34"/>
        <v>0</v>
      </c>
      <c r="I196" s="28">
        <v>0</v>
      </c>
      <c r="J196" s="29">
        <v>0</v>
      </c>
    </row>
    <row r="197" spans="1:10" x14ac:dyDescent="0.25">
      <c r="A197" s="13" t="s">
        <v>29</v>
      </c>
      <c r="B197" s="22" t="s">
        <v>30</v>
      </c>
      <c r="C197" s="23">
        <v>115</v>
      </c>
      <c r="D197" s="23">
        <v>2290200</v>
      </c>
      <c r="E197" s="24">
        <v>0</v>
      </c>
      <c r="F197" s="25">
        <v>0</v>
      </c>
      <c r="G197" s="21">
        <f t="shared" si="33"/>
        <v>0</v>
      </c>
      <c r="H197" s="21">
        <f t="shared" si="34"/>
        <v>0</v>
      </c>
      <c r="I197" s="28">
        <v>0</v>
      </c>
      <c r="J197" s="29">
        <v>0</v>
      </c>
    </row>
    <row r="198" spans="1:10" x14ac:dyDescent="0.25">
      <c r="A198" s="13" t="s">
        <v>31</v>
      </c>
      <c r="B198" s="22" t="s">
        <v>32</v>
      </c>
      <c r="C198" s="23">
        <v>53</v>
      </c>
      <c r="D198" s="23">
        <v>13899.999999999998</v>
      </c>
      <c r="E198" s="34">
        <v>0</v>
      </c>
      <c r="F198" s="25">
        <v>0</v>
      </c>
      <c r="G198" s="21">
        <f t="shared" si="33"/>
        <v>0</v>
      </c>
      <c r="H198" s="21">
        <f t="shared" si="34"/>
        <v>0</v>
      </c>
      <c r="I198" s="28">
        <v>1</v>
      </c>
      <c r="J198" s="29">
        <v>356.21</v>
      </c>
    </row>
    <row r="199" spans="1:10" x14ac:dyDescent="0.25">
      <c r="A199" s="13" t="s">
        <v>33</v>
      </c>
      <c r="B199" s="22" t="s">
        <v>34</v>
      </c>
      <c r="C199" s="23">
        <v>93</v>
      </c>
      <c r="D199" s="23">
        <v>176100</v>
      </c>
      <c r="E199" s="34">
        <v>0</v>
      </c>
      <c r="F199" s="37">
        <v>0</v>
      </c>
      <c r="G199" s="21">
        <f t="shared" si="33"/>
        <v>0</v>
      </c>
      <c r="H199" s="21">
        <f t="shared" si="34"/>
        <v>0</v>
      </c>
      <c r="I199" s="28">
        <v>5066</v>
      </c>
      <c r="J199" s="29">
        <v>8363587.0199999996</v>
      </c>
    </row>
    <row r="200" spans="1:10" x14ac:dyDescent="0.25">
      <c r="A200" s="13" t="s">
        <v>35</v>
      </c>
      <c r="B200" s="22" t="s">
        <v>36</v>
      </c>
      <c r="C200" s="23">
        <v>102</v>
      </c>
      <c r="D200" s="23">
        <v>37400</v>
      </c>
      <c r="E200" s="34">
        <v>0</v>
      </c>
      <c r="F200" s="25">
        <v>0</v>
      </c>
      <c r="G200" s="21">
        <f t="shared" si="33"/>
        <v>0</v>
      </c>
      <c r="H200" s="21">
        <f t="shared" si="34"/>
        <v>0</v>
      </c>
      <c r="I200" s="28">
        <v>596</v>
      </c>
      <c r="J200" s="29">
        <v>76830.080000000002</v>
      </c>
    </row>
    <row r="201" spans="1:10" x14ac:dyDescent="0.25">
      <c r="A201" s="13" t="s">
        <v>37</v>
      </c>
      <c r="B201" s="22" t="s">
        <v>38</v>
      </c>
      <c r="C201" s="23">
        <v>150</v>
      </c>
      <c r="D201" s="23">
        <v>14200</v>
      </c>
      <c r="E201" s="34">
        <v>0</v>
      </c>
      <c r="F201" s="37">
        <v>0</v>
      </c>
      <c r="G201" s="21">
        <f t="shared" si="33"/>
        <v>0</v>
      </c>
      <c r="H201" s="21">
        <f t="shared" si="34"/>
        <v>0</v>
      </c>
      <c r="I201" s="28">
        <v>0</v>
      </c>
      <c r="J201" s="29">
        <v>0</v>
      </c>
    </row>
    <row r="202" spans="1:10" x14ac:dyDescent="0.25">
      <c r="A202" s="13" t="s">
        <v>39</v>
      </c>
      <c r="B202" s="22" t="s">
        <v>40</v>
      </c>
      <c r="C202" s="23">
        <v>680</v>
      </c>
      <c r="D202" s="23">
        <v>95000</v>
      </c>
      <c r="E202" s="34">
        <v>1</v>
      </c>
      <c r="F202" s="37">
        <v>73.510000000000005</v>
      </c>
      <c r="G202" s="21">
        <f t="shared" si="33"/>
        <v>0.14705882352941177</v>
      </c>
      <c r="H202" s="21">
        <f t="shared" si="34"/>
        <v>7.7378947368421061E-2</v>
      </c>
      <c r="I202" s="28">
        <v>4491</v>
      </c>
      <c r="J202" s="29">
        <v>185408.44</v>
      </c>
    </row>
    <row r="203" spans="1:10" ht="28.5" x14ac:dyDescent="0.25">
      <c r="A203" s="30"/>
      <c r="B203" s="38" t="s">
        <v>41</v>
      </c>
      <c r="C203" s="32">
        <v>17</v>
      </c>
      <c r="D203" s="32">
        <v>14800</v>
      </c>
      <c r="E203" s="34">
        <v>0</v>
      </c>
      <c r="F203" s="37">
        <v>0</v>
      </c>
      <c r="G203" s="21">
        <f t="shared" si="33"/>
        <v>0</v>
      </c>
      <c r="H203" s="21">
        <f t="shared" si="34"/>
        <v>0</v>
      </c>
      <c r="I203" s="28">
        <v>0</v>
      </c>
      <c r="J203" s="29">
        <v>0</v>
      </c>
    </row>
    <row r="204" spans="1:10" ht="30" x14ac:dyDescent="0.25">
      <c r="A204" s="18">
        <v>2</v>
      </c>
      <c r="B204" s="19" t="s">
        <v>42</v>
      </c>
      <c r="C204" s="20">
        <v>21503</v>
      </c>
      <c r="D204" s="20">
        <v>28621400</v>
      </c>
      <c r="E204" s="52">
        <f>E185+E191+E197+E198+E199+E200+E201+E202</f>
        <v>25964</v>
      </c>
      <c r="F204" s="52">
        <f>F185+F191+F197+F198+F199+F200+F201+F202</f>
        <v>64261284.099999994</v>
      </c>
      <c r="G204" s="21">
        <f t="shared" si="33"/>
        <v>120.74594242663814</v>
      </c>
      <c r="H204" s="21">
        <f t="shared" si="34"/>
        <v>224.52180571181003</v>
      </c>
      <c r="I204" s="52">
        <f>I185+I191+I197+I198+I199+I200+I201+I202</f>
        <v>210493</v>
      </c>
      <c r="J204" s="52">
        <f>J185+J191+J197+J198+J199+J200+J201+J202</f>
        <v>115822638.81999998</v>
      </c>
    </row>
    <row r="205" spans="1:10" x14ac:dyDescent="0.25">
      <c r="A205" s="13">
        <v>3</v>
      </c>
      <c r="B205" s="39" t="s">
        <v>43</v>
      </c>
      <c r="C205" s="23">
        <v>4901</v>
      </c>
      <c r="D205" s="23">
        <v>6428800</v>
      </c>
      <c r="E205" s="34">
        <v>1979</v>
      </c>
      <c r="F205" s="37">
        <v>13267031.970000001</v>
      </c>
      <c r="G205" s="21">
        <f t="shared" si="33"/>
        <v>40.379514384819423</v>
      </c>
      <c r="H205" s="21">
        <f t="shared" si="34"/>
        <v>206.36871531234445</v>
      </c>
      <c r="I205" s="28">
        <v>6652</v>
      </c>
      <c r="J205" s="29">
        <v>41217456.380000003</v>
      </c>
    </row>
    <row r="206" spans="1:10" ht="29.25" x14ac:dyDescent="0.25">
      <c r="A206" s="30"/>
      <c r="B206" s="53" t="s">
        <v>44</v>
      </c>
      <c r="C206" s="32">
        <v>1574</v>
      </c>
      <c r="D206" s="32">
        <v>2125800</v>
      </c>
      <c r="E206" s="40">
        <v>1</v>
      </c>
      <c r="F206" s="41">
        <v>17819.349999999999</v>
      </c>
      <c r="G206" s="21">
        <f t="shared" si="33"/>
        <v>6.353240152477764E-2</v>
      </c>
      <c r="H206" s="21">
        <f t="shared" si="34"/>
        <v>0.83824207357230207</v>
      </c>
      <c r="I206" s="42">
        <v>11</v>
      </c>
      <c r="J206" s="43">
        <v>378366.67</v>
      </c>
    </row>
    <row r="207" spans="1:10" x14ac:dyDescent="0.25">
      <c r="A207" s="15">
        <v>4</v>
      </c>
      <c r="B207" s="16" t="s">
        <v>62</v>
      </c>
      <c r="C207" s="17"/>
      <c r="D207" s="17"/>
      <c r="E207" s="17"/>
      <c r="F207" s="17"/>
      <c r="G207" s="17"/>
      <c r="H207" s="17"/>
      <c r="I207" s="17"/>
      <c r="J207" s="17"/>
    </row>
    <row r="208" spans="1:10" x14ac:dyDescent="0.25">
      <c r="A208" s="13" t="s">
        <v>45</v>
      </c>
      <c r="B208" s="35" t="s">
        <v>46</v>
      </c>
      <c r="C208" s="23">
        <v>10</v>
      </c>
      <c r="D208" s="23">
        <v>44600</v>
      </c>
      <c r="E208" s="34">
        <v>0</v>
      </c>
      <c r="F208" s="37">
        <v>0</v>
      </c>
      <c r="G208" s="21">
        <f t="shared" ref="G208" si="35">E208/C208*100</f>
        <v>0</v>
      </c>
      <c r="H208" s="21">
        <f t="shared" ref="H208" si="36">F208/D208*100</f>
        <v>0</v>
      </c>
      <c r="I208" s="28">
        <v>0</v>
      </c>
      <c r="J208" s="29">
        <v>0</v>
      </c>
    </row>
    <row r="209" spans="1:13" x14ac:dyDescent="0.25">
      <c r="A209" s="13" t="s">
        <v>47</v>
      </c>
      <c r="B209" s="35" t="s">
        <v>32</v>
      </c>
      <c r="C209" s="23">
        <v>9</v>
      </c>
      <c r="D209" s="23">
        <v>19200</v>
      </c>
      <c r="E209" s="34">
        <v>0</v>
      </c>
      <c r="F209" s="37">
        <v>0</v>
      </c>
      <c r="G209" s="21">
        <f t="shared" ref="G209:G214" si="37">E209/C209*100</f>
        <v>0</v>
      </c>
      <c r="H209" s="21">
        <f t="shared" ref="H209:H214" si="38">F209/D209*100</f>
        <v>0</v>
      </c>
      <c r="I209" s="28">
        <v>3</v>
      </c>
      <c r="J209" s="29">
        <v>270.89</v>
      </c>
    </row>
    <row r="210" spans="1:13" x14ac:dyDescent="0.25">
      <c r="A210" s="13" t="s">
        <v>48</v>
      </c>
      <c r="B210" s="35" t="s">
        <v>49</v>
      </c>
      <c r="C210" s="23">
        <v>157</v>
      </c>
      <c r="D210" s="23">
        <v>1905700</v>
      </c>
      <c r="E210" s="34">
        <v>31</v>
      </c>
      <c r="F210" s="37">
        <v>495349.12</v>
      </c>
      <c r="G210" s="21">
        <f t="shared" si="37"/>
        <v>19.745222929936308</v>
      </c>
      <c r="H210" s="21">
        <f t="shared" si="38"/>
        <v>25.993027234087211</v>
      </c>
      <c r="I210" s="28">
        <v>1527</v>
      </c>
      <c r="J210" s="29">
        <v>8193175.5099999998</v>
      </c>
    </row>
    <row r="211" spans="1:13" x14ac:dyDescent="0.25">
      <c r="A211" s="13" t="s">
        <v>50</v>
      </c>
      <c r="B211" s="35" t="s">
        <v>51</v>
      </c>
      <c r="C211" s="23">
        <v>951</v>
      </c>
      <c r="D211" s="23">
        <v>392100</v>
      </c>
      <c r="E211" s="34">
        <v>59157</v>
      </c>
      <c r="F211" s="37">
        <v>1528555.89</v>
      </c>
      <c r="G211" s="21">
        <f t="shared" si="37"/>
        <v>6220.5047318611987</v>
      </c>
      <c r="H211" s="21">
        <f t="shared" si="38"/>
        <v>389.83827850038256</v>
      </c>
      <c r="I211" s="28">
        <v>386961</v>
      </c>
      <c r="J211" s="29">
        <v>9830146.1099999994</v>
      </c>
    </row>
    <row r="212" spans="1:13" x14ac:dyDescent="0.25">
      <c r="A212" s="13" t="s">
        <v>52</v>
      </c>
      <c r="B212" s="35" t="s">
        <v>40</v>
      </c>
      <c r="C212" s="23">
        <v>51872</v>
      </c>
      <c r="D212" s="23">
        <v>125480300</v>
      </c>
      <c r="E212" s="34">
        <v>363145</v>
      </c>
      <c r="F212" s="37">
        <v>134751624.11000001</v>
      </c>
      <c r="G212" s="21">
        <f t="shared" si="37"/>
        <v>700.07904071560768</v>
      </c>
      <c r="H212" s="21">
        <f t="shared" si="38"/>
        <v>107.38866906598088</v>
      </c>
      <c r="I212" s="28">
        <v>215413</v>
      </c>
      <c r="J212" s="29">
        <v>171489624.30000001</v>
      </c>
    </row>
    <row r="213" spans="1:13" ht="30" x14ac:dyDescent="0.25">
      <c r="A213" s="18">
        <v>5</v>
      </c>
      <c r="B213" s="44" t="s">
        <v>68</v>
      </c>
      <c r="C213" s="20">
        <v>52999</v>
      </c>
      <c r="D213" s="20">
        <v>127841900</v>
      </c>
      <c r="E213" s="52">
        <f>E208+E209+E210+E211+E212</f>
        <v>422333</v>
      </c>
      <c r="F213" s="52">
        <f>F208+F209+F210+F211+F212</f>
        <v>136775529.12</v>
      </c>
      <c r="G213" s="21">
        <f t="shared" si="37"/>
        <v>796.86975225947663</v>
      </c>
      <c r="H213" s="21">
        <f t="shared" si="38"/>
        <v>106.98802905776587</v>
      </c>
      <c r="I213" s="52">
        <f>I208+I209+I210+I211+I212</f>
        <v>603904</v>
      </c>
      <c r="J213" s="52">
        <f>J208+J209+J210+J211+J212</f>
        <v>189513216.81</v>
      </c>
    </row>
    <row r="214" spans="1:13" x14ac:dyDescent="0.25">
      <c r="A214" s="18"/>
      <c r="B214" s="45" t="s">
        <v>53</v>
      </c>
      <c r="C214" s="20">
        <v>74502</v>
      </c>
      <c r="D214" s="20">
        <v>156463300</v>
      </c>
      <c r="E214" s="52">
        <f>E204+E213</f>
        <v>448297</v>
      </c>
      <c r="F214" s="52">
        <f>F204+F213</f>
        <v>201036813.22</v>
      </c>
      <c r="G214" s="21">
        <f t="shared" si="37"/>
        <v>601.72478591178754</v>
      </c>
      <c r="H214" s="21">
        <f t="shared" si="38"/>
        <v>128.48815870558784</v>
      </c>
      <c r="I214" s="52">
        <f>I204+I213</f>
        <v>814397</v>
      </c>
      <c r="J214" s="52">
        <f>J204+J213</f>
        <v>305335855.63</v>
      </c>
      <c r="L214" s="7"/>
      <c r="M214" s="7">
        <f>J214-F214</f>
        <v>104299042.41</v>
      </c>
    </row>
    <row r="215" spans="1:13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</row>
    <row r="216" spans="1:13" x14ac:dyDescent="0.25">
      <c r="A216" s="48" t="s">
        <v>64</v>
      </c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3" ht="32.25" customHeight="1" x14ac:dyDescent="0.25">
      <c r="A217" s="11" t="s">
        <v>1</v>
      </c>
      <c r="B217" s="12" t="s">
        <v>2</v>
      </c>
      <c r="C217" s="12" t="s">
        <v>3</v>
      </c>
      <c r="D217" s="12"/>
      <c r="E217" s="12" t="s">
        <v>4</v>
      </c>
      <c r="F217" s="12"/>
      <c r="G217" s="12" t="s">
        <v>5</v>
      </c>
      <c r="H217" s="12"/>
      <c r="I217" s="12" t="s">
        <v>6</v>
      </c>
      <c r="J217" s="12"/>
    </row>
    <row r="218" spans="1:13" x14ac:dyDescent="0.25">
      <c r="A218" s="11"/>
      <c r="B218" s="12"/>
      <c r="C218" s="13" t="s">
        <v>7</v>
      </c>
      <c r="D218" s="13" t="s">
        <v>8</v>
      </c>
      <c r="E218" s="13" t="s">
        <v>7</v>
      </c>
      <c r="F218" s="13" t="s">
        <v>8</v>
      </c>
      <c r="G218" s="13" t="s">
        <v>7</v>
      </c>
      <c r="H218" s="13" t="s">
        <v>8</v>
      </c>
      <c r="I218" s="13" t="s">
        <v>7</v>
      </c>
      <c r="J218" s="14" t="s">
        <v>8</v>
      </c>
    </row>
    <row r="219" spans="1:13" x14ac:dyDescent="0.25">
      <c r="A219" s="15">
        <v>1</v>
      </c>
      <c r="B219" s="16" t="s">
        <v>61</v>
      </c>
      <c r="C219" s="17"/>
      <c r="D219" s="17"/>
      <c r="E219" s="17"/>
      <c r="F219" s="17"/>
      <c r="G219" s="17"/>
      <c r="H219" s="17"/>
      <c r="I219" s="17"/>
      <c r="J219" s="17"/>
    </row>
    <row r="220" spans="1:13" x14ac:dyDescent="0.25">
      <c r="A220" s="18" t="s">
        <v>9</v>
      </c>
      <c r="B220" s="19" t="s">
        <v>10</v>
      </c>
      <c r="C220" s="56">
        <v>2814518</v>
      </c>
      <c r="D220" s="56">
        <v>301041600</v>
      </c>
      <c r="E220" s="50">
        <f>E221+E222+E223</f>
        <v>1370504</v>
      </c>
      <c r="F220" s="50">
        <f>F221+F222+F223</f>
        <v>171730170.87000003</v>
      </c>
      <c r="G220" s="21">
        <f>E220/C220*100</f>
        <v>48.694092558654809</v>
      </c>
      <c r="H220" s="21">
        <f>F220/D220*100</f>
        <v>57.045328908031323</v>
      </c>
      <c r="I220" s="50">
        <f>I221+I222+I223</f>
        <v>3022366</v>
      </c>
      <c r="J220" s="50">
        <f>J221+J222+J223</f>
        <v>440656491.06</v>
      </c>
    </row>
    <row r="221" spans="1:13" x14ac:dyDescent="0.25">
      <c r="A221" s="13" t="s">
        <v>11</v>
      </c>
      <c r="B221" s="22" t="s">
        <v>12</v>
      </c>
      <c r="C221" s="28">
        <v>2779775</v>
      </c>
      <c r="D221" s="28">
        <v>288621700</v>
      </c>
      <c r="E221" s="24">
        <v>1369835</v>
      </c>
      <c r="F221" s="25">
        <v>171333784.27000001</v>
      </c>
      <c r="G221" s="21">
        <f t="shared" ref="G221:G241" si="39">E221/C221*100</f>
        <v>49.278628665989153</v>
      </c>
      <c r="H221" s="21">
        <f t="shared" ref="H221:H241" si="40">F221/D221*100</f>
        <v>59.362752097295534</v>
      </c>
      <c r="I221" s="26">
        <v>3002334</v>
      </c>
      <c r="J221" s="27">
        <v>433871562.99000001</v>
      </c>
    </row>
    <row r="222" spans="1:13" x14ac:dyDescent="0.25">
      <c r="A222" s="13" t="s">
        <v>13</v>
      </c>
      <c r="B222" s="22" t="s">
        <v>14</v>
      </c>
      <c r="C222" s="28">
        <v>9885</v>
      </c>
      <c r="D222" s="28">
        <v>2653300</v>
      </c>
      <c r="E222" s="28">
        <v>42</v>
      </c>
      <c r="F222" s="29">
        <v>32935.800000000003</v>
      </c>
      <c r="G222" s="21">
        <f t="shared" si="39"/>
        <v>0.42488619119878607</v>
      </c>
      <c r="H222" s="21">
        <f t="shared" si="40"/>
        <v>1.2413145893792636</v>
      </c>
      <c r="I222" s="28">
        <v>5046</v>
      </c>
      <c r="J222" s="29">
        <v>2963349.38</v>
      </c>
    </row>
    <row r="223" spans="1:13" x14ac:dyDescent="0.25">
      <c r="A223" s="13" t="s">
        <v>15</v>
      </c>
      <c r="B223" s="22" t="s">
        <v>16</v>
      </c>
      <c r="C223" s="28">
        <v>24858</v>
      </c>
      <c r="D223" s="28">
        <v>9766600</v>
      </c>
      <c r="E223" s="28">
        <v>627</v>
      </c>
      <c r="F223" s="29">
        <v>363450.8</v>
      </c>
      <c r="G223" s="21">
        <f t="shared" si="39"/>
        <v>2.5223268163166788</v>
      </c>
      <c r="H223" s="21">
        <f t="shared" si="40"/>
        <v>3.721364650953249</v>
      </c>
      <c r="I223" s="28">
        <v>14986</v>
      </c>
      <c r="J223" s="29">
        <v>3821578.69</v>
      </c>
    </row>
    <row r="224" spans="1:13" ht="28.5" x14ac:dyDescent="0.25">
      <c r="A224" s="30"/>
      <c r="B224" s="31" t="s">
        <v>17</v>
      </c>
      <c r="C224" s="57">
        <v>2033</v>
      </c>
      <c r="D224" s="57">
        <v>936100</v>
      </c>
      <c r="E224" s="28">
        <v>55</v>
      </c>
      <c r="F224" s="29">
        <v>58424.72</v>
      </c>
      <c r="G224" s="21">
        <f t="shared" si="39"/>
        <v>2.7053615346778161</v>
      </c>
      <c r="H224" s="21">
        <f t="shared" si="40"/>
        <v>6.2412904604208954</v>
      </c>
      <c r="I224" s="28">
        <v>50538</v>
      </c>
      <c r="J224" s="29">
        <v>5212839.93</v>
      </c>
    </row>
    <row r="225" spans="1:10" ht="28.5" x14ac:dyDescent="0.25">
      <c r="A225" s="30"/>
      <c r="B225" s="31" t="s">
        <v>18</v>
      </c>
      <c r="C225" s="57">
        <v>1654448</v>
      </c>
      <c r="D225" s="57">
        <v>177689300</v>
      </c>
      <c r="E225" s="28">
        <v>38459</v>
      </c>
      <c r="F225" s="29">
        <v>1029575.6</v>
      </c>
      <c r="G225" s="21">
        <f t="shared" si="39"/>
        <v>2.3245819753778907</v>
      </c>
      <c r="H225" s="21">
        <f t="shared" si="40"/>
        <v>0.57942464740420496</v>
      </c>
      <c r="I225" s="28">
        <v>601238</v>
      </c>
      <c r="J225" s="29">
        <v>54859835.740000002</v>
      </c>
    </row>
    <row r="226" spans="1:10" x14ac:dyDescent="0.25">
      <c r="A226" s="18" t="s">
        <v>19</v>
      </c>
      <c r="B226" s="33" t="s">
        <v>20</v>
      </c>
      <c r="C226" s="56">
        <v>179377</v>
      </c>
      <c r="D226" s="56">
        <v>48511700</v>
      </c>
      <c r="E226" s="50">
        <f>E227+E228+E229+E230</f>
        <v>2859</v>
      </c>
      <c r="F226" s="50">
        <f>F227+F228+F229+F230</f>
        <v>5925526.4100000001</v>
      </c>
      <c r="G226" s="21">
        <f t="shared" si="39"/>
        <v>1.5938498246709443</v>
      </c>
      <c r="H226" s="21">
        <f t="shared" si="40"/>
        <v>12.214633603852267</v>
      </c>
      <c r="I226" s="50">
        <f>I227+I228+I229+I230</f>
        <v>34692</v>
      </c>
      <c r="J226" s="50">
        <f>J227+J228+J229+J230</f>
        <v>26321913.129999995</v>
      </c>
    </row>
    <row r="227" spans="1:10" ht="28.5" x14ac:dyDescent="0.25">
      <c r="A227" s="13" t="s">
        <v>21</v>
      </c>
      <c r="B227" s="22" t="s">
        <v>67</v>
      </c>
      <c r="C227" s="28">
        <v>101240</v>
      </c>
      <c r="D227" s="28">
        <v>17590400</v>
      </c>
      <c r="E227" s="34">
        <v>2179</v>
      </c>
      <c r="F227" s="25">
        <v>1130903.6000000001</v>
      </c>
      <c r="G227" s="21">
        <f t="shared" si="39"/>
        <v>2.1523113393915447</v>
      </c>
      <c r="H227" s="21">
        <f t="shared" si="40"/>
        <v>6.4290954156812807</v>
      </c>
      <c r="I227" s="28">
        <v>26279</v>
      </c>
      <c r="J227" s="29">
        <v>6250868.3099999996</v>
      </c>
    </row>
    <row r="228" spans="1:10" x14ac:dyDescent="0.25">
      <c r="A228" s="13" t="s">
        <v>22</v>
      </c>
      <c r="B228" s="35" t="s">
        <v>23</v>
      </c>
      <c r="C228" s="28">
        <v>27200</v>
      </c>
      <c r="D228" s="28">
        <v>13778900.000000002</v>
      </c>
      <c r="E228" s="34">
        <v>99</v>
      </c>
      <c r="F228" s="25">
        <v>535953.81000000006</v>
      </c>
      <c r="G228" s="21">
        <f t="shared" si="39"/>
        <v>0.3639705882352941</v>
      </c>
      <c r="H228" s="21">
        <f t="shared" si="40"/>
        <v>3.889670510708402</v>
      </c>
      <c r="I228" s="28">
        <v>461</v>
      </c>
      <c r="J228" s="29">
        <v>3818296.22</v>
      </c>
    </row>
    <row r="229" spans="1:10" x14ac:dyDescent="0.25">
      <c r="A229" s="13" t="s">
        <v>24</v>
      </c>
      <c r="B229" s="35" t="s">
        <v>25</v>
      </c>
      <c r="C229" s="28">
        <v>31737</v>
      </c>
      <c r="D229" s="28">
        <v>10684800</v>
      </c>
      <c r="E229" s="24">
        <v>37</v>
      </c>
      <c r="F229" s="25">
        <v>2137147.31</v>
      </c>
      <c r="G229" s="21">
        <f t="shared" si="39"/>
        <v>0.11658316791127074</v>
      </c>
      <c r="H229" s="21">
        <f t="shared" si="40"/>
        <v>20.001753051063194</v>
      </c>
      <c r="I229" s="28">
        <v>96</v>
      </c>
      <c r="J229" s="29">
        <v>10268095.52</v>
      </c>
    </row>
    <row r="230" spans="1:10" ht="29.25" x14ac:dyDescent="0.25">
      <c r="A230" s="13" t="s">
        <v>26</v>
      </c>
      <c r="B230" s="35" t="s">
        <v>27</v>
      </c>
      <c r="C230" s="28">
        <v>19200</v>
      </c>
      <c r="D230" s="28">
        <v>6457600</v>
      </c>
      <c r="E230" s="34">
        <v>544</v>
      </c>
      <c r="F230" s="25">
        <v>2121521.69</v>
      </c>
      <c r="G230" s="21">
        <f t="shared" si="39"/>
        <v>2.833333333333333</v>
      </c>
      <c r="H230" s="21">
        <f t="shared" si="40"/>
        <v>32.853098519573834</v>
      </c>
      <c r="I230" s="28">
        <v>7856</v>
      </c>
      <c r="J230" s="29">
        <v>5984653.0800000001</v>
      </c>
    </row>
    <row r="231" spans="1:10" ht="29.25" x14ac:dyDescent="0.25">
      <c r="A231" s="30"/>
      <c r="B231" s="36" t="s">
        <v>28</v>
      </c>
      <c r="C231" s="57">
        <v>1265</v>
      </c>
      <c r="D231" s="57">
        <v>625500</v>
      </c>
      <c r="E231" s="34">
        <v>0</v>
      </c>
      <c r="F231" s="25">
        <v>0</v>
      </c>
      <c r="G231" s="21">
        <f t="shared" si="39"/>
        <v>0</v>
      </c>
      <c r="H231" s="21">
        <f t="shared" si="40"/>
        <v>0</v>
      </c>
      <c r="I231" s="28">
        <v>0</v>
      </c>
      <c r="J231" s="29">
        <v>0</v>
      </c>
    </row>
    <row r="232" spans="1:10" x14ac:dyDescent="0.25">
      <c r="A232" s="13" t="s">
        <v>29</v>
      </c>
      <c r="B232" s="22" t="s">
        <v>30</v>
      </c>
      <c r="C232" s="28">
        <v>7880</v>
      </c>
      <c r="D232" s="28">
        <v>1619500</v>
      </c>
      <c r="E232" s="24">
        <v>3</v>
      </c>
      <c r="F232" s="25">
        <v>1170</v>
      </c>
      <c r="G232" s="21">
        <f t="shared" si="39"/>
        <v>3.8071065989847712E-2</v>
      </c>
      <c r="H232" s="21">
        <f t="shared" si="40"/>
        <v>7.2244519913553573E-2</v>
      </c>
      <c r="I232" s="28">
        <v>0</v>
      </c>
      <c r="J232" s="29">
        <v>0</v>
      </c>
    </row>
    <row r="233" spans="1:10" x14ac:dyDescent="0.25">
      <c r="A233" s="13" t="s">
        <v>31</v>
      </c>
      <c r="B233" s="22" t="s">
        <v>32</v>
      </c>
      <c r="C233" s="28">
        <v>40226</v>
      </c>
      <c r="D233" s="28">
        <v>4155400</v>
      </c>
      <c r="E233" s="34">
        <v>357</v>
      </c>
      <c r="F233" s="25">
        <v>127349.49</v>
      </c>
      <c r="G233" s="21">
        <f t="shared" si="39"/>
        <v>0.88748570576244223</v>
      </c>
      <c r="H233" s="21">
        <f t="shared" si="40"/>
        <v>3.0646746402271741</v>
      </c>
      <c r="I233" s="28">
        <v>5242</v>
      </c>
      <c r="J233" s="29">
        <v>2598950.12</v>
      </c>
    </row>
    <row r="234" spans="1:10" x14ac:dyDescent="0.25">
      <c r="A234" s="13" t="s">
        <v>33</v>
      </c>
      <c r="B234" s="22" t="s">
        <v>34</v>
      </c>
      <c r="C234" s="28">
        <v>15011</v>
      </c>
      <c r="D234" s="28">
        <v>22964899.999999996</v>
      </c>
      <c r="E234" s="34">
        <v>1271</v>
      </c>
      <c r="F234" s="37">
        <v>693041.09</v>
      </c>
      <c r="G234" s="21">
        <f t="shared" si="39"/>
        <v>8.4671241089867433</v>
      </c>
      <c r="H234" s="21">
        <f t="shared" si="40"/>
        <v>3.0178275977687692</v>
      </c>
      <c r="I234" s="28">
        <v>41564</v>
      </c>
      <c r="J234" s="29">
        <v>20111550.370000001</v>
      </c>
    </row>
    <row r="235" spans="1:10" x14ac:dyDescent="0.25">
      <c r="A235" s="13" t="s">
        <v>35</v>
      </c>
      <c r="B235" s="22" t="s">
        <v>36</v>
      </c>
      <c r="C235" s="28">
        <v>38091</v>
      </c>
      <c r="D235" s="28">
        <v>4681600</v>
      </c>
      <c r="E235" s="34">
        <v>5</v>
      </c>
      <c r="F235" s="25">
        <v>422.69</v>
      </c>
      <c r="G235" s="21">
        <f t="shared" si="39"/>
        <v>1.3126460318710457E-2</v>
      </c>
      <c r="H235" s="21">
        <f t="shared" si="40"/>
        <v>9.0287508544087489E-3</v>
      </c>
      <c r="I235" s="28">
        <v>0</v>
      </c>
      <c r="J235" s="29">
        <v>0</v>
      </c>
    </row>
    <row r="236" spans="1:10" x14ac:dyDescent="0.25">
      <c r="A236" s="13" t="s">
        <v>37</v>
      </c>
      <c r="B236" s="22" t="s">
        <v>38</v>
      </c>
      <c r="C236" s="28">
        <v>25812</v>
      </c>
      <c r="D236" s="28">
        <v>3016800</v>
      </c>
      <c r="E236" s="34">
        <v>112</v>
      </c>
      <c r="F236" s="37">
        <v>22285.5</v>
      </c>
      <c r="G236" s="21">
        <f t="shared" si="39"/>
        <v>0.43390671005733772</v>
      </c>
      <c r="H236" s="21">
        <f t="shared" si="40"/>
        <v>0.73871320604614166</v>
      </c>
      <c r="I236" s="28">
        <v>1041</v>
      </c>
      <c r="J236" s="29">
        <v>162738.76999999999</v>
      </c>
    </row>
    <row r="237" spans="1:10" x14ac:dyDescent="0.25">
      <c r="A237" s="13" t="s">
        <v>39</v>
      </c>
      <c r="B237" s="22" t="s">
        <v>40</v>
      </c>
      <c r="C237" s="28">
        <v>156278</v>
      </c>
      <c r="D237" s="28">
        <v>34865500</v>
      </c>
      <c r="E237" s="34">
        <v>27160</v>
      </c>
      <c r="F237" s="37">
        <v>35830438.159999996</v>
      </c>
      <c r="G237" s="21">
        <f t="shared" si="39"/>
        <v>17.379285632014742</v>
      </c>
      <c r="H237" s="21">
        <f t="shared" si="40"/>
        <v>102.7676016692719</v>
      </c>
      <c r="I237" s="28">
        <v>153588</v>
      </c>
      <c r="J237" s="29">
        <v>68186812.569999993</v>
      </c>
    </row>
    <row r="238" spans="1:10" ht="28.5" x14ac:dyDescent="0.25">
      <c r="A238" s="30"/>
      <c r="B238" s="38" t="s">
        <v>41</v>
      </c>
      <c r="C238" s="57">
        <v>1870</v>
      </c>
      <c r="D238" s="57">
        <v>753100</v>
      </c>
      <c r="E238" s="34">
        <v>0</v>
      </c>
      <c r="F238" s="37">
        <v>0</v>
      </c>
      <c r="G238" s="21">
        <f t="shared" si="39"/>
        <v>0</v>
      </c>
      <c r="H238" s="21">
        <f t="shared" si="40"/>
        <v>0</v>
      </c>
      <c r="I238" s="28">
        <v>2969</v>
      </c>
      <c r="J238" s="29">
        <v>1442894.26</v>
      </c>
    </row>
    <row r="239" spans="1:10" ht="30" x14ac:dyDescent="0.25">
      <c r="A239" s="18">
        <v>2</v>
      </c>
      <c r="B239" s="19" t="s">
        <v>42</v>
      </c>
      <c r="C239" s="56">
        <v>3277193</v>
      </c>
      <c r="D239" s="56">
        <v>420857000</v>
      </c>
      <c r="E239" s="52">
        <f>E220+E226+E232+E233+E234+E235+E236+E237</f>
        <v>1402271</v>
      </c>
      <c r="F239" s="52">
        <f>F220+F226+F232+F233+F234+F235+F236+F237</f>
        <v>214330404.21000004</v>
      </c>
      <c r="G239" s="21">
        <f t="shared" si="39"/>
        <v>42.788782961516155</v>
      </c>
      <c r="H239" s="21">
        <f t="shared" si="40"/>
        <v>50.927133019053983</v>
      </c>
      <c r="I239" s="52">
        <f>I220+I226+I232+I233+I234+I235+I236+I237</f>
        <v>3258493</v>
      </c>
      <c r="J239" s="52">
        <f>J220+J226+J232+J233+J234+J235+J236+J237</f>
        <v>558038456.01999998</v>
      </c>
    </row>
    <row r="240" spans="1:10" x14ac:dyDescent="0.25">
      <c r="A240" s="13">
        <v>3</v>
      </c>
      <c r="B240" s="39" t="s">
        <v>43</v>
      </c>
      <c r="C240" s="28">
        <v>930369</v>
      </c>
      <c r="D240" s="28">
        <v>105914900</v>
      </c>
      <c r="E240" s="34">
        <v>153301</v>
      </c>
      <c r="F240" s="37">
        <v>21178851.91</v>
      </c>
      <c r="G240" s="21">
        <f t="shared" si="39"/>
        <v>16.477440671389523</v>
      </c>
      <c r="H240" s="21">
        <f t="shared" si="40"/>
        <v>19.996102446398005</v>
      </c>
      <c r="I240" s="28">
        <v>911221</v>
      </c>
      <c r="J240" s="29">
        <v>97881863.890000001</v>
      </c>
    </row>
    <row r="241" spans="1:13" ht="29.25" x14ac:dyDescent="0.25">
      <c r="A241" s="30"/>
      <c r="B241" s="53" t="s">
        <v>44</v>
      </c>
      <c r="C241" s="57">
        <v>293934</v>
      </c>
      <c r="D241" s="57">
        <v>33952800</v>
      </c>
      <c r="E241" s="40">
        <v>0</v>
      </c>
      <c r="F241" s="41">
        <v>0</v>
      </c>
      <c r="G241" s="21">
        <f t="shared" si="39"/>
        <v>0</v>
      </c>
      <c r="H241" s="21">
        <f t="shared" si="40"/>
        <v>0</v>
      </c>
      <c r="I241" s="42">
        <v>27680</v>
      </c>
      <c r="J241" s="43">
        <v>2857043.04</v>
      </c>
    </row>
    <row r="242" spans="1:13" x14ac:dyDescent="0.25">
      <c r="A242" s="15">
        <v>4</v>
      </c>
      <c r="B242" s="16" t="s">
        <v>62</v>
      </c>
      <c r="C242" s="17"/>
      <c r="D242" s="17"/>
      <c r="E242" s="17"/>
      <c r="F242" s="17"/>
      <c r="G242" s="17"/>
      <c r="H242" s="17"/>
      <c r="I242" s="17"/>
      <c r="J242" s="17"/>
    </row>
    <row r="243" spans="1:13" x14ac:dyDescent="0.25">
      <c r="A243" s="13" t="s">
        <v>45</v>
      </c>
      <c r="B243" s="35" t="s">
        <v>46</v>
      </c>
      <c r="C243" s="28">
        <v>3071</v>
      </c>
      <c r="D243" s="28">
        <v>1164000</v>
      </c>
      <c r="E243" s="34">
        <v>30</v>
      </c>
      <c r="F243" s="37">
        <v>9817.94</v>
      </c>
      <c r="G243" s="21">
        <f t="shared" ref="G243" si="41">E243/C243*100</f>
        <v>0.97688049495278406</v>
      </c>
      <c r="H243" s="21">
        <f t="shared" ref="H243" si="42">F243/D243*100</f>
        <v>0.84346563573883171</v>
      </c>
      <c r="I243" s="28">
        <v>1795</v>
      </c>
      <c r="J243" s="29">
        <v>17088479.629999999</v>
      </c>
    </row>
    <row r="244" spans="1:13" x14ac:dyDescent="0.25">
      <c r="A244" s="13" t="s">
        <v>47</v>
      </c>
      <c r="B244" s="35" t="s">
        <v>32</v>
      </c>
      <c r="C244" s="28">
        <v>1177</v>
      </c>
      <c r="D244" s="28">
        <v>849400</v>
      </c>
      <c r="E244" s="34">
        <v>98</v>
      </c>
      <c r="F244" s="37">
        <v>33677.519999999997</v>
      </c>
      <c r="G244" s="21">
        <f t="shared" ref="G244:G249" si="43">E244/C244*100</f>
        <v>8.3262531860662712</v>
      </c>
      <c r="H244" s="21">
        <f t="shared" ref="H244:H249" si="44">F244/D244*100</f>
        <v>3.9648599011066632</v>
      </c>
      <c r="I244" s="28">
        <v>885</v>
      </c>
      <c r="J244" s="29">
        <v>259183.78</v>
      </c>
    </row>
    <row r="245" spans="1:13" x14ac:dyDescent="0.25">
      <c r="A245" s="13" t="s">
        <v>48</v>
      </c>
      <c r="B245" s="35" t="s">
        <v>49</v>
      </c>
      <c r="C245" s="28">
        <v>25249</v>
      </c>
      <c r="D245" s="28">
        <v>62112400</v>
      </c>
      <c r="E245" s="34">
        <v>305</v>
      </c>
      <c r="F245" s="37">
        <v>291657.69</v>
      </c>
      <c r="G245" s="21">
        <f t="shared" si="43"/>
        <v>1.2079686324210861</v>
      </c>
      <c r="H245" s="21">
        <f t="shared" si="44"/>
        <v>0.46956435429962456</v>
      </c>
      <c r="I245" s="28">
        <v>5374</v>
      </c>
      <c r="J245" s="29">
        <v>5448624.2000000002</v>
      </c>
    </row>
    <row r="246" spans="1:13" x14ac:dyDescent="0.25">
      <c r="A246" s="13" t="s">
        <v>50</v>
      </c>
      <c r="B246" s="35" t="s">
        <v>51</v>
      </c>
      <c r="C246" s="28">
        <v>93883</v>
      </c>
      <c r="D246" s="28">
        <v>45603800</v>
      </c>
      <c r="E246" s="34">
        <v>85020</v>
      </c>
      <c r="F246" s="37">
        <v>30704546.539999999</v>
      </c>
      <c r="G246" s="21">
        <f t="shared" si="43"/>
        <v>90.559526218804251</v>
      </c>
      <c r="H246" s="21">
        <f t="shared" si="44"/>
        <v>67.328921142536373</v>
      </c>
      <c r="I246" s="28">
        <v>483737</v>
      </c>
      <c r="J246" s="29">
        <v>79990361.819999993</v>
      </c>
    </row>
    <row r="247" spans="1:13" x14ac:dyDescent="0.25">
      <c r="A247" s="13" t="s">
        <v>52</v>
      </c>
      <c r="B247" s="35" t="s">
        <v>40</v>
      </c>
      <c r="C247" s="28">
        <v>1167852</v>
      </c>
      <c r="D247" s="28">
        <v>628424800</v>
      </c>
      <c r="E247" s="34">
        <v>40459</v>
      </c>
      <c r="F247" s="37">
        <v>115759896.59999999</v>
      </c>
      <c r="G247" s="21">
        <f t="shared" si="43"/>
        <v>3.4643944609419686</v>
      </c>
      <c r="H247" s="21">
        <f t="shared" si="44"/>
        <v>18.420644220279019</v>
      </c>
      <c r="I247" s="28">
        <v>151967</v>
      </c>
      <c r="J247" s="29">
        <v>254088801.90000001</v>
      </c>
    </row>
    <row r="248" spans="1:13" ht="30" x14ac:dyDescent="0.25">
      <c r="A248" s="18">
        <v>5</v>
      </c>
      <c r="B248" s="44" t="s">
        <v>68</v>
      </c>
      <c r="C248" s="56">
        <v>1291232</v>
      </c>
      <c r="D248" s="56">
        <v>738154400</v>
      </c>
      <c r="E248" s="52">
        <f>E243+E244+E245+E246+E247</f>
        <v>125912</v>
      </c>
      <c r="F248" s="52">
        <f>F243+F244+F245+F246+F247</f>
        <v>146799596.28999999</v>
      </c>
      <c r="G248" s="21">
        <f t="shared" si="43"/>
        <v>9.751307278630021</v>
      </c>
      <c r="H248" s="21">
        <f t="shared" si="44"/>
        <v>19.88738349185482</v>
      </c>
      <c r="I248" s="52">
        <f>I243+I244+I245+I246+I247</f>
        <v>643758</v>
      </c>
      <c r="J248" s="52">
        <f>J243+J244+J245+J246+J247</f>
        <v>356875451.32999998</v>
      </c>
    </row>
    <row r="249" spans="1:13" x14ac:dyDescent="0.25">
      <c r="A249" s="18"/>
      <c r="B249" s="45" t="s">
        <v>53</v>
      </c>
      <c r="C249" s="56">
        <v>4568425</v>
      </c>
      <c r="D249" s="56">
        <v>1159011400</v>
      </c>
      <c r="E249" s="52">
        <f>E239+E248</f>
        <v>1528183</v>
      </c>
      <c r="F249" s="52">
        <f>F239+F248</f>
        <v>361130000.5</v>
      </c>
      <c r="G249" s="21">
        <f t="shared" si="43"/>
        <v>33.450981465165782</v>
      </c>
      <c r="H249" s="21">
        <f t="shared" si="44"/>
        <v>31.158451116184015</v>
      </c>
      <c r="I249" s="52">
        <f>I239+I248</f>
        <v>3902251</v>
      </c>
      <c r="J249" s="52">
        <f>J239+J248</f>
        <v>914913907.3499999</v>
      </c>
      <c r="M249" s="2">
        <f>J249-F249</f>
        <v>553783906.8499999</v>
      </c>
    </row>
  </sheetData>
  <mergeCells count="74">
    <mergeCell ref="I42:J42"/>
    <mergeCell ref="A1:J1"/>
    <mergeCell ref="A2:J2"/>
    <mergeCell ref="A3:J3"/>
    <mergeCell ref="A5:J5"/>
    <mergeCell ref="A40:J40"/>
    <mergeCell ref="C9:J9"/>
    <mergeCell ref="C32:J32"/>
    <mergeCell ref="A6:J6"/>
    <mergeCell ref="B7:B8"/>
    <mergeCell ref="A7:A8"/>
    <mergeCell ref="A4:J4"/>
    <mergeCell ref="C7:D7"/>
    <mergeCell ref="E7:F7"/>
    <mergeCell ref="G7:H7"/>
    <mergeCell ref="I7:J7"/>
    <mergeCell ref="A41:J41"/>
    <mergeCell ref="C44:J44"/>
    <mergeCell ref="A76:J76"/>
    <mergeCell ref="C77:D77"/>
    <mergeCell ref="E77:F77"/>
    <mergeCell ref="G77:H77"/>
    <mergeCell ref="I77:J77"/>
    <mergeCell ref="C67:J67"/>
    <mergeCell ref="B77:B78"/>
    <mergeCell ref="A77:A78"/>
    <mergeCell ref="A75:J75"/>
    <mergeCell ref="B42:B43"/>
    <mergeCell ref="A42:A43"/>
    <mergeCell ref="C42:D42"/>
    <mergeCell ref="E42:F42"/>
    <mergeCell ref="G42:H42"/>
    <mergeCell ref="C79:J79"/>
    <mergeCell ref="C102:J102"/>
    <mergeCell ref="A111:J111"/>
    <mergeCell ref="C112:D112"/>
    <mergeCell ref="E112:F112"/>
    <mergeCell ref="G112:H112"/>
    <mergeCell ref="I112:J112"/>
    <mergeCell ref="B112:B113"/>
    <mergeCell ref="A112:A113"/>
    <mergeCell ref="A110:J110"/>
    <mergeCell ref="C114:J114"/>
    <mergeCell ref="C137:J137"/>
    <mergeCell ref="A146:J146"/>
    <mergeCell ref="C147:D147"/>
    <mergeCell ref="E147:F147"/>
    <mergeCell ref="G147:H147"/>
    <mergeCell ref="I147:J147"/>
    <mergeCell ref="B147:B148"/>
    <mergeCell ref="A147:A148"/>
    <mergeCell ref="A145:J145"/>
    <mergeCell ref="C149:J149"/>
    <mergeCell ref="C172:J172"/>
    <mergeCell ref="A181:J181"/>
    <mergeCell ref="C182:D182"/>
    <mergeCell ref="E182:F182"/>
    <mergeCell ref="G182:H182"/>
    <mergeCell ref="I182:J182"/>
    <mergeCell ref="A180:J180"/>
    <mergeCell ref="A182:A183"/>
    <mergeCell ref="B182:B183"/>
    <mergeCell ref="C219:J219"/>
    <mergeCell ref="C242:J242"/>
    <mergeCell ref="C184:J184"/>
    <mergeCell ref="C207:J207"/>
    <mergeCell ref="A216:J216"/>
    <mergeCell ref="C217:D217"/>
    <mergeCell ref="E217:F217"/>
    <mergeCell ref="G217:H217"/>
    <mergeCell ref="I217:J217"/>
    <mergeCell ref="A215:J215"/>
    <mergeCell ref="A217:A218"/>
    <mergeCell ref="B217:B218"/>
  </mergeCells>
  <printOptions horizontalCentered="1"/>
  <pageMargins left="0.51181102362204722" right="0.51181102362204722" top="0.51181102362204722" bottom="0.51181102362204722" header="0.23622047244094491" footer="0.23622047244094491"/>
  <pageSetup paperSize="9" scale="69" orientation="landscape" r:id="rId1"/>
  <headerFooter>
    <oddFooter>&amp;C&amp;"Microsoft Sans Serif,Bold Italic"&amp;10UnClassified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377871cb-4f66-4c4e-8f00-364d4ca83fc1</TitusGUID>
  <TitusMetadata xmlns="">eyJucyI6Imh0dHA6XC9cL3d3dy50aXR1cy5jb21cL25zXC9CT00iLCJwcm9wcyI6W3sibiI6IkNsYXNzaWZpY2F0aW9uIiwidmFscyI6W3sidmFsdWUiOiIjVW5DbGFzc2lmaWVkIyJ9XX1dfQ==</TitusMetadata>
</titus>
</file>

<file path=customXml/itemProps1.xml><?xml version="1.0" encoding="utf-8"?>
<ds:datastoreItem xmlns:ds="http://schemas.openxmlformats.org/officeDocument/2006/customXml" ds:itemID="{C7BDC6E3-613E-4FB3-A110-F4933900EB9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BOM FISLBC</cp:lastModifiedBy>
  <cp:lastPrinted>2025-07-17T12:39:03Z</cp:lastPrinted>
  <dcterms:created xsi:type="dcterms:W3CDTF">2019-04-15T11:17:30Z</dcterms:created>
  <dcterms:modified xsi:type="dcterms:W3CDTF">2025-08-06T12:22:54Z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MAHABANK\B020800</vt:lpwstr>
  </property>
  <property fmtid="{D5CDD505-2E9C-101B-9397-08002B2CF9AE}" pid="4" name="DLPManualFileClassificationLastModificationDate">
    <vt:lpwstr>1619611739</vt:lpwstr>
  </property>
  <property fmtid="{D5CDD505-2E9C-101B-9397-08002B2CF9AE}" pid="5" name="DLPManualFileClassificationVersion">
    <vt:lpwstr>10.0.100.37</vt:lpwstr>
  </property>
  <property fmtid="{D5CDD505-2E9C-101B-9397-08002B2CF9AE}" pid="6" name="TitusGUID">
    <vt:lpwstr>377871cb-4f66-4c4e-8f00-364d4ca83fc1</vt:lpwstr>
  </property>
  <property fmtid="{D5CDD505-2E9C-101B-9397-08002B2CF9AE}" pid="7" name="Author/Owner">
    <vt:lpwstr>B020855</vt:lpwstr>
  </property>
  <property fmtid="{D5CDD505-2E9C-101B-9397-08002B2CF9AE}" pid="8" name="Classification">
    <vt:lpwstr>#UnClassified#</vt:lpwstr>
  </property>
</Properties>
</file>