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it Teke\Web Updation\March 2024\MSME Disbursement\"/>
    </mc:Choice>
  </mc:AlternateContent>
  <bookViews>
    <workbookView xWindow="0" yWindow="0" windowWidth="20460" windowHeight="7020"/>
  </bookViews>
  <sheets>
    <sheet name="Bankwise" sheetId="1" r:id="rId1"/>
    <sheet name="Districtwise" sheetId="2" r:id="rId2"/>
  </sheets>
  <definedNames>
    <definedName name="_xlnm.Print_Area" localSheetId="0">Bankwise!$A$1:$R$64</definedName>
    <definedName name="_xlnm.Print_Area" localSheetId="1">Districtwise!$A$1:$R$44</definedName>
    <definedName name="_xlnm.Print_Titles" localSheetId="0">Bankwise!$A:$B,Bankwise!$1:$54</definedName>
    <definedName name="_xlnm.Print_Titles" localSheetId="1">Districtwise!$A:$B,Districtwise!$1:$43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2" l="1"/>
  <c r="M57" i="1"/>
  <c r="M55" i="1"/>
  <c r="M52" i="1"/>
  <c r="M48" i="1"/>
  <c r="M46" i="1"/>
  <c r="M37" i="1"/>
  <c r="M20" i="1"/>
  <c r="M58" i="1" l="1"/>
  <c r="D44" i="2"/>
  <c r="E44" i="2"/>
  <c r="F44" i="2"/>
  <c r="G44" i="2"/>
  <c r="H44" i="2"/>
  <c r="I44" i="2"/>
  <c r="J44" i="2"/>
  <c r="K44" i="2"/>
  <c r="L44" i="2"/>
  <c r="P44" i="2" l="1"/>
  <c r="R44" i="2" s="1"/>
  <c r="N46" i="1"/>
  <c r="P19" i="1" l="1"/>
  <c r="R19" i="1" s="1"/>
  <c r="P18" i="1"/>
  <c r="R18" i="1" s="1"/>
  <c r="P39" i="1" l="1"/>
  <c r="R39" i="1" s="1"/>
  <c r="P40" i="1"/>
  <c r="P41" i="1"/>
  <c r="P42" i="1"/>
  <c r="P43" i="1"/>
  <c r="P44" i="1"/>
  <c r="P45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R34" i="1" s="1"/>
  <c r="P35" i="1"/>
  <c r="R35" i="1" s="1"/>
  <c r="P36" i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17" i="1"/>
  <c r="R17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C44" i="2" l="1"/>
  <c r="O44" i="2" s="1"/>
  <c r="Q44" i="2" s="1"/>
  <c r="P43" i="2"/>
  <c r="R43" i="2" s="1"/>
  <c r="O43" i="2"/>
  <c r="Q43" i="2" s="1"/>
  <c r="P42" i="2"/>
  <c r="R42" i="2" s="1"/>
  <c r="O42" i="2"/>
  <c r="Q42" i="2" s="1"/>
  <c r="P41" i="2"/>
  <c r="R41" i="2" s="1"/>
  <c r="O41" i="2"/>
  <c r="Q41" i="2" s="1"/>
  <c r="P40" i="2"/>
  <c r="R40" i="2" s="1"/>
  <c r="O40" i="2"/>
  <c r="Q40" i="2" s="1"/>
  <c r="P39" i="2"/>
  <c r="R39" i="2" s="1"/>
  <c r="O39" i="2"/>
  <c r="Q39" i="2" s="1"/>
  <c r="P38" i="2"/>
  <c r="R38" i="2" s="1"/>
  <c r="O38" i="2"/>
  <c r="Q38" i="2" s="1"/>
  <c r="P37" i="2"/>
  <c r="R37" i="2" s="1"/>
  <c r="O37" i="2"/>
  <c r="Q37" i="2" s="1"/>
  <c r="P36" i="2"/>
  <c r="R36" i="2" s="1"/>
  <c r="O36" i="2"/>
  <c r="Q36" i="2" s="1"/>
  <c r="P35" i="2"/>
  <c r="R35" i="2" s="1"/>
  <c r="O35" i="2"/>
  <c r="Q35" i="2" s="1"/>
  <c r="P34" i="2"/>
  <c r="R34" i="2" s="1"/>
  <c r="O34" i="2"/>
  <c r="Q34" i="2" s="1"/>
  <c r="P33" i="2"/>
  <c r="R33" i="2" s="1"/>
  <c r="O33" i="2"/>
  <c r="Q33" i="2" s="1"/>
  <c r="P32" i="2"/>
  <c r="R32" i="2" s="1"/>
  <c r="O32" i="2"/>
  <c r="Q32" i="2" s="1"/>
  <c r="P31" i="2"/>
  <c r="R31" i="2" s="1"/>
  <c r="O31" i="2"/>
  <c r="Q31" i="2" s="1"/>
  <c r="P30" i="2"/>
  <c r="R30" i="2" s="1"/>
  <c r="O30" i="2"/>
  <c r="Q30" i="2" s="1"/>
  <c r="P29" i="2"/>
  <c r="R29" i="2" s="1"/>
  <c r="O29" i="2"/>
  <c r="Q29" i="2" s="1"/>
  <c r="P28" i="2"/>
  <c r="R28" i="2" s="1"/>
  <c r="O28" i="2"/>
  <c r="Q28" i="2" s="1"/>
  <c r="P27" i="2"/>
  <c r="R27" i="2" s="1"/>
  <c r="O27" i="2"/>
  <c r="Q27" i="2" s="1"/>
  <c r="P26" i="2"/>
  <c r="R26" i="2" s="1"/>
  <c r="O26" i="2"/>
  <c r="Q26" i="2" s="1"/>
  <c r="P25" i="2"/>
  <c r="R25" i="2" s="1"/>
  <c r="O25" i="2"/>
  <c r="Q25" i="2" s="1"/>
  <c r="P24" i="2"/>
  <c r="R24" i="2" s="1"/>
  <c r="O24" i="2"/>
  <c r="Q24" i="2" s="1"/>
  <c r="P23" i="2"/>
  <c r="R23" i="2" s="1"/>
  <c r="O23" i="2"/>
  <c r="Q23" i="2" s="1"/>
  <c r="P22" i="2"/>
  <c r="R22" i="2" s="1"/>
  <c r="O22" i="2"/>
  <c r="Q22" i="2" s="1"/>
  <c r="P21" i="2"/>
  <c r="R21" i="2" s="1"/>
  <c r="O21" i="2"/>
  <c r="Q21" i="2" s="1"/>
  <c r="P20" i="2"/>
  <c r="R20" i="2" s="1"/>
  <c r="O20" i="2"/>
  <c r="Q20" i="2" s="1"/>
  <c r="P19" i="2"/>
  <c r="R19" i="2" s="1"/>
  <c r="O19" i="2"/>
  <c r="Q19" i="2" s="1"/>
  <c r="P18" i="2"/>
  <c r="R18" i="2" s="1"/>
  <c r="O18" i="2"/>
  <c r="Q18" i="2" s="1"/>
  <c r="P17" i="2"/>
  <c r="R17" i="2" s="1"/>
  <c r="O17" i="2"/>
  <c r="Q17" i="2" s="1"/>
  <c r="P16" i="2"/>
  <c r="R16" i="2" s="1"/>
  <c r="O16" i="2"/>
  <c r="Q16" i="2" s="1"/>
  <c r="P15" i="2"/>
  <c r="R15" i="2" s="1"/>
  <c r="O15" i="2"/>
  <c r="Q15" i="2" s="1"/>
  <c r="P14" i="2"/>
  <c r="R14" i="2" s="1"/>
  <c r="O14" i="2"/>
  <c r="Q14" i="2" s="1"/>
  <c r="P13" i="2"/>
  <c r="R13" i="2" s="1"/>
  <c r="O13" i="2"/>
  <c r="Q13" i="2" s="1"/>
  <c r="P12" i="2"/>
  <c r="R12" i="2" s="1"/>
  <c r="O12" i="2"/>
  <c r="Q12" i="2" s="1"/>
  <c r="P11" i="2"/>
  <c r="R11" i="2" s="1"/>
  <c r="O11" i="2"/>
  <c r="Q11" i="2" s="1"/>
  <c r="P10" i="2"/>
  <c r="R10" i="2" s="1"/>
  <c r="O10" i="2"/>
  <c r="Q10" i="2" s="1"/>
  <c r="P9" i="2"/>
  <c r="R9" i="2" s="1"/>
  <c r="O9" i="2"/>
  <c r="Q9" i="2" s="1"/>
  <c r="P8" i="2"/>
  <c r="R8" i="2" s="1"/>
  <c r="O8" i="2"/>
  <c r="Q8" i="2" s="1"/>
  <c r="N57" i="1" l="1"/>
  <c r="L57" i="1"/>
  <c r="K57" i="1"/>
  <c r="J57" i="1"/>
  <c r="I57" i="1"/>
  <c r="H57" i="1"/>
  <c r="G57" i="1"/>
  <c r="F57" i="1"/>
  <c r="E57" i="1"/>
  <c r="D57" i="1"/>
  <c r="C57" i="1"/>
  <c r="P56" i="1"/>
  <c r="R56" i="1" s="1"/>
  <c r="O56" i="1"/>
  <c r="N55" i="1"/>
  <c r="L55" i="1"/>
  <c r="K55" i="1"/>
  <c r="J55" i="1"/>
  <c r="I55" i="1"/>
  <c r="H55" i="1"/>
  <c r="G55" i="1"/>
  <c r="F55" i="1"/>
  <c r="E55" i="1"/>
  <c r="D55" i="1"/>
  <c r="C55" i="1"/>
  <c r="P54" i="1"/>
  <c r="R54" i="1" s="1"/>
  <c r="O54" i="1"/>
  <c r="Q54" i="1" s="1"/>
  <c r="P53" i="1"/>
  <c r="O53" i="1"/>
  <c r="Q53" i="1" s="1"/>
  <c r="P52" i="1"/>
  <c r="O52" i="1"/>
  <c r="L52" i="1"/>
  <c r="K52" i="1"/>
  <c r="J52" i="1"/>
  <c r="I52" i="1"/>
  <c r="H52" i="1"/>
  <c r="G52" i="1"/>
  <c r="F52" i="1"/>
  <c r="E52" i="1"/>
  <c r="D52" i="1"/>
  <c r="C52" i="1"/>
  <c r="N48" i="1"/>
  <c r="L48" i="1"/>
  <c r="K48" i="1"/>
  <c r="J48" i="1"/>
  <c r="I48" i="1"/>
  <c r="H48" i="1"/>
  <c r="G48" i="1"/>
  <c r="F48" i="1"/>
  <c r="E48" i="1"/>
  <c r="D48" i="1"/>
  <c r="C48" i="1"/>
  <c r="P47" i="1"/>
  <c r="R47" i="1" s="1"/>
  <c r="O47" i="1"/>
  <c r="L46" i="1"/>
  <c r="K46" i="1"/>
  <c r="J46" i="1"/>
  <c r="I46" i="1"/>
  <c r="H46" i="1"/>
  <c r="G46" i="1"/>
  <c r="F46" i="1"/>
  <c r="E46" i="1"/>
  <c r="D46" i="1"/>
  <c r="C46" i="1"/>
  <c r="R45" i="1"/>
  <c r="R44" i="1"/>
  <c r="R43" i="1"/>
  <c r="R42" i="1"/>
  <c r="R41" i="1"/>
  <c r="R40" i="1"/>
  <c r="P38" i="1"/>
  <c r="R38" i="1" s="1"/>
  <c r="O38" i="1"/>
  <c r="Q38" i="1" s="1"/>
  <c r="N37" i="1"/>
  <c r="L37" i="1"/>
  <c r="K37" i="1"/>
  <c r="J37" i="1"/>
  <c r="I37" i="1"/>
  <c r="H37" i="1"/>
  <c r="G37" i="1"/>
  <c r="F37" i="1"/>
  <c r="E37" i="1"/>
  <c r="D37" i="1"/>
  <c r="C37" i="1"/>
  <c r="R36" i="1"/>
  <c r="R33" i="1"/>
  <c r="R32" i="1"/>
  <c r="R31" i="1"/>
  <c r="R30" i="1"/>
  <c r="R29" i="1"/>
  <c r="R28" i="1"/>
  <c r="R27" i="1"/>
  <c r="R26" i="1"/>
  <c r="R25" i="1"/>
  <c r="R24" i="1"/>
  <c r="R23" i="1"/>
  <c r="R22" i="1"/>
  <c r="P21" i="1"/>
  <c r="R21" i="1" s="1"/>
  <c r="O21" i="1"/>
  <c r="Q21" i="1" s="1"/>
  <c r="N20" i="1"/>
  <c r="L20" i="1"/>
  <c r="K20" i="1"/>
  <c r="J20" i="1"/>
  <c r="I20" i="1"/>
  <c r="H20" i="1"/>
  <c r="G20" i="1"/>
  <c r="F20" i="1"/>
  <c r="E20" i="1"/>
  <c r="D20" i="1"/>
  <c r="C20" i="1"/>
  <c r="P8" i="1"/>
  <c r="R8" i="1" s="1"/>
  <c r="O8" i="1"/>
  <c r="Q8" i="1" s="1"/>
  <c r="G58" i="1" l="1"/>
  <c r="O57" i="1"/>
  <c r="Q57" i="1" s="1"/>
  <c r="Q56" i="1"/>
  <c r="O48" i="1"/>
  <c r="Q48" i="1" s="1"/>
  <c r="Q47" i="1"/>
  <c r="C58" i="1"/>
  <c r="K58" i="1"/>
  <c r="F58" i="1"/>
  <c r="J58" i="1"/>
  <c r="H58" i="1"/>
  <c r="L58" i="1"/>
  <c r="D58" i="1"/>
  <c r="E58" i="1"/>
  <c r="I58" i="1"/>
  <c r="N58" i="1"/>
  <c r="P55" i="1"/>
  <c r="R55" i="1" s="1"/>
  <c r="P57" i="1"/>
  <c r="R57" i="1" s="1"/>
  <c r="O20" i="1"/>
  <c r="Q20" i="1" s="1"/>
  <c r="O46" i="1"/>
  <c r="Q46" i="1" s="1"/>
  <c r="P48" i="1"/>
  <c r="R48" i="1" s="1"/>
  <c r="O37" i="1"/>
  <c r="Q37" i="1" s="1"/>
  <c r="P46" i="1"/>
  <c r="R46" i="1" s="1"/>
  <c r="O55" i="1"/>
  <c r="Q55" i="1" s="1"/>
  <c r="P20" i="1"/>
  <c r="P37" i="1"/>
  <c r="R37" i="1" s="1"/>
  <c r="R53" i="1"/>
  <c r="P58" i="1" l="1"/>
  <c r="R58" i="1" s="1"/>
  <c r="O58" i="1"/>
  <c r="Q58" i="1" s="1"/>
  <c r="R20" i="1"/>
</calcChain>
</file>

<file path=xl/sharedStrings.xml><?xml version="1.0" encoding="utf-8"?>
<sst xmlns="http://schemas.openxmlformats.org/spreadsheetml/2006/main" count="145" uniqueCount="112">
  <si>
    <t>Sr. No.</t>
  </si>
  <si>
    <t>Bank</t>
  </si>
  <si>
    <t>Micro Enterprises
(Manu + Service)</t>
  </si>
  <si>
    <t>Khadi &amp; Village Industries</t>
  </si>
  <si>
    <t>Others under MSMEs</t>
  </si>
  <si>
    <t>Total MSME</t>
  </si>
  <si>
    <t>Amt</t>
  </si>
  <si>
    <t>Sub Total PSBs</t>
  </si>
  <si>
    <t>Sub Total Pvt Sec Banks</t>
  </si>
  <si>
    <t>Sub T Small Fin Bks</t>
  </si>
  <si>
    <t>DBS Bank</t>
  </si>
  <si>
    <t>Sub T WOS of Foreign Bks</t>
  </si>
  <si>
    <t>India Post Payments Bank</t>
  </si>
  <si>
    <t>Sub T Payment Bks</t>
  </si>
  <si>
    <t>Maharashtra  Gramin Bank</t>
  </si>
  <si>
    <t>Sub Total Gramin Banks</t>
  </si>
  <si>
    <t>M.S.Coop. / DCC Banks</t>
  </si>
  <si>
    <t>Sub Total Co.Op Banks</t>
  </si>
  <si>
    <t>Grand Total</t>
  </si>
  <si>
    <t>District</t>
  </si>
  <si>
    <t>AHMEDNAGAR</t>
  </si>
  <si>
    <t>AKOLA</t>
  </si>
  <si>
    <t>AMRAVATI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</si>
  <si>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</si>
  <si>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</si>
  <si>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</si>
  <si>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</si>
  <si>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</si>
  <si>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</si>
  <si>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</si>
  <si>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</si>
  <si>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</si>
  <si>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</si>
  <si>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</si>
  <si>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</si>
  <si>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NAGPUR</t>
  </si>
  <si>
    <t>NANDED</t>
  </si>
  <si>
    <t>NANDURBAR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</si>
  <si>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</si>
  <si>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</si>
  <si>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</si>
  <si>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</si>
  <si>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</si>
  <si>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</si>
  <si>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</si>
  <si>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</si>
  <si>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</si>
  <si>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</si>
  <si>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</si>
  <si>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</si>
  <si>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</si>
  <si>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Total</t>
  </si>
  <si>
    <t>AXIS BANK</t>
  </si>
  <si>
    <t>BANDHAN BANK</t>
  </si>
  <si>
    <t>CSB BANK LIMITED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</si>
  <si>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</si>
  <si>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</si>
  <si>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</si>
  <si>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</si>
  <si>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</si>
  <si>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</si>
  <si>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</si>
  <si>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</si>
  <si>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</si>
  <si>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KOTAK MAHINDRA BANK</t>
  </si>
  <si>
    <t>RBL BANK</t>
  </si>
  <si>
    <t>YES BANK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</si>
  <si>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</si>
  <si>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</si>
  <si>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</si>
  <si>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</si>
  <si>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</si>
  <si>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</si>
  <si>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</si>
  <si>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</si>
  <si>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</si>
  <si>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</si>
  <si>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</si>
  <si>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BANK OF MAHARASHTRA</t>
  </si>
  <si>
    <t>MUMBAI</t>
  </si>
  <si>
    <t>MUMBAI SUBURBAN</t>
  </si>
  <si>
    <t>NASHIK</t>
  </si>
  <si>
    <t>Airtel Payments Bank</t>
  </si>
  <si>
    <t>Fino Payments Bank</t>
  </si>
  <si>
    <t xml:space="preserve">Micro Enterprises
</t>
  </si>
  <si>
    <t xml:space="preserve">Small Enterprises
</t>
  </si>
  <si>
    <t xml:space="preserve">Medium Enterprises
</t>
  </si>
  <si>
    <t xml:space="preserve">SLBC Maharashtra </t>
  </si>
  <si>
    <t>A/Cs</t>
  </si>
  <si>
    <t>Vidarbha Konkan Gramin Bank</t>
  </si>
  <si>
    <t>A/Cs Target</t>
  </si>
  <si>
    <t>% Ach in terms of A/Cs</t>
  </si>
  <si>
    <t>% Ach in terms of Amt</t>
  </si>
  <si>
    <t>Amt. Tgt</t>
  </si>
  <si>
    <t>KARUR VYSYA BANK</t>
  </si>
  <si>
    <t>AU SMALL FIN.BANK</t>
  </si>
  <si>
    <t>EQUITAS SMALL FIN. BANK</t>
  </si>
  <si>
    <t>ESAF SMALL FIN. BANK</t>
  </si>
  <si>
    <t>FINCARE SMALL FIN. BANK</t>
  </si>
  <si>
    <t>JANA SMALL FIN. BANK</t>
  </si>
  <si>
    <t>SURYODAY SMALL FIN. BANK</t>
  </si>
  <si>
    <t>UJJIVAN SMALL FIN. BANK</t>
  </si>
  <si>
    <t>UTKARSH SMALL FIN. BANK</t>
  </si>
  <si>
    <t>(A/Cs actual, Amt.Rs. In crore)</t>
  </si>
  <si>
    <t xml:space="preserve">         As on 31.03.2024 MSME Disbursement is 117% of alloted target</t>
  </si>
  <si>
    <t xml:space="preserve">         As on 31.12.2023 MSME Disbursement was 90 % of alloted target</t>
  </si>
  <si>
    <t xml:space="preserve">         As on 31.03.2023 MSME Disbursement was 120% of alloted target</t>
  </si>
  <si>
    <t>Bank wise MSME - Disbursements under ACP 2023-24 (01.04.2023 to 31.03.2024)</t>
  </si>
  <si>
    <t>District wise MSME - Disbursements under ACP 2023-24 (01.04.2023 to 31.03.2024)</t>
  </si>
  <si>
    <t>(A/Cs actual, Amt.Rs. In Crore)</t>
  </si>
  <si>
    <t>CHHATRAPATI SAMBHAJINAGAR</t>
  </si>
  <si>
    <t>DHARASHIV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</si>
</sst>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16"/>
      <color theme="1"/>
      <name val="Arial"/>
      <family val="2"/>
    </font>
    <font>
      <sz val="18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1" fontId="3" fillId="0" borderId="0" xfId="1" applyNumberFormat="1" applyBorder="1" applyAlignment="1" applyProtection="1">
      <alignment horizontal="center" vertical="center" shrinkToFit="1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vertical="center" shrinkToFit="1"/>
      <protection hidden="1"/>
    </xf>
    <xf numFmtId="1" fontId="7" fillId="0" borderId="1" xfId="1" applyNumberFormat="1" applyFont="1" applyBorder="1" applyAlignment="1" applyProtection="1">
      <alignment vertical="center" shrinkToFit="1"/>
      <protection locked="0" hidden="1"/>
    </xf>
    <xf numFmtId="0" fontId="7" fillId="4" borderId="1" xfId="1" applyFont="1" applyFill="1" applyBorder="1" applyAlignment="1" applyProtection="1">
      <alignment horizontal="center" vertical="center"/>
      <protection hidden="1"/>
    </xf>
    <xf numFmtId="0" fontId="1" fillId="4" borderId="1" xfId="1" applyFont="1" applyFill="1" applyBorder="1" applyAlignment="1" applyProtection="1">
      <alignment vertical="center" shrinkToFit="1"/>
      <protection hidden="1"/>
    </xf>
    <xf numFmtId="1" fontId="1" fillId="4" borderId="1" xfId="1" applyNumberFormat="1" applyFont="1" applyFill="1" applyBorder="1" applyAlignment="1" applyProtection="1">
      <alignment horizontal="right" vertical="center" shrinkToFit="1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1" fillId="4" borderId="1" xfId="0" applyFont="1" applyFill="1" applyBorder="1" applyAlignment="1" applyProtection="1">
      <alignment vertical="center" shrinkToFit="1"/>
    </xf>
    <xf numFmtId="1" fontId="7" fillId="0" borderId="1" xfId="1" applyNumberFormat="1" applyFont="1" applyFill="1" applyBorder="1" applyAlignment="1" applyProtection="1">
      <alignment horizontal="right" vertical="center" shrinkToFit="1"/>
      <protection hidden="1"/>
    </xf>
    <xf numFmtId="0" fontId="1" fillId="4" borderId="1" xfId="1" applyFont="1" applyFill="1" applyBorder="1" applyAlignment="1" applyProtection="1">
      <alignment horizontal="center" vertical="center"/>
      <protection hidden="1"/>
    </xf>
    <xf numFmtId="0" fontId="7" fillId="5" borderId="1" xfId="1" applyFont="1" applyFill="1" applyBorder="1" applyAlignment="1" applyProtection="1">
      <alignment vertical="center"/>
      <protection hidden="1"/>
    </xf>
    <xf numFmtId="0" fontId="1" fillId="5" borderId="1" xfId="1" applyFont="1" applyFill="1" applyBorder="1" applyAlignment="1" applyProtection="1">
      <alignment vertical="center" shrinkToFit="1"/>
      <protection hidden="1"/>
    </xf>
    <xf numFmtId="1" fontId="1" fillId="5" borderId="1" xfId="1" applyNumberFormat="1" applyFont="1" applyFill="1" applyBorder="1" applyAlignment="1" applyProtection="1">
      <alignment horizontal="right" vertical="center" shrinkToFit="1"/>
      <protection hidden="1"/>
    </xf>
    <xf numFmtId="0" fontId="1" fillId="4" borderId="1" xfId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2" xfId="1" applyFont="1" applyFill="1" applyBorder="1" applyAlignment="1" applyProtection="1">
      <alignment horizontal="center" vertical="center" wrapText="1"/>
      <protection hidden="1"/>
    </xf>
    <xf numFmtId="0" fontId="4" fillId="2" borderId="5" xfId="1" applyFont="1" applyFill="1" applyBorder="1" applyAlignment="1" applyProtection="1">
      <alignment horizontal="center" vertical="center" wrapText="1"/>
      <protection hidden="1"/>
    </xf>
    <xf numFmtId="1" fontId="1" fillId="0" borderId="1" xfId="1" applyNumberFormat="1" applyFont="1" applyFill="1" applyBorder="1" applyAlignment="1" applyProtection="1">
      <alignment horizontal="right" vertical="center" shrinkToFit="1"/>
      <protection hidden="1"/>
    </xf>
    <xf numFmtId="0" fontId="1" fillId="2" borderId="2" xfId="1" applyFont="1" applyFill="1" applyBorder="1" applyAlignment="1" applyProtection="1">
      <alignment horizontal="center" vertical="center" wrapText="1"/>
      <protection hidden="1"/>
    </xf>
    <xf numFmtId="0" fontId="1" fillId="2" borderId="5" xfId="1" applyFont="1" applyFill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6" fillId="4" borderId="1" xfId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/>
    <xf numFmtId="1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/>
      <protection hidden="1"/>
    </xf>
    <xf numFmtId="1" fontId="11" fillId="0" borderId="1" xfId="1" applyNumberFormat="1" applyFont="1" applyBorder="1" applyAlignment="1" applyProtection="1">
      <alignment vertical="center" shrinkToFit="1"/>
      <protection locked="0" hidden="1"/>
    </xf>
    <xf numFmtId="0" fontId="11" fillId="0" borderId="0" xfId="0" applyFont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 applyProtection="1">
      <alignment vertical="center"/>
      <protection hidden="1"/>
    </xf>
    <xf numFmtId="1" fontId="6" fillId="6" borderId="1" xfId="0" applyNumberFormat="1" applyFont="1" applyFill="1" applyBorder="1" applyAlignment="1">
      <alignment horizontal="center" vertical="center"/>
    </xf>
    <xf numFmtId="1" fontId="6" fillId="6" borderId="1" xfId="1" applyNumberFormat="1" applyFont="1" applyFill="1" applyBorder="1" applyAlignment="1" applyProtection="1">
      <alignment vertical="center" shrinkToFit="1"/>
      <protection locked="0" hidden="1"/>
    </xf>
    <xf numFmtId="1" fontId="12" fillId="0" borderId="1" xfId="1" applyNumberFormat="1" applyFont="1" applyBorder="1" applyAlignment="1" applyProtection="1">
      <alignment vertical="center" shrinkToFit="1"/>
      <protection locked="0" hidden="1"/>
    </xf>
    <xf numFmtId="0" fontId="2" fillId="0" borderId="0" xfId="0" applyFont="1" applyFill="1" applyAlignment="1">
      <alignment horizontal="left" vertical="center"/>
    </xf>
    <xf numFmtId="0" fontId="4" fillId="2" borderId="2" xfId="1" applyFont="1" applyFill="1" applyBorder="1" applyAlignment="1" applyProtection="1">
      <alignment horizontal="center" vertical="center" wrapText="1"/>
      <protection hidden="1"/>
    </xf>
    <xf numFmtId="0" fontId="4" fillId="2" borderId="3" xfId="1" applyFont="1" applyFill="1" applyBorder="1" applyAlignment="1" applyProtection="1">
      <alignment horizontal="center" vertical="center" wrapText="1"/>
      <protection hidden="1"/>
    </xf>
    <xf numFmtId="0" fontId="4" fillId="2" borderId="4" xfId="1" applyFont="1" applyFill="1" applyBorder="1" applyAlignment="1" applyProtection="1">
      <alignment horizontal="center" vertical="center" wrapText="1"/>
      <protection hidden="1"/>
    </xf>
    <xf numFmtId="0" fontId="4" fillId="2" borderId="5" xfId="1" applyFont="1" applyFill="1" applyBorder="1" applyAlignment="1" applyProtection="1">
      <alignment horizontal="center" vertical="center" wrapText="1"/>
      <protection hidden="1"/>
    </xf>
    <xf numFmtId="0" fontId="4" fillId="2" borderId="6" xfId="1" applyFont="1" applyFill="1" applyBorder="1" applyAlignment="1" applyProtection="1">
      <alignment horizontal="center" vertical="center" wrapText="1"/>
      <protection hidden="1"/>
    </xf>
    <xf numFmtId="0" fontId="4" fillId="2" borderId="7" xfId="1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8" xfId="1" applyFont="1" applyFill="1" applyBorder="1" applyAlignment="1" applyProtection="1">
      <alignment horizontal="center" vertical="center" wrapText="1"/>
      <protection hidden="1"/>
    </xf>
    <xf numFmtId="0" fontId="4" fillId="2" borderId="9" xfId="1" applyFont="1" applyFill="1" applyBorder="1" applyAlignment="1" applyProtection="1">
      <alignment horizontal="center" vertical="center" wrapText="1"/>
      <protection hidden="1"/>
    </xf>
    <xf numFmtId="0" fontId="4" fillId="2" borderId="10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right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hidden="1"/>
    </xf>
    <xf numFmtId="0" fontId="1" fillId="2" borderId="1" xfId="1" applyFont="1" applyFill="1" applyBorder="1" applyAlignment="1" applyProtection="1">
      <alignment horizontal="center" vertical="center" wrapText="1"/>
      <protection hidden="1"/>
    </xf>
    <xf numFmtId="0" fontId="1" fillId="2" borderId="2" xfId="1" applyFont="1" applyFill="1" applyBorder="1" applyAlignment="1" applyProtection="1">
      <alignment horizontal="center" vertical="center" wrapText="1"/>
      <protection hidden="1"/>
    </xf>
    <xf numFmtId="0" fontId="1" fillId="2" borderId="3" xfId="1" applyFont="1" applyFill="1" applyBorder="1" applyAlignment="1" applyProtection="1">
      <alignment horizontal="center" vertical="center" wrapText="1"/>
      <protection hidden="1"/>
    </xf>
    <xf numFmtId="0" fontId="1" fillId="2" borderId="4" xfId="1" applyFont="1" applyFill="1" applyBorder="1" applyAlignment="1" applyProtection="1">
      <alignment horizontal="center" vertical="center" wrapText="1"/>
      <protection hidden="1"/>
    </xf>
    <xf numFmtId="0" fontId="1" fillId="2" borderId="5" xfId="1" applyFont="1" applyFill="1" applyBorder="1" applyAlignment="1" applyProtection="1">
      <alignment horizontal="center" vertical="center" wrapText="1"/>
      <protection hidden="1"/>
    </xf>
    <xf numFmtId="0" fontId="1" fillId="2" borderId="6" xfId="1" applyFont="1" applyFill="1" applyBorder="1" applyAlignment="1" applyProtection="1">
      <alignment horizontal="center" vertical="center" wrapText="1"/>
      <protection hidden="1"/>
    </xf>
    <xf numFmtId="0" fontId="1" fillId="2" borderId="7" xfId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64"/>
  <sheetViews>
    <sheetView tabSelected="1" zoomScale="85" zoomScaleNormal="85" workbookViewId="0">
      <pane xSplit="2" ySplit="4" topLeftCell="C5" activePane="bottomRight" state="frozen"/>
      <selection activeCell="C10" sqref="C10"/>
      <selection pane="topRight" activeCell="C10" sqref="C10"/>
      <selection pane="bottomLeft" activeCell="C10" sqref="C10"/>
      <selection pane="bottomRight" activeCell="A2" sqref="A2:R2"/>
    </sheetView>
  </sheetViews>
  <sheetFormatPr defaultRowHeight="12.75" x14ac:dyDescent="0.2"/>
  <cols>
    <col min="1" max="1" width="5.7109375" style="1" customWidth="1"/>
    <col min="2" max="2" width="44.28515625" style="1" customWidth="1"/>
    <col min="3" max="3" width="12.7109375" style="1" customWidth="1"/>
    <col min="4" max="4" width="13.5703125" style="1" customWidth="1"/>
    <col min="5" max="5" width="10.42578125" style="1" customWidth="1"/>
    <col min="6" max="6" width="13.7109375" style="1" customWidth="1"/>
    <col min="7" max="7" width="10.140625" style="1" customWidth="1"/>
    <col min="8" max="8" width="14.140625" style="1" customWidth="1"/>
    <col min="9" max="9" width="9.85546875" style="1" customWidth="1"/>
    <col min="10" max="10" width="9" style="1" customWidth="1"/>
    <col min="11" max="11" width="9.28515625" style="1" customWidth="1"/>
    <col min="12" max="12" width="10.7109375" style="1" customWidth="1"/>
    <col min="13" max="13" width="13.5703125" style="1" customWidth="1"/>
    <col min="14" max="14" width="14.5703125" style="1" customWidth="1"/>
    <col min="15" max="15" width="11.7109375" style="1" customWidth="1"/>
    <col min="16" max="16" width="14.85546875" style="1" customWidth="1"/>
    <col min="17" max="17" width="12.7109375" style="1" customWidth="1"/>
    <col min="18" max="18" width="10.28515625" style="1" customWidth="1"/>
    <col min="19" max="16384" width="9.140625" style="1"/>
  </cols>
  <sheetData>
    <row r="1" spans="1:18" ht="20.25" x14ac:dyDescent="0.2">
      <c r="A1" s="52" t="s">
        <v>87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23.25" customHeight="1" x14ac:dyDescent="0.2">
      <c r="A2" s="53" t="s">
        <v>107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s="20" customFormat="1" ht="28.5" customHeight="1" x14ac:dyDescent="0.2">
      <c r="A3" s="58" t="s">
        <v>103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s="20" customFormat="1" ht="30" customHeight="1" x14ac:dyDescent="0.2">
      <c r="A4" s="54" t="s">
        <v>0</v>
      </c>
      <c r="B4" s="55" t="s">
        <v>1</v>
      </c>
      <c r="C4" s="46" t="s">
        <v>84</v>
      </c>
      <c r="D4" s="48"/>
      <c r="E4" s="54" t="s">
        <v>85</v>
      </c>
      <c r="F4" s="54"/>
      <c r="G4" s="54" t="s">
        <v>86</v>
      </c>
      <c r="H4" s="54"/>
      <c r="I4" s="54" t="s">
        <v>3</v>
      </c>
      <c r="J4" s="54"/>
      <c r="K4" s="54" t="s">
        <v>4</v>
      </c>
      <c r="L4" s="54"/>
      <c r="M4" s="24"/>
      <c r="N4" s="46" t="s">
        <v>5</v>
      </c>
      <c r="O4" s="47"/>
      <c r="P4" s="47"/>
      <c r="Q4" s="47"/>
      <c r="R4" s="48"/>
    </row>
    <row r="5" spans="1:18" ht="66" customHeight="1" x14ac:dyDescent="0.2">
      <c r="A5" s="54"/>
      <c r="B5" s="56"/>
      <c r="C5" s="49"/>
      <c r="D5" s="51"/>
      <c r="E5" s="54"/>
      <c r="F5" s="54"/>
      <c r="G5" s="54"/>
      <c r="H5" s="54"/>
      <c r="I5" s="54"/>
      <c r="J5" s="54"/>
      <c r="K5" s="54"/>
      <c r="L5" s="54"/>
      <c r="M5" s="25"/>
      <c r="N5" s="49"/>
      <c r="O5" s="50"/>
      <c r="P5" s="50"/>
      <c r="Q5" s="50"/>
      <c r="R5" s="51"/>
    </row>
    <row r="6" spans="1:18" s="19" customFormat="1" ht="66" customHeight="1" x14ac:dyDescent="0.2">
      <c r="A6" s="54"/>
      <c r="B6" s="57"/>
      <c r="C6" s="2" t="s">
        <v>88</v>
      </c>
      <c r="D6" s="2" t="s">
        <v>6</v>
      </c>
      <c r="E6" s="2" t="s">
        <v>88</v>
      </c>
      <c r="F6" s="2" t="s">
        <v>6</v>
      </c>
      <c r="G6" s="2" t="s">
        <v>88</v>
      </c>
      <c r="H6" s="2" t="s">
        <v>6</v>
      </c>
      <c r="I6" s="2" t="s">
        <v>88</v>
      </c>
      <c r="J6" s="2" t="s">
        <v>6</v>
      </c>
      <c r="K6" s="2" t="s">
        <v>88</v>
      </c>
      <c r="L6" s="2" t="s">
        <v>6</v>
      </c>
      <c r="M6" s="2" t="s">
        <v>90</v>
      </c>
      <c r="N6" s="2" t="s">
        <v>93</v>
      </c>
      <c r="O6" s="2" t="s">
        <v>88</v>
      </c>
      <c r="P6" s="2" t="s">
        <v>6</v>
      </c>
      <c r="Q6" s="2" t="s">
        <v>91</v>
      </c>
      <c r="R6" s="2" t="s">
        <v>92</v>
      </c>
    </row>
    <row r="7" spans="1:18" ht="30" customHeight="1" x14ac:dyDescent="0.2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</row>
    <row r="8" spans="1:18" ht="30" customHeight="1" x14ac:dyDescent="0.3">
      <c r="A8" s="4">
        <v>1</v>
      </c>
      <c r="B8" s="5" t="s">
        <v>67</v>
      </c>
      <c r="C8" s="6">
        <v>69032</v>
      </c>
      <c r="D8" s="6">
        <v>4102.17</v>
      </c>
      <c r="E8" s="6">
        <v>1600</v>
      </c>
      <c r="F8" s="6">
        <v>2841.14</v>
      </c>
      <c r="G8" s="6">
        <v>431</v>
      </c>
      <c r="H8" s="6">
        <v>2891.65</v>
      </c>
      <c r="I8" s="6">
        <v>1156</v>
      </c>
      <c r="J8" s="6">
        <v>33.67</v>
      </c>
      <c r="K8" s="6">
        <v>0</v>
      </c>
      <c r="L8" s="6">
        <v>0</v>
      </c>
      <c r="M8" s="31">
        <v>114324</v>
      </c>
      <c r="N8" s="6">
        <v>25497.466400000001</v>
      </c>
      <c r="O8" s="6">
        <f t="shared" ref="O8:O19" si="0">C8+E8+G8+I8+K8</f>
        <v>72219</v>
      </c>
      <c r="P8" s="6">
        <f t="shared" ref="P8:P19" si="1">D8+F8+H8+J8+L8</f>
        <v>9868.6299999999992</v>
      </c>
      <c r="Q8" s="6">
        <f>O8*100/M8</f>
        <v>63.170462894930196</v>
      </c>
      <c r="R8" s="6">
        <f>P8*100/N8</f>
        <v>38.704355347243435</v>
      </c>
    </row>
    <row r="9" spans="1:18" ht="30" customHeight="1" x14ac:dyDescent="0.3">
      <c r="A9" s="4">
        <v>2</v>
      </c>
      <c r="B9" s="5" t="s">
        <v>68</v>
      </c>
      <c r="C9" s="6">
        <v>171467</v>
      </c>
      <c r="D9" s="6">
        <v>6534.82</v>
      </c>
      <c r="E9" s="6">
        <v>2722</v>
      </c>
      <c r="F9" s="6">
        <v>4852.2</v>
      </c>
      <c r="G9" s="6">
        <v>1466</v>
      </c>
      <c r="H9" s="6">
        <v>12928.37</v>
      </c>
      <c r="I9" s="6">
        <v>0</v>
      </c>
      <c r="J9" s="6">
        <v>0</v>
      </c>
      <c r="K9" s="6">
        <v>0</v>
      </c>
      <c r="L9" s="6">
        <v>0</v>
      </c>
      <c r="M9" s="31">
        <v>137295</v>
      </c>
      <c r="N9" s="6">
        <v>21100.601200000001</v>
      </c>
      <c r="O9" s="6">
        <f t="shared" si="0"/>
        <v>175655</v>
      </c>
      <c r="P9" s="6">
        <f t="shared" si="1"/>
        <v>24315.39</v>
      </c>
      <c r="Q9" s="6">
        <f t="shared" ref="Q9:Q19" si="2">O9*100/M9</f>
        <v>127.93983757602243</v>
      </c>
      <c r="R9" s="6">
        <f t="shared" ref="R9:R19" si="3">P9*100/N9</f>
        <v>115.2355317724312</v>
      </c>
    </row>
    <row r="10" spans="1:18" ht="30" customHeight="1" x14ac:dyDescent="0.3">
      <c r="A10" s="4">
        <v>3</v>
      </c>
      <c r="B10" s="5" t="s">
        <v>78</v>
      </c>
      <c r="C10" s="6">
        <v>115306</v>
      </c>
      <c r="D10" s="6">
        <v>7128.99</v>
      </c>
      <c r="E10" s="6">
        <v>3328</v>
      </c>
      <c r="F10" s="6">
        <v>5632.06</v>
      </c>
      <c r="G10" s="6">
        <v>434</v>
      </c>
      <c r="H10" s="6">
        <v>2388.4899999999998</v>
      </c>
      <c r="I10" s="6">
        <v>43</v>
      </c>
      <c r="J10" s="6">
        <v>15.14</v>
      </c>
      <c r="K10" s="6">
        <v>0</v>
      </c>
      <c r="L10" s="6">
        <v>0</v>
      </c>
      <c r="M10" s="31">
        <v>177107</v>
      </c>
      <c r="N10" s="6">
        <v>17993.452099999999</v>
      </c>
      <c r="O10" s="6">
        <f t="shared" si="0"/>
        <v>119111</v>
      </c>
      <c r="P10" s="6">
        <f t="shared" si="1"/>
        <v>15164.679999999998</v>
      </c>
      <c r="Q10" s="6">
        <f t="shared" si="2"/>
        <v>67.253694094530431</v>
      </c>
      <c r="R10" s="6">
        <f t="shared" si="3"/>
        <v>84.278880537881889</v>
      </c>
    </row>
    <row r="11" spans="1:18" ht="30" customHeight="1" x14ac:dyDescent="0.3">
      <c r="A11" s="4">
        <v>4</v>
      </c>
      <c r="B11" s="5" t="s">
        <v>69</v>
      </c>
      <c r="C11" s="6">
        <v>43349</v>
      </c>
      <c r="D11" s="6">
        <v>3454.43</v>
      </c>
      <c r="E11" s="6">
        <v>2229</v>
      </c>
      <c r="F11" s="6">
        <v>1855.44</v>
      </c>
      <c r="G11" s="6">
        <v>262</v>
      </c>
      <c r="H11" s="6">
        <v>988.7</v>
      </c>
      <c r="I11" s="6">
        <v>0</v>
      </c>
      <c r="J11" s="6">
        <v>0</v>
      </c>
      <c r="K11" s="6">
        <v>1602</v>
      </c>
      <c r="L11" s="6">
        <v>492.81</v>
      </c>
      <c r="M11" s="31">
        <v>74790</v>
      </c>
      <c r="N11" s="6">
        <v>18399.145700000001</v>
      </c>
      <c r="O11" s="6">
        <f t="shared" si="0"/>
        <v>47442</v>
      </c>
      <c r="P11" s="6">
        <f t="shared" si="1"/>
        <v>6791.38</v>
      </c>
      <c r="Q11" s="6">
        <f t="shared" si="2"/>
        <v>63.433614119534695</v>
      </c>
      <c r="R11" s="6">
        <f t="shared" si="3"/>
        <v>36.911387684701033</v>
      </c>
    </row>
    <row r="12" spans="1:18" ht="30" customHeight="1" x14ac:dyDescent="0.3">
      <c r="A12" s="4">
        <v>5</v>
      </c>
      <c r="B12" s="5" t="s">
        <v>70</v>
      </c>
      <c r="C12" s="6">
        <v>75838</v>
      </c>
      <c r="D12" s="6">
        <v>5842.41</v>
      </c>
      <c r="E12" s="6">
        <v>5618</v>
      </c>
      <c r="F12" s="6">
        <v>2959.1</v>
      </c>
      <c r="G12" s="6">
        <v>823</v>
      </c>
      <c r="H12" s="6">
        <v>3523.02</v>
      </c>
      <c r="I12" s="6">
        <v>1111</v>
      </c>
      <c r="J12" s="6">
        <v>23.08</v>
      </c>
      <c r="K12" s="6">
        <v>105</v>
      </c>
      <c r="L12" s="6">
        <v>127.43</v>
      </c>
      <c r="M12" s="31">
        <v>129539</v>
      </c>
      <c r="N12" s="6">
        <v>12167.3496</v>
      </c>
      <c r="O12" s="6">
        <f t="shared" si="0"/>
        <v>83495</v>
      </c>
      <c r="P12" s="6">
        <f t="shared" si="1"/>
        <v>12475.04</v>
      </c>
      <c r="Q12" s="6">
        <f t="shared" si="2"/>
        <v>64.455492168381724</v>
      </c>
      <c r="R12" s="6">
        <f t="shared" si="3"/>
        <v>102.52882024528991</v>
      </c>
    </row>
    <row r="13" spans="1:18" ht="30" customHeight="1" x14ac:dyDescent="0.3">
      <c r="A13" s="4">
        <v>6</v>
      </c>
      <c r="B13" s="5" t="s">
        <v>71</v>
      </c>
      <c r="C13" s="6">
        <v>78576</v>
      </c>
      <c r="D13" s="6">
        <v>2824.08</v>
      </c>
      <c r="E13" s="6">
        <v>3192</v>
      </c>
      <c r="F13" s="6">
        <v>2585.62</v>
      </c>
      <c r="G13" s="6">
        <v>184</v>
      </c>
      <c r="H13" s="6">
        <v>751.77</v>
      </c>
      <c r="I13" s="6">
        <v>2</v>
      </c>
      <c r="J13" s="6">
        <v>0.01</v>
      </c>
      <c r="K13" s="6">
        <v>0</v>
      </c>
      <c r="L13" s="6">
        <v>0</v>
      </c>
      <c r="M13" s="31">
        <v>33459</v>
      </c>
      <c r="N13" s="6">
        <v>7805.9778000000006</v>
      </c>
      <c r="O13" s="6">
        <f t="shared" si="0"/>
        <v>81954</v>
      </c>
      <c r="P13" s="6">
        <f t="shared" si="1"/>
        <v>6161.48</v>
      </c>
      <c r="Q13" s="6">
        <f t="shared" si="2"/>
        <v>244.93858154756569</v>
      </c>
      <c r="R13" s="6">
        <f t="shared" si="3"/>
        <v>78.932840418787762</v>
      </c>
    </row>
    <row r="14" spans="1:18" ht="30" customHeight="1" x14ac:dyDescent="0.3">
      <c r="A14" s="4">
        <v>7</v>
      </c>
      <c r="B14" s="5" t="s">
        <v>72</v>
      </c>
      <c r="C14" s="6">
        <v>13215</v>
      </c>
      <c r="D14" s="6">
        <v>515.73</v>
      </c>
      <c r="E14" s="6">
        <v>359</v>
      </c>
      <c r="F14" s="6">
        <v>196.58</v>
      </c>
      <c r="G14" s="6">
        <v>143</v>
      </c>
      <c r="H14" s="6">
        <v>885</v>
      </c>
      <c r="I14" s="6">
        <v>0</v>
      </c>
      <c r="J14" s="6">
        <v>0</v>
      </c>
      <c r="K14" s="6">
        <v>0</v>
      </c>
      <c r="L14" s="6">
        <v>0</v>
      </c>
      <c r="M14" s="31">
        <v>24032</v>
      </c>
      <c r="N14" s="6">
        <v>5524.7170999999998</v>
      </c>
      <c r="O14" s="6">
        <f t="shared" si="0"/>
        <v>13717</v>
      </c>
      <c r="P14" s="6">
        <f t="shared" si="1"/>
        <v>1597.31</v>
      </c>
      <c r="Q14" s="6">
        <f t="shared" si="2"/>
        <v>57.078062583222369</v>
      </c>
      <c r="R14" s="6">
        <f t="shared" si="3"/>
        <v>28.912068637867449</v>
      </c>
    </row>
    <row r="15" spans="1:18" ht="30" customHeight="1" x14ac:dyDescent="0.3">
      <c r="A15" s="4">
        <v>8</v>
      </c>
      <c r="B15" s="5" t="s">
        <v>73</v>
      </c>
      <c r="C15" s="6">
        <v>2110</v>
      </c>
      <c r="D15" s="6">
        <v>48.47</v>
      </c>
      <c r="E15" s="6">
        <v>29</v>
      </c>
      <c r="F15" s="6">
        <v>36.96</v>
      </c>
      <c r="G15" s="6">
        <v>8</v>
      </c>
      <c r="H15" s="6">
        <v>92.47</v>
      </c>
      <c r="I15" s="6">
        <v>1</v>
      </c>
      <c r="J15" s="6">
        <v>0.03</v>
      </c>
      <c r="K15" s="6">
        <v>0</v>
      </c>
      <c r="L15" s="6">
        <v>0</v>
      </c>
      <c r="M15" s="31">
        <v>3209</v>
      </c>
      <c r="N15" s="6">
        <v>2312.3798000000002</v>
      </c>
      <c r="O15" s="6">
        <f t="shared" si="0"/>
        <v>2148</v>
      </c>
      <c r="P15" s="6">
        <f t="shared" si="1"/>
        <v>177.93</v>
      </c>
      <c r="Q15" s="6">
        <f t="shared" si="2"/>
        <v>66.936740417575564</v>
      </c>
      <c r="R15" s="6">
        <f t="shared" si="3"/>
        <v>7.6946702267508122</v>
      </c>
    </row>
    <row r="16" spans="1:18" ht="30" customHeight="1" x14ac:dyDescent="0.3">
      <c r="A16" s="4">
        <v>9</v>
      </c>
      <c r="B16" s="5" t="s">
        <v>74</v>
      </c>
      <c r="C16" s="6">
        <v>46449</v>
      </c>
      <c r="D16" s="6">
        <v>4694.8599999999997</v>
      </c>
      <c r="E16" s="6">
        <v>51548</v>
      </c>
      <c r="F16" s="6">
        <v>9012.58</v>
      </c>
      <c r="G16" s="6">
        <v>280</v>
      </c>
      <c r="H16" s="6">
        <v>2574.6999999999998</v>
      </c>
      <c r="I16" s="6">
        <v>4</v>
      </c>
      <c r="J16" s="6">
        <v>0.46</v>
      </c>
      <c r="K16" s="6">
        <v>0</v>
      </c>
      <c r="L16" s="6">
        <v>0</v>
      </c>
      <c r="M16" s="31">
        <v>41815</v>
      </c>
      <c r="N16" s="6">
        <v>12611.141599999999</v>
      </c>
      <c r="O16" s="6">
        <f t="shared" si="0"/>
        <v>98281</v>
      </c>
      <c r="P16" s="6">
        <f t="shared" si="1"/>
        <v>16282.599999999999</v>
      </c>
      <c r="Q16" s="6">
        <f t="shared" si="2"/>
        <v>235.03766590936266</v>
      </c>
      <c r="R16" s="6">
        <f t="shared" si="3"/>
        <v>129.1128156074308</v>
      </c>
    </row>
    <row r="17" spans="1:18" ht="30" customHeight="1" x14ac:dyDescent="0.3">
      <c r="A17" s="4">
        <v>10</v>
      </c>
      <c r="B17" s="5" t="s">
        <v>75</v>
      </c>
      <c r="C17" s="6">
        <v>44077</v>
      </c>
      <c r="D17" s="6">
        <v>11832.52</v>
      </c>
      <c r="E17" s="6">
        <v>5054</v>
      </c>
      <c r="F17" s="6">
        <v>7786.28</v>
      </c>
      <c r="G17" s="6">
        <v>916</v>
      </c>
      <c r="H17" s="6">
        <v>5553.31</v>
      </c>
      <c r="I17" s="6">
        <v>0</v>
      </c>
      <c r="J17" s="6">
        <v>0</v>
      </c>
      <c r="K17" s="6">
        <v>107</v>
      </c>
      <c r="L17" s="6">
        <v>131.71</v>
      </c>
      <c r="M17" s="31">
        <v>324399</v>
      </c>
      <c r="N17" s="6">
        <v>39551.452599999997</v>
      </c>
      <c r="O17" s="6">
        <f t="shared" si="0"/>
        <v>50154</v>
      </c>
      <c r="P17" s="6">
        <f t="shared" si="1"/>
        <v>25303.82</v>
      </c>
      <c r="Q17" s="6">
        <f t="shared" si="2"/>
        <v>15.460590199106656</v>
      </c>
      <c r="R17" s="6">
        <f t="shared" si="3"/>
        <v>63.976967561489772</v>
      </c>
    </row>
    <row r="18" spans="1:18" ht="30" customHeight="1" x14ac:dyDescent="0.3">
      <c r="A18" s="4">
        <v>11</v>
      </c>
      <c r="B18" s="5" t="s">
        <v>76</v>
      </c>
      <c r="C18" s="6">
        <v>27740</v>
      </c>
      <c r="D18" s="6">
        <v>1187.54</v>
      </c>
      <c r="E18" s="6">
        <v>1521</v>
      </c>
      <c r="F18" s="6">
        <v>2016.69</v>
      </c>
      <c r="G18" s="6">
        <v>8</v>
      </c>
      <c r="H18" s="6">
        <v>44.34</v>
      </c>
      <c r="I18" s="6">
        <v>0</v>
      </c>
      <c r="J18" s="6">
        <v>0</v>
      </c>
      <c r="K18" s="6">
        <v>0</v>
      </c>
      <c r="L18" s="6">
        <v>0</v>
      </c>
      <c r="M18" s="31">
        <v>18151</v>
      </c>
      <c r="N18" s="6">
        <v>4390.1840999999995</v>
      </c>
      <c r="O18" s="6">
        <f t="shared" si="0"/>
        <v>29269</v>
      </c>
      <c r="P18" s="6">
        <f t="shared" si="1"/>
        <v>3248.57</v>
      </c>
      <c r="Q18" s="6">
        <f t="shared" si="2"/>
        <v>161.25282353589333</v>
      </c>
      <c r="R18" s="6">
        <f t="shared" si="3"/>
        <v>73.996213507310557</v>
      </c>
    </row>
    <row r="19" spans="1:18" ht="30" customHeight="1" x14ac:dyDescent="0.3">
      <c r="A19" s="4">
        <v>12</v>
      </c>
      <c r="B19" s="5" t="s">
        <v>77</v>
      </c>
      <c r="C19" s="6">
        <v>110076</v>
      </c>
      <c r="D19" s="6">
        <v>7649.45</v>
      </c>
      <c r="E19" s="6">
        <v>3535</v>
      </c>
      <c r="F19" s="6">
        <v>6220.76</v>
      </c>
      <c r="G19" s="6">
        <v>636</v>
      </c>
      <c r="H19" s="6">
        <v>4539.12</v>
      </c>
      <c r="I19" s="6">
        <v>102</v>
      </c>
      <c r="J19" s="6">
        <v>12.16</v>
      </c>
      <c r="K19" s="6">
        <v>0</v>
      </c>
      <c r="L19" s="6">
        <v>0</v>
      </c>
      <c r="M19" s="31">
        <v>122607</v>
      </c>
      <c r="N19" s="6">
        <v>24726.2618</v>
      </c>
      <c r="O19" s="6">
        <f t="shared" si="0"/>
        <v>114349</v>
      </c>
      <c r="P19" s="6">
        <f t="shared" si="1"/>
        <v>18421.489999999998</v>
      </c>
      <c r="Q19" s="6">
        <f t="shared" si="2"/>
        <v>93.264658624711473</v>
      </c>
      <c r="R19" s="6">
        <f t="shared" si="3"/>
        <v>74.501718654455061</v>
      </c>
    </row>
    <row r="20" spans="1:18" ht="30" customHeight="1" x14ac:dyDescent="0.2">
      <c r="A20" s="7"/>
      <c r="B20" s="8" t="s">
        <v>7</v>
      </c>
      <c r="C20" s="9">
        <f t="shared" ref="C20:P20" si="4">SUM(C8:C19)</f>
        <v>797235</v>
      </c>
      <c r="D20" s="9">
        <f t="shared" si="4"/>
        <v>55815.469999999994</v>
      </c>
      <c r="E20" s="9">
        <f t="shared" si="4"/>
        <v>80735</v>
      </c>
      <c r="F20" s="9">
        <f t="shared" si="4"/>
        <v>45995.41</v>
      </c>
      <c r="G20" s="9">
        <f t="shared" si="4"/>
        <v>5591</v>
      </c>
      <c r="H20" s="9">
        <f t="shared" si="4"/>
        <v>37160.94000000001</v>
      </c>
      <c r="I20" s="9">
        <f t="shared" si="4"/>
        <v>2419</v>
      </c>
      <c r="J20" s="9">
        <f t="shared" si="4"/>
        <v>84.55</v>
      </c>
      <c r="K20" s="9">
        <f t="shared" si="4"/>
        <v>1814</v>
      </c>
      <c r="L20" s="9">
        <f t="shared" si="4"/>
        <v>751.95</v>
      </c>
      <c r="M20" s="9">
        <f t="shared" si="4"/>
        <v>1200727</v>
      </c>
      <c r="N20" s="9">
        <f t="shared" si="4"/>
        <v>192080.12980000002</v>
      </c>
      <c r="O20" s="9">
        <f t="shared" si="4"/>
        <v>887794</v>
      </c>
      <c r="P20" s="9">
        <f t="shared" si="4"/>
        <v>139808.31999999998</v>
      </c>
      <c r="Q20" s="9">
        <f>O20*100/M20</f>
        <v>73.938039204581884</v>
      </c>
      <c r="R20" s="9">
        <f t="shared" ref="R20:R57" si="5">P20*100/N20</f>
        <v>72.786456436474126</v>
      </c>
    </row>
    <row r="21" spans="1:18" ht="30" customHeight="1" x14ac:dyDescent="0.3">
      <c r="A21" s="4">
        <v>13</v>
      </c>
      <c r="B21" s="5" t="s">
        <v>52</v>
      </c>
      <c r="C21" s="6">
        <v>20057</v>
      </c>
      <c r="D21" s="6">
        <v>11152.52</v>
      </c>
      <c r="E21" s="6">
        <v>6841</v>
      </c>
      <c r="F21" s="6">
        <v>10217.120000000001</v>
      </c>
      <c r="G21" s="6">
        <v>2158</v>
      </c>
      <c r="H21" s="6">
        <v>10909.72</v>
      </c>
      <c r="I21" s="6">
        <v>0</v>
      </c>
      <c r="J21" s="6">
        <v>0</v>
      </c>
      <c r="K21" s="6">
        <v>0</v>
      </c>
      <c r="L21" s="6">
        <v>0</v>
      </c>
      <c r="M21" s="31">
        <v>65526</v>
      </c>
      <c r="N21" s="6">
        <v>21696.911</v>
      </c>
      <c r="O21" s="6">
        <f t="shared" ref="O21:O36" si="6">C21+E21+G21+I21+K21</f>
        <v>29056</v>
      </c>
      <c r="P21" s="6">
        <f t="shared" ref="P21:P36" si="7">D21+F21+H21+J21+L21</f>
        <v>32279.360000000001</v>
      </c>
      <c r="Q21" s="26">
        <f t="shared" ref="Q21:Q58" si="8">O21*100/M21</f>
        <v>44.342703659616028</v>
      </c>
      <c r="R21" s="6">
        <f t="shared" si="5"/>
        <v>148.7739890715319</v>
      </c>
    </row>
    <row r="22" spans="1:18" ht="30" customHeight="1" x14ac:dyDescent="0.3">
      <c r="A22" s="4">
        <v>14</v>
      </c>
      <c r="B22" s="5" t="s">
        <v>53</v>
      </c>
      <c r="C22" s="6">
        <v>30872</v>
      </c>
      <c r="D22" s="6">
        <v>395.7</v>
      </c>
      <c r="E22" s="6">
        <v>40</v>
      </c>
      <c r="F22" s="6">
        <v>13.99</v>
      </c>
      <c r="G22" s="6">
        <v>7</v>
      </c>
      <c r="H22" s="6">
        <v>3.37</v>
      </c>
      <c r="I22" s="6">
        <v>0</v>
      </c>
      <c r="J22" s="6">
        <v>0</v>
      </c>
      <c r="K22" s="6">
        <v>2</v>
      </c>
      <c r="L22" s="6">
        <v>53.88</v>
      </c>
      <c r="M22" s="31">
        <v>9420</v>
      </c>
      <c r="N22" s="6">
        <v>3001.0552000000002</v>
      </c>
      <c r="O22" s="6">
        <f t="shared" si="6"/>
        <v>30921</v>
      </c>
      <c r="P22" s="6">
        <f t="shared" si="7"/>
        <v>466.94</v>
      </c>
      <c r="Q22" s="26">
        <f t="shared" si="8"/>
        <v>328.24840764331208</v>
      </c>
      <c r="R22" s="6">
        <f t="shared" si="5"/>
        <v>15.559193979504274</v>
      </c>
    </row>
    <row r="23" spans="1:18" ht="30" customHeight="1" x14ac:dyDescent="0.3">
      <c r="A23" s="4">
        <v>15</v>
      </c>
      <c r="B23" s="5" t="s">
        <v>54</v>
      </c>
      <c r="C23" s="6">
        <v>130</v>
      </c>
      <c r="D23" s="6">
        <v>79.83</v>
      </c>
      <c r="E23" s="6">
        <v>165</v>
      </c>
      <c r="F23" s="6">
        <v>190.15</v>
      </c>
      <c r="G23" s="6">
        <v>59</v>
      </c>
      <c r="H23" s="6">
        <v>88.62</v>
      </c>
      <c r="I23" s="6">
        <v>0</v>
      </c>
      <c r="J23" s="6">
        <v>0</v>
      </c>
      <c r="K23" s="6">
        <v>0</v>
      </c>
      <c r="L23" s="6">
        <v>0</v>
      </c>
      <c r="M23" s="31">
        <v>1756</v>
      </c>
      <c r="N23" s="6">
        <v>224.94889999999998</v>
      </c>
      <c r="O23" s="6">
        <f t="shared" si="6"/>
        <v>354</v>
      </c>
      <c r="P23" s="6">
        <f t="shared" si="7"/>
        <v>358.6</v>
      </c>
      <c r="Q23" s="26">
        <f t="shared" si="8"/>
        <v>20.159453302961275</v>
      </c>
      <c r="R23" s="6">
        <f t="shared" si="5"/>
        <v>159.41398246446195</v>
      </c>
    </row>
    <row r="24" spans="1:18" ht="30" customHeight="1" x14ac:dyDescent="0.3">
      <c r="A24" s="4">
        <v>16</v>
      </c>
      <c r="B24" s="5" t="s">
        <v>55</v>
      </c>
      <c r="C24" s="6">
        <v>1400</v>
      </c>
      <c r="D24" s="6">
        <v>709.3</v>
      </c>
      <c r="E24" s="6">
        <v>195</v>
      </c>
      <c r="F24" s="6">
        <v>144.25</v>
      </c>
      <c r="G24" s="6">
        <v>31</v>
      </c>
      <c r="H24" s="6">
        <v>56.87</v>
      </c>
      <c r="I24" s="6">
        <v>0</v>
      </c>
      <c r="J24" s="6">
        <v>0</v>
      </c>
      <c r="K24" s="6">
        <v>0</v>
      </c>
      <c r="L24" s="6">
        <v>0</v>
      </c>
      <c r="M24" s="31">
        <v>14657</v>
      </c>
      <c r="N24" s="6">
        <v>3079.5766999999996</v>
      </c>
      <c r="O24" s="6">
        <f t="shared" si="6"/>
        <v>1626</v>
      </c>
      <c r="P24" s="6">
        <f t="shared" si="7"/>
        <v>910.42</v>
      </c>
      <c r="Q24" s="26">
        <f t="shared" si="8"/>
        <v>11.093675376952993</v>
      </c>
      <c r="R24" s="6">
        <f t="shared" si="5"/>
        <v>29.563153923070015</v>
      </c>
    </row>
    <row r="25" spans="1:18" ht="30" customHeight="1" x14ac:dyDescent="0.3">
      <c r="A25" s="4">
        <v>17</v>
      </c>
      <c r="B25" s="5" t="s">
        <v>56</v>
      </c>
      <c r="C25" s="6">
        <v>81</v>
      </c>
      <c r="D25" s="6">
        <v>3.06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31">
        <v>453</v>
      </c>
      <c r="N25" s="6">
        <v>869.4162</v>
      </c>
      <c r="O25" s="6">
        <f t="shared" si="6"/>
        <v>81</v>
      </c>
      <c r="P25" s="6">
        <f t="shared" si="7"/>
        <v>3.06</v>
      </c>
      <c r="Q25" s="26">
        <f t="shared" si="8"/>
        <v>17.880794701986755</v>
      </c>
      <c r="R25" s="6">
        <f t="shared" si="5"/>
        <v>0.35196031543925682</v>
      </c>
    </row>
    <row r="26" spans="1:18" ht="30" customHeight="1" x14ac:dyDescent="0.3">
      <c r="A26" s="4">
        <v>18</v>
      </c>
      <c r="B26" s="5" t="s">
        <v>57</v>
      </c>
      <c r="C26" s="6">
        <v>1728</v>
      </c>
      <c r="D26" s="6">
        <v>1064.82</v>
      </c>
      <c r="E26" s="6">
        <v>790</v>
      </c>
      <c r="F26" s="6">
        <v>1352.45</v>
      </c>
      <c r="G26" s="6">
        <v>342</v>
      </c>
      <c r="H26" s="6">
        <v>945.52</v>
      </c>
      <c r="I26" s="6">
        <v>38</v>
      </c>
      <c r="J26" s="6">
        <v>4.17</v>
      </c>
      <c r="K26" s="6">
        <v>0</v>
      </c>
      <c r="L26" s="6">
        <v>0</v>
      </c>
      <c r="M26" s="31">
        <v>16708</v>
      </c>
      <c r="N26" s="6">
        <v>3068.2529999999997</v>
      </c>
      <c r="O26" s="6">
        <f t="shared" si="6"/>
        <v>2898</v>
      </c>
      <c r="P26" s="6">
        <f t="shared" si="7"/>
        <v>3366.96</v>
      </c>
      <c r="Q26" s="26">
        <f t="shared" si="8"/>
        <v>17.344984438592292</v>
      </c>
      <c r="R26" s="6">
        <f t="shared" si="5"/>
        <v>109.73540969405066</v>
      </c>
    </row>
    <row r="27" spans="1:18" ht="30" customHeight="1" x14ac:dyDescent="0.3">
      <c r="A27" s="4">
        <v>19</v>
      </c>
      <c r="B27" s="5" t="s">
        <v>58</v>
      </c>
      <c r="C27" s="6">
        <v>56591</v>
      </c>
      <c r="D27" s="6">
        <v>20610.68</v>
      </c>
      <c r="E27" s="6">
        <v>65136</v>
      </c>
      <c r="F27" s="6">
        <v>25932.36</v>
      </c>
      <c r="G27" s="6">
        <v>54616</v>
      </c>
      <c r="H27" s="6">
        <v>38407.15</v>
      </c>
      <c r="I27" s="6">
        <v>0</v>
      </c>
      <c r="J27" s="6">
        <v>0</v>
      </c>
      <c r="K27" s="6">
        <v>0</v>
      </c>
      <c r="L27" s="6">
        <v>0</v>
      </c>
      <c r="M27" s="31">
        <v>213878</v>
      </c>
      <c r="N27" s="6">
        <v>38108.304499999998</v>
      </c>
      <c r="O27" s="6">
        <f t="shared" si="6"/>
        <v>176343</v>
      </c>
      <c r="P27" s="6">
        <f t="shared" si="7"/>
        <v>84950.19</v>
      </c>
      <c r="Q27" s="26">
        <f t="shared" si="8"/>
        <v>82.45027539064327</v>
      </c>
      <c r="R27" s="6">
        <f t="shared" si="5"/>
        <v>222.91778948076791</v>
      </c>
    </row>
    <row r="28" spans="1:18" ht="30" customHeight="1" x14ac:dyDescent="0.3">
      <c r="A28" s="4">
        <v>20</v>
      </c>
      <c r="B28" s="5" t="s">
        <v>59</v>
      </c>
      <c r="C28" s="6">
        <v>34687</v>
      </c>
      <c r="D28" s="6">
        <v>16380.97</v>
      </c>
      <c r="E28" s="6">
        <v>14579</v>
      </c>
      <c r="F28" s="6">
        <v>18975.09</v>
      </c>
      <c r="G28" s="6">
        <v>4033</v>
      </c>
      <c r="H28" s="6">
        <v>12479.93</v>
      </c>
      <c r="I28" s="6">
        <v>0</v>
      </c>
      <c r="J28" s="6">
        <v>0</v>
      </c>
      <c r="K28" s="6">
        <v>0</v>
      </c>
      <c r="L28" s="6">
        <v>0</v>
      </c>
      <c r="M28" s="31">
        <v>215783</v>
      </c>
      <c r="N28" s="6">
        <v>25668.421400000003</v>
      </c>
      <c r="O28" s="6">
        <f t="shared" si="6"/>
        <v>53299</v>
      </c>
      <c r="P28" s="6">
        <f t="shared" si="7"/>
        <v>47835.99</v>
      </c>
      <c r="Q28" s="26">
        <f t="shared" si="8"/>
        <v>24.700277593693663</v>
      </c>
      <c r="R28" s="6">
        <f t="shared" si="5"/>
        <v>186.36124619646455</v>
      </c>
    </row>
    <row r="29" spans="1:18" ht="30" customHeight="1" x14ac:dyDescent="0.3">
      <c r="A29" s="4">
        <v>21</v>
      </c>
      <c r="B29" s="5" t="s">
        <v>60</v>
      </c>
      <c r="C29" s="6">
        <v>31434</v>
      </c>
      <c r="D29" s="6">
        <v>1831.78</v>
      </c>
      <c r="E29" s="6">
        <v>1076</v>
      </c>
      <c r="F29" s="6">
        <v>1134.29</v>
      </c>
      <c r="G29" s="6">
        <v>89</v>
      </c>
      <c r="H29" s="6">
        <v>278.86</v>
      </c>
      <c r="I29" s="6">
        <v>37</v>
      </c>
      <c r="J29" s="6">
        <v>17.55</v>
      </c>
      <c r="K29" s="6">
        <v>0</v>
      </c>
      <c r="L29" s="6">
        <v>0</v>
      </c>
      <c r="M29" s="31">
        <v>62909</v>
      </c>
      <c r="N29" s="6">
        <v>8316.3145000000004</v>
      </c>
      <c r="O29" s="6">
        <f t="shared" si="6"/>
        <v>32636</v>
      </c>
      <c r="P29" s="6">
        <f t="shared" si="7"/>
        <v>3262.48</v>
      </c>
      <c r="Q29" s="26">
        <f t="shared" si="8"/>
        <v>51.87810965044747</v>
      </c>
      <c r="R29" s="6">
        <f t="shared" si="5"/>
        <v>39.229877609847485</v>
      </c>
    </row>
    <row r="30" spans="1:18" ht="30" customHeight="1" x14ac:dyDescent="0.3">
      <c r="A30" s="4">
        <v>22</v>
      </c>
      <c r="B30" s="5" t="s">
        <v>61</v>
      </c>
      <c r="C30" s="6">
        <v>17851</v>
      </c>
      <c r="D30" s="6">
        <v>2116.9499999999998</v>
      </c>
      <c r="E30" s="6">
        <v>2139</v>
      </c>
      <c r="F30" s="6">
        <v>1405.33</v>
      </c>
      <c r="G30" s="6">
        <v>404</v>
      </c>
      <c r="H30" s="6">
        <v>215.55</v>
      </c>
      <c r="I30" s="6">
        <v>0</v>
      </c>
      <c r="J30" s="6">
        <v>0</v>
      </c>
      <c r="K30" s="6">
        <v>0</v>
      </c>
      <c r="L30" s="6">
        <v>0</v>
      </c>
      <c r="M30" s="31">
        <v>8355</v>
      </c>
      <c r="N30" s="6">
        <v>3080.8409000000001</v>
      </c>
      <c r="O30" s="6">
        <f t="shared" si="6"/>
        <v>20394</v>
      </c>
      <c r="P30" s="6">
        <f t="shared" si="7"/>
        <v>3737.83</v>
      </c>
      <c r="Q30" s="26">
        <f t="shared" si="8"/>
        <v>244.09335727109516</v>
      </c>
      <c r="R30" s="6">
        <f t="shared" si="5"/>
        <v>121.32499279660952</v>
      </c>
    </row>
    <row r="31" spans="1:18" ht="30" customHeight="1" x14ac:dyDescent="0.3">
      <c r="A31" s="4">
        <v>23</v>
      </c>
      <c r="B31" s="5" t="s">
        <v>62</v>
      </c>
      <c r="C31" s="6">
        <v>231448</v>
      </c>
      <c r="D31" s="6">
        <v>3999.58</v>
      </c>
      <c r="E31" s="6">
        <v>2739</v>
      </c>
      <c r="F31" s="6">
        <v>10018.57</v>
      </c>
      <c r="G31" s="6">
        <v>1649</v>
      </c>
      <c r="H31" s="6">
        <v>10380.02</v>
      </c>
      <c r="I31" s="6">
        <v>0</v>
      </c>
      <c r="J31" s="6">
        <v>0</v>
      </c>
      <c r="K31" s="6">
        <v>0</v>
      </c>
      <c r="L31" s="6">
        <v>0</v>
      </c>
      <c r="M31" s="31">
        <v>51857</v>
      </c>
      <c r="N31" s="6">
        <v>13976.6859</v>
      </c>
      <c r="O31" s="6">
        <f t="shared" si="6"/>
        <v>235836</v>
      </c>
      <c r="P31" s="6">
        <f t="shared" si="7"/>
        <v>24398.17</v>
      </c>
      <c r="Q31" s="26">
        <f t="shared" si="8"/>
        <v>454.78141813062848</v>
      </c>
      <c r="R31" s="6">
        <f t="shared" si="5"/>
        <v>174.56334194360051</v>
      </c>
    </row>
    <row r="32" spans="1:18" ht="30" customHeight="1" x14ac:dyDescent="0.3">
      <c r="A32" s="4">
        <v>24</v>
      </c>
      <c r="B32" s="5" t="s">
        <v>63</v>
      </c>
      <c r="C32" s="6">
        <v>465</v>
      </c>
      <c r="D32" s="6">
        <v>104.01</v>
      </c>
      <c r="E32" s="6">
        <v>102</v>
      </c>
      <c r="F32" s="6">
        <v>127.65</v>
      </c>
      <c r="G32" s="6">
        <v>27</v>
      </c>
      <c r="H32" s="6">
        <v>157.37</v>
      </c>
      <c r="I32" s="6">
        <v>0</v>
      </c>
      <c r="J32" s="6">
        <v>0</v>
      </c>
      <c r="K32" s="6">
        <v>0</v>
      </c>
      <c r="L32" s="6">
        <v>0</v>
      </c>
      <c r="M32" s="31">
        <v>6634</v>
      </c>
      <c r="N32" s="6">
        <v>1724.1724999999999</v>
      </c>
      <c r="O32" s="6">
        <f t="shared" si="6"/>
        <v>594</v>
      </c>
      <c r="P32" s="6">
        <f t="shared" si="7"/>
        <v>389.03000000000003</v>
      </c>
      <c r="Q32" s="26">
        <f t="shared" si="8"/>
        <v>8.9538739825143203</v>
      </c>
      <c r="R32" s="6">
        <f t="shared" si="5"/>
        <v>22.563287606083499</v>
      </c>
    </row>
    <row r="33" spans="1:18" ht="30" customHeight="1" x14ac:dyDescent="0.3">
      <c r="A33" s="4">
        <v>25</v>
      </c>
      <c r="B33" s="5" t="s">
        <v>94</v>
      </c>
      <c r="C33" s="6">
        <v>99</v>
      </c>
      <c r="D33" s="6">
        <v>58.76</v>
      </c>
      <c r="E33" s="6">
        <v>59</v>
      </c>
      <c r="F33" s="6">
        <v>45.82</v>
      </c>
      <c r="G33" s="6">
        <v>40</v>
      </c>
      <c r="H33" s="6">
        <v>4.99</v>
      </c>
      <c r="I33" s="6">
        <v>0</v>
      </c>
      <c r="J33" s="6">
        <v>0</v>
      </c>
      <c r="K33" s="6">
        <v>0</v>
      </c>
      <c r="L33" s="6">
        <v>0</v>
      </c>
      <c r="M33" s="31">
        <v>1591</v>
      </c>
      <c r="N33" s="6">
        <v>697.03390000000002</v>
      </c>
      <c r="O33" s="6">
        <f t="shared" si="6"/>
        <v>198</v>
      </c>
      <c r="P33" s="6">
        <f t="shared" si="7"/>
        <v>109.57</v>
      </c>
      <c r="Q33" s="26">
        <f t="shared" si="8"/>
        <v>12.445003142677562</v>
      </c>
      <c r="R33" s="6">
        <f t="shared" si="5"/>
        <v>15.719465007369081</v>
      </c>
    </row>
    <row r="34" spans="1:18" ht="30" customHeight="1" x14ac:dyDescent="0.3">
      <c r="A34" s="4">
        <v>26</v>
      </c>
      <c r="B34" s="5" t="s">
        <v>64</v>
      </c>
      <c r="C34" s="6">
        <v>12091</v>
      </c>
      <c r="D34" s="6">
        <v>8075.18</v>
      </c>
      <c r="E34" s="6">
        <v>7655</v>
      </c>
      <c r="F34" s="6">
        <v>14504.7</v>
      </c>
      <c r="G34" s="6">
        <v>3298</v>
      </c>
      <c r="H34" s="6">
        <v>13348.74</v>
      </c>
      <c r="I34" s="6">
        <v>0</v>
      </c>
      <c r="J34" s="6">
        <v>0</v>
      </c>
      <c r="K34" s="6">
        <v>1</v>
      </c>
      <c r="L34" s="6">
        <v>0.48</v>
      </c>
      <c r="M34" s="31">
        <v>65629</v>
      </c>
      <c r="N34" s="6">
        <v>16874.543400000002</v>
      </c>
      <c r="O34" s="6">
        <f t="shared" si="6"/>
        <v>23045</v>
      </c>
      <c r="P34" s="6">
        <f t="shared" si="7"/>
        <v>35929.100000000006</v>
      </c>
      <c r="Q34" s="26">
        <f t="shared" si="8"/>
        <v>35.11405019122644</v>
      </c>
      <c r="R34" s="6">
        <f t="shared" si="5"/>
        <v>212.91894629871882</v>
      </c>
    </row>
    <row r="35" spans="1:18" ht="30" customHeight="1" x14ac:dyDescent="0.3">
      <c r="A35" s="4">
        <v>27</v>
      </c>
      <c r="B35" s="5" t="s">
        <v>65</v>
      </c>
      <c r="C35" s="6">
        <v>2796</v>
      </c>
      <c r="D35" s="6">
        <v>1027.77</v>
      </c>
      <c r="E35" s="6">
        <v>2948</v>
      </c>
      <c r="F35" s="6">
        <v>1508.96</v>
      </c>
      <c r="G35" s="6">
        <v>1676</v>
      </c>
      <c r="H35" s="6">
        <v>1452.09</v>
      </c>
      <c r="I35" s="6">
        <v>0</v>
      </c>
      <c r="J35" s="6">
        <v>0</v>
      </c>
      <c r="K35" s="6">
        <v>0</v>
      </c>
      <c r="L35" s="6">
        <v>0</v>
      </c>
      <c r="M35" s="31">
        <v>21395</v>
      </c>
      <c r="N35" s="6">
        <v>5217.2624999999998</v>
      </c>
      <c r="O35" s="6">
        <f t="shared" si="6"/>
        <v>7420</v>
      </c>
      <c r="P35" s="6">
        <f t="shared" si="7"/>
        <v>3988.8199999999997</v>
      </c>
      <c r="Q35" s="26">
        <f t="shared" si="8"/>
        <v>34.681000233699464</v>
      </c>
      <c r="R35" s="6">
        <f t="shared" si="5"/>
        <v>76.454270798143668</v>
      </c>
    </row>
    <row r="36" spans="1:18" ht="30" customHeight="1" x14ac:dyDescent="0.3">
      <c r="A36" s="4">
        <v>28</v>
      </c>
      <c r="B36" s="5" t="s">
        <v>66</v>
      </c>
      <c r="C36" s="6">
        <v>11997</v>
      </c>
      <c r="D36" s="6">
        <v>4442.22</v>
      </c>
      <c r="E36" s="6">
        <v>6463</v>
      </c>
      <c r="F36" s="6">
        <v>5357.52</v>
      </c>
      <c r="G36" s="6">
        <v>5534</v>
      </c>
      <c r="H36" s="6">
        <v>7001.82</v>
      </c>
      <c r="I36" s="6">
        <v>0</v>
      </c>
      <c r="J36" s="6">
        <v>0</v>
      </c>
      <c r="K36" s="6">
        <v>0</v>
      </c>
      <c r="L36" s="6">
        <v>0</v>
      </c>
      <c r="M36" s="31">
        <v>48455</v>
      </c>
      <c r="N36" s="6">
        <v>9220.4681</v>
      </c>
      <c r="O36" s="6">
        <f t="shared" si="6"/>
        <v>23994</v>
      </c>
      <c r="P36" s="6">
        <f t="shared" si="7"/>
        <v>16801.560000000001</v>
      </c>
      <c r="Q36" s="26">
        <f t="shared" si="8"/>
        <v>49.51810958621401</v>
      </c>
      <c r="R36" s="6">
        <f t="shared" si="5"/>
        <v>182.22024975066074</v>
      </c>
    </row>
    <row r="37" spans="1:18" ht="30" customHeight="1" x14ac:dyDescent="0.2">
      <c r="A37" s="7"/>
      <c r="B37" s="8" t="s">
        <v>8</v>
      </c>
      <c r="C37" s="9">
        <f t="shared" ref="C37:P37" si="9">SUM(C21:C36)</f>
        <v>453727</v>
      </c>
      <c r="D37" s="9">
        <f t="shared" si="9"/>
        <v>72053.130000000019</v>
      </c>
      <c r="E37" s="9">
        <f t="shared" si="9"/>
        <v>110927</v>
      </c>
      <c r="F37" s="9">
        <f t="shared" si="9"/>
        <v>90928.250000000015</v>
      </c>
      <c r="G37" s="9">
        <f t="shared" si="9"/>
        <v>73963</v>
      </c>
      <c r="H37" s="9">
        <f t="shared" si="9"/>
        <v>95730.62</v>
      </c>
      <c r="I37" s="9">
        <f t="shared" si="9"/>
        <v>75</v>
      </c>
      <c r="J37" s="9">
        <f t="shared" si="9"/>
        <v>21.72</v>
      </c>
      <c r="K37" s="9">
        <f t="shared" si="9"/>
        <v>3</v>
      </c>
      <c r="L37" s="9">
        <f t="shared" si="9"/>
        <v>54.36</v>
      </c>
      <c r="M37" s="9">
        <f t="shared" si="9"/>
        <v>805006</v>
      </c>
      <c r="N37" s="9">
        <f t="shared" si="9"/>
        <v>154824.20859999998</v>
      </c>
      <c r="O37" s="9">
        <f t="shared" si="9"/>
        <v>638695</v>
      </c>
      <c r="P37" s="9">
        <f t="shared" si="9"/>
        <v>258788.08000000002</v>
      </c>
      <c r="Q37" s="9">
        <f t="shared" si="8"/>
        <v>79.340402431783119</v>
      </c>
      <c r="R37" s="9">
        <f t="shared" si="5"/>
        <v>167.1496223620936</v>
      </c>
    </row>
    <row r="38" spans="1:18" ht="30" customHeight="1" x14ac:dyDescent="0.3">
      <c r="A38" s="10">
        <v>29</v>
      </c>
      <c r="B38" s="11" t="s">
        <v>95</v>
      </c>
      <c r="C38" s="6">
        <v>24743</v>
      </c>
      <c r="D38" s="6">
        <v>2095.85</v>
      </c>
      <c r="E38" s="6">
        <v>421</v>
      </c>
      <c r="F38" s="6">
        <v>299.83999999999997</v>
      </c>
      <c r="G38" s="6">
        <v>100</v>
      </c>
      <c r="H38" s="6">
        <v>134.22999999999999</v>
      </c>
      <c r="I38" s="6">
        <v>0</v>
      </c>
      <c r="J38" s="6">
        <v>0</v>
      </c>
      <c r="K38" s="6">
        <v>0</v>
      </c>
      <c r="L38" s="6">
        <v>0</v>
      </c>
      <c r="M38" s="31">
        <v>18030</v>
      </c>
      <c r="N38" s="6">
        <v>3039.1201000000001</v>
      </c>
      <c r="O38" s="6">
        <f>C38+E38+G38+I38+K38</f>
        <v>25264</v>
      </c>
      <c r="P38" s="6">
        <f>D38+F38+H38+J38+L38</f>
        <v>2529.92</v>
      </c>
      <c r="Q38" s="26">
        <f t="shared" si="8"/>
        <v>140.12201885745978</v>
      </c>
      <c r="R38" s="6">
        <f>P38*100/N38</f>
        <v>83.245147172696463</v>
      </c>
    </row>
    <row r="39" spans="1:18" ht="30" customHeight="1" x14ac:dyDescent="0.3">
      <c r="A39" s="10">
        <v>30</v>
      </c>
      <c r="B39" s="11" t="s">
        <v>96</v>
      </c>
      <c r="C39" s="6">
        <v>15117</v>
      </c>
      <c r="D39" s="6">
        <v>1048.3</v>
      </c>
      <c r="E39" s="6">
        <v>348</v>
      </c>
      <c r="F39" s="6">
        <v>35.520000000000003</v>
      </c>
      <c r="G39" s="6">
        <v>31</v>
      </c>
      <c r="H39" s="6">
        <v>5.05</v>
      </c>
      <c r="I39" s="6">
        <v>0</v>
      </c>
      <c r="J39" s="6">
        <v>0</v>
      </c>
      <c r="K39" s="6">
        <v>0</v>
      </c>
      <c r="L39" s="6">
        <v>0</v>
      </c>
      <c r="M39" s="31">
        <v>11016</v>
      </c>
      <c r="N39" s="6">
        <v>661.81280000000004</v>
      </c>
      <c r="O39" s="6">
        <f t="shared" ref="O39:O45" si="10">C39+E39+G39+I39+K39</f>
        <v>15496</v>
      </c>
      <c r="P39" s="6">
        <f t="shared" ref="P39:P45" si="11">D39+F39+H39+J39+L39</f>
        <v>1088.8699999999999</v>
      </c>
      <c r="Q39" s="26">
        <f t="shared" si="8"/>
        <v>140.66811909949166</v>
      </c>
      <c r="R39" s="6">
        <f>P39*100/N39</f>
        <v>164.52839836279983</v>
      </c>
    </row>
    <row r="40" spans="1:18" ht="30" customHeight="1" x14ac:dyDescent="0.3">
      <c r="A40" s="10">
        <v>31</v>
      </c>
      <c r="B40" s="11" t="s">
        <v>97</v>
      </c>
      <c r="C40" s="6">
        <v>58487</v>
      </c>
      <c r="D40" s="6">
        <v>288.85000000000002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31">
        <v>8622</v>
      </c>
      <c r="N40" s="6">
        <v>230.1661</v>
      </c>
      <c r="O40" s="6">
        <f t="shared" si="10"/>
        <v>58487</v>
      </c>
      <c r="P40" s="6">
        <f t="shared" si="11"/>
        <v>288.85000000000002</v>
      </c>
      <c r="Q40" s="26">
        <f t="shared" si="8"/>
        <v>678.34609139410804</v>
      </c>
      <c r="R40" s="6">
        <f t="shared" ref="R40:R45" si="12">P40*100/N39</f>
        <v>43.645272500018137</v>
      </c>
    </row>
    <row r="41" spans="1:18" ht="30" customHeight="1" x14ac:dyDescent="0.3">
      <c r="A41" s="10">
        <v>32</v>
      </c>
      <c r="B41" s="11" t="s">
        <v>98</v>
      </c>
      <c r="C41" s="6">
        <v>2182</v>
      </c>
      <c r="D41" s="6">
        <v>8.2899999999999991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31">
        <v>619</v>
      </c>
      <c r="N41" s="6">
        <v>373.00190000000003</v>
      </c>
      <c r="O41" s="6">
        <f t="shared" si="10"/>
        <v>2182</v>
      </c>
      <c r="P41" s="6">
        <f t="shared" si="11"/>
        <v>8.2899999999999991</v>
      </c>
      <c r="Q41" s="26">
        <f t="shared" si="8"/>
        <v>352.50403877221322</v>
      </c>
      <c r="R41" s="6">
        <f t="shared" si="12"/>
        <v>3.6017467385509851</v>
      </c>
    </row>
    <row r="42" spans="1:18" ht="30" customHeight="1" x14ac:dyDescent="0.3">
      <c r="A42" s="10">
        <v>33</v>
      </c>
      <c r="B42" s="11" t="s">
        <v>99</v>
      </c>
      <c r="C42" s="6">
        <v>1714</v>
      </c>
      <c r="D42" s="6">
        <v>241.17</v>
      </c>
      <c r="E42" s="6">
        <v>55</v>
      </c>
      <c r="F42" s="6">
        <v>28.52</v>
      </c>
      <c r="G42" s="6">
        <v>6</v>
      </c>
      <c r="H42" s="6">
        <v>4.55</v>
      </c>
      <c r="I42" s="6">
        <v>0</v>
      </c>
      <c r="J42" s="6">
        <v>0</v>
      </c>
      <c r="K42" s="6">
        <v>0</v>
      </c>
      <c r="L42" s="6">
        <v>0</v>
      </c>
      <c r="M42" s="31">
        <v>4046</v>
      </c>
      <c r="N42" s="6">
        <v>1900.6789000000001</v>
      </c>
      <c r="O42" s="6">
        <f t="shared" si="10"/>
        <v>1775</v>
      </c>
      <c r="P42" s="6">
        <f t="shared" si="11"/>
        <v>274.24</v>
      </c>
      <c r="Q42" s="26">
        <f t="shared" si="8"/>
        <v>43.870489372219474</v>
      </c>
      <c r="R42" s="6">
        <f t="shared" si="12"/>
        <v>73.522413692798878</v>
      </c>
    </row>
    <row r="43" spans="1:18" ht="30" customHeight="1" x14ac:dyDescent="0.3">
      <c r="A43" s="10">
        <v>34</v>
      </c>
      <c r="B43" s="11" t="s">
        <v>100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31">
        <v>3300</v>
      </c>
      <c r="N43" s="6">
        <v>1920.8</v>
      </c>
      <c r="O43" s="6">
        <f t="shared" si="10"/>
        <v>0</v>
      </c>
      <c r="P43" s="6">
        <f t="shared" si="11"/>
        <v>0</v>
      </c>
      <c r="Q43" s="26">
        <f t="shared" si="8"/>
        <v>0</v>
      </c>
      <c r="R43" s="6">
        <f t="shared" si="12"/>
        <v>0</v>
      </c>
    </row>
    <row r="44" spans="1:18" ht="30" customHeight="1" x14ac:dyDescent="0.3">
      <c r="A44" s="10">
        <v>35</v>
      </c>
      <c r="B44" s="11" t="s">
        <v>101</v>
      </c>
      <c r="C44" s="6">
        <v>54700</v>
      </c>
      <c r="D44" s="6">
        <v>311.12</v>
      </c>
      <c r="E44" s="6">
        <v>1</v>
      </c>
      <c r="F44" s="6">
        <v>0.15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31">
        <v>2045</v>
      </c>
      <c r="N44" s="6">
        <v>252.91049999999998</v>
      </c>
      <c r="O44" s="6">
        <f t="shared" si="10"/>
        <v>54701</v>
      </c>
      <c r="P44" s="6">
        <f t="shared" si="11"/>
        <v>311.27</v>
      </c>
      <c r="Q44" s="26">
        <f t="shared" si="8"/>
        <v>2674.8655256723719</v>
      </c>
      <c r="R44" s="6">
        <f t="shared" si="12"/>
        <v>16.205226988754685</v>
      </c>
    </row>
    <row r="45" spans="1:18" ht="30" customHeight="1" x14ac:dyDescent="0.3">
      <c r="A45" s="10">
        <v>36</v>
      </c>
      <c r="B45" s="11" t="s">
        <v>102</v>
      </c>
      <c r="C45" s="6">
        <v>4374</v>
      </c>
      <c r="D45" s="6">
        <v>382.97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31">
        <v>3351</v>
      </c>
      <c r="N45" s="6">
        <v>331.95300000000003</v>
      </c>
      <c r="O45" s="6">
        <f t="shared" si="10"/>
        <v>4374</v>
      </c>
      <c r="P45" s="6">
        <f t="shared" si="11"/>
        <v>382.97</v>
      </c>
      <c r="Q45" s="26">
        <f t="shared" si="8"/>
        <v>130.52820053715308</v>
      </c>
      <c r="R45" s="6">
        <f t="shared" si="12"/>
        <v>151.42510888239121</v>
      </c>
    </row>
    <row r="46" spans="1:18" ht="30" customHeight="1" x14ac:dyDescent="0.2">
      <c r="A46" s="7"/>
      <c r="B46" s="12" t="s">
        <v>9</v>
      </c>
      <c r="C46" s="9">
        <f t="shared" ref="C46:P46" si="13">SUM(C38:C45)</f>
        <v>161317</v>
      </c>
      <c r="D46" s="9">
        <f t="shared" si="13"/>
        <v>4376.5499999999993</v>
      </c>
      <c r="E46" s="9">
        <f t="shared" si="13"/>
        <v>825</v>
      </c>
      <c r="F46" s="9">
        <f t="shared" si="13"/>
        <v>364.02999999999992</v>
      </c>
      <c r="G46" s="9">
        <f t="shared" si="13"/>
        <v>137</v>
      </c>
      <c r="H46" s="9">
        <f t="shared" si="13"/>
        <v>143.83000000000001</v>
      </c>
      <c r="I46" s="9">
        <f t="shared" si="13"/>
        <v>0</v>
      </c>
      <c r="J46" s="9">
        <f t="shared" si="13"/>
        <v>0</v>
      </c>
      <c r="K46" s="9">
        <f t="shared" si="13"/>
        <v>0</v>
      </c>
      <c r="L46" s="9">
        <f t="shared" si="13"/>
        <v>0</v>
      </c>
      <c r="M46" s="9">
        <f t="shared" si="13"/>
        <v>51029</v>
      </c>
      <c r="N46" s="9">
        <f>SUM(N38:N45)</f>
        <v>8710.4433000000008</v>
      </c>
      <c r="O46" s="9">
        <f t="shared" si="13"/>
        <v>162279</v>
      </c>
      <c r="P46" s="9">
        <f t="shared" si="13"/>
        <v>4884.4100000000008</v>
      </c>
      <c r="Q46" s="9">
        <f t="shared" si="8"/>
        <v>318.01328656254287</v>
      </c>
      <c r="R46" s="9">
        <f t="shared" si="5"/>
        <v>56.075332009795645</v>
      </c>
    </row>
    <row r="47" spans="1:18" ht="30" customHeight="1" x14ac:dyDescent="0.2">
      <c r="A47" s="10">
        <v>37</v>
      </c>
      <c r="B47" s="11" t="s">
        <v>10</v>
      </c>
      <c r="C47" s="13">
        <v>17645</v>
      </c>
      <c r="D47" s="13">
        <v>3067.29</v>
      </c>
      <c r="E47" s="13">
        <v>17655</v>
      </c>
      <c r="F47" s="13">
        <v>5483.55</v>
      </c>
      <c r="G47" s="13">
        <v>60741</v>
      </c>
      <c r="H47" s="13">
        <v>7706.29</v>
      </c>
      <c r="I47" s="13">
        <v>0</v>
      </c>
      <c r="J47" s="13">
        <v>0</v>
      </c>
      <c r="K47" s="13">
        <v>0</v>
      </c>
      <c r="L47" s="13">
        <v>0</v>
      </c>
      <c r="M47" s="13">
        <v>723</v>
      </c>
      <c r="N47" s="13">
        <v>722.1</v>
      </c>
      <c r="O47" s="6">
        <f>C47+E47+G47+I47+K47</f>
        <v>96041</v>
      </c>
      <c r="P47" s="6">
        <f>D47+F47+H47+J47+L47</f>
        <v>16257.130000000001</v>
      </c>
      <c r="Q47" s="26">
        <f t="shared" si="8"/>
        <v>13283.679114799446</v>
      </c>
      <c r="R47" s="6">
        <f t="shared" si="5"/>
        <v>2251.3682315468773</v>
      </c>
    </row>
    <row r="48" spans="1:18" ht="30" customHeight="1" x14ac:dyDescent="0.2">
      <c r="A48" s="7"/>
      <c r="B48" s="12" t="s">
        <v>11</v>
      </c>
      <c r="C48" s="9">
        <f>C47</f>
        <v>17645</v>
      </c>
      <c r="D48" s="9">
        <f t="shared" ref="D48:P48" si="14">D47</f>
        <v>3067.29</v>
      </c>
      <c r="E48" s="9">
        <f t="shared" si="14"/>
        <v>17655</v>
      </c>
      <c r="F48" s="9">
        <f t="shared" si="14"/>
        <v>5483.55</v>
      </c>
      <c r="G48" s="9">
        <f t="shared" si="14"/>
        <v>60741</v>
      </c>
      <c r="H48" s="9">
        <f t="shared" si="14"/>
        <v>7706.29</v>
      </c>
      <c r="I48" s="9">
        <f t="shared" si="14"/>
        <v>0</v>
      </c>
      <c r="J48" s="9">
        <f t="shared" si="14"/>
        <v>0</v>
      </c>
      <c r="K48" s="9">
        <f t="shared" si="14"/>
        <v>0</v>
      </c>
      <c r="L48" s="9">
        <f t="shared" si="14"/>
        <v>0</v>
      </c>
      <c r="M48" s="9">
        <f t="shared" si="14"/>
        <v>723</v>
      </c>
      <c r="N48" s="9">
        <f t="shared" si="14"/>
        <v>722.1</v>
      </c>
      <c r="O48" s="9">
        <f t="shared" si="14"/>
        <v>96041</v>
      </c>
      <c r="P48" s="9">
        <f t="shared" si="14"/>
        <v>16257.130000000001</v>
      </c>
      <c r="Q48" s="9">
        <f t="shared" si="8"/>
        <v>13283.679114799446</v>
      </c>
      <c r="R48" s="9">
        <f t="shared" si="5"/>
        <v>2251.3682315468773</v>
      </c>
    </row>
    <row r="49" spans="1:18" ht="30" customHeight="1" x14ac:dyDescent="0.2">
      <c r="A49" s="10">
        <v>38</v>
      </c>
      <c r="B49" s="5" t="s">
        <v>82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6">
        <v>0</v>
      </c>
      <c r="P49" s="6">
        <v>0</v>
      </c>
      <c r="Q49" s="6">
        <v>0</v>
      </c>
      <c r="R49" s="6">
        <v>0</v>
      </c>
    </row>
    <row r="50" spans="1:18" ht="30" customHeight="1" x14ac:dyDescent="0.2">
      <c r="A50" s="10">
        <v>39</v>
      </c>
      <c r="B50" s="5" t="s">
        <v>83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6">
        <v>0</v>
      </c>
      <c r="P50" s="6">
        <v>0</v>
      </c>
      <c r="Q50" s="6">
        <v>0</v>
      </c>
      <c r="R50" s="6">
        <v>0</v>
      </c>
    </row>
    <row r="51" spans="1:18" ht="30" customHeight="1" x14ac:dyDescent="0.2">
      <c r="A51" s="10">
        <v>40</v>
      </c>
      <c r="B51" s="5" t="s">
        <v>12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6">
        <v>0</v>
      </c>
      <c r="P51" s="6">
        <v>0</v>
      </c>
      <c r="Q51" s="6">
        <v>0</v>
      </c>
      <c r="R51" s="6">
        <v>0</v>
      </c>
    </row>
    <row r="52" spans="1:18" ht="30" customHeight="1" x14ac:dyDescent="0.2">
      <c r="A52" s="7"/>
      <c r="B52" s="12" t="s">
        <v>13</v>
      </c>
      <c r="C52" s="9">
        <f>C49</f>
        <v>0</v>
      </c>
      <c r="D52" s="9">
        <f t="shared" ref="D52:P52" si="15">D49</f>
        <v>0</v>
      </c>
      <c r="E52" s="9">
        <f t="shared" si="15"/>
        <v>0</v>
      </c>
      <c r="F52" s="9">
        <f t="shared" si="15"/>
        <v>0</v>
      </c>
      <c r="G52" s="9">
        <f t="shared" si="15"/>
        <v>0</v>
      </c>
      <c r="H52" s="9">
        <f t="shared" si="15"/>
        <v>0</v>
      </c>
      <c r="I52" s="9">
        <f t="shared" si="15"/>
        <v>0</v>
      </c>
      <c r="J52" s="9">
        <f t="shared" si="15"/>
        <v>0</v>
      </c>
      <c r="K52" s="9">
        <f t="shared" si="15"/>
        <v>0</v>
      </c>
      <c r="L52" s="9">
        <f t="shared" si="15"/>
        <v>0</v>
      </c>
      <c r="M52" s="9">
        <f t="shared" si="15"/>
        <v>0</v>
      </c>
      <c r="N52" s="9"/>
      <c r="O52" s="9">
        <f t="shared" si="15"/>
        <v>0</v>
      </c>
      <c r="P52" s="9">
        <f t="shared" si="15"/>
        <v>0</v>
      </c>
      <c r="Q52" s="9">
        <v>0</v>
      </c>
      <c r="R52" s="9">
        <v>0</v>
      </c>
    </row>
    <row r="53" spans="1:18" ht="30" customHeight="1" x14ac:dyDescent="0.3">
      <c r="A53" s="4">
        <v>41</v>
      </c>
      <c r="B53" s="5" t="s">
        <v>14</v>
      </c>
      <c r="C53" s="6">
        <v>8689</v>
      </c>
      <c r="D53" s="6">
        <v>606.99</v>
      </c>
      <c r="E53" s="6">
        <v>88</v>
      </c>
      <c r="F53" s="6">
        <v>233.23</v>
      </c>
      <c r="G53" s="6">
        <v>7</v>
      </c>
      <c r="H53" s="6">
        <v>193</v>
      </c>
      <c r="I53" s="6">
        <v>0</v>
      </c>
      <c r="J53" s="6">
        <v>0</v>
      </c>
      <c r="K53" s="6">
        <v>0</v>
      </c>
      <c r="L53" s="6">
        <v>0</v>
      </c>
      <c r="M53" s="31">
        <v>44919</v>
      </c>
      <c r="N53" s="6">
        <v>1557.3720000000001</v>
      </c>
      <c r="O53" s="6">
        <f>C53+E53+G53+I53+K53</f>
        <v>8784</v>
      </c>
      <c r="P53" s="6">
        <f>D53+F53+H53+J53+L53</f>
        <v>1033.22</v>
      </c>
      <c r="Q53" s="26">
        <f t="shared" si="8"/>
        <v>19.555199358845922</v>
      </c>
      <c r="R53" s="6">
        <f t="shared" si="5"/>
        <v>66.343815093632088</v>
      </c>
    </row>
    <row r="54" spans="1:18" ht="30" customHeight="1" x14ac:dyDescent="0.3">
      <c r="A54" s="4">
        <v>42</v>
      </c>
      <c r="B54" s="5" t="s">
        <v>89</v>
      </c>
      <c r="C54" s="6">
        <v>6327</v>
      </c>
      <c r="D54" s="6">
        <v>190</v>
      </c>
      <c r="E54" s="6">
        <v>25</v>
      </c>
      <c r="F54" s="6">
        <v>8.14</v>
      </c>
      <c r="G54" s="6">
        <v>0</v>
      </c>
      <c r="H54" s="6">
        <v>0</v>
      </c>
      <c r="I54" s="6">
        <v>329</v>
      </c>
      <c r="J54" s="6">
        <v>11.53</v>
      </c>
      <c r="K54" s="6">
        <v>0</v>
      </c>
      <c r="L54" s="6">
        <v>0</v>
      </c>
      <c r="M54" s="31">
        <v>17810</v>
      </c>
      <c r="N54" s="6">
        <v>463.79410000000001</v>
      </c>
      <c r="O54" s="6">
        <f>C54+E54+G54+I54+K54</f>
        <v>6681</v>
      </c>
      <c r="P54" s="6">
        <f>D54+F54+H54+J54+L54</f>
        <v>209.67</v>
      </c>
      <c r="Q54" s="26">
        <f t="shared" si="8"/>
        <v>37.512633352049413</v>
      </c>
      <c r="R54" s="6">
        <f t="shared" si="5"/>
        <v>45.207560855129465</v>
      </c>
    </row>
    <row r="55" spans="1:18" ht="30" customHeight="1" x14ac:dyDescent="0.2">
      <c r="A55" s="14"/>
      <c r="B55" s="8" t="s">
        <v>15</v>
      </c>
      <c r="C55" s="9">
        <f t="shared" ref="C55:P55" si="16">SUM(C53:C54)</f>
        <v>15016</v>
      </c>
      <c r="D55" s="9">
        <f t="shared" si="16"/>
        <v>796.99</v>
      </c>
      <c r="E55" s="9">
        <f t="shared" si="16"/>
        <v>113</v>
      </c>
      <c r="F55" s="9">
        <f t="shared" si="16"/>
        <v>241.37</v>
      </c>
      <c r="G55" s="9">
        <f t="shared" si="16"/>
        <v>7</v>
      </c>
      <c r="H55" s="9">
        <f t="shared" si="16"/>
        <v>193</v>
      </c>
      <c r="I55" s="9">
        <f t="shared" si="16"/>
        <v>329</v>
      </c>
      <c r="J55" s="9">
        <f t="shared" si="16"/>
        <v>11.53</v>
      </c>
      <c r="K55" s="9">
        <f t="shared" si="16"/>
        <v>0</v>
      </c>
      <c r="L55" s="9">
        <f t="shared" si="16"/>
        <v>0</v>
      </c>
      <c r="M55" s="9">
        <f t="shared" si="16"/>
        <v>62729</v>
      </c>
      <c r="N55" s="9">
        <f t="shared" si="16"/>
        <v>2021.1661000000001</v>
      </c>
      <c r="O55" s="9">
        <f t="shared" si="16"/>
        <v>15465</v>
      </c>
      <c r="P55" s="9">
        <f t="shared" si="16"/>
        <v>1242.8900000000001</v>
      </c>
      <c r="Q55" s="9">
        <f t="shared" si="8"/>
        <v>24.653668956941765</v>
      </c>
      <c r="R55" s="9">
        <f t="shared" si="5"/>
        <v>61.493709002936477</v>
      </c>
    </row>
    <row r="56" spans="1:18" ht="30" customHeight="1" x14ac:dyDescent="0.3">
      <c r="A56" s="4">
        <v>43</v>
      </c>
      <c r="B56" s="5" t="s">
        <v>16</v>
      </c>
      <c r="C56" s="6">
        <v>8066</v>
      </c>
      <c r="D56" s="6">
        <v>285.83</v>
      </c>
      <c r="E56" s="6">
        <v>202</v>
      </c>
      <c r="F56" s="6">
        <v>173.26</v>
      </c>
      <c r="G56" s="6">
        <v>68</v>
      </c>
      <c r="H56" s="6">
        <v>876.7</v>
      </c>
      <c r="I56" s="6">
        <v>30</v>
      </c>
      <c r="J56" s="6">
        <v>52.72</v>
      </c>
      <c r="K56" s="6">
        <v>2056</v>
      </c>
      <c r="L56" s="6">
        <v>746.25</v>
      </c>
      <c r="M56" s="31">
        <v>142669</v>
      </c>
      <c r="N56" s="6">
        <v>3557.54</v>
      </c>
      <c r="O56" s="6">
        <f>C56+E56+G56+I56+K56</f>
        <v>10422</v>
      </c>
      <c r="P56" s="6">
        <f>D56+F56+H56+J56+L56</f>
        <v>2134.7600000000002</v>
      </c>
      <c r="Q56" s="26">
        <f t="shared" si="8"/>
        <v>7.3050207122780701</v>
      </c>
      <c r="R56" s="6">
        <f t="shared" si="5"/>
        <v>60.006633797511775</v>
      </c>
    </row>
    <row r="57" spans="1:18" ht="30" customHeight="1" x14ac:dyDescent="0.2">
      <c r="A57" s="14"/>
      <c r="B57" s="8" t="s">
        <v>17</v>
      </c>
      <c r="C57" s="9">
        <f t="shared" ref="C57:P57" si="17">SUM(C56:C56)</f>
        <v>8066</v>
      </c>
      <c r="D57" s="9">
        <f t="shared" si="17"/>
        <v>285.83</v>
      </c>
      <c r="E57" s="9">
        <f t="shared" si="17"/>
        <v>202</v>
      </c>
      <c r="F57" s="9">
        <f t="shared" si="17"/>
        <v>173.26</v>
      </c>
      <c r="G57" s="9">
        <f t="shared" si="17"/>
        <v>68</v>
      </c>
      <c r="H57" s="9">
        <f t="shared" si="17"/>
        <v>876.7</v>
      </c>
      <c r="I57" s="9">
        <f t="shared" si="17"/>
        <v>30</v>
      </c>
      <c r="J57" s="9">
        <f t="shared" si="17"/>
        <v>52.72</v>
      </c>
      <c r="K57" s="9">
        <f t="shared" si="17"/>
        <v>2056</v>
      </c>
      <c r="L57" s="9">
        <f t="shared" si="17"/>
        <v>746.25</v>
      </c>
      <c r="M57" s="9">
        <f t="shared" si="17"/>
        <v>142669</v>
      </c>
      <c r="N57" s="9">
        <f t="shared" si="17"/>
        <v>3557.54</v>
      </c>
      <c r="O57" s="9">
        <f t="shared" si="17"/>
        <v>10422</v>
      </c>
      <c r="P57" s="9">
        <f t="shared" si="17"/>
        <v>2134.7600000000002</v>
      </c>
      <c r="Q57" s="9">
        <f t="shared" si="8"/>
        <v>7.3050207122780701</v>
      </c>
      <c r="R57" s="9">
        <f t="shared" si="5"/>
        <v>60.006633797511775</v>
      </c>
    </row>
    <row r="58" spans="1:18" ht="18" customHeight="1" x14ac:dyDescent="0.2">
      <c r="A58" s="15"/>
      <c r="B58" s="16" t="s">
        <v>18</v>
      </c>
      <c r="C58" s="17">
        <f>C20+C37+C46+C48+C52+C55+C57</f>
        <v>1453006</v>
      </c>
      <c r="D58" s="17">
        <f t="shared" ref="D58:P58" si="18">D20+D37+D46+D48+D52+D55+D57</f>
        <v>136395.25999999998</v>
      </c>
      <c r="E58" s="17">
        <f t="shared" si="18"/>
        <v>210457</v>
      </c>
      <c r="F58" s="17">
        <f t="shared" si="18"/>
        <v>143185.87000000002</v>
      </c>
      <c r="G58" s="17">
        <f t="shared" si="18"/>
        <v>140507</v>
      </c>
      <c r="H58" s="17">
        <f t="shared" si="18"/>
        <v>141811.38</v>
      </c>
      <c r="I58" s="17">
        <f t="shared" si="18"/>
        <v>2853</v>
      </c>
      <c r="J58" s="17">
        <f t="shared" si="18"/>
        <v>170.51999999999998</v>
      </c>
      <c r="K58" s="17">
        <f t="shared" si="18"/>
        <v>3873</v>
      </c>
      <c r="L58" s="17">
        <f t="shared" si="18"/>
        <v>1552.56</v>
      </c>
      <c r="M58" s="17">
        <f t="shared" si="18"/>
        <v>2262883</v>
      </c>
      <c r="N58" s="17">
        <f t="shared" si="18"/>
        <v>361915.58779999992</v>
      </c>
      <c r="O58" s="17">
        <f t="shared" si="18"/>
        <v>1810696</v>
      </c>
      <c r="P58" s="17">
        <f t="shared" si="18"/>
        <v>423115.59</v>
      </c>
      <c r="Q58" s="17">
        <f t="shared" si="8"/>
        <v>80.017216974982802</v>
      </c>
      <c r="R58" s="17">
        <f>P58*100/N58</f>
        <v>116.91002108309857</v>
      </c>
    </row>
    <row r="59" spans="1:18" x14ac:dyDescent="0.2">
      <c r="R59" s="3"/>
    </row>
    <row r="60" spans="1:18" ht="18" x14ac:dyDescent="0.2">
      <c r="C60" s="45" t="s">
        <v>106</v>
      </c>
      <c r="D60" s="45"/>
      <c r="E60" s="45"/>
      <c r="F60" s="45"/>
      <c r="G60" s="45"/>
      <c r="H60" s="45"/>
      <c r="I60" s="45"/>
      <c r="J60" s="45"/>
      <c r="K60" s="45"/>
      <c r="L60" s="45"/>
      <c r="M60" s="23"/>
    </row>
    <row r="61" spans="1:18" x14ac:dyDescent="0.2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21"/>
    </row>
    <row r="62" spans="1:18" ht="18" x14ac:dyDescent="0.2">
      <c r="C62" s="33" t="s">
        <v>105</v>
      </c>
      <c r="D62" s="33"/>
      <c r="E62" s="33"/>
      <c r="F62" s="33"/>
      <c r="G62" s="33"/>
      <c r="H62" s="33"/>
      <c r="I62" s="33"/>
      <c r="J62" s="33"/>
      <c r="K62" s="33"/>
      <c r="L62" s="34"/>
      <c r="M62" s="22"/>
    </row>
    <row r="63" spans="1:18" x14ac:dyDescent="0.2"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8" ht="18" x14ac:dyDescent="0.2">
      <c r="C64" s="45" t="s">
        <v>104</v>
      </c>
      <c r="D64" s="45"/>
      <c r="E64" s="45"/>
      <c r="F64" s="45"/>
      <c r="G64" s="45"/>
      <c r="H64" s="45"/>
      <c r="I64" s="45"/>
      <c r="J64" s="45"/>
      <c r="K64" s="45"/>
      <c r="L64" s="45"/>
    </row>
  </sheetData>
  <mergeCells count="13">
    <mergeCell ref="C64:L64"/>
    <mergeCell ref="C60:L60"/>
    <mergeCell ref="N4:R5"/>
    <mergeCell ref="A1:R1"/>
    <mergeCell ref="A2:R2"/>
    <mergeCell ref="A4:A6"/>
    <mergeCell ref="B4:B6"/>
    <mergeCell ref="C4:D5"/>
    <mergeCell ref="E4:F5"/>
    <mergeCell ref="G4:H5"/>
    <mergeCell ref="I4:J5"/>
    <mergeCell ref="K4:L5"/>
    <mergeCell ref="A3:R3"/>
  </mergeCells>
  <dataValidations count="1">
    <dataValidation type="whole" allowBlank="1" showInputMessage="1" showErrorMessage="1" sqref="C55:P55 C57:P58 M49:N52 M46:P46 M48:P48 C37:P37 C20:P20 C46:L52 M47:N47 O52:P52">
      <formula1>0</formula1>
      <formula2>99999999999999900000</formula2>
    </dataValidation>
  </dataValidations>
  <printOptions horizontalCentered="1" verticalCentered="1"/>
  <pageMargins left="0" right="0" top="0" bottom="0.23622047244094499" header="0" footer="0.23622047244094499"/>
  <pageSetup paperSize="9" scale="4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45"/>
  <sheetViews>
    <sheetView zoomScale="85" zoomScaleNormal="85" workbookViewId="0">
      <pane xSplit="2" ySplit="5" topLeftCell="E6" activePane="bottomRight" state="frozen"/>
      <selection activeCell="C10" sqref="C10"/>
      <selection pane="topRight" activeCell="C10" sqref="C10"/>
      <selection pane="bottomLeft" activeCell="C10" sqref="C10"/>
      <selection pane="bottomRight" activeCell="U6" sqref="U6"/>
    </sheetView>
  </sheetViews>
  <sheetFormatPr defaultRowHeight="12.75" x14ac:dyDescent="0.2"/>
  <cols>
    <col min="1" max="1" width="6.7109375" style="1" customWidth="1"/>
    <col min="2" max="2" width="28.42578125" style="1" customWidth="1"/>
    <col min="3" max="3" width="15.28515625" style="1" customWidth="1"/>
    <col min="4" max="4" width="15.85546875" style="1" customWidth="1"/>
    <col min="5" max="5" width="12.28515625" style="1" customWidth="1"/>
    <col min="6" max="6" width="14.5703125" style="1" customWidth="1"/>
    <col min="7" max="7" width="13.5703125" style="1" customWidth="1"/>
    <col min="8" max="8" width="15.42578125" style="1" customWidth="1"/>
    <col min="9" max="9" width="10.140625" style="1" customWidth="1"/>
    <col min="10" max="10" width="11" style="1" customWidth="1"/>
    <col min="11" max="11" width="9.7109375" style="1" customWidth="1"/>
    <col min="12" max="12" width="13.5703125" style="1" customWidth="1"/>
    <col min="13" max="13" width="14.42578125" style="1" customWidth="1"/>
    <col min="14" max="14" width="15" style="1" customWidth="1"/>
    <col min="15" max="15" width="15.140625" style="1" customWidth="1"/>
    <col min="16" max="16" width="15.85546875" style="1" customWidth="1"/>
    <col min="17" max="17" width="12.5703125" style="1" customWidth="1"/>
    <col min="18" max="18" width="13" style="1" customWidth="1"/>
    <col min="19" max="16384" width="9.140625" style="1"/>
  </cols>
  <sheetData>
    <row r="1" spans="1:18" ht="35.25" customHeight="1" x14ac:dyDescent="0.2">
      <c r="A1" s="59" t="s">
        <v>87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30" customHeight="1" x14ac:dyDescent="0.2">
      <c r="A2" s="60" t="s">
        <v>108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30.75" customHeight="1" x14ac:dyDescent="0.2">
      <c r="A3" s="69" t="s">
        <v>109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30" customHeight="1" x14ac:dyDescent="0.2">
      <c r="A4" s="61" t="s">
        <v>0</v>
      </c>
      <c r="B4" s="61" t="s">
        <v>19</v>
      </c>
      <c r="C4" s="62" t="s">
        <v>2</v>
      </c>
      <c r="D4" s="62"/>
      <c r="E4" s="62" t="s">
        <v>85</v>
      </c>
      <c r="F4" s="62"/>
      <c r="G4" s="62" t="s">
        <v>86</v>
      </c>
      <c r="H4" s="62"/>
      <c r="I4" s="62" t="s">
        <v>3</v>
      </c>
      <c r="J4" s="62"/>
      <c r="K4" s="62" t="s">
        <v>4</v>
      </c>
      <c r="L4" s="62"/>
      <c r="M4" s="27"/>
      <c r="N4" s="63" t="s">
        <v>5</v>
      </c>
      <c r="O4" s="64"/>
      <c r="P4" s="64"/>
      <c r="Q4" s="64"/>
      <c r="R4" s="65"/>
    </row>
    <row r="5" spans="1:18" ht="30" customHeight="1" x14ac:dyDescent="0.2">
      <c r="A5" s="61"/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28"/>
      <c r="N5" s="66"/>
      <c r="O5" s="67"/>
      <c r="P5" s="67"/>
      <c r="Q5" s="67"/>
      <c r="R5" s="68"/>
    </row>
    <row r="6" spans="1:18" ht="81.75" customHeight="1" x14ac:dyDescent="0.2">
      <c r="A6" s="61"/>
      <c r="B6" s="61"/>
      <c r="C6" s="29" t="s">
        <v>88</v>
      </c>
      <c r="D6" s="29" t="s">
        <v>6</v>
      </c>
      <c r="E6" s="29" t="s">
        <v>88</v>
      </c>
      <c r="F6" s="29" t="s">
        <v>6</v>
      </c>
      <c r="G6" s="29" t="s">
        <v>88</v>
      </c>
      <c r="H6" s="29" t="s">
        <v>6</v>
      </c>
      <c r="I6" s="29" t="s">
        <v>88</v>
      </c>
      <c r="J6" s="29" t="s">
        <v>6</v>
      </c>
      <c r="K6" s="29" t="s">
        <v>88</v>
      </c>
      <c r="L6" s="29" t="s">
        <v>6</v>
      </c>
      <c r="M6" s="29" t="s">
        <v>90</v>
      </c>
      <c r="N6" s="29" t="s">
        <v>93</v>
      </c>
      <c r="O6" s="29" t="s">
        <v>88</v>
      </c>
      <c r="P6" s="29" t="s">
        <v>6</v>
      </c>
      <c r="Q6" s="29" t="s">
        <v>91</v>
      </c>
      <c r="R6" s="29" t="s">
        <v>92</v>
      </c>
    </row>
    <row r="7" spans="1:18" ht="30" customHeight="1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</row>
    <row r="8" spans="1:18" s="38" customFormat="1" ht="39.950000000000003" customHeight="1" x14ac:dyDescent="0.2">
      <c r="A8" s="36">
        <v>1</v>
      </c>
      <c r="B8" s="37" t="s">
        <v>20</v>
      </c>
      <c r="C8" s="37">
        <v>36439</v>
      </c>
      <c r="D8" s="37">
        <v>2521.2600000000002</v>
      </c>
      <c r="E8" s="37">
        <v>1629</v>
      </c>
      <c r="F8" s="37">
        <v>1642.97</v>
      </c>
      <c r="G8" s="37">
        <v>171</v>
      </c>
      <c r="H8" s="37">
        <v>505.3</v>
      </c>
      <c r="I8" s="37">
        <v>220</v>
      </c>
      <c r="J8" s="37">
        <v>2.77</v>
      </c>
      <c r="K8" s="37">
        <v>111</v>
      </c>
      <c r="L8" s="37">
        <v>4.91</v>
      </c>
      <c r="M8" s="37">
        <v>461645</v>
      </c>
      <c r="N8" s="37">
        <v>3548.2584000000002</v>
      </c>
      <c r="O8" s="37">
        <f t="shared" ref="O8:O44" si="0">(C8+E8+G8+I8+K8)</f>
        <v>38570</v>
      </c>
      <c r="P8" s="37">
        <f t="shared" ref="P8:P43" si="1">SUM(D8+F8+H8+J8+L8)</f>
        <v>4677.2100000000009</v>
      </c>
      <c r="Q8" s="37">
        <f>O8*100/M8</f>
        <v>8.3549047428218657</v>
      </c>
      <c r="R8" s="37">
        <f>P8*100/N8</f>
        <v>131.8170627032124</v>
      </c>
    </row>
    <row r="9" spans="1:18" s="38" customFormat="1" ht="39.950000000000003" customHeight="1" x14ac:dyDescent="0.2">
      <c r="A9" s="36">
        <v>2</v>
      </c>
      <c r="B9" s="37" t="s">
        <v>21</v>
      </c>
      <c r="C9" s="37">
        <v>15996</v>
      </c>
      <c r="D9" s="37">
        <v>1084.6600000000001</v>
      </c>
      <c r="E9" s="37">
        <v>683</v>
      </c>
      <c r="F9" s="37">
        <v>641.11</v>
      </c>
      <c r="G9" s="37">
        <v>98</v>
      </c>
      <c r="H9" s="37">
        <v>230.79</v>
      </c>
      <c r="I9" s="37">
        <v>36</v>
      </c>
      <c r="J9" s="37">
        <v>1.07</v>
      </c>
      <c r="K9" s="37">
        <v>48</v>
      </c>
      <c r="L9" s="37">
        <v>1.1499999999999999</v>
      </c>
      <c r="M9" s="37">
        <v>26000</v>
      </c>
      <c r="N9" s="37">
        <v>1300</v>
      </c>
      <c r="O9" s="37">
        <f t="shared" si="0"/>
        <v>16861</v>
      </c>
      <c r="P9" s="37">
        <f t="shared" si="1"/>
        <v>1958.78</v>
      </c>
      <c r="Q9" s="37">
        <f t="shared" ref="Q9:Q43" si="2">O9*100/M9</f>
        <v>64.849999999999994</v>
      </c>
      <c r="R9" s="37">
        <f t="shared" ref="R9:R43" si="3">P9*100/N9</f>
        <v>150.67538461538462</v>
      </c>
    </row>
    <row r="10" spans="1:18" s="38" customFormat="1" ht="39.950000000000003" customHeight="1" x14ac:dyDescent="0.2">
      <c r="A10" s="36">
        <v>3</v>
      </c>
      <c r="B10" s="37" t="s">
        <v>22</v>
      </c>
      <c r="C10" s="37">
        <v>21171</v>
      </c>
      <c r="D10" s="37">
        <v>1695.64</v>
      </c>
      <c r="E10" s="37">
        <v>1116</v>
      </c>
      <c r="F10" s="37">
        <v>943.67</v>
      </c>
      <c r="G10" s="37">
        <v>126</v>
      </c>
      <c r="H10" s="37">
        <v>215.14</v>
      </c>
      <c r="I10" s="37">
        <v>46</v>
      </c>
      <c r="J10" s="37">
        <v>1.78</v>
      </c>
      <c r="K10" s="37">
        <v>8</v>
      </c>
      <c r="L10" s="37">
        <v>3.08</v>
      </c>
      <c r="M10" s="37">
        <v>26840</v>
      </c>
      <c r="N10" s="37">
        <v>1850</v>
      </c>
      <c r="O10" s="37">
        <f t="shared" si="0"/>
        <v>22467</v>
      </c>
      <c r="P10" s="37">
        <f t="shared" si="1"/>
        <v>2859.31</v>
      </c>
      <c r="Q10" s="37">
        <f t="shared" si="2"/>
        <v>83.707153502235471</v>
      </c>
      <c r="R10" s="37">
        <f t="shared" si="3"/>
        <v>154.55729729729731</v>
      </c>
    </row>
    <row r="11" spans="1:18" s="38" customFormat="1" ht="39.950000000000003" customHeight="1" x14ac:dyDescent="0.2">
      <c r="A11" s="36">
        <v>4</v>
      </c>
      <c r="B11" s="37" t="s">
        <v>110</v>
      </c>
      <c r="C11" s="37">
        <v>34522</v>
      </c>
      <c r="D11" s="37">
        <v>3509.37</v>
      </c>
      <c r="E11" s="37">
        <v>2489</v>
      </c>
      <c r="F11" s="37">
        <v>2604.31</v>
      </c>
      <c r="G11" s="37">
        <v>669</v>
      </c>
      <c r="H11" s="37">
        <v>1806.51</v>
      </c>
      <c r="I11" s="37">
        <v>37</v>
      </c>
      <c r="J11" s="37">
        <v>12.79</v>
      </c>
      <c r="K11" s="37">
        <v>11</v>
      </c>
      <c r="L11" s="37">
        <v>9.1</v>
      </c>
      <c r="M11" s="37">
        <v>56339</v>
      </c>
      <c r="N11" s="37">
        <v>5634.9934999999996</v>
      </c>
      <c r="O11" s="37">
        <f t="shared" si="0"/>
        <v>37728</v>
      </c>
      <c r="P11" s="37">
        <f t="shared" si="1"/>
        <v>7942.0800000000008</v>
      </c>
      <c r="Q11" s="37">
        <f t="shared" si="2"/>
        <v>66.966044835726578</v>
      </c>
      <c r="R11" s="37">
        <f t="shared" si="3"/>
        <v>140.94213240884841</v>
      </c>
    </row>
    <row r="12" spans="1:18" s="38" customFormat="1" ht="39.950000000000003" customHeight="1" x14ac:dyDescent="0.2">
      <c r="A12" s="36">
        <v>5</v>
      </c>
      <c r="B12" s="37" t="s">
        <v>23</v>
      </c>
      <c r="C12" s="37">
        <v>8274</v>
      </c>
      <c r="D12" s="37">
        <v>741.55</v>
      </c>
      <c r="E12" s="37">
        <v>383</v>
      </c>
      <c r="F12" s="37">
        <v>364.18</v>
      </c>
      <c r="G12" s="37">
        <v>42</v>
      </c>
      <c r="H12" s="37">
        <v>114.48</v>
      </c>
      <c r="I12" s="37">
        <v>8</v>
      </c>
      <c r="J12" s="37">
        <v>0.26</v>
      </c>
      <c r="K12" s="37">
        <v>36</v>
      </c>
      <c r="L12" s="37">
        <v>0.67</v>
      </c>
      <c r="M12" s="37">
        <v>33697</v>
      </c>
      <c r="N12" s="37">
        <v>1528.9135000000001</v>
      </c>
      <c r="O12" s="37">
        <f t="shared" si="0"/>
        <v>8743</v>
      </c>
      <c r="P12" s="37">
        <f t="shared" si="1"/>
        <v>1221.1400000000001</v>
      </c>
      <c r="Q12" s="37">
        <f t="shared" si="2"/>
        <v>25.945929904739295</v>
      </c>
      <c r="R12" s="37">
        <f t="shared" si="3"/>
        <v>79.869789886739838</v>
      </c>
    </row>
    <row r="13" spans="1:18" s="38" customFormat="1" ht="39.950000000000003" customHeight="1" x14ac:dyDescent="0.2">
      <c r="A13" s="36">
        <v>6</v>
      </c>
      <c r="B13" s="37" t="s">
        <v>24</v>
      </c>
      <c r="C13" s="37">
        <v>11956</v>
      </c>
      <c r="D13" s="37">
        <v>444.32</v>
      </c>
      <c r="E13" s="37">
        <v>170</v>
      </c>
      <c r="F13" s="37">
        <v>106.14</v>
      </c>
      <c r="G13" s="37">
        <v>16</v>
      </c>
      <c r="H13" s="37">
        <v>56.15</v>
      </c>
      <c r="I13" s="37">
        <v>76</v>
      </c>
      <c r="J13" s="37">
        <v>1.75</v>
      </c>
      <c r="K13" s="37">
        <v>85</v>
      </c>
      <c r="L13" s="37">
        <v>8.0399999999999991</v>
      </c>
      <c r="M13" s="37">
        <v>10199</v>
      </c>
      <c r="N13" s="37">
        <v>450</v>
      </c>
      <c r="O13" s="37">
        <f t="shared" si="0"/>
        <v>12303</v>
      </c>
      <c r="P13" s="37">
        <f t="shared" si="1"/>
        <v>616.4</v>
      </c>
      <c r="Q13" s="37">
        <f t="shared" si="2"/>
        <v>120.62947347779195</v>
      </c>
      <c r="R13" s="37">
        <f t="shared" si="3"/>
        <v>136.97777777777779</v>
      </c>
    </row>
    <row r="14" spans="1:18" s="38" customFormat="1" ht="39.950000000000003" customHeight="1" x14ac:dyDescent="0.2">
      <c r="A14" s="36">
        <v>7</v>
      </c>
      <c r="B14" s="37" t="s">
        <v>25</v>
      </c>
      <c r="C14" s="37">
        <v>9725</v>
      </c>
      <c r="D14" s="37">
        <v>859.34</v>
      </c>
      <c r="E14" s="37">
        <v>687</v>
      </c>
      <c r="F14" s="37">
        <v>509.17</v>
      </c>
      <c r="G14" s="37">
        <v>61</v>
      </c>
      <c r="H14" s="37">
        <v>187.95</v>
      </c>
      <c r="I14" s="37">
        <v>40</v>
      </c>
      <c r="J14" s="37">
        <v>0.92</v>
      </c>
      <c r="K14" s="37">
        <v>17</v>
      </c>
      <c r="L14" s="37">
        <v>3.5</v>
      </c>
      <c r="M14" s="37">
        <v>33920</v>
      </c>
      <c r="N14" s="37">
        <v>1100</v>
      </c>
      <c r="O14" s="37">
        <f t="shared" si="0"/>
        <v>10530</v>
      </c>
      <c r="P14" s="37">
        <f t="shared" si="1"/>
        <v>1560.88</v>
      </c>
      <c r="Q14" s="37">
        <f t="shared" si="2"/>
        <v>31.043632075471699</v>
      </c>
      <c r="R14" s="37">
        <f t="shared" si="3"/>
        <v>141.89818181818183</v>
      </c>
    </row>
    <row r="15" spans="1:18" s="38" customFormat="1" ht="39.950000000000003" customHeight="1" x14ac:dyDescent="0.2">
      <c r="A15" s="36">
        <v>8</v>
      </c>
      <c r="B15" s="37" t="s">
        <v>26</v>
      </c>
      <c r="C15" s="37">
        <v>25716</v>
      </c>
      <c r="D15" s="37">
        <v>995.54</v>
      </c>
      <c r="E15" s="37">
        <v>673</v>
      </c>
      <c r="F15" s="37">
        <v>631.47</v>
      </c>
      <c r="G15" s="37">
        <v>177</v>
      </c>
      <c r="H15" s="37">
        <v>301.2</v>
      </c>
      <c r="I15" s="37">
        <v>49</v>
      </c>
      <c r="J15" s="37">
        <v>2.68</v>
      </c>
      <c r="K15" s="37">
        <v>7</v>
      </c>
      <c r="L15" s="37">
        <v>0.05</v>
      </c>
      <c r="M15" s="37">
        <v>36000</v>
      </c>
      <c r="N15" s="37">
        <v>1450</v>
      </c>
      <c r="O15" s="37">
        <f t="shared" si="0"/>
        <v>26622</v>
      </c>
      <c r="P15" s="37">
        <f t="shared" si="1"/>
        <v>1930.94</v>
      </c>
      <c r="Q15" s="37">
        <f t="shared" si="2"/>
        <v>73.95</v>
      </c>
      <c r="R15" s="37">
        <f t="shared" si="3"/>
        <v>133.16827586206895</v>
      </c>
    </row>
    <row r="16" spans="1:18" s="38" customFormat="1" ht="39.950000000000003" customHeight="1" x14ac:dyDescent="0.2">
      <c r="A16" s="36">
        <v>9</v>
      </c>
      <c r="B16" s="37" t="s">
        <v>27</v>
      </c>
      <c r="C16" s="37">
        <v>11116</v>
      </c>
      <c r="D16" s="37">
        <v>843.04</v>
      </c>
      <c r="E16" s="37">
        <v>487</v>
      </c>
      <c r="F16" s="37">
        <v>582.92999999999995</v>
      </c>
      <c r="G16" s="37">
        <v>67</v>
      </c>
      <c r="H16" s="37">
        <v>168.99</v>
      </c>
      <c r="I16" s="37">
        <v>133</v>
      </c>
      <c r="J16" s="37">
        <v>1.95</v>
      </c>
      <c r="K16" s="37">
        <v>220</v>
      </c>
      <c r="L16" s="37">
        <v>7.03</v>
      </c>
      <c r="M16" s="37">
        <v>62697</v>
      </c>
      <c r="N16" s="37">
        <v>1399.9805999999999</v>
      </c>
      <c r="O16" s="37">
        <f t="shared" si="0"/>
        <v>12023</v>
      </c>
      <c r="P16" s="37">
        <f t="shared" si="1"/>
        <v>1603.9399999999998</v>
      </c>
      <c r="Q16" s="37">
        <f t="shared" si="2"/>
        <v>19.176356125492447</v>
      </c>
      <c r="R16" s="37">
        <f t="shared" si="3"/>
        <v>114.56873045240769</v>
      </c>
    </row>
    <row r="17" spans="1:18" s="38" customFormat="1" ht="39.950000000000003" customHeight="1" x14ac:dyDescent="0.2">
      <c r="A17" s="36">
        <v>10</v>
      </c>
      <c r="B17" s="37" t="s">
        <v>28</v>
      </c>
      <c r="C17" s="37">
        <v>5434</v>
      </c>
      <c r="D17" s="37">
        <v>232.16</v>
      </c>
      <c r="E17" s="37">
        <v>79</v>
      </c>
      <c r="F17" s="37">
        <v>59.07</v>
      </c>
      <c r="G17" s="37">
        <v>10</v>
      </c>
      <c r="H17" s="37">
        <v>4.93</v>
      </c>
      <c r="I17" s="37">
        <v>18</v>
      </c>
      <c r="J17" s="37">
        <v>4.49</v>
      </c>
      <c r="K17" s="37">
        <v>112</v>
      </c>
      <c r="L17" s="37">
        <v>5.67</v>
      </c>
      <c r="M17" s="37">
        <v>10793</v>
      </c>
      <c r="N17" s="37">
        <v>400.02620000000002</v>
      </c>
      <c r="O17" s="37">
        <f t="shared" si="0"/>
        <v>5653</v>
      </c>
      <c r="P17" s="37">
        <f t="shared" si="1"/>
        <v>306.32000000000005</v>
      </c>
      <c r="Q17" s="37">
        <f t="shared" si="2"/>
        <v>52.376540350226996</v>
      </c>
      <c r="R17" s="37">
        <f t="shared" si="3"/>
        <v>76.574984338525837</v>
      </c>
    </row>
    <row r="18" spans="1:18" s="38" customFormat="1" ht="39.950000000000003" customHeight="1" x14ac:dyDescent="0.2">
      <c r="A18" s="36">
        <v>11</v>
      </c>
      <c r="B18" s="37" t="s">
        <v>29</v>
      </c>
      <c r="C18" s="37">
        <v>11812</v>
      </c>
      <c r="D18" s="37">
        <v>690.51</v>
      </c>
      <c r="E18" s="37">
        <v>387</v>
      </c>
      <c r="F18" s="37">
        <v>356.05</v>
      </c>
      <c r="G18" s="37">
        <v>43</v>
      </c>
      <c r="H18" s="37">
        <v>61.76</v>
      </c>
      <c r="I18" s="37">
        <v>103</v>
      </c>
      <c r="J18" s="37">
        <v>2.75</v>
      </c>
      <c r="K18" s="37">
        <v>4</v>
      </c>
      <c r="L18" s="37">
        <v>0.16</v>
      </c>
      <c r="M18" s="37">
        <v>16911</v>
      </c>
      <c r="N18" s="37">
        <v>795.59740000000011</v>
      </c>
      <c r="O18" s="37">
        <f t="shared" si="0"/>
        <v>12349</v>
      </c>
      <c r="P18" s="37">
        <f t="shared" si="1"/>
        <v>1111.23</v>
      </c>
      <c r="Q18" s="37">
        <f t="shared" si="2"/>
        <v>73.02347584412513</v>
      </c>
      <c r="R18" s="37">
        <f t="shared" si="3"/>
        <v>139.67240214711609</v>
      </c>
    </row>
    <row r="19" spans="1:18" s="38" customFormat="1" ht="39.950000000000003" customHeight="1" x14ac:dyDescent="0.2">
      <c r="A19" s="36">
        <v>12</v>
      </c>
      <c r="B19" s="37" t="s">
        <v>30</v>
      </c>
      <c r="C19" s="37">
        <v>4037</v>
      </c>
      <c r="D19" s="37">
        <v>244.11</v>
      </c>
      <c r="E19" s="37">
        <v>128</v>
      </c>
      <c r="F19" s="37">
        <v>114.17</v>
      </c>
      <c r="G19" s="37">
        <v>8</v>
      </c>
      <c r="H19" s="37">
        <v>15.56</v>
      </c>
      <c r="I19" s="37">
        <v>4</v>
      </c>
      <c r="J19" s="37">
        <v>0.08</v>
      </c>
      <c r="K19" s="37">
        <v>3</v>
      </c>
      <c r="L19" s="37">
        <v>0.02</v>
      </c>
      <c r="M19" s="37">
        <v>29550</v>
      </c>
      <c r="N19" s="37">
        <v>395.01650000000001</v>
      </c>
      <c r="O19" s="37">
        <f t="shared" si="0"/>
        <v>4180</v>
      </c>
      <c r="P19" s="37">
        <f t="shared" si="1"/>
        <v>373.94</v>
      </c>
      <c r="Q19" s="37">
        <f t="shared" si="2"/>
        <v>14.145516074450084</v>
      </c>
      <c r="R19" s="37">
        <f t="shared" si="3"/>
        <v>94.664400094679593</v>
      </c>
    </row>
    <row r="20" spans="1:18" s="38" customFormat="1" ht="39.950000000000003" customHeight="1" x14ac:dyDescent="0.2">
      <c r="A20" s="36">
        <v>13</v>
      </c>
      <c r="B20" s="37" t="s">
        <v>31</v>
      </c>
      <c r="C20" s="37">
        <v>29803</v>
      </c>
      <c r="D20" s="37">
        <v>1666.8</v>
      </c>
      <c r="E20" s="37">
        <v>1206</v>
      </c>
      <c r="F20" s="37">
        <v>1379.54</v>
      </c>
      <c r="G20" s="37">
        <v>183</v>
      </c>
      <c r="H20" s="37">
        <v>479.9</v>
      </c>
      <c r="I20" s="37">
        <v>141</v>
      </c>
      <c r="J20" s="37">
        <v>3.78</v>
      </c>
      <c r="K20" s="37">
        <v>28</v>
      </c>
      <c r="L20" s="37">
        <v>0.36</v>
      </c>
      <c r="M20" s="37">
        <v>161066</v>
      </c>
      <c r="N20" s="37">
        <v>2613.9531000000002</v>
      </c>
      <c r="O20" s="37">
        <f t="shared" si="0"/>
        <v>31361</v>
      </c>
      <c r="P20" s="37">
        <f t="shared" si="1"/>
        <v>3530.3800000000006</v>
      </c>
      <c r="Q20" s="37">
        <f t="shared" si="2"/>
        <v>19.470900127897881</v>
      </c>
      <c r="R20" s="37">
        <f t="shared" si="3"/>
        <v>135.05904141891452</v>
      </c>
    </row>
    <row r="21" spans="1:18" s="38" customFormat="1" ht="39.950000000000003" customHeight="1" x14ac:dyDescent="0.2">
      <c r="A21" s="36">
        <v>14</v>
      </c>
      <c r="B21" s="37" t="s">
        <v>32</v>
      </c>
      <c r="C21" s="37">
        <v>9388</v>
      </c>
      <c r="D21" s="37">
        <v>775.54</v>
      </c>
      <c r="E21" s="37">
        <v>422</v>
      </c>
      <c r="F21" s="37">
        <v>570.66</v>
      </c>
      <c r="G21" s="37">
        <v>63</v>
      </c>
      <c r="H21" s="37">
        <v>222.43</v>
      </c>
      <c r="I21" s="37">
        <v>15</v>
      </c>
      <c r="J21" s="37">
        <v>0.28999999999999998</v>
      </c>
      <c r="K21" s="37">
        <v>25</v>
      </c>
      <c r="L21" s="37">
        <v>3.27</v>
      </c>
      <c r="M21" s="37">
        <v>33647</v>
      </c>
      <c r="N21" s="37">
        <v>1100</v>
      </c>
      <c r="O21" s="37">
        <f t="shared" si="0"/>
        <v>9913</v>
      </c>
      <c r="P21" s="37">
        <f t="shared" si="1"/>
        <v>1572.1899999999998</v>
      </c>
      <c r="Q21" s="37">
        <f t="shared" si="2"/>
        <v>29.461764793295092</v>
      </c>
      <c r="R21" s="37">
        <f t="shared" si="3"/>
        <v>142.92636363636362</v>
      </c>
    </row>
    <row r="22" spans="1:18" s="38" customFormat="1" ht="39.950000000000003" customHeight="1" x14ac:dyDescent="0.2">
      <c r="A22" s="36">
        <v>15</v>
      </c>
      <c r="B22" s="37" t="s">
        <v>33</v>
      </c>
      <c r="C22" s="37">
        <v>54875</v>
      </c>
      <c r="D22" s="37">
        <v>3931.71</v>
      </c>
      <c r="E22" s="37">
        <v>2995</v>
      </c>
      <c r="F22" s="37">
        <v>3372.14</v>
      </c>
      <c r="G22" s="37">
        <v>879</v>
      </c>
      <c r="H22" s="37">
        <v>2533.02</v>
      </c>
      <c r="I22" s="37">
        <v>106</v>
      </c>
      <c r="J22" s="37">
        <v>7.52</v>
      </c>
      <c r="K22" s="37">
        <v>1225</v>
      </c>
      <c r="L22" s="37">
        <v>69.510000000000005</v>
      </c>
      <c r="M22" s="37">
        <v>65430</v>
      </c>
      <c r="N22" s="37">
        <v>5345</v>
      </c>
      <c r="O22" s="37">
        <f t="shared" si="0"/>
        <v>60080</v>
      </c>
      <c r="P22" s="37">
        <f t="shared" si="1"/>
        <v>9913.9000000000015</v>
      </c>
      <c r="Q22" s="37">
        <f t="shared" si="2"/>
        <v>91.823322634876973</v>
      </c>
      <c r="R22" s="37">
        <f t="shared" si="3"/>
        <v>185.47988774555662</v>
      </c>
    </row>
    <row r="23" spans="1:18" s="38" customFormat="1" ht="39.950000000000003" customHeight="1" x14ac:dyDescent="0.2">
      <c r="A23" s="36">
        <v>16</v>
      </c>
      <c r="B23" s="37" t="s">
        <v>34</v>
      </c>
      <c r="C23" s="37">
        <v>13957</v>
      </c>
      <c r="D23" s="37">
        <v>1379.35</v>
      </c>
      <c r="E23" s="37">
        <v>652</v>
      </c>
      <c r="F23" s="37">
        <v>686.8</v>
      </c>
      <c r="G23" s="37">
        <v>87</v>
      </c>
      <c r="H23" s="37">
        <v>383.41</v>
      </c>
      <c r="I23" s="37">
        <v>21</v>
      </c>
      <c r="J23" s="37">
        <v>10.6</v>
      </c>
      <c r="K23" s="37">
        <v>5</v>
      </c>
      <c r="L23" s="37">
        <v>0.22</v>
      </c>
      <c r="M23" s="37">
        <v>24536</v>
      </c>
      <c r="N23" s="37">
        <v>2561</v>
      </c>
      <c r="O23" s="37">
        <f t="shared" si="0"/>
        <v>14722</v>
      </c>
      <c r="P23" s="37">
        <f t="shared" si="1"/>
        <v>2460.3799999999992</v>
      </c>
      <c r="Q23" s="37">
        <f t="shared" si="2"/>
        <v>60.0016302575807</v>
      </c>
      <c r="R23" s="37">
        <f t="shared" si="3"/>
        <v>96.071065989847682</v>
      </c>
    </row>
    <row r="24" spans="1:18" s="38" customFormat="1" ht="39.950000000000003" customHeight="1" x14ac:dyDescent="0.2">
      <c r="A24" s="36">
        <v>17</v>
      </c>
      <c r="B24" s="37" t="s">
        <v>79</v>
      </c>
      <c r="C24" s="37">
        <v>247447</v>
      </c>
      <c r="D24" s="37">
        <v>38626.35</v>
      </c>
      <c r="E24" s="37">
        <v>138280</v>
      </c>
      <c r="F24" s="37">
        <v>51947.33</v>
      </c>
      <c r="G24" s="37">
        <v>107494</v>
      </c>
      <c r="H24" s="37">
        <v>60726</v>
      </c>
      <c r="I24" s="37">
        <v>140</v>
      </c>
      <c r="J24" s="37">
        <v>4.68</v>
      </c>
      <c r="K24" s="37">
        <v>79</v>
      </c>
      <c r="L24" s="37">
        <v>221.82</v>
      </c>
      <c r="M24" s="37">
        <v>118552</v>
      </c>
      <c r="N24" s="37">
        <v>175000</v>
      </c>
      <c r="O24" s="37">
        <f t="shared" si="0"/>
        <v>493440</v>
      </c>
      <c r="P24" s="37">
        <f t="shared" si="1"/>
        <v>151526.18</v>
      </c>
      <c r="Q24" s="37">
        <f t="shared" si="2"/>
        <v>416.2224171671503</v>
      </c>
      <c r="R24" s="37">
        <f t="shared" si="3"/>
        <v>86.586388571428571</v>
      </c>
    </row>
    <row r="25" spans="1:18" s="38" customFormat="1" ht="39.950000000000003" customHeight="1" x14ac:dyDescent="0.2">
      <c r="A25" s="36">
        <v>18</v>
      </c>
      <c r="B25" s="44" t="s">
        <v>80</v>
      </c>
      <c r="C25" s="37">
        <v>83307</v>
      </c>
      <c r="D25" s="37">
        <v>18190.79</v>
      </c>
      <c r="E25" s="37">
        <v>14266</v>
      </c>
      <c r="F25" s="37">
        <v>27120.13</v>
      </c>
      <c r="G25" s="37">
        <v>6890</v>
      </c>
      <c r="H25" s="37">
        <v>38688.82</v>
      </c>
      <c r="I25" s="37">
        <v>95</v>
      </c>
      <c r="J25" s="37">
        <v>7</v>
      </c>
      <c r="K25" s="37">
        <v>134</v>
      </c>
      <c r="L25" s="37">
        <v>312.39</v>
      </c>
      <c r="M25" s="37">
        <v>78521</v>
      </c>
      <c r="N25" s="37">
        <v>71500</v>
      </c>
      <c r="O25" s="37">
        <f t="shared" si="0"/>
        <v>104692</v>
      </c>
      <c r="P25" s="37">
        <f t="shared" si="1"/>
        <v>84319.12999999999</v>
      </c>
      <c r="Q25" s="37">
        <f t="shared" si="2"/>
        <v>133.32993721424842</v>
      </c>
      <c r="R25" s="37">
        <f t="shared" si="3"/>
        <v>117.92885314685311</v>
      </c>
    </row>
    <row r="26" spans="1:18" s="38" customFormat="1" ht="39.950000000000003" customHeight="1" x14ac:dyDescent="0.2">
      <c r="A26" s="36">
        <v>19</v>
      </c>
      <c r="B26" s="37" t="s">
        <v>35</v>
      </c>
      <c r="C26" s="37">
        <v>224650</v>
      </c>
      <c r="D26" s="37">
        <v>7481.23</v>
      </c>
      <c r="E26" s="37">
        <v>5753</v>
      </c>
      <c r="F26" s="37">
        <v>6594.87</v>
      </c>
      <c r="G26" s="37">
        <v>1678</v>
      </c>
      <c r="H26" s="37">
        <v>5106.1899999999996</v>
      </c>
      <c r="I26" s="37">
        <v>339</v>
      </c>
      <c r="J26" s="37">
        <v>6.35</v>
      </c>
      <c r="K26" s="37">
        <v>30</v>
      </c>
      <c r="L26" s="37">
        <v>6.85</v>
      </c>
      <c r="M26" s="37">
        <v>196831</v>
      </c>
      <c r="N26" s="37">
        <v>9999.9915000000001</v>
      </c>
      <c r="O26" s="37">
        <f t="shared" si="0"/>
        <v>232450</v>
      </c>
      <c r="P26" s="37">
        <f t="shared" si="1"/>
        <v>19195.489999999994</v>
      </c>
      <c r="Q26" s="37">
        <f t="shared" si="2"/>
        <v>118.09623484105654</v>
      </c>
      <c r="R26" s="37">
        <f t="shared" si="3"/>
        <v>191.95506316180365</v>
      </c>
    </row>
    <row r="27" spans="1:18" s="38" customFormat="1" ht="39.950000000000003" customHeight="1" x14ac:dyDescent="0.2">
      <c r="A27" s="36">
        <v>20</v>
      </c>
      <c r="B27" s="37" t="s">
        <v>36</v>
      </c>
      <c r="C27" s="37">
        <v>19109</v>
      </c>
      <c r="D27" s="37">
        <v>1063.6400000000001</v>
      </c>
      <c r="E27" s="37">
        <v>584</v>
      </c>
      <c r="F27" s="37">
        <v>511.83</v>
      </c>
      <c r="G27" s="37">
        <v>99</v>
      </c>
      <c r="H27" s="37">
        <v>217.35</v>
      </c>
      <c r="I27" s="37">
        <v>20</v>
      </c>
      <c r="J27" s="37">
        <v>2.31</v>
      </c>
      <c r="K27" s="37">
        <v>11</v>
      </c>
      <c r="L27" s="37">
        <v>0.03</v>
      </c>
      <c r="M27" s="37">
        <v>29793</v>
      </c>
      <c r="N27" s="37">
        <v>1650</v>
      </c>
      <c r="O27" s="37">
        <f t="shared" si="0"/>
        <v>19823</v>
      </c>
      <c r="P27" s="37">
        <f t="shared" si="1"/>
        <v>1795.1599999999999</v>
      </c>
      <c r="Q27" s="37">
        <f t="shared" si="2"/>
        <v>66.535763434363773</v>
      </c>
      <c r="R27" s="37">
        <f t="shared" si="3"/>
        <v>108.79757575757576</v>
      </c>
    </row>
    <row r="28" spans="1:18" s="38" customFormat="1" ht="39.950000000000003" customHeight="1" x14ac:dyDescent="0.2">
      <c r="A28" s="36">
        <v>21</v>
      </c>
      <c r="B28" s="37" t="s">
        <v>37</v>
      </c>
      <c r="C28" s="37">
        <v>3631</v>
      </c>
      <c r="D28" s="37">
        <v>213.59</v>
      </c>
      <c r="E28" s="37">
        <v>191</v>
      </c>
      <c r="F28" s="37">
        <v>166.9</v>
      </c>
      <c r="G28" s="37">
        <v>45</v>
      </c>
      <c r="H28" s="37">
        <v>105.69</v>
      </c>
      <c r="I28" s="37">
        <v>24</v>
      </c>
      <c r="J28" s="37">
        <v>0.09</v>
      </c>
      <c r="K28" s="37">
        <v>143</v>
      </c>
      <c r="L28" s="37">
        <v>3.19</v>
      </c>
      <c r="M28" s="37">
        <v>26877</v>
      </c>
      <c r="N28" s="37">
        <v>296.72000000000003</v>
      </c>
      <c r="O28" s="37">
        <f t="shared" si="0"/>
        <v>4034</v>
      </c>
      <c r="P28" s="37">
        <f t="shared" si="1"/>
        <v>489.46</v>
      </c>
      <c r="Q28" s="37">
        <f t="shared" si="2"/>
        <v>15.009115600699483</v>
      </c>
      <c r="R28" s="37">
        <f t="shared" si="3"/>
        <v>164.95686168778644</v>
      </c>
    </row>
    <row r="29" spans="1:18" s="38" customFormat="1" ht="39.950000000000003" customHeight="1" x14ac:dyDescent="0.2">
      <c r="A29" s="36">
        <v>22</v>
      </c>
      <c r="B29" s="37" t="s">
        <v>81</v>
      </c>
      <c r="C29" s="37">
        <v>52504</v>
      </c>
      <c r="D29" s="37">
        <v>5077.8599999999997</v>
      </c>
      <c r="E29" s="37">
        <v>4364</v>
      </c>
      <c r="F29" s="37">
        <v>4618.22</v>
      </c>
      <c r="G29" s="37">
        <v>1189</v>
      </c>
      <c r="H29" s="37">
        <v>3316.84</v>
      </c>
      <c r="I29" s="37">
        <v>113</v>
      </c>
      <c r="J29" s="37">
        <v>7.86</v>
      </c>
      <c r="K29" s="37">
        <v>151</v>
      </c>
      <c r="L29" s="37">
        <v>2.86</v>
      </c>
      <c r="M29" s="37">
        <v>35571</v>
      </c>
      <c r="N29" s="37">
        <v>6099.9756999999991</v>
      </c>
      <c r="O29" s="37">
        <f t="shared" si="0"/>
        <v>58321</v>
      </c>
      <c r="P29" s="37">
        <f t="shared" si="1"/>
        <v>13023.640000000001</v>
      </c>
      <c r="Q29" s="37">
        <f t="shared" si="2"/>
        <v>163.95659385454442</v>
      </c>
      <c r="R29" s="37">
        <f t="shared" si="3"/>
        <v>213.50314559449811</v>
      </c>
    </row>
    <row r="30" spans="1:18" s="38" customFormat="1" ht="39.950000000000003" customHeight="1" x14ac:dyDescent="0.2">
      <c r="A30" s="36">
        <v>23</v>
      </c>
      <c r="B30" s="37" t="s">
        <v>111</v>
      </c>
      <c r="C30" s="37">
        <v>7003</v>
      </c>
      <c r="D30" s="37">
        <v>489.41</v>
      </c>
      <c r="E30" s="37">
        <v>232</v>
      </c>
      <c r="F30" s="37">
        <v>204.13</v>
      </c>
      <c r="G30" s="37">
        <v>11</v>
      </c>
      <c r="H30" s="37">
        <v>81.73</v>
      </c>
      <c r="I30" s="37">
        <v>6</v>
      </c>
      <c r="J30" s="37">
        <v>0.11</v>
      </c>
      <c r="K30" s="37">
        <v>7</v>
      </c>
      <c r="L30" s="37">
        <v>0.08</v>
      </c>
      <c r="M30" s="37">
        <v>3044</v>
      </c>
      <c r="N30" s="37">
        <v>350.4</v>
      </c>
      <c r="O30" s="37">
        <f t="shared" si="0"/>
        <v>7259</v>
      </c>
      <c r="P30" s="37">
        <f t="shared" si="1"/>
        <v>775.46</v>
      </c>
      <c r="Q30" s="37">
        <f t="shared" si="2"/>
        <v>238.46911957950067</v>
      </c>
      <c r="R30" s="37">
        <f t="shared" si="3"/>
        <v>221.3070776255708</v>
      </c>
    </row>
    <row r="31" spans="1:18" s="38" customFormat="1" ht="39.950000000000003" customHeight="1" x14ac:dyDescent="0.2">
      <c r="A31" s="36">
        <v>24</v>
      </c>
      <c r="B31" s="37" t="s">
        <v>38</v>
      </c>
      <c r="C31" s="37">
        <v>25220</v>
      </c>
      <c r="D31" s="37">
        <v>1837.16</v>
      </c>
      <c r="E31" s="37">
        <v>1389</v>
      </c>
      <c r="F31" s="37">
        <v>1298.08</v>
      </c>
      <c r="G31" s="37">
        <v>190</v>
      </c>
      <c r="H31" s="37">
        <v>525.03</v>
      </c>
      <c r="I31" s="37">
        <v>451</v>
      </c>
      <c r="J31" s="37">
        <v>4.68</v>
      </c>
      <c r="K31" s="37">
        <v>61</v>
      </c>
      <c r="L31" s="37">
        <v>0.08</v>
      </c>
      <c r="M31" s="37">
        <v>45284</v>
      </c>
      <c r="N31" s="37">
        <v>2000</v>
      </c>
      <c r="O31" s="37">
        <f t="shared" si="0"/>
        <v>27311</v>
      </c>
      <c r="P31" s="37">
        <f t="shared" si="1"/>
        <v>3665.0299999999993</v>
      </c>
      <c r="Q31" s="37">
        <f t="shared" si="2"/>
        <v>60.31048493949298</v>
      </c>
      <c r="R31" s="37">
        <f t="shared" si="3"/>
        <v>183.25149999999996</v>
      </c>
    </row>
    <row r="32" spans="1:18" s="38" customFormat="1" ht="39.950000000000003" customHeight="1" x14ac:dyDescent="0.2">
      <c r="A32" s="36">
        <v>25</v>
      </c>
      <c r="B32" s="37" t="s">
        <v>39</v>
      </c>
      <c r="C32" s="37">
        <v>7395</v>
      </c>
      <c r="D32" s="37">
        <v>538.45000000000005</v>
      </c>
      <c r="E32" s="37">
        <v>330</v>
      </c>
      <c r="F32" s="37">
        <v>314.62</v>
      </c>
      <c r="G32" s="37">
        <v>30</v>
      </c>
      <c r="H32" s="37">
        <v>122.63</v>
      </c>
      <c r="I32" s="37">
        <v>12</v>
      </c>
      <c r="J32" s="37">
        <v>2.34</v>
      </c>
      <c r="K32" s="37">
        <v>3</v>
      </c>
      <c r="L32" s="37">
        <v>0</v>
      </c>
      <c r="M32" s="37">
        <v>34966</v>
      </c>
      <c r="N32" s="37">
        <v>853.81169999999997</v>
      </c>
      <c r="O32" s="37">
        <f t="shared" si="0"/>
        <v>7770</v>
      </c>
      <c r="P32" s="37">
        <f t="shared" si="1"/>
        <v>978.04000000000008</v>
      </c>
      <c r="Q32" s="37">
        <f t="shared" si="2"/>
        <v>22.221586684207516</v>
      </c>
      <c r="R32" s="37">
        <f t="shared" si="3"/>
        <v>114.54984746636761</v>
      </c>
    </row>
    <row r="33" spans="1:18" s="38" customFormat="1" ht="39.950000000000003" customHeight="1" x14ac:dyDescent="0.2">
      <c r="A33" s="36">
        <v>26</v>
      </c>
      <c r="B33" s="37" t="s">
        <v>40</v>
      </c>
      <c r="C33" s="37">
        <v>158886</v>
      </c>
      <c r="D33" s="37">
        <v>19449.64</v>
      </c>
      <c r="E33" s="37">
        <v>14556</v>
      </c>
      <c r="F33" s="37">
        <v>17571.16</v>
      </c>
      <c r="G33" s="37">
        <v>15585</v>
      </c>
      <c r="H33" s="37">
        <v>14778.61</v>
      </c>
      <c r="I33" s="37">
        <v>137</v>
      </c>
      <c r="J33" s="37">
        <v>6.83</v>
      </c>
      <c r="K33" s="37">
        <v>108</v>
      </c>
      <c r="L33" s="37">
        <v>248.52</v>
      </c>
      <c r="M33" s="37">
        <v>84552</v>
      </c>
      <c r="N33" s="37">
        <v>31999.977299999999</v>
      </c>
      <c r="O33" s="37">
        <f t="shared" si="0"/>
        <v>189272</v>
      </c>
      <c r="P33" s="37">
        <f t="shared" si="1"/>
        <v>52054.76</v>
      </c>
      <c r="Q33" s="37">
        <f t="shared" si="2"/>
        <v>223.85277698930835</v>
      </c>
      <c r="R33" s="37">
        <f t="shared" si="3"/>
        <v>162.67124039491117</v>
      </c>
    </row>
    <row r="34" spans="1:18" s="38" customFormat="1" ht="39.950000000000003" customHeight="1" x14ac:dyDescent="0.2">
      <c r="A34" s="36">
        <v>27</v>
      </c>
      <c r="B34" s="37" t="s">
        <v>41</v>
      </c>
      <c r="C34" s="37">
        <v>28096</v>
      </c>
      <c r="D34" s="37">
        <v>2359.12</v>
      </c>
      <c r="E34" s="37">
        <v>1920</v>
      </c>
      <c r="F34" s="37">
        <v>1455.98</v>
      </c>
      <c r="G34" s="37">
        <v>554</v>
      </c>
      <c r="H34" s="37">
        <v>1033.77</v>
      </c>
      <c r="I34" s="37">
        <v>18</v>
      </c>
      <c r="J34" s="37">
        <v>2.1</v>
      </c>
      <c r="K34" s="37">
        <v>46</v>
      </c>
      <c r="L34" s="37">
        <v>6.5</v>
      </c>
      <c r="M34" s="37">
        <v>49009</v>
      </c>
      <c r="N34" s="37">
        <v>2749.9848999999999</v>
      </c>
      <c r="O34" s="37">
        <f t="shared" si="0"/>
        <v>30634</v>
      </c>
      <c r="P34" s="37">
        <f t="shared" si="1"/>
        <v>4857.47</v>
      </c>
      <c r="Q34" s="37">
        <f t="shared" si="2"/>
        <v>62.506886490236489</v>
      </c>
      <c r="R34" s="37">
        <f t="shared" si="3"/>
        <v>176.63624262082311</v>
      </c>
    </row>
    <row r="35" spans="1:18" s="38" customFormat="1" ht="39.950000000000003" customHeight="1" x14ac:dyDescent="0.2">
      <c r="A35" s="36">
        <v>28</v>
      </c>
      <c r="B35" s="37" t="s">
        <v>42</v>
      </c>
      <c r="C35" s="37">
        <v>16674</v>
      </c>
      <c r="D35" s="37">
        <v>803.22</v>
      </c>
      <c r="E35" s="37">
        <v>430</v>
      </c>
      <c r="F35" s="37">
        <v>354.42</v>
      </c>
      <c r="G35" s="37">
        <v>84</v>
      </c>
      <c r="H35" s="37">
        <v>588.78</v>
      </c>
      <c r="I35" s="37">
        <v>36</v>
      </c>
      <c r="J35" s="37">
        <v>1.42</v>
      </c>
      <c r="K35" s="37">
        <v>24</v>
      </c>
      <c r="L35" s="37">
        <v>2.04</v>
      </c>
      <c r="M35" s="37">
        <v>119094</v>
      </c>
      <c r="N35" s="37">
        <v>1225.0162</v>
      </c>
      <c r="O35" s="37">
        <f t="shared" si="0"/>
        <v>17248</v>
      </c>
      <c r="P35" s="37">
        <f t="shared" si="1"/>
        <v>1749.88</v>
      </c>
      <c r="Q35" s="37">
        <f t="shared" si="2"/>
        <v>14.482677548826977</v>
      </c>
      <c r="R35" s="37">
        <f t="shared" si="3"/>
        <v>142.84545788047538</v>
      </c>
    </row>
    <row r="36" spans="1:18" s="38" customFormat="1" ht="39.950000000000003" customHeight="1" x14ac:dyDescent="0.2">
      <c r="A36" s="36">
        <v>29</v>
      </c>
      <c r="B36" s="37" t="s">
        <v>43</v>
      </c>
      <c r="C36" s="37">
        <v>36470</v>
      </c>
      <c r="D36" s="37">
        <v>1930.13</v>
      </c>
      <c r="E36" s="37">
        <v>1149</v>
      </c>
      <c r="F36" s="37">
        <v>1344.05</v>
      </c>
      <c r="G36" s="37">
        <v>307</v>
      </c>
      <c r="H36" s="37">
        <v>704.18</v>
      </c>
      <c r="I36" s="37">
        <v>35</v>
      </c>
      <c r="J36" s="37">
        <v>29</v>
      </c>
      <c r="K36" s="37">
        <v>529</v>
      </c>
      <c r="L36" s="37">
        <v>447.45</v>
      </c>
      <c r="M36" s="37">
        <v>72221</v>
      </c>
      <c r="N36" s="37">
        <v>1899.9955</v>
      </c>
      <c r="O36" s="37">
        <f t="shared" si="0"/>
        <v>38490</v>
      </c>
      <c r="P36" s="37">
        <f t="shared" si="1"/>
        <v>4454.8100000000004</v>
      </c>
      <c r="Q36" s="37">
        <f t="shared" si="2"/>
        <v>53.294748064967251</v>
      </c>
      <c r="R36" s="37">
        <f t="shared" si="3"/>
        <v>234.4642395205673</v>
      </c>
    </row>
    <row r="37" spans="1:18" s="38" customFormat="1" ht="39.950000000000003" customHeight="1" x14ac:dyDescent="0.2">
      <c r="A37" s="36">
        <v>30</v>
      </c>
      <c r="B37" s="37" t="s">
        <v>44</v>
      </c>
      <c r="C37" s="37">
        <v>25773</v>
      </c>
      <c r="D37" s="37">
        <v>1483.03</v>
      </c>
      <c r="E37" s="37">
        <v>899</v>
      </c>
      <c r="F37" s="37">
        <v>901.32</v>
      </c>
      <c r="G37" s="37">
        <v>245</v>
      </c>
      <c r="H37" s="37">
        <v>264.68</v>
      </c>
      <c r="I37" s="37">
        <v>21</v>
      </c>
      <c r="J37" s="37">
        <v>0.71</v>
      </c>
      <c r="K37" s="37">
        <v>27</v>
      </c>
      <c r="L37" s="37">
        <v>1.24</v>
      </c>
      <c r="M37" s="37">
        <v>58966</v>
      </c>
      <c r="N37" s="37">
        <v>2200</v>
      </c>
      <c r="O37" s="37">
        <f t="shared" si="0"/>
        <v>26965</v>
      </c>
      <c r="P37" s="37">
        <f t="shared" si="1"/>
        <v>2650.9799999999996</v>
      </c>
      <c r="Q37" s="37">
        <f t="shared" si="2"/>
        <v>45.729742563511174</v>
      </c>
      <c r="R37" s="37">
        <f t="shared" si="3"/>
        <v>120.49909090909088</v>
      </c>
    </row>
    <row r="38" spans="1:18" s="38" customFormat="1" ht="39.950000000000003" customHeight="1" x14ac:dyDescent="0.2">
      <c r="A38" s="36">
        <v>31</v>
      </c>
      <c r="B38" s="37" t="s">
        <v>45</v>
      </c>
      <c r="C38" s="37">
        <v>12921</v>
      </c>
      <c r="D38" s="37">
        <v>529.20000000000005</v>
      </c>
      <c r="E38" s="37">
        <v>332</v>
      </c>
      <c r="F38" s="37">
        <v>219.74</v>
      </c>
      <c r="G38" s="37">
        <v>26</v>
      </c>
      <c r="H38" s="37">
        <v>57.66</v>
      </c>
      <c r="I38" s="37">
        <v>58</v>
      </c>
      <c r="J38" s="37">
        <v>3.53</v>
      </c>
      <c r="K38" s="37">
        <v>220</v>
      </c>
      <c r="L38" s="37">
        <v>30.84</v>
      </c>
      <c r="M38" s="37">
        <v>18362</v>
      </c>
      <c r="N38" s="37">
        <v>880</v>
      </c>
      <c r="O38" s="37">
        <f t="shared" si="0"/>
        <v>13557</v>
      </c>
      <c r="P38" s="37">
        <f t="shared" si="1"/>
        <v>840.97</v>
      </c>
      <c r="Q38" s="37">
        <f t="shared" si="2"/>
        <v>73.831826598409762</v>
      </c>
      <c r="R38" s="37">
        <f t="shared" si="3"/>
        <v>95.564772727272725</v>
      </c>
    </row>
    <row r="39" spans="1:18" s="38" customFormat="1" ht="39.950000000000003" customHeight="1" x14ac:dyDescent="0.2">
      <c r="A39" s="36">
        <v>32</v>
      </c>
      <c r="B39" s="37" t="s">
        <v>46</v>
      </c>
      <c r="C39" s="37">
        <v>60510</v>
      </c>
      <c r="D39" s="37">
        <v>2319.6999999999998</v>
      </c>
      <c r="E39" s="37">
        <v>1429</v>
      </c>
      <c r="F39" s="37">
        <v>1280.6099999999999</v>
      </c>
      <c r="G39" s="37">
        <v>243</v>
      </c>
      <c r="H39" s="37">
        <v>313.38</v>
      </c>
      <c r="I39" s="37">
        <v>101</v>
      </c>
      <c r="J39" s="37">
        <v>25.15</v>
      </c>
      <c r="K39" s="37">
        <v>114</v>
      </c>
      <c r="L39" s="37">
        <v>1.34</v>
      </c>
      <c r="M39" s="37">
        <v>104294</v>
      </c>
      <c r="N39" s="37">
        <v>2399.9937</v>
      </c>
      <c r="O39" s="37">
        <f t="shared" si="0"/>
        <v>62397</v>
      </c>
      <c r="P39" s="37">
        <f t="shared" si="1"/>
        <v>3940.18</v>
      </c>
      <c r="Q39" s="37">
        <f t="shared" si="2"/>
        <v>59.827986269584059</v>
      </c>
      <c r="R39" s="37">
        <f t="shared" si="3"/>
        <v>164.17459762498544</v>
      </c>
    </row>
    <row r="40" spans="1:18" s="38" customFormat="1" ht="39.950000000000003" customHeight="1" x14ac:dyDescent="0.2">
      <c r="A40" s="39">
        <v>33</v>
      </c>
      <c r="B40" s="37" t="s">
        <v>47</v>
      </c>
      <c r="C40" s="37">
        <v>103521</v>
      </c>
      <c r="D40" s="37">
        <v>10568.88</v>
      </c>
      <c r="E40" s="37">
        <v>9085</v>
      </c>
      <c r="F40" s="37">
        <v>11633.29</v>
      </c>
      <c r="G40" s="37">
        <v>2953</v>
      </c>
      <c r="H40" s="37">
        <v>7231.72</v>
      </c>
      <c r="I40" s="37">
        <v>67</v>
      </c>
      <c r="J40" s="37">
        <v>7.92</v>
      </c>
      <c r="K40" s="37">
        <v>197</v>
      </c>
      <c r="L40" s="37">
        <v>150.09</v>
      </c>
      <c r="M40" s="37">
        <v>45730</v>
      </c>
      <c r="N40" s="37">
        <v>16959.994699999999</v>
      </c>
      <c r="O40" s="37">
        <f t="shared" si="0"/>
        <v>115823</v>
      </c>
      <c r="P40" s="37">
        <f t="shared" si="1"/>
        <v>29591.899999999998</v>
      </c>
      <c r="Q40" s="37">
        <f t="shared" si="2"/>
        <v>253.27574896129457</v>
      </c>
      <c r="R40" s="37">
        <f t="shared" si="3"/>
        <v>174.48059697801676</v>
      </c>
    </row>
    <row r="41" spans="1:18" s="38" customFormat="1" ht="39.950000000000003" customHeight="1" x14ac:dyDescent="0.2">
      <c r="A41" s="39">
        <v>34</v>
      </c>
      <c r="B41" s="37" t="s">
        <v>48</v>
      </c>
      <c r="C41" s="37">
        <v>12277</v>
      </c>
      <c r="D41" s="37">
        <v>629.05999999999995</v>
      </c>
      <c r="E41" s="37">
        <v>310</v>
      </c>
      <c r="F41" s="37">
        <v>392.25</v>
      </c>
      <c r="G41" s="37">
        <v>93</v>
      </c>
      <c r="H41" s="37">
        <v>428.16</v>
      </c>
      <c r="I41" s="37">
        <v>33</v>
      </c>
      <c r="J41" s="37">
        <v>1.18</v>
      </c>
      <c r="K41" s="37">
        <v>34</v>
      </c>
      <c r="L41" s="37">
        <v>0.05</v>
      </c>
      <c r="M41" s="37">
        <v>15460</v>
      </c>
      <c r="N41" s="37">
        <v>850</v>
      </c>
      <c r="O41" s="37">
        <f t="shared" si="0"/>
        <v>12747</v>
      </c>
      <c r="P41" s="37">
        <f t="shared" si="1"/>
        <v>1450.7</v>
      </c>
      <c r="Q41" s="37">
        <f t="shared" si="2"/>
        <v>82.451487710219922</v>
      </c>
      <c r="R41" s="37">
        <f t="shared" si="3"/>
        <v>170.6705882352941</v>
      </c>
    </row>
    <row r="42" spans="1:18" s="38" customFormat="1" ht="39.950000000000003" customHeight="1" x14ac:dyDescent="0.2">
      <c r="A42" s="39">
        <v>35</v>
      </c>
      <c r="B42" s="37" t="s">
        <v>49</v>
      </c>
      <c r="C42" s="37">
        <v>7825</v>
      </c>
      <c r="D42" s="37">
        <v>451.9</v>
      </c>
      <c r="E42" s="37">
        <v>195</v>
      </c>
      <c r="F42" s="37">
        <v>177.79</v>
      </c>
      <c r="G42" s="37">
        <v>19</v>
      </c>
      <c r="H42" s="37">
        <v>37.42</v>
      </c>
      <c r="I42" s="37">
        <v>17</v>
      </c>
      <c r="J42" s="37">
        <v>0.86</v>
      </c>
      <c r="K42" s="37">
        <v>3</v>
      </c>
      <c r="L42" s="37">
        <v>0.14000000000000001</v>
      </c>
      <c r="M42" s="37">
        <v>7086</v>
      </c>
      <c r="N42" s="37">
        <v>361.98910000000001</v>
      </c>
      <c r="O42" s="37">
        <f t="shared" si="0"/>
        <v>8059</v>
      </c>
      <c r="P42" s="37">
        <f t="shared" si="1"/>
        <v>668.1099999999999</v>
      </c>
      <c r="Q42" s="37">
        <f t="shared" si="2"/>
        <v>113.7313011572114</v>
      </c>
      <c r="R42" s="37">
        <f t="shared" si="3"/>
        <v>184.5663308646586</v>
      </c>
    </row>
    <row r="43" spans="1:18" s="38" customFormat="1" ht="39.950000000000003" customHeight="1" x14ac:dyDescent="0.2">
      <c r="A43" s="39">
        <v>36</v>
      </c>
      <c r="B43" s="37" t="s">
        <v>50</v>
      </c>
      <c r="C43" s="37">
        <v>15566</v>
      </c>
      <c r="D43" s="37">
        <v>738</v>
      </c>
      <c r="E43" s="37">
        <v>577</v>
      </c>
      <c r="F43" s="37">
        <v>514.77</v>
      </c>
      <c r="G43" s="37">
        <v>72</v>
      </c>
      <c r="H43" s="37">
        <v>195.22</v>
      </c>
      <c r="I43" s="37">
        <v>77</v>
      </c>
      <c r="J43" s="37">
        <v>0.92</v>
      </c>
      <c r="K43" s="37">
        <v>7</v>
      </c>
      <c r="L43" s="37">
        <v>0.31</v>
      </c>
      <c r="M43" s="37">
        <v>29400</v>
      </c>
      <c r="N43" s="37">
        <v>1165</v>
      </c>
      <c r="O43" s="37">
        <f t="shared" si="0"/>
        <v>16299</v>
      </c>
      <c r="P43" s="37">
        <f t="shared" si="1"/>
        <v>1449.22</v>
      </c>
      <c r="Q43" s="37">
        <f t="shared" si="2"/>
        <v>55.438775510204081</v>
      </c>
      <c r="R43" s="37">
        <f t="shared" si="3"/>
        <v>124.39656652360514</v>
      </c>
    </row>
    <row r="44" spans="1:18" s="38" customFormat="1" ht="39.950000000000003" customHeight="1" x14ac:dyDescent="0.2">
      <c r="A44" s="40"/>
      <c r="B44" s="41" t="s">
        <v>51</v>
      </c>
      <c r="C44" s="42">
        <f>SUM(C8:C43)</f>
        <v>1453006</v>
      </c>
      <c r="D44" s="42">
        <f t="shared" ref="D44:M44" si="4">SUM(D8:D43)</f>
        <v>136395.25999999998</v>
      </c>
      <c r="E44" s="42">
        <f t="shared" si="4"/>
        <v>210457</v>
      </c>
      <c r="F44" s="42">
        <f t="shared" si="4"/>
        <v>143185.87</v>
      </c>
      <c r="G44" s="42">
        <f t="shared" si="4"/>
        <v>140507</v>
      </c>
      <c r="H44" s="42">
        <f t="shared" si="4"/>
        <v>141811.38</v>
      </c>
      <c r="I44" s="42">
        <f t="shared" si="4"/>
        <v>2853</v>
      </c>
      <c r="J44" s="42">
        <f t="shared" si="4"/>
        <v>170.52</v>
      </c>
      <c r="K44" s="42">
        <f t="shared" si="4"/>
        <v>3873</v>
      </c>
      <c r="L44" s="42">
        <f t="shared" si="4"/>
        <v>1552.56</v>
      </c>
      <c r="M44" s="42">
        <f t="shared" si="4"/>
        <v>2262883</v>
      </c>
      <c r="N44" s="42">
        <v>361915.58949999994</v>
      </c>
      <c r="O44" s="43">
        <f t="shared" si="0"/>
        <v>1810696</v>
      </c>
      <c r="P44" s="43">
        <f>(D44+F44+H44+J44+L44)</f>
        <v>423115.59</v>
      </c>
      <c r="Q44" s="43">
        <f>O44*100/M44</f>
        <v>80.017216974982802</v>
      </c>
      <c r="R44" s="43">
        <f t="shared" ref="R44" si="5">P44*100/N44</f>
        <v>116.91002053394554</v>
      </c>
    </row>
    <row r="45" spans="1:18" x14ac:dyDescent="0.2">
      <c r="R45" s="3"/>
    </row>
  </sheetData>
  <mergeCells count="11">
    <mergeCell ref="A1:R1"/>
    <mergeCell ref="A2:R2"/>
    <mergeCell ref="A4:A6"/>
    <mergeCell ref="B4:B6"/>
    <mergeCell ref="C4:D5"/>
    <mergeCell ref="E4:F5"/>
    <mergeCell ref="G4:H5"/>
    <mergeCell ref="I4:J5"/>
    <mergeCell ref="K4:L5"/>
    <mergeCell ref="N4:R5"/>
    <mergeCell ref="A3:R3"/>
  </mergeCells>
  <printOptions horizontalCentered="1"/>
  <pageMargins left="1.1811024E-2" right="0.511811023622047" top="0.25" bottom="0.23622047244094499" header="0.25" footer="0.23622047244094499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Bankwise</vt:lpstr>
      <vt:lpstr>Districtwise</vt:lpstr>
      <vt:lpstr>Bankwise!Print_Area</vt:lpstr>
      <vt:lpstr>Districtwise!Print_Area</vt:lpstr>
      <vt:lpstr>Bankwise!Print_Titles</vt:lpstr>
      <vt:lpstr>Districtwise!Print_Titles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A.R.Teke</dc:creator>
  <cp:lastModifiedBy>A.R.Teke</cp:lastModifiedBy>
  <cp:lastPrinted>2024-05-04T08:17:08Z</cp:lastPrinted>
  <dcterms:created xsi:type="dcterms:W3CDTF">2021-05-20T06:26:14Z</dcterms:created>
  <dcterms:modified xsi:type="dcterms:W3CDTF">2024-06-01T07:25:08Z</dcterms:modified>
</cp:coreProperties>
</file>