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 13-12-17\E-DRIVE\SLBC Other\Workings\"/>
    </mc:Choice>
  </mc:AlternateContent>
  <bookViews>
    <workbookView xWindow="0" yWindow="0" windowWidth="20490" windowHeight="7155"/>
  </bookViews>
  <sheets>
    <sheet name="MIS-I" sheetId="1" r:id="rId1"/>
    <sheet name="Amal Bank wise" sheetId="2" r:id="rId2"/>
    <sheet name="Bank wise" sheetId="3" r:id="rId3"/>
    <sheet name="District wise" sheetId="4" r:id="rId4"/>
    <sheet name="Agency Wise" sheetId="5" r:id="rId5"/>
  </sheets>
  <definedNames>
    <definedName name="_xlnm.Print_Area" localSheetId="4">'Agency Wise'!$A$1:$Z$43</definedName>
    <definedName name="_xlnm.Print_Area" localSheetId="1">'Amal Bank wise'!$A$1:$BJ$63</definedName>
    <definedName name="_xlnm.Print_Area" localSheetId="2">'Bank wise'!$A$1:$BJ$69</definedName>
    <definedName name="_xlnm.Print_Area" localSheetId="3">'District wise'!$A$1:$BJ$47</definedName>
    <definedName name="_xlnm.Print_Area" localSheetId="0">'MIS-I'!$A$1:$D$294</definedName>
    <definedName name="_xlnm.Print_Titles" localSheetId="1">'Amal Bank wise'!$A:$B</definedName>
    <definedName name="_xlnm.Print_Titles" localSheetId="2">'Bank wise'!$A:$B</definedName>
    <definedName name="_xlnm.Print_Titles" localSheetId="3">'District wise'!$A:$B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J68" i="3" l="1"/>
  <c r="BF68" i="3"/>
  <c r="BB68" i="3"/>
  <c r="AX68" i="3"/>
  <c r="AT68" i="3"/>
  <c r="AP68" i="3"/>
  <c r="AL68" i="3"/>
  <c r="AH68" i="3"/>
  <c r="AD68" i="3"/>
  <c r="Z68" i="3"/>
  <c r="V68" i="3"/>
  <c r="R68" i="3"/>
  <c r="N68" i="3"/>
  <c r="J68" i="3"/>
  <c r="F68" i="3"/>
  <c r="BJ67" i="3"/>
  <c r="BI67" i="3"/>
  <c r="BI68" i="3" s="1"/>
  <c r="BH67" i="3"/>
  <c r="BH68" i="3" s="1"/>
  <c r="BH59" i="3" s="1"/>
  <c r="BH69" i="3" s="1"/>
  <c r="BG67" i="3"/>
  <c r="BG68" i="3" s="1"/>
  <c r="BG59" i="3" s="1"/>
  <c r="BG69" i="3" s="1"/>
  <c r="BF67" i="3"/>
  <c r="BE67" i="3"/>
  <c r="BE68" i="3" s="1"/>
  <c r="BD67" i="3"/>
  <c r="BD68" i="3" s="1"/>
  <c r="BD59" i="3" s="1"/>
  <c r="BD69" i="3" s="1"/>
  <c r="BC67" i="3"/>
  <c r="BC68" i="3" s="1"/>
  <c r="BC59" i="3" s="1"/>
  <c r="BC69" i="3" s="1"/>
  <c r="BB67" i="3"/>
  <c r="BA67" i="3"/>
  <c r="BA68" i="3" s="1"/>
  <c r="AZ67" i="3"/>
  <c r="AZ68" i="3" s="1"/>
  <c r="AZ59" i="3" s="1"/>
  <c r="AZ69" i="3" s="1"/>
  <c r="AY67" i="3"/>
  <c r="AY68" i="3" s="1"/>
  <c r="AY59" i="3" s="1"/>
  <c r="AY69" i="3" s="1"/>
  <c r="AX67" i="3"/>
  <c r="AW67" i="3"/>
  <c r="AW68" i="3" s="1"/>
  <c r="AV67" i="3"/>
  <c r="AV68" i="3" s="1"/>
  <c r="AV59" i="3" s="1"/>
  <c r="AV69" i="3" s="1"/>
  <c r="AU67" i="3"/>
  <c r="AU68" i="3" s="1"/>
  <c r="AU59" i="3" s="1"/>
  <c r="AU69" i="3" s="1"/>
  <c r="AT67" i="3"/>
  <c r="AS67" i="3"/>
  <c r="AS68" i="3" s="1"/>
  <c r="AR67" i="3"/>
  <c r="AR68" i="3" s="1"/>
  <c r="AR59" i="3" s="1"/>
  <c r="AR69" i="3" s="1"/>
  <c r="AQ67" i="3"/>
  <c r="AQ68" i="3" s="1"/>
  <c r="AQ59" i="3" s="1"/>
  <c r="AQ69" i="3" s="1"/>
  <c r="AP67" i="3"/>
  <c r="AO67" i="3"/>
  <c r="AO68" i="3" s="1"/>
  <c r="AN67" i="3"/>
  <c r="AN68" i="3" s="1"/>
  <c r="AN59" i="3" s="1"/>
  <c r="AN69" i="3" s="1"/>
  <c r="AM67" i="3"/>
  <c r="AM68" i="3" s="1"/>
  <c r="AM59" i="3" s="1"/>
  <c r="AM69" i="3" s="1"/>
  <c r="AL67" i="3"/>
  <c r="AK67" i="3"/>
  <c r="AK68" i="3" s="1"/>
  <c r="AJ67" i="3"/>
  <c r="AJ68" i="3" s="1"/>
  <c r="AJ59" i="3" s="1"/>
  <c r="AJ69" i="3" s="1"/>
  <c r="AI67" i="3"/>
  <c r="AI68" i="3" s="1"/>
  <c r="AI59" i="3" s="1"/>
  <c r="AI69" i="3" s="1"/>
  <c r="AH67" i="3"/>
  <c r="AG67" i="3"/>
  <c r="AG68" i="3" s="1"/>
  <c r="AF67" i="3"/>
  <c r="AF68" i="3" s="1"/>
  <c r="AF59" i="3" s="1"/>
  <c r="AF69" i="3" s="1"/>
  <c r="AE67" i="3"/>
  <c r="AE68" i="3" s="1"/>
  <c r="AE59" i="3" s="1"/>
  <c r="AE69" i="3" s="1"/>
  <c r="AD67" i="3"/>
  <c r="AC67" i="3"/>
  <c r="AC68" i="3" s="1"/>
  <c r="AB67" i="3"/>
  <c r="AB68" i="3" s="1"/>
  <c r="AB59" i="3" s="1"/>
  <c r="AB69" i="3" s="1"/>
  <c r="AA67" i="3"/>
  <c r="AA68" i="3" s="1"/>
  <c r="AA59" i="3" s="1"/>
  <c r="AA69" i="3" s="1"/>
  <c r="Z67" i="3"/>
  <c r="Y67" i="3"/>
  <c r="Y68" i="3" s="1"/>
  <c r="X67" i="3"/>
  <c r="X68" i="3" s="1"/>
  <c r="X59" i="3" s="1"/>
  <c r="X69" i="3" s="1"/>
  <c r="W67" i="3"/>
  <c r="W68" i="3" s="1"/>
  <c r="W59" i="3" s="1"/>
  <c r="W69" i="3" s="1"/>
  <c r="V67" i="3"/>
  <c r="U67" i="3"/>
  <c r="U68" i="3" s="1"/>
  <c r="T67" i="3"/>
  <c r="T68" i="3" s="1"/>
  <c r="T59" i="3" s="1"/>
  <c r="T69" i="3" s="1"/>
  <c r="S67" i="3"/>
  <c r="S68" i="3" s="1"/>
  <c r="S59" i="3" s="1"/>
  <c r="S69" i="3" s="1"/>
  <c r="R67" i="3"/>
  <c r="Q67" i="3"/>
  <c r="Q68" i="3" s="1"/>
  <c r="P67" i="3"/>
  <c r="P68" i="3" s="1"/>
  <c r="P59" i="3" s="1"/>
  <c r="P69" i="3" s="1"/>
  <c r="O67" i="3"/>
  <c r="O68" i="3" s="1"/>
  <c r="O59" i="3" s="1"/>
  <c r="O69" i="3" s="1"/>
  <c r="N67" i="3"/>
  <c r="M67" i="3"/>
  <c r="M68" i="3" s="1"/>
  <c r="L67" i="3"/>
  <c r="L68" i="3" s="1"/>
  <c r="L59" i="3" s="1"/>
  <c r="L69" i="3" s="1"/>
  <c r="K67" i="3"/>
  <c r="K68" i="3" s="1"/>
  <c r="K59" i="3" s="1"/>
  <c r="K69" i="3" s="1"/>
  <c r="J67" i="3"/>
  <c r="I67" i="3"/>
  <c r="I68" i="3" s="1"/>
  <c r="H67" i="3"/>
  <c r="H68" i="3" s="1"/>
  <c r="H59" i="3" s="1"/>
  <c r="H69" i="3" s="1"/>
  <c r="G67" i="3"/>
  <c r="G68" i="3" s="1"/>
  <c r="G59" i="3" s="1"/>
  <c r="G69" i="3" s="1"/>
  <c r="F67" i="3"/>
  <c r="E67" i="3"/>
  <c r="E68" i="3" s="1"/>
  <c r="D67" i="3"/>
  <c r="D68" i="3" s="1"/>
  <c r="D59" i="3" s="1"/>
  <c r="D69" i="3" s="1"/>
  <c r="BJ65" i="3"/>
  <c r="BI65" i="3"/>
  <c r="BH65" i="3"/>
  <c r="BG65" i="3"/>
  <c r="BF65" i="3"/>
  <c r="BE65" i="3"/>
  <c r="BD65" i="3"/>
  <c r="BC65" i="3"/>
  <c r="BB65" i="3"/>
  <c r="BA65" i="3"/>
  <c r="AZ65" i="3"/>
  <c r="AY65" i="3"/>
  <c r="AX65" i="3"/>
  <c r="AW65" i="3"/>
  <c r="AV65" i="3"/>
  <c r="AU65" i="3"/>
  <c r="AT65" i="3"/>
  <c r="AS65" i="3"/>
  <c r="AR65" i="3"/>
  <c r="AQ65" i="3"/>
  <c r="AP65" i="3"/>
  <c r="AO65" i="3"/>
  <c r="AN65" i="3"/>
  <c r="AM65" i="3"/>
  <c r="AL65" i="3"/>
  <c r="AK65" i="3"/>
  <c r="AJ65" i="3"/>
  <c r="AI65" i="3"/>
  <c r="AH65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D65" i="3"/>
  <c r="BJ62" i="3"/>
  <c r="BI62" i="3"/>
  <c r="BH62" i="3"/>
  <c r="BG62" i="3"/>
  <c r="BF62" i="3"/>
  <c r="BE62" i="3"/>
  <c r="BD62" i="3"/>
  <c r="BC62" i="3"/>
  <c r="BB62" i="3"/>
  <c r="BA62" i="3"/>
  <c r="AZ62" i="3"/>
  <c r="AY62" i="3"/>
  <c r="AX62" i="3"/>
  <c r="AW62" i="3"/>
  <c r="AV62" i="3"/>
  <c r="AU62" i="3"/>
  <c r="AT62" i="3"/>
  <c r="AS62" i="3"/>
  <c r="AR62" i="3"/>
  <c r="AQ62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BJ58" i="3"/>
  <c r="BI58" i="3"/>
  <c r="BH58" i="3"/>
  <c r="BG58" i="3"/>
  <c r="BF58" i="3"/>
  <c r="BE58" i="3"/>
  <c r="BD58" i="3"/>
  <c r="BC58" i="3"/>
  <c r="BB58" i="3"/>
  <c r="BA58" i="3"/>
  <c r="AZ58" i="3"/>
  <c r="AY58" i="3"/>
  <c r="AX58" i="3"/>
  <c r="AW58" i="3"/>
  <c r="AV58" i="3"/>
  <c r="AU58" i="3"/>
  <c r="AT58" i="3"/>
  <c r="AS58" i="3"/>
  <c r="AR58" i="3"/>
  <c r="AQ58" i="3"/>
  <c r="AP58" i="3"/>
  <c r="AP59" i="3" s="1"/>
  <c r="AP69" i="3" s="1"/>
  <c r="AO58" i="3"/>
  <c r="AN58" i="3"/>
  <c r="AM58" i="3"/>
  <c r="AL58" i="3"/>
  <c r="AL59" i="3" s="1"/>
  <c r="AL69" i="3" s="1"/>
  <c r="AK58" i="3"/>
  <c r="AJ58" i="3"/>
  <c r="AI58" i="3"/>
  <c r="AH58" i="3"/>
  <c r="AH59" i="3" s="1"/>
  <c r="AH69" i="3" s="1"/>
  <c r="AG58" i="3"/>
  <c r="AF58" i="3"/>
  <c r="AE58" i="3"/>
  <c r="AD58" i="3"/>
  <c r="AD59" i="3" s="1"/>
  <c r="AD69" i="3" s="1"/>
  <c r="AC58" i="3"/>
  <c r="AB58" i="3"/>
  <c r="AA58" i="3"/>
  <c r="Z58" i="3"/>
  <c r="Z59" i="3" s="1"/>
  <c r="Z69" i="3" s="1"/>
  <c r="Y58" i="3"/>
  <c r="X58" i="3"/>
  <c r="W58" i="3"/>
  <c r="V58" i="3"/>
  <c r="V59" i="3" s="1"/>
  <c r="V69" i="3" s="1"/>
  <c r="U58" i="3"/>
  <c r="T58" i="3"/>
  <c r="S58" i="3"/>
  <c r="R58" i="3"/>
  <c r="R59" i="3" s="1"/>
  <c r="R69" i="3" s="1"/>
  <c r="Q58" i="3"/>
  <c r="P58" i="3"/>
  <c r="O58" i="3"/>
  <c r="N58" i="3"/>
  <c r="N59" i="3" s="1"/>
  <c r="N69" i="3" s="1"/>
  <c r="M58" i="3"/>
  <c r="L58" i="3"/>
  <c r="K58" i="3"/>
  <c r="J58" i="3"/>
  <c r="J59" i="3" s="1"/>
  <c r="J69" i="3" s="1"/>
  <c r="I58" i="3"/>
  <c r="H58" i="3"/>
  <c r="G58" i="3"/>
  <c r="F58" i="3"/>
  <c r="F59" i="3" s="1"/>
  <c r="F69" i="3" s="1"/>
  <c r="E58" i="3"/>
  <c r="D58" i="3"/>
  <c r="BJ56" i="3"/>
  <c r="BI56" i="3"/>
  <c r="BH56" i="3"/>
  <c r="BG56" i="3"/>
  <c r="BF56" i="3"/>
  <c r="BE56" i="3"/>
  <c r="BD56" i="3"/>
  <c r="BC56" i="3"/>
  <c r="BB56" i="3"/>
  <c r="BA56" i="3"/>
  <c r="AZ56" i="3"/>
  <c r="AY56" i="3"/>
  <c r="AX56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BJ54" i="3"/>
  <c r="BI54" i="3"/>
  <c r="BH54" i="3"/>
  <c r="BG54" i="3"/>
  <c r="BF54" i="3"/>
  <c r="BE54" i="3"/>
  <c r="BD54" i="3"/>
  <c r="BC54" i="3"/>
  <c r="BB54" i="3"/>
  <c r="BA54" i="3"/>
  <c r="AZ54" i="3"/>
  <c r="AY54" i="3"/>
  <c r="AX54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BJ44" i="3"/>
  <c r="BI44" i="3"/>
  <c r="BH44" i="3"/>
  <c r="BG44" i="3"/>
  <c r="BF44" i="3"/>
  <c r="BE44" i="3"/>
  <c r="BD44" i="3"/>
  <c r="BC44" i="3"/>
  <c r="BB44" i="3"/>
  <c r="BA44" i="3"/>
  <c r="AZ44" i="3"/>
  <c r="AY44" i="3"/>
  <c r="AX44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BJ29" i="3"/>
  <c r="BI29" i="3"/>
  <c r="BH29" i="3"/>
  <c r="BG29" i="3"/>
  <c r="BF29" i="3"/>
  <c r="BE29" i="3"/>
  <c r="BD29" i="3"/>
  <c r="BC29" i="3"/>
  <c r="BB29" i="3"/>
  <c r="BA29" i="3"/>
  <c r="AZ29" i="3"/>
  <c r="AY29" i="3"/>
  <c r="AX29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E59" i="3" l="1"/>
  <c r="E69" i="3" s="1"/>
  <c r="I59" i="3"/>
  <c r="I69" i="3" s="1"/>
  <c r="M59" i="3"/>
  <c r="M69" i="3" s="1"/>
  <c r="Q59" i="3"/>
  <c r="Q69" i="3" s="1"/>
  <c r="U59" i="3"/>
  <c r="U69" i="3" s="1"/>
  <c r="Y59" i="3"/>
  <c r="Y69" i="3" s="1"/>
  <c r="AC59" i="3"/>
  <c r="AC69" i="3" s="1"/>
  <c r="AG59" i="3"/>
  <c r="AG69" i="3" s="1"/>
  <c r="AK59" i="3"/>
  <c r="AK69" i="3" s="1"/>
  <c r="AO59" i="3"/>
  <c r="AO69" i="3" s="1"/>
  <c r="AS59" i="3"/>
  <c r="AS69" i="3" s="1"/>
  <c r="AW59" i="3"/>
  <c r="AW69" i="3" s="1"/>
  <c r="BA59" i="3"/>
  <c r="BA69" i="3" s="1"/>
  <c r="BE59" i="3"/>
  <c r="BE69" i="3" s="1"/>
  <c r="BI59" i="3"/>
  <c r="BI69" i="3" s="1"/>
  <c r="AT59" i="3"/>
  <c r="AT69" i="3" s="1"/>
  <c r="AX59" i="3"/>
  <c r="AX69" i="3" s="1"/>
  <c r="BB59" i="3"/>
  <c r="BB69" i="3" s="1"/>
  <c r="BF59" i="3"/>
  <c r="BF69" i="3" s="1"/>
  <c r="BJ59" i="3"/>
  <c r="BJ69" i="3" s="1"/>
  <c r="D263" i="1" l="1"/>
  <c r="D226" i="1"/>
  <c r="D189" i="1"/>
  <c r="D152" i="1"/>
  <c r="D115" i="1"/>
  <c r="D78" i="1"/>
  <c r="D41" i="1"/>
  <c r="V42" i="5" l="1"/>
  <c r="P42" i="5"/>
  <c r="X42" i="5" s="1"/>
  <c r="N42" i="5"/>
  <c r="J42" i="5"/>
  <c r="F42" i="5"/>
  <c r="Q42" i="5"/>
  <c r="Y42" i="5" s="1"/>
  <c r="O42" i="5"/>
  <c r="W42" i="5" s="1"/>
  <c r="V41" i="5"/>
  <c r="P41" i="5"/>
  <c r="X41" i="5" s="1"/>
  <c r="N41" i="5"/>
  <c r="J41" i="5"/>
  <c r="F41" i="5"/>
  <c r="Q41" i="5"/>
  <c r="Y41" i="5" s="1"/>
  <c r="O41" i="5"/>
  <c r="W41" i="5" s="1"/>
  <c r="V40" i="5"/>
  <c r="P40" i="5"/>
  <c r="X40" i="5" s="1"/>
  <c r="N40" i="5"/>
  <c r="J40" i="5"/>
  <c r="F40" i="5"/>
  <c r="Q40" i="5"/>
  <c r="Y40" i="5" s="1"/>
  <c r="O40" i="5"/>
  <c r="W40" i="5" s="1"/>
  <c r="V39" i="5"/>
  <c r="P39" i="5"/>
  <c r="X39" i="5" s="1"/>
  <c r="N39" i="5"/>
  <c r="J39" i="5"/>
  <c r="F39" i="5"/>
  <c r="Q39" i="5"/>
  <c r="Y39" i="5" s="1"/>
  <c r="O39" i="5"/>
  <c r="W39" i="5" s="1"/>
  <c r="V38" i="5"/>
  <c r="P38" i="5"/>
  <c r="X38" i="5" s="1"/>
  <c r="N38" i="5"/>
  <c r="J38" i="5"/>
  <c r="F38" i="5"/>
  <c r="Q38" i="5"/>
  <c r="Y38" i="5" s="1"/>
  <c r="O38" i="5"/>
  <c r="W38" i="5" s="1"/>
  <c r="V37" i="5"/>
  <c r="P37" i="5"/>
  <c r="X37" i="5" s="1"/>
  <c r="N37" i="5"/>
  <c r="J37" i="5"/>
  <c r="F37" i="5"/>
  <c r="Q37" i="5"/>
  <c r="Y37" i="5" s="1"/>
  <c r="O37" i="5"/>
  <c r="W37" i="5" s="1"/>
  <c r="V36" i="5"/>
  <c r="P36" i="5"/>
  <c r="X36" i="5" s="1"/>
  <c r="N36" i="5"/>
  <c r="J36" i="5"/>
  <c r="F36" i="5"/>
  <c r="Q36" i="5"/>
  <c r="Y36" i="5" s="1"/>
  <c r="O36" i="5"/>
  <c r="W36" i="5" s="1"/>
  <c r="V35" i="5"/>
  <c r="P35" i="5"/>
  <c r="X35" i="5" s="1"/>
  <c r="N35" i="5"/>
  <c r="J35" i="5"/>
  <c r="F35" i="5"/>
  <c r="Q35" i="5"/>
  <c r="Y35" i="5" s="1"/>
  <c r="O35" i="5"/>
  <c r="W35" i="5" s="1"/>
  <c r="V34" i="5"/>
  <c r="P34" i="5"/>
  <c r="X34" i="5" s="1"/>
  <c r="N34" i="5"/>
  <c r="J34" i="5"/>
  <c r="F34" i="5"/>
  <c r="Q34" i="5"/>
  <c r="Y34" i="5" s="1"/>
  <c r="O34" i="5"/>
  <c r="W34" i="5" s="1"/>
  <c r="V33" i="5"/>
  <c r="P33" i="5"/>
  <c r="X33" i="5" s="1"/>
  <c r="N33" i="5"/>
  <c r="J33" i="5"/>
  <c r="F33" i="5"/>
  <c r="Q33" i="5"/>
  <c r="Y33" i="5" s="1"/>
  <c r="O33" i="5"/>
  <c r="W33" i="5" s="1"/>
  <c r="V32" i="5"/>
  <c r="P32" i="5"/>
  <c r="X32" i="5" s="1"/>
  <c r="N32" i="5"/>
  <c r="J32" i="5"/>
  <c r="F32" i="5"/>
  <c r="Q32" i="5"/>
  <c r="Y32" i="5" s="1"/>
  <c r="O32" i="5"/>
  <c r="W32" i="5" s="1"/>
  <c r="V31" i="5"/>
  <c r="P31" i="5"/>
  <c r="X31" i="5" s="1"/>
  <c r="N31" i="5"/>
  <c r="J31" i="5"/>
  <c r="F31" i="5"/>
  <c r="Q31" i="5"/>
  <c r="Y31" i="5" s="1"/>
  <c r="O31" i="5"/>
  <c r="W31" i="5" s="1"/>
  <c r="V30" i="5"/>
  <c r="P30" i="5"/>
  <c r="X30" i="5" s="1"/>
  <c r="N30" i="5"/>
  <c r="J30" i="5"/>
  <c r="F30" i="5"/>
  <c r="Q30" i="5"/>
  <c r="Y30" i="5" s="1"/>
  <c r="O30" i="5"/>
  <c r="W30" i="5" s="1"/>
  <c r="V29" i="5"/>
  <c r="P29" i="5"/>
  <c r="X29" i="5" s="1"/>
  <c r="N29" i="5"/>
  <c r="J29" i="5"/>
  <c r="F29" i="5"/>
  <c r="Q29" i="5"/>
  <c r="Y29" i="5" s="1"/>
  <c r="O29" i="5"/>
  <c r="W29" i="5" s="1"/>
  <c r="V28" i="5"/>
  <c r="P28" i="5"/>
  <c r="X28" i="5" s="1"/>
  <c r="N28" i="5"/>
  <c r="J28" i="5"/>
  <c r="F28" i="5"/>
  <c r="Q28" i="5"/>
  <c r="Y28" i="5" s="1"/>
  <c r="O28" i="5"/>
  <c r="W28" i="5" s="1"/>
  <c r="V27" i="5"/>
  <c r="N27" i="5"/>
  <c r="J27" i="5"/>
  <c r="F27" i="5"/>
  <c r="Q27" i="5"/>
  <c r="Y27" i="5" s="1"/>
  <c r="P27" i="5"/>
  <c r="X27" i="5" s="1"/>
  <c r="O27" i="5"/>
  <c r="W27" i="5" s="1"/>
  <c r="V26" i="5"/>
  <c r="N26" i="5"/>
  <c r="J26" i="5"/>
  <c r="F26" i="5"/>
  <c r="Q26" i="5"/>
  <c r="Y26" i="5" s="1"/>
  <c r="P26" i="5"/>
  <c r="O26" i="5"/>
  <c r="W26" i="5" s="1"/>
  <c r="V25" i="5"/>
  <c r="N25" i="5"/>
  <c r="J25" i="5"/>
  <c r="F25" i="5"/>
  <c r="Q25" i="5"/>
  <c r="Y25" i="5" s="1"/>
  <c r="P25" i="5"/>
  <c r="O25" i="5"/>
  <c r="W25" i="5" s="1"/>
  <c r="V24" i="5"/>
  <c r="N24" i="5"/>
  <c r="J24" i="5"/>
  <c r="F24" i="5"/>
  <c r="Q24" i="5"/>
  <c r="Y24" i="5" s="1"/>
  <c r="P24" i="5"/>
  <c r="O24" i="5"/>
  <c r="W24" i="5" s="1"/>
  <c r="V23" i="5"/>
  <c r="N23" i="5"/>
  <c r="J23" i="5"/>
  <c r="F23" i="5"/>
  <c r="Q23" i="5"/>
  <c r="Y23" i="5" s="1"/>
  <c r="P23" i="5"/>
  <c r="O23" i="5"/>
  <c r="W23" i="5" s="1"/>
  <c r="V22" i="5"/>
  <c r="N22" i="5"/>
  <c r="J22" i="5"/>
  <c r="F22" i="5"/>
  <c r="Q22" i="5"/>
  <c r="Y22" i="5" s="1"/>
  <c r="P22" i="5"/>
  <c r="O22" i="5"/>
  <c r="W22" i="5" s="1"/>
  <c r="V21" i="5"/>
  <c r="N21" i="5"/>
  <c r="J21" i="5"/>
  <c r="F21" i="5"/>
  <c r="Q21" i="5"/>
  <c r="Y21" i="5" s="1"/>
  <c r="P21" i="5"/>
  <c r="O21" i="5"/>
  <c r="W21" i="5" s="1"/>
  <c r="V20" i="5"/>
  <c r="N20" i="5"/>
  <c r="J20" i="5"/>
  <c r="F20" i="5"/>
  <c r="Q20" i="5"/>
  <c r="Y20" i="5" s="1"/>
  <c r="P20" i="5"/>
  <c r="O20" i="5"/>
  <c r="W20" i="5" s="1"/>
  <c r="V19" i="5"/>
  <c r="N19" i="5"/>
  <c r="J19" i="5"/>
  <c r="F19" i="5"/>
  <c r="Q19" i="5"/>
  <c r="Y19" i="5" s="1"/>
  <c r="P19" i="5"/>
  <c r="O19" i="5"/>
  <c r="W19" i="5" s="1"/>
  <c r="V18" i="5"/>
  <c r="N18" i="5"/>
  <c r="J18" i="5"/>
  <c r="F18" i="5"/>
  <c r="Q18" i="5"/>
  <c r="Y18" i="5" s="1"/>
  <c r="P18" i="5"/>
  <c r="O18" i="5"/>
  <c r="W18" i="5" s="1"/>
  <c r="V17" i="5"/>
  <c r="N17" i="5"/>
  <c r="J17" i="5"/>
  <c r="F17" i="5"/>
  <c r="Q17" i="5"/>
  <c r="Y17" i="5" s="1"/>
  <c r="P17" i="5"/>
  <c r="X17" i="5" s="1"/>
  <c r="O17" i="5"/>
  <c r="V16" i="5"/>
  <c r="N16" i="5"/>
  <c r="J16" i="5"/>
  <c r="F16" i="5"/>
  <c r="Q16" i="5"/>
  <c r="Y16" i="5" s="1"/>
  <c r="P16" i="5"/>
  <c r="X16" i="5" s="1"/>
  <c r="O16" i="5"/>
  <c r="V15" i="5"/>
  <c r="N15" i="5"/>
  <c r="J15" i="5"/>
  <c r="F15" i="5"/>
  <c r="Q15" i="5"/>
  <c r="Y15" i="5" s="1"/>
  <c r="P15" i="5"/>
  <c r="X15" i="5" s="1"/>
  <c r="O15" i="5"/>
  <c r="V14" i="5"/>
  <c r="N14" i="5"/>
  <c r="J14" i="5"/>
  <c r="Q14" i="5"/>
  <c r="Y14" i="5" s="1"/>
  <c r="P14" i="5"/>
  <c r="X14" i="5" s="1"/>
  <c r="O14" i="5"/>
  <c r="V13" i="5"/>
  <c r="N13" i="5"/>
  <c r="J13" i="5"/>
  <c r="Q13" i="5"/>
  <c r="Y13" i="5" s="1"/>
  <c r="P13" i="5"/>
  <c r="X13" i="5" s="1"/>
  <c r="O13" i="5"/>
  <c r="V12" i="5"/>
  <c r="N12" i="5"/>
  <c r="J12" i="5"/>
  <c r="Q12" i="5"/>
  <c r="Y12" i="5" s="1"/>
  <c r="P12" i="5"/>
  <c r="X12" i="5" s="1"/>
  <c r="O12" i="5"/>
  <c r="V11" i="5"/>
  <c r="N11" i="5"/>
  <c r="J11" i="5"/>
  <c r="Q11" i="5"/>
  <c r="Y11" i="5" s="1"/>
  <c r="P11" i="5"/>
  <c r="X11" i="5" s="1"/>
  <c r="O11" i="5"/>
  <c r="V10" i="5"/>
  <c r="N10" i="5"/>
  <c r="J10" i="5"/>
  <c r="Q10" i="5"/>
  <c r="Y10" i="5" s="1"/>
  <c r="P10" i="5"/>
  <c r="X10" i="5" s="1"/>
  <c r="O10" i="5"/>
  <c r="V9" i="5"/>
  <c r="N9" i="5"/>
  <c r="J9" i="5"/>
  <c r="Q9" i="5"/>
  <c r="Y9" i="5" s="1"/>
  <c r="P9" i="5"/>
  <c r="X9" i="5" s="1"/>
  <c r="O9" i="5"/>
  <c r="V8" i="5"/>
  <c r="N8" i="5"/>
  <c r="J8" i="5"/>
  <c r="Q8" i="5"/>
  <c r="Y8" i="5" s="1"/>
  <c r="P8" i="5"/>
  <c r="X8" i="5" s="1"/>
  <c r="O8" i="5"/>
  <c r="U43" i="5"/>
  <c r="T43" i="5"/>
  <c r="S43" i="5"/>
  <c r="M43" i="5"/>
  <c r="L43" i="5"/>
  <c r="K43" i="5"/>
  <c r="I43" i="5"/>
  <c r="H43" i="5"/>
  <c r="G43" i="5"/>
  <c r="E43" i="5"/>
  <c r="P7" i="5"/>
  <c r="C43" i="5"/>
  <c r="BH46" i="4"/>
  <c r="BG46" i="4"/>
  <c r="V46" i="4"/>
  <c r="U46" i="4"/>
  <c r="L46" i="4"/>
  <c r="F46" i="4" s="1"/>
  <c r="D46" i="4" s="1"/>
  <c r="K46" i="4"/>
  <c r="E46" i="4" s="1"/>
  <c r="C46" i="4" s="1"/>
  <c r="AS46" i="4" s="1"/>
  <c r="BH45" i="4"/>
  <c r="BG45" i="4"/>
  <c r="V45" i="4"/>
  <c r="U45" i="4"/>
  <c r="L45" i="4"/>
  <c r="F45" i="4" s="1"/>
  <c r="D45" i="4" s="1"/>
  <c r="K45" i="4"/>
  <c r="E45" i="4" s="1"/>
  <c r="C45" i="4" s="1"/>
  <c r="BG44" i="4"/>
  <c r="BH44" i="4"/>
  <c r="U44" i="4"/>
  <c r="V44" i="4"/>
  <c r="L44" i="4"/>
  <c r="F44" i="4" s="1"/>
  <c r="D44" i="4" s="1"/>
  <c r="K44" i="4"/>
  <c r="E44" i="4" s="1"/>
  <c r="C44" i="4" s="1"/>
  <c r="AS44" i="4" s="1"/>
  <c r="BH43" i="4"/>
  <c r="BG43" i="4"/>
  <c r="V43" i="4"/>
  <c r="U43" i="4"/>
  <c r="L43" i="4"/>
  <c r="F43" i="4" s="1"/>
  <c r="D43" i="4" s="1"/>
  <c r="K43" i="4"/>
  <c r="E43" i="4" s="1"/>
  <c r="C43" i="4" s="1"/>
  <c r="BH42" i="4"/>
  <c r="BG42" i="4"/>
  <c r="V42" i="4"/>
  <c r="U42" i="4"/>
  <c r="L42" i="4"/>
  <c r="F42" i="4" s="1"/>
  <c r="D42" i="4" s="1"/>
  <c r="K42" i="4"/>
  <c r="E42" i="4" s="1"/>
  <c r="C42" i="4" s="1"/>
  <c r="AS42" i="4" s="1"/>
  <c r="BH41" i="4"/>
  <c r="BG41" i="4"/>
  <c r="V41" i="4"/>
  <c r="U41" i="4"/>
  <c r="L41" i="4"/>
  <c r="F41" i="4" s="1"/>
  <c r="D41" i="4" s="1"/>
  <c r="K41" i="4"/>
  <c r="E41" i="4" s="1"/>
  <c r="C41" i="4" s="1"/>
  <c r="BG40" i="4"/>
  <c r="BH40" i="4"/>
  <c r="U40" i="4"/>
  <c r="V40" i="4"/>
  <c r="L40" i="4"/>
  <c r="F40" i="4" s="1"/>
  <c r="D40" i="4" s="1"/>
  <c r="K40" i="4"/>
  <c r="E40" i="4" s="1"/>
  <c r="C40" i="4" s="1"/>
  <c r="AS40" i="4" s="1"/>
  <c r="BH39" i="4"/>
  <c r="BG39" i="4"/>
  <c r="V39" i="4"/>
  <c r="U39" i="4"/>
  <c r="L39" i="4"/>
  <c r="F39" i="4" s="1"/>
  <c r="D39" i="4" s="1"/>
  <c r="K39" i="4"/>
  <c r="E39" i="4" s="1"/>
  <c r="C39" i="4" s="1"/>
  <c r="BH38" i="4"/>
  <c r="BG38" i="4"/>
  <c r="V38" i="4"/>
  <c r="U38" i="4"/>
  <c r="L38" i="4"/>
  <c r="F38" i="4" s="1"/>
  <c r="D38" i="4" s="1"/>
  <c r="K38" i="4"/>
  <c r="E38" i="4" s="1"/>
  <c r="C38" i="4" s="1"/>
  <c r="AS38" i="4" s="1"/>
  <c r="BH37" i="4"/>
  <c r="BG37" i="4"/>
  <c r="V37" i="4"/>
  <c r="U37" i="4"/>
  <c r="L37" i="4"/>
  <c r="F37" i="4" s="1"/>
  <c r="D37" i="4" s="1"/>
  <c r="K37" i="4"/>
  <c r="E37" i="4" s="1"/>
  <c r="C37" i="4" s="1"/>
  <c r="BG36" i="4"/>
  <c r="BH36" i="4"/>
  <c r="U36" i="4"/>
  <c r="V36" i="4"/>
  <c r="L36" i="4"/>
  <c r="F36" i="4" s="1"/>
  <c r="D36" i="4" s="1"/>
  <c r="K36" i="4"/>
  <c r="E36" i="4" s="1"/>
  <c r="C36" i="4" s="1"/>
  <c r="AS36" i="4" s="1"/>
  <c r="BG35" i="4"/>
  <c r="BH35" i="4"/>
  <c r="V35" i="4"/>
  <c r="U35" i="4"/>
  <c r="L35" i="4"/>
  <c r="F35" i="4" s="1"/>
  <c r="D35" i="4" s="1"/>
  <c r="K35" i="4"/>
  <c r="E35" i="4" s="1"/>
  <c r="C35" i="4" s="1"/>
  <c r="BH34" i="4"/>
  <c r="BG34" i="4"/>
  <c r="V34" i="4"/>
  <c r="U34" i="4"/>
  <c r="L34" i="4"/>
  <c r="F34" i="4" s="1"/>
  <c r="D34" i="4" s="1"/>
  <c r="K34" i="4"/>
  <c r="E34" i="4" s="1"/>
  <c r="C34" i="4" s="1"/>
  <c r="AS34" i="4" s="1"/>
  <c r="BH33" i="4"/>
  <c r="BG33" i="4"/>
  <c r="V33" i="4"/>
  <c r="U33" i="4"/>
  <c r="L33" i="4"/>
  <c r="F33" i="4" s="1"/>
  <c r="D33" i="4" s="1"/>
  <c r="K33" i="4"/>
  <c r="E33" i="4" s="1"/>
  <c r="C33" i="4" s="1"/>
  <c r="BH32" i="4"/>
  <c r="BG32" i="4"/>
  <c r="V32" i="4"/>
  <c r="U32" i="4"/>
  <c r="L32" i="4"/>
  <c r="F32" i="4" s="1"/>
  <c r="D32" i="4" s="1"/>
  <c r="K32" i="4"/>
  <c r="E32" i="4" s="1"/>
  <c r="C32" i="4" s="1"/>
  <c r="AS32" i="4" s="1"/>
  <c r="BG31" i="4"/>
  <c r="BH31" i="4"/>
  <c r="U31" i="4"/>
  <c r="V31" i="4"/>
  <c r="L31" i="4"/>
  <c r="F31" i="4" s="1"/>
  <c r="D31" i="4" s="1"/>
  <c r="K31" i="4"/>
  <c r="E31" i="4" s="1"/>
  <c r="C31" i="4" s="1"/>
  <c r="AS31" i="4" s="1"/>
  <c r="BH30" i="4"/>
  <c r="BG30" i="4"/>
  <c r="V30" i="4"/>
  <c r="U30" i="4"/>
  <c r="L30" i="4"/>
  <c r="F30" i="4" s="1"/>
  <c r="D30" i="4" s="1"/>
  <c r="K30" i="4"/>
  <c r="E30" i="4" s="1"/>
  <c r="C30" i="4" s="1"/>
  <c r="AS30" i="4" s="1"/>
  <c r="BH29" i="4"/>
  <c r="BG29" i="4"/>
  <c r="V29" i="4"/>
  <c r="U29" i="4"/>
  <c r="L29" i="4"/>
  <c r="F29" i="4" s="1"/>
  <c r="D29" i="4" s="1"/>
  <c r="K29" i="4"/>
  <c r="E29" i="4" s="1"/>
  <c r="C29" i="4" s="1"/>
  <c r="BH28" i="4"/>
  <c r="BG28" i="4"/>
  <c r="V28" i="4"/>
  <c r="U28" i="4"/>
  <c r="L28" i="4"/>
  <c r="F28" i="4" s="1"/>
  <c r="D28" i="4" s="1"/>
  <c r="K28" i="4"/>
  <c r="E28" i="4" s="1"/>
  <c r="C28" i="4" s="1"/>
  <c r="AS28" i="4" s="1"/>
  <c r="BG27" i="4"/>
  <c r="BH27" i="4"/>
  <c r="U27" i="4"/>
  <c r="V27" i="4"/>
  <c r="L27" i="4"/>
  <c r="F27" i="4" s="1"/>
  <c r="D27" i="4" s="1"/>
  <c r="K27" i="4"/>
  <c r="E27" i="4" s="1"/>
  <c r="C27" i="4" s="1"/>
  <c r="AS27" i="4" s="1"/>
  <c r="BH26" i="4"/>
  <c r="BG26" i="4"/>
  <c r="V26" i="4"/>
  <c r="U26" i="4"/>
  <c r="L26" i="4"/>
  <c r="F26" i="4" s="1"/>
  <c r="D26" i="4" s="1"/>
  <c r="K26" i="4"/>
  <c r="E26" i="4" s="1"/>
  <c r="C26" i="4" s="1"/>
  <c r="AS26" i="4" s="1"/>
  <c r="BH25" i="4"/>
  <c r="BG25" i="4"/>
  <c r="V25" i="4"/>
  <c r="U25" i="4"/>
  <c r="L25" i="4"/>
  <c r="F25" i="4" s="1"/>
  <c r="D25" i="4" s="1"/>
  <c r="AT25" i="4" s="1"/>
  <c r="K25" i="4"/>
  <c r="E25" i="4" s="1"/>
  <c r="C25" i="4" s="1"/>
  <c r="BH24" i="4"/>
  <c r="BG24" i="4"/>
  <c r="V24" i="4"/>
  <c r="U24" i="4"/>
  <c r="L24" i="4"/>
  <c r="F24" i="4" s="1"/>
  <c r="D24" i="4" s="1"/>
  <c r="K24" i="4"/>
  <c r="E24" i="4" s="1"/>
  <c r="C24" i="4" s="1"/>
  <c r="AS24" i="4" s="1"/>
  <c r="BG23" i="4"/>
  <c r="BH23" i="4"/>
  <c r="U23" i="4"/>
  <c r="V23" i="4"/>
  <c r="L23" i="4"/>
  <c r="F23" i="4" s="1"/>
  <c r="D23" i="4" s="1"/>
  <c r="K23" i="4"/>
  <c r="E23" i="4" s="1"/>
  <c r="C23" i="4" s="1"/>
  <c r="AS23" i="4" s="1"/>
  <c r="BH22" i="4"/>
  <c r="BG22" i="4"/>
  <c r="V22" i="4"/>
  <c r="U22" i="4"/>
  <c r="L22" i="4"/>
  <c r="F22" i="4" s="1"/>
  <c r="D22" i="4" s="1"/>
  <c r="K22" i="4"/>
  <c r="E22" i="4" s="1"/>
  <c r="C22" i="4" s="1"/>
  <c r="AS22" i="4" s="1"/>
  <c r="BH21" i="4"/>
  <c r="BG21" i="4"/>
  <c r="V21" i="4"/>
  <c r="U21" i="4"/>
  <c r="L21" i="4"/>
  <c r="F21" i="4" s="1"/>
  <c r="D21" i="4" s="1"/>
  <c r="AT21" i="4" s="1"/>
  <c r="K21" i="4"/>
  <c r="E21" i="4" s="1"/>
  <c r="C21" i="4" s="1"/>
  <c r="BH20" i="4"/>
  <c r="BG20" i="4"/>
  <c r="V20" i="4"/>
  <c r="U20" i="4"/>
  <c r="L20" i="4"/>
  <c r="F20" i="4" s="1"/>
  <c r="D20" i="4" s="1"/>
  <c r="K20" i="4"/>
  <c r="E20" i="4" s="1"/>
  <c r="C20" i="4" s="1"/>
  <c r="AS20" i="4" s="1"/>
  <c r="BG19" i="4"/>
  <c r="BH19" i="4"/>
  <c r="U19" i="4"/>
  <c r="V19" i="4"/>
  <c r="L19" i="4"/>
  <c r="F19" i="4" s="1"/>
  <c r="D19" i="4" s="1"/>
  <c r="K19" i="4"/>
  <c r="E19" i="4" s="1"/>
  <c r="C19" i="4" s="1"/>
  <c r="AS19" i="4" s="1"/>
  <c r="BH18" i="4"/>
  <c r="BG18" i="4"/>
  <c r="V18" i="4"/>
  <c r="U18" i="4"/>
  <c r="L18" i="4"/>
  <c r="F18" i="4" s="1"/>
  <c r="D18" i="4" s="1"/>
  <c r="K18" i="4"/>
  <c r="E18" i="4" s="1"/>
  <c r="C18" i="4" s="1"/>
  <c r="AS18" i="4" s="1"/>
  <c r="BH17" i="4"/>
  <c r="BG17" i="4"/>
  <c r="V17" i="4"/>
  <c r="U17" i="4"/>
  <c r="L17" i="4"/>
  <c r="F17" i="4" s="1"/>
  <c r="D17" i="4" s="1"/>
  <c r="AT17" i="4" s="1"/>
  <c r="K17" i="4"/>
  <c r="E17" i="4" s="1"/>
  <c r="C17" i="4" s="1"/>
  <c r="BH16" i="4"/>
  <c r="BG16" i="4"/>
  <c r="V16" i="4"/>
  <c r="U16" i="4"/>
  <c r="L16" i="4"/>
  <c r="F16" i="4" s="1"/>
  <c r="D16" i="4" s="1"/>
  <c r="K16" i="4"/>
  <c r="E16" i="4" s="1"/>
  <c r="C16" i="4" s="1"/>
  <c r="AS16" i="4" s="1"/>
  <c r="BG15" i="4"/>
  <c r="BH15" i="4"/>
  <c r="U15" i="4"/>
  <c r="V15" i="4"/>
  <c r="L15" i="4"/>
  <c r="F15" i="4" s="1"/>
  <c r="D15" i="4" s="1"/>
  <c r="K15" i="4"/>
  <c r="E15" i="4" s="1"/>
  <c r="C15" i="4" s="1"/>
  <c r="AS15" i="4" s="1"/>
  <c r="BH14" i="4"/>
  <c r="BG14" i="4"/>
  <c r="V14" i="4"/>
  <c r="U14" i="4"/>
  <c r="L14" i="4"/>
  <c r="F14" i="4" s="1"/>
  <c r="D14" i="4" s="1"/>
  <c r="K14" i="4"/>
  <c r="E14" i="4" s="1"/>
  <c r="C14" i="4" s="1"/>
  <c r="AS14" i="4" s="1"/>
  <c r="BH13" i="4"/>
  <c r="BG13" i="4"/>
  <c r="V13" i="4"/>
  <c r="U13" i="4"/>
  <c r="L13" i="4"/>
  <c r="F13" i="4" s="1"/>
  <c r="D13" i="4" s="1"/>
  <c r="AT13" i="4" s="1"/>
  <c r="K13" i="4"/>
  <c r="E13" i="4" s="1"/>
  <c r="C13" i="4" s="1"/>
  <c r="BH12" i="4"/>
  <c r="BG12" i="4"/>
  <c r="V12" i="4"/>
  <c r="U12" i="4"/>
  <c r="L12" i="4"/>
  <c r="F12" i="4" s="1"/>
  <c r="D12" i="4" s="1"/>
  <c r="K12" i="4"/>
  <c r="E12" i="4" s="1"/>
  <c r="C12" i="4" s="1"/>
  <c r="AS12" i="4" s="1"/>
  <c r="BF47" i="4"/>
  <c r="BE47" i="4"/>
  <c r="BD47" i="4"/>
  <c r="BC47" i="4"/>
  <c r="BB47" i="4"/>
  <c r="BA47" i="4"/>
  <c r="AZ47" i="4"/>
  <c r="AY47" i="4"/>
  <c r="BH11" i="4"/>
  <c r="AW47" i="4"/>
  <c r="AV47" i="4"/>
  <c r="AU47" i="4"/>
  <c r="AR47" i="4"/>
  <c r="AQ47" i="4"/>
  <c r="AP47" i="4"/>
  <c r="AO47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B47" i="4"/>
  <c r="AA47" i="4"/>
  <c r="Z47" i="4"/>
  <c r="Y47" i="4"/>
  <c r="X47" i="4"/>
  <c r="W47" i="4"/>
  <c r="V11" i="4"/>
  <c r="T47" i="4"/>
  <c r="S47" i="4"/>
  <c r="R47" i="4"/>
  <c r="Q47" i="4"/>
  <c r="P47" i="4"/>
  <c r="O47" i="4"/>
  <c r="N47" i="4"/>
  <c r="M47" i="4"/>
  <c r="J47" i="4"/>
  <c r="I47" i="4"/>
  <c r="H47" i="4"/>
  <c r="G47" i="4"/>
  <c r="BH86" i="3"/>
  <c r="BG86" i="3"/>
  <c r="V86" i="3"/>
  <c r="U86" i="3"/>
  <c r="L86" i="3"/>
  <c r="F86" i="3" s="1"/>
  <c r="D86" i="3" s="1"/>
  <c r="K86" i="3"/>
  <c r="E86" i="3" s="1"/>
  <c r="C86" i="3" s="1"/>
  <c r="AS86" i="3" s="1"/>
  <c r="BH85" i="3"/>
  <c r="BG85" i="3"/>
  <c r="V85" i="3"/>
  <c r="U85" i="3"/>
  <c r="L85" i="3"/>
  <c r="F85" i="3" s="1"/>
  <c r="D85" i="3" s="1"/>
  <c r="K85" i="3"/>
  <c r="E85" i="3" s="1"/>
  <c r="C85" i="3" s="1"/>
  <c r="AS85" i="3" s="1"/>
  <c r="BH84" i="3"/>
  <c r="BG84" i="3"/>
  <c r="V84" i="3"/>
  <c r="U84" i="3"/>
  <c r="L84" i="3"/>
  <c r="F84" i="3" s="1"/>
  <c r="D84" i="3" s="1"/>
  <c r="AT84" i="3" s="1"/>
  <c r="K84" i="3"/>
  <c r="E84" i="3" s="1"/>
  <c r="C84" i="3" s="1"/>
  <c r="AS84" i="3" s="1"/>
  <c r="BH83" i="3"/>
  <c r="BG83" i="3"/>
  <c r="V83" i="3"/>
  <c r="U83" i="3"/>
  <c r="L83" i="3"/>
  <c r="F83" i="3" s="1"/>
  <c r="D83" i="3" s="1"/>
  <c r="K83" i="3"/>
  <c r="E83" i="3" s="1"/>
  <c r="C83" i="3" s="1"/>
  <c r="AS83" i="3" s="1"/>
  <c r="BH82" i="3"/>
  <c r="BG82" i="3"/>
  <c r="V82" i="3"/>
  <c r="U82" i="3"/>
  <c r="L82" i="3"/>
  <c r="F82" i="3" s="1"/>
  <c r="D82" i="3" s="1"/>
  <c r="AT82" i="3" s="1"/>
  <c r="K82" i="3"/>
  <c r="E82" i="3" s="1"/>
  <c r="C82" i="3" s="1"/>
  <c r="AS82" i="3" s="1"/>
  <c r="BH81" i="3"/>
  <c r="BG81" i="3"/>
  <c r="V81" i="3"/>
  <c r="U81" i="3"/>
  <c r="L81" i="3"/>
  <c r="F81" i="3" s="1"/>
  <c r="D81" i="3" s="1"/>
  <c r="K81" i="3"/>
  <c r="E81" i="3" s="1"/>
  <c r="C81" i="3" s="1"/>
  <c r="AS81" i="3" s="1"/>
  <c r="BH80" i="3"/>
  <c r="BG80" i="3"/>
  <c r="V80" i="3"/>
  <c r="U80" i="3"/>
  <c r="L80" i="3"/>
  <c r="F80" i="3" s="1"/>
  <c r="D80" i="3" s="1"/>
  <c r="K80" i="3"/>
  <c r="E80" i="3" s="1"/>
  <c r="C80" i="3" s="1"/>
  <c r="AS80" i="3" s="1"/>
  <c r="BH79" i="3"/>
  <c r="BG79" i="3"/>
  <c r="V79" i="3"/>
  <c r="U79" i="3"/>
  <c r="L79" i="3"/>
  <c r="F79" i="3" s="1"/>
  <c r="D79" i="3" s="1"/>
  <c r="K79" i="3"/>
  <c r="E79" i="3" s="1"/>
  <c r="C79" i="3" s="1"/>
  <c r="AS79" i="3" s="1"/>
  <c r="BH78" i="3"/>
  <c r="BG78" i="3"/>
  <c r="V78" i="3"/>
  <c r="U78" i="3"/>
  <c r="L78" i="3"/>
  <c r="F78" i="3" s="1"/>
  <c r="D78" i="3" s="1"/>
  <c r="K78" i="3"/>
  <c r="E78" i="3" s="1"/>
  <c r="C78" i="3" s="1"/>
  <c r="AS78" i="3" s="1"/>
  <c r="BH77" i="3"/>
  <c r="BG77" i="3"/>
  <c r="V77" i="3"/>
  <c r="U77" i="3"/>
  <c r="L77" i="3"/>
  <c r="F77" i="3" s="1"/>
  <c r="D77" i="3" s="1"/>
  <c r="K77" i="3"/>
  <c r="E77" i="3" s="1"/>
  <c r="C77" i="3" s="1"/>
  <c r="AS77" i="3" s="1"/>
  <c r="BH76" i="3"/>
  <c r="BG76" i="3"/>
  <c r="V76" i="3"/>
  <c r="U76" i="3"/>
  <c r="L76" i="3"/>
  <c r="F76" i="3" s="1"/>
  <c r="D76" i="3" s="1"/>
  <c r="AT76" i="3" s="1"/>
  <c r="K76" i="3"/>
  <c r="E76" i="3" s="1"/>
  <c r="C76" i="3" s="1"/>
  <c r="AS76" i="3" s="1"/>
  <c r="BH75" i="3"/>
  <c r="BG75" i="3"/>
  <c r="V75" i="3"/>
  <c r="U75" i="3"/>
  <c r="L75" i="3"/>
  <c r="F75" i="3" s="1"/>
  <c r="D75" i="3" s="1"/>
  <c r="K75" i="3"/>
  <c r="E75" i="3" s="1"/>
  <c r="C75" i="3" s="1"/>
  <c r="AS75" i="3" s="1"/>
  <c r="BH74" i="3"/>
  <c r="BG74" i="3"/>
  <c r="V74" i="3"/>
  <c r="U74" i="3"/>
  <c r="L74" i="3"/>
  <c r="F74" i="3" s="1"/>
  <c r="D74" i="3" s="1"/>
  <c r="AT74" i="3" s="1"/>
  <c r="K74" i="3"/>
  <c r="E74" i="3" s="1"/>
  <c r="C74" i="3" s="1"/>
  <c r="AS74" i="3" s="1"/>
  <c r="BH73" i="3"/>
  <c r="BG73" i="3"/>
  <c r="V73" i="3"/>
  <c r="U73" i="3"/>
  <c r="L73" i="3"/>
  <c r="F73" i="3" s="1"/>
  <c r="D73" i="3" s="1"/>
  <c r="K73" i="3"/>
  <c r="E73" i="3" s="1"/>
  <c r="C73" i="3" s="1"/>
  <c r="AS73" i="3" s="1"/>
  <c r="BF87" i="3"/>
  <c r="BE87" i="3"/>
  <c r="BD87" i="3"/>
  <c r="BC87" i="3"/>
  <c r="BB87" i="3"/>
  <c r="BA87" i="3"/>
  <c r="AZ87" i="3"/>
  <c r="AY87" i="3"/>
  <c r="BH72" i="3"/>
  <c r="BG72" i="3"/>
  <c r="AV87" i="3"/>
  <c r="AU87" i="3"/>
  <c r="AR87" i="3"/>
  <c r="AQ87" i="3"/>
  <c r="AP87" i="3"/>
  <c r="AO87" i="3"/>
  <c r="AN87" i="3"/>
  <c r="AM87" i="3"/>
  <c r="AL87" i="3"/>
  <c r="AK87" i="3"/>
  <c r="AJ87" i="3"/>
  <c r="AI87" i="3"/>
  <c r="AH87" i="3"/>
  <c r="AG87" i="3"/>
  <c r="AF87" i="3"/>
  <c r="AE87" i="3"/>
  <c r="AD87" i="3"/>
  <c r="AC87" i="3"/>
  <c r="AB87" i="3"/>
  <c r="AA87" i="3"/>
  <c r="Z87" i="3"/>
  <c r="Y87" i="3"/>
  <c r="X87" i="3"/>
  <c r="W87" i="3"/>
  <c r="T87" i="3"/>
  <c r="S87" i="3"/>
  <c r="R87" i="3"/>
  <c r="Q87" i="3"/>
  <c r="P87" i="3"/>
  <c r="O87" i="3"/>
  <c r="N87" i="3"/>
  <c r="M87" i="3"/>
  <c r="J87" i="3"/>
  <c r="I87" i="3"/>
  <c r="H87" i="3"/>
  <c r="G87" i="3"/>
  <c r="BH66" i="3"/>
  <c r="BG66" i="3"/>
  <c r="BH64" i="3"/>
  <c r="BG64" i="3"/>
  <c r="V64" i="3"/>
  <c r="U64" i="3"/>
  <c r="L64" i="3"/>
  <c r="F64" i="3" s="1"/>
  <c r="D64" i="3" s="1"/>
  <c r="K64" i="3"/>
  <c r="E64" i="3" s="1"/>
  <c r="C64" i="3" s="1"/>
  <c r="AS64" i="3" s="1"/>
  <c r="C292" i="1"/>
  <c r="C291" i="1"/>
  <c r="C290" i="1"/>
  <c r="C289" i="1"/>
  <c r="BH63" i="3"/>
  <c r="BG63" i="3"/>
  <c r="C286" i="1"/>
  <c r="C284" i="1"/>
  <c r="C283" i="1"/>
  <c r="C282" i="1"/>
  <c r="C281" i="1"/>
  <c r="C280" i="1"/>
  <c r="C279" i="1"/>
  <c r="C278" i="1"/>
  <c r="C277" i="1"/>
  <c r="C276" i="1"/>
  <c r="C275" i="1"/>
  <c r="C274" i="1"/>
  <c r="C272" i="1"/>
  <c r="C271" i="1"/>
  <c r="BH61" i="3"/>
  <c r="BG61" i="3"/>
  <c r="V61" i="3"/>
  <c r="U61" i="3"/>
  <c r="L61" i="3"/>
  <c r="F61" i="3" s="1"/>
  <c r="D61" i="3" s="1"/>
  <c r="K61" i="3"/>
  <c r="E61" i="3" s="1"/>
  <c r="C61" i="3" s="1"/>
  <c r="AS61" i="3" s="1"/>
  <c r="C218" i="1"/>
  <c r="C217" i="1"/>
  <c r="C216" i="1"/>
  <c r="C215" i="1"/>
  <c r="BH60" i="3"/>
  <c r="BG60" i="3"/>
  <c r="C212" i="1"/>
  <c r="C210" i="1"/>
  <c r="C209" i="1"/>
  <c r="C208" i="1"/>
  <c r="C207" i="1"/>
  <c r="C206" i="1"/>
  <c r="C205" i="1"/>
  <c r="C204" i="1"/>
  <c r="C203" i="1"/>
  <c r="C202" i="1"/>
  <c r="C201" i="1"/>
  <c r="C200" i="1"/>
  <c r="C198" i="1"/>
  <c r="C197" i="1"/>
  <c r="BH57" i="3"/>
  <c r="BG57" i="3"/>
  <c r="C181" i="1"/>
  <c r="C180" i="1"/>
  <c r="C179" i="1"/>
  <c r="C178" i="1"/>
  <c r="BH55" i="3"/>
  <c r="BG55" i="3"/>
  <c r="C175" i="1"/>
  <c r="C173" i="1"/>
  <c r="C172" i="1"/>
  <c r="C171" i="1"/>
  <c r="C170" i="1"/>
  <c r="C169" i="1"/>
  <c r="C168" i="1"/>
  <c r="C167" i="1"/>
  <c r="C166" i="1"/>
  <c r="C165" i="1"/>
  <c r="C164" i="1"/>
  <c r="C163" i="1"/>
  <c r="C161" i="1"/>
  <c r="C160" i="1"/>
  <c r="BH53" i="3"/>
  <c r="BG53" i="3"/>
  <c r="V53" i="3"/>
  <c r="U53" i="3"/>
  <c r="L53" i="3"/>
  <c r="F53" i="3" s="1"/>
  <c r="D53" i="3" s="1"/>
  <c r="K53" i="3"/>
  <c r="E53" i="3" s="1"/>
  <c r="C53" i="3" s="1"/>
  <c r="AS53" i="3" s="1"/>
  <c r="BH52" i="3"/>
  <c r="BG52" i="3"/>
  <c r="V52" i="3"/>
  <c r="U52" i="3"/>
  <c r="L52" i="3"/>
  <c r="F52" i="3" s="1"/>
  <c r="D52" i="3" s="1"/>
  <c r="K52" i="3"/>
  <c r="E52" i="3" s="1"/>
  <c r="C52" i="3" s="1"/>
  <c r="AS52" i="3" s="1"/>
  <c r="BH51" i="3"/>
  <c r="BG51" i="3"/>
  <c r="V51" i="3"/>
  <c r="U51" i="3"/>
  <c r="L51" i="3"/>
  <c r="F51" i="3" s="1"/>
  <c r="D51" i="3" s="1"/>
  <c r="K51" i="3"/>
  <c r="E51" i="3" s="1"/>
  <c r="C51" i="3" s="1"/>
  <c r="AS51" i="3" s="1"/>
  <c r="BH50" i="3"/>
  <c r="BG50" i="3"/>
  <c r="V50" i="3"/>
  <c r="U50" i="3"/>
  <c r="L50" i="3"/>
  <c r="F50" i="3" s="1"/>
  <c r="D50" i="3" s="1"/>
  <c r="K50" i="3"/>
  <c r="E50" i="3" s="1"/>
  <c r="C50" i="3" s="1"/>
  <c r="AS50" i="3" s="1"/>
  <c r="BH49" i="3"/>
  <c r="BG49" i="3"/>
  <c r="V49" i="3"/>
  <c r="U49" i="3"/>
  <c r="L49" i="3"/>
  <c r="F49" i="3" s="1"/>
  <c r="D49" i="3" s="1"/>
  <c r="K49" i="3"/>
  <c r="E49" i="3" s="1"/>
  <c r="C49" i="3" s="1"/>
  <c r="AS49" i="3" s="1"/>
  <c r="BH48" i="3"/>
  <c r="BG48" i="3"/>
  <c r="V48" i="3"/>
  <c r="U48" i="3"/>
  <c r="L48" i="3"/>
  <c r="F48" i="3" s="1"/>
  <c r="D48" i="3" s="1"/>
  <c r="K48" i="3"/>
  <c r="E48" i="3" s="1"/>
  <c r="C48" i="3" s="1"/>
  <c r="AS48" i="3" s="1"/>
  <c r="BH47" i="3"/>
  <c r="BG47" i="3"/>
  <c r="V47" i="3"/>
  <c r="U47" i="3"/>
  <c r="L47" i="3"/>
  <c r="F47" i="3" s="1"/>
  <c r="D47" i="3" s="1"/>
  <c r="K47" i="3"/>
  <c r="E47" i="3" s="1"/>
  <c r="C47" i="3" s="1"/>
  <c r="AS47" i="3" s="1"/>
  <c r="BH46" i="3"/>
  <c r="BG46" i="3"/>
  <c r="V46" i="3"/>
  <c r="U46" i="3"/>
  <c r="L46" i="3"/>
  <c r="F46" i="3" s="1"/>
  <c r="D46" i="3" s="1"/>
  <c r="K46" i="3"/>
  <c r="E46" i="3" s="1"/>
  <c r="C46" i="3" s="1"/>
  <c r="AS46" i="3" s="1"/>
  <c r="C144" i="1"/>
  <c r="C143" i="1"/>
  <c r="C142" i="1"/>
  <c r="C141" i="1"/>
  <c r="BH45" i="3"/>
  <c r="BG45" i="3"/>
  <c r="C138" i="1"/>
  <c r="C136" i="1"/>
  <c r="C135" i="1"/>
  <c r="C134" i="1"/>
  <c r="C133" i="1"/>
  <c r="C132" i="1"/>
  <c r="C131" i="1"/>
  <c r="C130" i="1"/>
  <c r="C129" i="1"/>
  <c r="C128" i="1"/>
  <c r="C127" i="1"/>
  <c r="C126" i="1"/>
  <c r="C124" i="1"/>
  <c r="C123" i="1"/>
  <c r="BH43" i="3"/>
  <c r="BG43" i="3"/>
  <c r="V43" i="3"/>
  <c r="U43" i="3"/>
  <c r="L43" i="3"/>
  <c r="F43" i="3" s="1"/>
  <c r="D43" i="3" s="1"/>
  <c r="K43" i="3"/>
  <c r="E43" i="3" s="1"/>
  <c r="C43" i="3" s="1"/>
  <c r="AS43" i="3" s="1"/>
  <c r="BH42" i="3"/>
  <c r="BG42" i="3"/>
  <c r="V42" i="3"/>
  <c r="U42" i="3"/>
  <c r="L42" i="3"/>
  <c r="F42" i="3" s="1"/>
  <c r="D42" i="3" s="1"/>
  <c r="K42" i="3"/>
  <c r="E42" i="3" s="1"/>
  <c r="C42" i="3" s="1"/>
  <c r="AS42" i="3" s="1"/>
  <c r="BH41" i="3"/>
  <c r="BG41" i="3"/>
  <c r="V41" i="3"/>
  <c r="U41" i="3"/>
  <c r="L41" i="3"/>
  <c r="F41" i="3" s="1"/>
  <c r="D41" i="3" s="1"/>
  <c r="K41" i="3"/>
  <c r="E41" i="3" s="1"/>
  <c r="C41" i="3" s="1"/>
  <c r="AS41" i="3" s="1"/>
  <c r="BH40" i="3"/>
  <c r="BG40" i="3"/>
  <c r="V40" i="3"/>
  <c r="U40" i="3"/>
  <c r="L40" i="3"/>
  <c r="F40" i="3" s="1"/>
  <c r="D40" i="3" s="1"/>
  <c r="K40" i="3"/>
  <c r="E40" i="3" s="1"/>
  <c r="C40" i="3" s="1"/>
  <c r="AS40" i="3" s="1"/>
  <c r="BH39" i="3"/>
  <c r="BG39" i="3"/>
  <c r="V39" i="3"/>
  <c r="U39" i="3"/>
  <c r="L39" i="3"/>
  <c r="F39" i="3" s="1"/>
  <c r="D39" i="3" s="1"/>
  <c r="K39" i="3"/>
  <c r="E39" i="3" s="1"/>
  <c r="C39" i="3" s="1"/>
  <c r="AS39" i="3" s="1"/>
  <c r="BH38" i="3"/>
  <c r="BG38" i="3"/>
  <c r="V38" i="3"/>
  <c r="U38" i="3"/>
  <c r="L38" i="3"/>
  <c r="F38" i="3" s="1"/>
  <c r="D38" i="3" s="1"/>
  <c r="K38" i="3"/>
  <c r="E38" i="3" s="1"/>
  <c r="C38" i="3" s="1"/>
  <c r="AS38" i="3" s="1"/>
  <c r="BH37" i="3"/>
  <c r="BG37" i="3"/>
  <c r="V37" i="3"/>
  <c r="U37" i="3"/>
  <c r="L37" i="3"/>
  <c r="F37" i="3" s="1"/>
  <c r="D37" i="3" s="1"/>
  <c r="K37" i="3"/>
  <c r="E37" i="3" s="1"/>
  <c r="C37" i="3" s="1"/>
  <c r="AS37" i="3" s="1"/>
  <c r="BH36" i="3"/>
  <c r="BG36" i="3"/>
  <c r="V36" i="3"/>
  <c r="U36" i="3"/>
  <c r="L36" i="3"/>
  <c r="F36" i="3" s="1"/>
  <c r="D36" i="3" s="1"/>
  <c r="K36" i="3"/>
  <c r="E36" i="3" s="1"/>
  <c r="C36" i="3" s="1"/>
  <c r="AS36" i="3" s="1"/>
  <c r="BH35" i="3"/>
  <c r="BG35" i="3"/>
  <c r="V35" i="3"/>
  <c r="U35" i="3"/>
  <c r="L35" i="3"/>
  <c r="F35" i="3" s="1"/>
  <c r="D35" i="3" s="1"/>
  <c r="K35" i="3"/>
  <c r="E35" i="3" s="1"/>
  <c r="C35" i="3" s="1"/>
  <c r="AS35" i="3" s="1"/>
  <c r="BH34" i="3"/>
  <c r="BG34" i="3"/>
  <c r="V34" i="3"/>
  <c r="U34" i="3"/>
  <c r="L34" i="3"/>
  <c r="F34" i="3" s="1"/>
  <c r="D34" i="3" s="1"/>
  <c r="K34" i="3"/>
  <c r="E34" i="3" s="1"/>
  <c r="C34" i="3" s="1"/>
  <c r="AS34" i="3" s="1"/>
  <c r="BH33" i="3"/>
  <c r="BG33" i="3"/>
  <c r="V33" i="3"/>
  <c r="U33" i="3"/>
  <c r="L33" i="3"/>
  <c r="F33" i="3" s="1"/>
  <c r="D33" i="3" s="1"/>
  <c r="K33" i="3"/>
  <c r="E33" i="3" s="1"/>
  <c r="C33" i="3" s="1"/>
  <c r="AS33" i="3" s="1"/>
  <c r="BH32" i="3"/>
  <c r="BG32" i="3"/>
  <c r="V32" i="3"/>
  <c r="U32" i="3"/>
  <c r="L32" i="3"/>
  <c r="F32" i="3" s="1"/>
  <c r="D32" i="3" s="1"/>
  <c r="K32" i="3"/>
  <c r="E32" i="3" s="1"/>
  <c r="C32" i="3" s="1"/>
  <c r="AS32" i="3" s="1"/>
  <c r="BH31" i="3"/>
  <c r="BG31" i="3"/>
  <c r="V31" i="3"/>
  <c r="U31" i="3"/>
  <c r="L31" i="3"/>
  <c r="F31" i="3" s="1"/>
  <c r="D31" i="3" s="1"/>
  <c r="K31" i="3"/>
  <c r="E31" i="3" s="1"/>
  <c r="C31" i="3" s="1"/>
  <c r="AS31" i="3" s="1"/>
  <c r="C107" i="1"/>
  <c r="C105" i="1"/>
  <c r="BH30" i="3"/>
  <c r="BG30" i="3"/>
  <c r="C99" i="1"/>
  <c r="C97" i="1"/>
  <c r="C95" i="1"/>
  <c r="C93" i="1"/>
  <c r="C91" i="1"/>
  <c r="C89" i="1"/>
  <c r="C86" i="1"/>
  <c r="BH28" i="3"/>
  <c r="BG28" i="3"/>
  <c r="V28" i="3"/>
  <c r="U28" i="3"/>
  <c r="L28" i="3"/>
  <c r="F28" i="3" s="1"/>
  <c r="D28" i="3" s="1"/>
  <c r="K28" i="3"/>
  <c r="E28" i="3" s="1"/>
  <c r="C28" i="3" s="1"/>
  <c r="AS28" i="3" s="1"/>
  <c r="BH27" i="3"/>
  <c r="BG27" i="3"/>
  <c r="V27" i="3"/>
  <c r="U27" i="3"/>
  <c r="L27" i="3"/>
  <c r="F27" i="3" s="1"/>
  <c r="D27" i="3" s="1"/>
  <c r="K27" i="3"/>
  <c r="E27" i="3" s="1"/>
  <c r="C27" i="3" s="1"/>
  <c r="AS27" i="3" s="1"/>
  <c r="BH26" i="3"/>
  <c r="BG26" i="3"/>
  <c r="V26" i="3"/>
  <c r="U26" i="3"/>
  <c r="L26" i="3"/>
  <c r="F26" i="3" s="1"/>
  <c r="D26" i="3" s="1"/>
  <c r="K26" i="3"/>
  <c r="E26" i="3" s="1"/>
  <c r="C26" i="3" s="1"/>
  <c r="AS26" i="3" s="1"/>
  <c r="BH25" i="3"/>
  <c r="BG25" i="3"/>
  <c r="V25" i="3"/>
  <c r="U25" i="3"/>
  <c r="L25" i="3"/>
  <c r="F25" i="3" s="1"/>
  <c r="D25" i="3" s="1"/>
  <c r="K25" i="3"/>
  <c r="E25" i="3" s="1"/>
  <c r="C25" i="3" s="1"/>
  <c r="AS25" i="3" s="1"/>
  <c r="BH24" i="3"/>
  <c r="BG24" i="3"/>
  <c r="V24" i="3"/>
  <c r="U24" i="3"/>
  <c r="L24" i="3"/>
  <c r="F24" i="3" s="1"/>
  <c r="D24" i="3" s="1"/>
  <c r="K24" i="3"/>
  <c r="E24" i="3" s="1"/>
  <c r="C24" i="3" s="1"/>
  <c r="AS24" i="3" s="1"/>
  <c r="BH23" i="3"/>
  <c r="BG23" i="3"/>
  <c r="V23" i="3"/>
  <c r="U23" i="3"/>
  <c r="L23" i="3"/>
  <c r="F23" i="3" s="1"/>
  <c r="D23" i="3" s="1"/>
  <c r="K23" i="3"/>
  <c r="E23" i="3" s="1"/>
  <c r="C23" i="3" s="1"/>
  <c r="AS23" i="3" s="1"/>
  <c r="BH22" i="3"/>
  <c r="BG22" i="3"/>
  <c r="V22" i="3"/>
  <c r="U22" i="3"/>
  <c r="L22" i="3"/>
  <c r="F22" i="3" s="1"/>
  <c r="D22" i="3" s="1"/>
  <c r="K22" i="3"/>
  <c r="E22" i="3" s="1"/>
  <c r="C22" i="3" s="1"/>
  <c r="AS22" i="3" s="1"/>
  <c r="BH21" i="3"/>
  <c r="BG21" i="3"/>
  <c r="V21" i="3"/>
  <c r="U21" i="3"/>
  <c r="L21" i="3"/>
  <c r="F21" i="3" s="1"/>
  <c r="D21" i="3" s="1"/>
  <c r="K21" i="3"/>
  <c r="E21" i="3" s="1"/>
  <c r="C21" i="3" s="1"/>
  <c r="AS21" i="3" s="1"/>
  <c r="BH20" i="3"/>
  <c r="BG20" i="3"/>
  <c r="V20" i="3"/>
  <c r="U20" i="3"/>
  <c r="L20" i="3"/>
  <c r="F20" i="3" s="1"/>
  <c r="D20" i="3" s="1"/>
  <c r="K20" i="3"/>
  <c r="E20" i="3" s="1"/>
  <c r="C20" i="3" s="1"/>
  <c r="AS20" i="3" s="1"/>
  <c r="BH19" i="3"/>
  <c r="BG19" i="3"/>
  <c r="V19" i="3"/>
  <c r="U19" i="3"/>
  <c r="L19" i="3"/>
  <c r="F19" i="3" s="1"/>
  <c r="D19" i="3" s="1"/>
  <c r="K19" i="3"/>
  <c r="E19" i="3" s="1"/>
  <c r="C19" i="3" s="1"/>
  <c r="AS19" i="3" s="1"/>
  <c r="BH18" i="3"/>
  <c r="BG18" i="3"/>
  <c r="V18" i="3"/>
  <c r="U18" i="3"/>
  <c r="L18" i="3"/>
  <c r="F18" i="3" s="1"/>
  <c r="D18" i="3" s="1"/>
  <c r="K18" i="3"/>
  <c r="E18" i="3" s="1"/>
  <c r="C18" i="3" s="1"/>
  <c r="AS18" i="3" s="1"/>
  <c r="BH17" i="3"/>
  <c r="BG17" i="3"/>
  <c r="V17" i="3"/>
  <c r="U17" i="3"/>
  <c r="L17" i="3"/>
  <c r="F17" i="3" s="1"/>
  <c r="D17" i="3" s="1"/>
  <c r="K17" i="3"/>
  <c r="E17" i="3" s="1"/>
  <c r="C17" i="3" s="1"/>
  <c r="AS17" i="3" s="1"/>
  <c r="BH16" i="3"/>
  <c r="BG16" i="3"/>
  <c r="V16" i="3"/>
  <c r="U16" i="3"/>
  <c r="L16" i="3"/>
  <c r="F16" i="3" s="1"/>
  <c r="D16" i="3" s="1"/>
  <c r="K16" i="3"/>
  <c r="E16" i="3" s="1"/>
  <c r="C16" i="3" s="1"/>
  <c r="AS16" i="3" s="1"/>
  <c r="BH15" i="3"/>
  <c r="BG15" i="3"/>
  <c r="V15" i="3"/>
  <c r="U15" i="3"/>
  <c r="L15" i="3"/>
  <c r="F15" i="3" s="1"/>
  <c r="D15" i="3" s="1"/>
  <c r="K15" i="3"/>
  <c r="E15" i="3" s="1"/>
  <c r="C15" i="3" s="1"/>
  <c r="AS15" i="3" s="1"/>
  <c r="BH14" i="3"/>
  <c r="BG14" i="3"/>
  <c r="V14" i="3"/>
  <c r="U14" i="3"/>
  <c r="L14" i="3"/>
  <c r="F14" i="3" s="1"/>
  <c r="D14" i="3" s="1"/>
  <c r="K14" i="3"/>
  <c r="E14" i="3" s="1"/>
  <c r="C14" i="3" s="1"/>
  <c r="AS14" i="3" s="1"/>
  <c r="BH13" i="3"/>
  <c r="BG13" i="3"/>
  <c r="V13" i="3"/>
  <c r="U13" i="3"/>
  <c r="L13" i="3"/>
  <c r="F13" i="3" s="1"/>
  <c r="D13" i="3" s="1"/>
  <c r="K13" i="3"/>
  <c r="E13" i="3" s="1"/>
  <c r="C13" i="3" s="1"/>
  <c r="AS13" i="3" s="1"/>
  <c r="BH12" i="3"/>
  <c r="BG12" i="3"/>
  <c r="V12" i="3"/>
  <c r="U12" i="3"/>
  <c r="L12" i="3"/>
  <c r="F12" i="3" s="1"/>
  <c r="D12" i="3" s="1"/>
  <c r="K12" i="3"/>
  <c r="E12" i="3" s="1"/>
  <c r="C12" i="3" s="1"/>
  <c r="AS12" i="3" s="1"/>
  <c r="BH11" i="3"/>
  <c r="BG11" i="3"/>
  <c r="BH80" i="2"/>
  <c r="BG80" i="2"/>
  <c r="V80" i="2"/>
  <c r="U80" i="2"/>
  <c r="L80" i="2"/>
  <c r="F80" i="2" s="1"/>
  <c r="D80" i="2" s="1"/>
  <c r="AT80" i="2" s="1"/>
  <c r="K80" i="2"/>
  <c r="E80" i="2" s="1"/>
  <c r="C80" i="2" s="1"/>
  <c r="AS80" i="2" s="1"/>
  <c r="BH79" i="2"/>
  <c r="BG79" i="2"/>
  <c r="V79" i="2"/>
  <c r="U79" i="2"/>
  <c r="L79" i="2"/>
  <c r="F79" i="2" s="1"/>
  <c r="D79" i="2" s="1"/>
  <c r="K79" i="2"/>
  <c r="E79" i="2" s="1"/>
  <c r="C79" i="2" s="1"/>
  <c r="BH78" i="2"/>
  <c r="BG78" i="2"/>
  <c r="V78" i="2"/>
  <c r="U78" i="2"/>
  <c r="L78" i="2"/>
  <c r="F78" i="2" s="1"/>
  <c r="D78" i="2" s="1"/>
  <c r="AT78" i="2" s="1"/>
  <c r="K78" i="2"/>
  <c r="E78" i="2" s="1"/>
  <c r="C78" i="2" s="1"/>
  <c r="AS78" i="2" s="1"/>
  <c r="BH77" i="2"/>
  <c r="BG77" i="2"/>
  <c r="V77" i="2"/>
  <c r="U77" i="2"/>
  <c r="L77" i="2"/>
  <c r="F77" i="2" s="1"/>
  <c r="D77" i="2" s="1"/>
  <c r="K77" i="2"/>
  <c r="E77" i="2" s="1"/>
  <c r="C77" i="2" s="1"/>
  <c r="BH76" i="2"/>
  <c r="BG76" i="2"/>
  <c r="V76" i="2"/>
  <c r="U76" i="2"/>
  <c r="L76" i="2"/>
  <c r="F76" i="2" s="1"/>
  <c r="D76" i="2" s="1"/>
  <c r="AT76" i="2" s="1"/>
  <c r="K76" i="2"/>
  <c r="E76" i="2" s="1"/>
  <c r="C76" i="2" s="1"/>
  <c r="AS76" i="2" s="1"/>
  <c r="BH75" i="2"/>
  <c r="BG75" i="2"/>
  <c r="V75" i="2"/>
  <c r="U75" i="2"/>
  <c r="L75" i="2"/>
  <c r="F75" i="2" s="1"/>
  <c r="D75" i="2" s="1"/>
  <c r="K75" i="2"/>
  <c r="E75" i="2" s="1"/>
  <c r="C75" i="2" s="1"/>
  <c r="BH74" i="2"/>
  <c r="BG74" i="2"/>
  <c r="V74" i="2"/>
  <c r="U74" i="2"/>
  <c r="L74" i="2"/>
  <c r="F74" i="2" s="1"/>
  <c r="D74" i="2" s="1"/>
  <c r="AT74" i="2" s="1"/>
  <c r="K74" i="2"/>
  <c r="E74" i="2" s="1"/>
  <c r="C74" i="2" s="1"/>
  <c r="AS74" i="2" s="1"/>
  <c r="BH73" i="2"/>
  <c r="BG73" i="2"/>
  <c r="V73" i="2"/>
  <c r="U73" i="2"/>
  <c r="L73" i="2"/>
  <c r="F73" i="2" s="1"/>
  <c r="D73" i="2" s="1"/>
  <c r="K73" i="2"/>
  <c r="E73" i="2" s="1"/>
  <c r="C73" i="2" s="1"/>
  <c r="AS73" i="2" s="1"/>
  <c r="BH72" i="2"/>
  <c r="BG72" i="2"/>
  <c r="V72" i="2"/>
  <c r="U72" i="2"/>
  <c r="L72" i="2"/>
  <c r="F72" i="2" s="1"/>
  <c r="D72" i="2" s="1"/>
  <c r="AT72" i="2" s="1"/>
  <c r="K72" i="2"/>
  <c r="E72" i="2" s="1"/>
  <c r="C72" i="2" s="1"/>
  <c r="AS72" i="2" s="1"/>
  <c r="BH71" i="2"/>
  <c r="BG71" i="2"/>
  <c r="V71" i="2"/>
  <c r="U71" i="2"/>
  <c r="L71" i="2"/>
  <c r="F71" i="2" s="1"/>
  <c r="D71" i="2" s="1"/>
  <c r="K71" i="2"/>
  <c r="E71" i="2" s="1"/>
  <c r="C71" i="2" s="1"/>
  <c r="AS71" i="2" s="1"/>
  <c r="BH70" i="2"/>
  <c r="BG70" i="2"/>
  <c r="V70" i="2"/>
  <c r="U70" i="2"/>
  <c r="L70" i="2"/>
  <c r="F70" i="2" s="1"/>
  <c r="D70" i="2" s="1"/>
  <c r="AT70" i="2" s="1"/>
  <c r="K70" i="2"/>
  <c r="E70" i="2" s="1"/>
  <c r="C70" i="2" s="1"/>
  <c r="AS70" i="2" s="1"/>
  <c r="BH69" i="2"/>
  <c r="BG69" i="2"/>
  <c r="V69" i="2"/>
  <c r="U69" i="2"/>
  <c r="L69" i="2"/>
  <c r="F69" i="2" s="1"/>
  <c r="D69" i="2" s="1"/>
  <c r="K69" i="2"/>
  <c r="E69" i="2" s="1"/>
  <c r="C69" i="2" s="1"/>
  <c r="AS69" i="2" s="1"/>
  <c r="BH68" i="2"/>
  <c r="BG68" i="2"/>
  <c r="V68" i="2"/>
  <c r="U68" i="2"/>
  <c r="L68" i="2"/>
  <c r="F68" i="2" s="1"/>
  <c r="D68" i="2" s="1"/>
  <c r="K68" i="2"/>
  <c r="E68" i="2" s="1"/>
  <c r="C68" i="2" s="1"/>
  <c r="AS68" i="2" s="1"/>
  <c r="BH67" i="2"/>
  <c r="BG67" i="2"/>
  <c r="V67" i="2"/>
  <c r="U67" i="2"/>
  <c r="L67" i="2"/>
  <c r="F67" i="2" s="1"/>
  <c r="D67" i="2" s="1"/>
  <c r="K67" i="2"/>
  <c r="E67" i="2" s="1"/>
  <c r="C67" i="2" s="1"/>
  <c r="AS67" i="2" s="1"/>
  <c r="BF81" i="2"/>
  <c r="BF61" i="2" s="1"/>
  <c r="BF62" i="2" s="1"/>
  <c r="BE81" i="2"/>
  <c r="BE61" i="2" s="1"/>
  <c r="BD81" i="2"/>
  <c r="BD61" i="2" s="1"/>
  <c r="BC81" i="2"/>
  <c r="BC61" i="2" s="1"/>
  <c r="BB81" i="2"/>
  <c r="BB61" i="2" s="1"/>
  <c r="BA81" i="2"/>
  <c r="BA61" i="2" s="1"/>
  <c r="AZ81" i="2"/>
  <c r="AZ61" i="2" s="1"/>
  <c r="AY81" i="2"/>
  <c r="AY61" i="2" s="1"/>
  <c r="BH66" i="2"/>
  <c r="BG66" i="2"/>
  <c r="AV81" i="2"/>
  <c r="AV61" i="2" s="1"/>
  <c r="AU81" i="2"/>
  <c r="AU61" i="2" s="1"/>
  <c r="AR81" i="2"/>
  <c r="AR61" i="2" s="1"/>
  <c r="AR62" i="2" s="1"/>
  <c r="AQ81" i="2"/>
  <c r="AQ61" i="2" s="1"/>
  <c r="AP81" i="2"/>
  <c r="AP61" i="2" s="1"/>
  <c r="AO81" i="2"/>
  <c r="AO61" i="2" s="1"/>
  <c r="AN81" i="2"/>
  <c r="AN61" i="2" s="1"/>
  <c r="AN62" i="2" s="1"/>
  <c r="AM81" i="2"/>
  <c r="AM61" i="2" s="1"/>
  <c r="AL81" i="2"/>
  <c r="AL61" i="2" s="1"/>
  <c r="AK81" i="2"/>
  <c r="AK61" i="2" s="1"/>
  <c r="AJ81" i="2"/>
  <c r="AJ61" i="2" s="1"/>
  <c r="AJ62" i="2" s="1"/>
  <c r="AI81" i="2"/>
  <c r="AI61" i="2" s="1"/>
  <c r="AH81" i="2"/>
  <c r="AH61" i="2" s="1"/>
  <c r="AG81" i="2"/>
  <c r="AG61" i="2" s="1"/>
  <c r="AF81" i="2"/>
  <c r="AF61" i="2" s="1"/>
  <c r="AF62" i="2" s="1"/>
  <c r="AE81" i="2"/>
  <c r="AE61" i="2" s="1"/>
  <c r="AD81" i="2"/>
  <c r="AD61" i="2" s="1"/>
  <c r="AC81" i="2"/>
  <c r="AC61" i="2" s="1"/>
  <c r="AB81" i="2"/>
  <c r="AB61" i="2" s="1"/>
  <c r="AB62" i="2" s="1"/>
  <c r="AA81" i="2"/>
  <c r="AA61" i="2" s="1"/>
  <c r="Z81" i="2"/>
  <c r="Z61" i="2" s="1"/>
  <c r="Y81" i="2"/>
  <c r="Y61" i="2" s="1"/>
  <c r="X81" i="2"/>
  <c r="X61" i="2" s="1"/>
  <c r="X62" i="2" s="1"/>
  <c r="W81" i="2"/>
  <c r="W61" i="2" s="1"/>
  <c r="T81" i="2"/>
  <c r="T61" i="2" s="1"/>
  <c r="S81" i="2"/>
  <c r="S61" i="2" s="1"/>
  <c r="R81" i="2"/>
  <c r="R61" i="2" s="1"/>
  <c r="R62" i="2" s="1"/>
  <c r="Q81" i="2"/>
  <c r="Q61" i="2" s="1"/>
  <c r="P81" i="2"/>
  <c r="P61" i="2" s="1"/>
  <c r="O81" i="2"/>
  <c r="O61" i="2" s="1"/>
  <c r="N81" i="2"/>
  <c r="N61" i="2" s="1"/>
  <c r="N62" i="2" s="1"/>
  <c r="M81" i="2"/>
  <c r="M61" i="2" s="1"/>
  <c r="J81" i="2"/>
  <c r="J61" i="2" s="1"/>
  <c r="I81" i="2"/>
  <c r="I61" i="2" s="1"/>
  <c r="H81" i="2"/>
  <c r="H61" i="2" s="1"/>
  <c r="H62" i="2" s="1"/>
  <c r="G81" i="2"/>
  <c r="G61" i="2" s="1"/>
  <c r="BC62" i="2"/>
  <c r="BB62" i="2"/>
  <c r="AY62" i="2"/>
  <c r="BH60" i="2"/>
  <c r="BG60" i="2"/>
  <c r="AU62" i="2"/>
  <c r="AO62" i="2"/>
  <c r="AK62" i="2"/>
  <c r="AG62" i="2"/>
  <c r="AC62" i="2"/>
  <c r="Y62" i="2"/>
  <c r="S62" i="2"/>
  <c r="O62" i="2"/>
  <c r="I62" i="2"/>
  <c r="BH58" i="2"/>
  <c r="BG58" i="2"/>
  <c r="V58" i="2"/>
  <c r="U58" i="2"/>
  <c r="L58" i="2"/>
  <c r="F58" i="2" s="1"/>
  <c r="D58" i="2" s="1"/>
  <c r="K58" i="2"/>
  <c r="E58" i="2" s="1"/>
  <c r="C58" i="2" s="1"/>
  <c r="BF59" i="2"/>
  <c r="BE59" i="2"/>
  <c r="BD59" i="2"/>
  <c r="BC59" i="2"/>
  <c r="BB59" i="2"/>
  <c r="BA59" i="2"/>
  <c r="AZ59" i="2"/>
  <c r="AY59" i="2"/>
  <c r="BH57" i="2"/>
  <c r="BG57" i="2"/>
  <c r="AV59" i="2"/>
  <c r="AU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T59" i="2"/>
  <c r="S59" i="2"/>
  <c r="R59" i="2"/>
  <c r="Q59" i="2"/>
  <c r="P59" i="2"/>
  <c r="O59" i="2"/>
  <c r="N59" i="2"/>
  <c r="M59" i="2"/>
  <c r="J59" i="2"/>
  <c r="I59" i="2"/>
  <c r="H59" i="2"/>
  <c r="G59" i="2"/>
  <c r="BH55" i="2"/>
  <c r="BG55" i="2"/>
  <c r="V55" i="2"/>
  <c r="U55" i="2"/>
  <c r="L55" i="2"/>
  <c r="F55" i="2" s="1"/>
  <c r="D55" i="2" s="1"/>
  <c r="AT55" i="2" s="1"/>
  <c r="K55" i="2"/>
  <c r="E55" i="2" s="1"/>
  <c r="C55" i="2" s="1"/>
  <c r="AS55" i="2" s="1"/>
  <c r="BF56" i="2"/>
  <c r="BE56" i="2"/>
  <c r="BD56" i="2"/>
  <c r="BC56" i="2"/>
  <c r="BB56" i="2"/>
  <c r="BA56" i="2"/>
  <c r="AZ56" i="2"/>
  <c r="AY56" i="2"/>
  <c r="BH54" i="2"/>
  <c r="BG54" i="2"/>
  <c r="AV56" i="2"/>
  <c r="AU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T56" i="2"/>
  <c r="S56" i="2"/>
  <c r="R56" i="2"/>
  <c r="Q56" i="2"/>
  <c r="P56" i="2"/>
  <c r="O56" i="2"/>
  <c r="N56" i="2"/>
  <c r="M56" i="2"/>
  <c r="J56" i="2"/>
  <c r="I56" i="2"/>
  <c r="H56" i="2"/>
  <c r="G56" i="2"/>
  <c r="BF52" i="2"/>
  <c r="BE52" i="2"/>
  <c r="BD52" i="2"/>
  <c r="BC52" i="2"/>
  <c r="BB52" i="2"/>
  <c r="BA52" i="2"/>
  <c r="AZ52" i="2"/>
  <c r="AY52" i="2"/>
  <c r="BH51" i="2"/>
  <c r="BG51" i="2"/>
  <c r="AV52" i="2"/>
  <c r="AU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T52" i="2"/>
  <c r="S52" i="2"/>
  <c r="R52" i="2"/>
  <c r="Q52" i="2"/>
  <c r="P52" i="2"/>
  <c r="O52" i="2"/>
  <c r="N52" i="2"/>
  <c r="M52" i="2"/>
  <c r="J52" i="2"/>
  <c r="I52" i="2"/>
  <c r="H52" i="2"/>
  <c r="G52" i="2"/>
  <c r="BF50" i="2"/>
  <c r="BE50" i="2"/>
  <c r="BD50" i="2"/>
  <c r="BC50" i="2"/>
  <c r="BB50" i="2"/>
  <c r="BA50" i="2"/>
  <c r="AZ50" i="2"/>
  <c r="AY50" i="2"/>
  <c r="BH49" i="2"/>
  <c r="BG49" i="2"/>
  <c r="AV50" i="2"/>
  <c r="AU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T50" i="2"/>
  <c r="S50" i="2"/>
  <c r="R50" i="2"/>
  <c r="Q50" i="2"/>
  <c r="P50" i="2"/>
  <c r="O50" i="2"/>
  <c r="N50" i="2"/>
  <c r="M50" i="2"/>
  <c r="J50" i="2"/>
  <c r="I50" i="2"/>
  <c r="H50" i="2"/>
  <c r="G50" i="2"/>
  <c r="BH47" i="2"/>
  <c r="BG47" i="2"/>
  <c r="V47" i="2"/>
  <c r="U47" i="2"/>
  <c r="L47" i="2"/>
  <c r="F47" i="2" s="1"/>
  <c r="D47" i="2" s="1"/>
  <c r="K47" i="2"/>
  <c r="E47" i="2" s="1"/>
  <c r="C47" i="2" s="1"/>
  <c r="AS47" i="2" s="1"/>
  <c r="BH46" i="2"/>
  <c r="BG46" i="2"/>
  <c r="V46" i="2"/>
  <c r="U46" i="2"/>
  <c r="L46" i="2"/>
  <c r="F46" i="2" s="1"/>
  <c r="D46" i="2" s="1"/>
  <c r="AT46" i="2" s="1"/>
  <c r="K46" i="2"/>
  <c r="E46" i="2" s="1"/>
  <c r="C46" i="2" s="1"/>
  <c r="BH45" i="2"/>
  <c r="BG45" i="2"/>
  <c r="V45" i="2"/>
  <c r="U45" i="2"/>
  <c r="L45" i="2"/>
  <c r="F45" i="2" s="1"/>
  <c r="D45" i="2" s="1"/>
  <c r="K45" i="2"/>
  <c r="E45" i="2" s="1"/>
  <c r="C45" i="2" s="1"/>
  <c r="AS45" i="2" s="1"/>
  <c r="BG44" i="2"/>
  <c r="BH44" i="2"/>
  <c r="V44" i="2"/>
  <c r="U44" i="2"/>
  <c r="L44" i="2"/>
  <c r="F44" i="2" s="1"/>
  <c r="D44" i="2" s="1"/>
  <c r="K44" i="2"/>
  <c r="E44" i="2" s="1"/>
  <c r="C44" i="2" s="1"/>
  <c r="BG43" i="2"/>
  <c r="BH43" i="2"/>
  <c r="V43" i="2"/>
  <c r="U43" i="2"/>
  <c r="L43" i="2"/>
  <c r="F43" i="2" s="1"/>
  <c r="D43" i="2" s="1"/>
  <c r="K43" i="2"/>
  <c r="E43" i="2" s="1"/>
  <c r="C43" i="2" s="1"/>
  <c r="AS43" i="2" s="1"/>
  <c r="BG42" i="2"/>
  <c r="BH42" i="2"/>
  <c r="V42" i="2"/>
  <c r="U42" i="2"/>
  <c r="L42" i="2"/>
  <c r="F42" i="2" s="1"/>
  <c r="D42" i="2" s="1"/>
  <c r="K42" i="2"/>
  <c r="E42" i="2" s="1"/>
  <c r="C42" i="2" s="1"/>
  <c r="BG41" i="2"/>
  <c r="BH41" i="2"/>
  <c r="V41" i="2"/>
  <c r="U41" i="2"/>
  <c r="L41" i="2"/>
  <c r="F41" i="2" s="1"/>
  <c r="D41" i="2" s="1"/>
  <c r="K41" i="2"/>
  <c r="E41" i="2" s="1"/>
  <c r="C41" i="2" s="1"/>
  <c r="AS41" i="2" s="1"/>
  <c r="BG40" i="2"/>
  <c r="BH40" i="2"/>
  <c r="V40" i="2"/>
  <c r="U40" i="2"/>
  <c r="L40" i="2"/>
  <c r="F40" i="2" s="1"/>
  <c r="D40" i="2" s="1"/>
  <c r="K40" i="2"/>
  <c r="E40" i="2" s="1"/>
  <c r="C40" i="2" s="1"/>
  <c r="AS40" i="2" s="1"/>
  <c r="BF48" i="2"/>
  <c r="BE48" i="2"/>
  <c r="BD48" i="2"/>
  <c r="BC48" i="2"/>
  <c r="BB48" i="2"/>
  <c r="BA48" i="2"/>
  <c r="AZ48" i="2"/>
  <c r="AY48" i="2"/>
  <c r="BH39" i="2"/>
  <c r="AW48" i="2"/>
  <c r="AV48" i="2"/>
  <c r="AU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T48" i="2"/>
  <c r="S48" i="2"/>
  <c r="R48" i="2"/>
  <c r="Q48" i="2"/>
  <c r="P48" i="2"/>
  <c r="O48" i="2"/>
  <c r="N48" i="2"/>
  <c r="M48" i="2"/>
  <c r="J48" i="2"/>
  <c r="I48" i="2"/>
  <c r="H48" i="2"/>
  <c r="G48" i="2"/>
  <c r="BG37" i="2"/>
  <c r="BH37" i="2"/>
  <c r="V37" i="2"/>
  <c r="U37" i="2"/>
  <c r="L37" i="2"/>
  <c r="F37" i="2" s="1"/>
  <c r="D37" i="2" s="1"/>
  <c r="AT37" i="2" s="1"/>
  <c r="K37" i="2"/>
  <c r="E37" i="2" s="1"/>
  <c r="C37" i="2" s="1"/>
  <c r="AS37" i="2" s="1"/>
  <c r="BG36" i="2"/>
  <c r="BH36" i="2"/>
  <c r="V36" i="2"/>
  <c r="U36" i="2"/>
  <c r="L36" i="2"/>
  <c r="F36" i="2" s="1"/>
  <c r="D36" i="2" s="1"/>
  <c r="K36" i="2"/>
  <c r="E36" i="2" s="1"/>
  <c r="C36" i="2" s="1"/>
  <c r="BG35" i="2"/>
  <c r="BH35" i="2"/>
  <c r="V35" i="2"/>
  <c r="U35" i="2"/>
  <c r="L35" i="2"/>
  <c r="F35" i="2" s="1"/>
  <c r="D35" i="2" s="1"/>
  <c r="AT35" i="2" s="1"/>
  <c r="K35" i="2"/>
  <c r="E35" i="2" s="1"/>
  <c r="C35" i="2" s="1"/>
  <c r="AS35" i="2" s="1"/>
  <c r="BG34" i="2"/>
  <c r="BH34" i="2"/>
  <c r="V34" i="2"/>
  <c r="U34" i="2"/>
  <c r="L34" i="2"/>
  <c r="F34" i="2" s="1"/>
  <c r="D34" i="2" s="1"/>
  <c r="K34" i="2"/>
  <c r="E34" i="2" s="1"/>
  <c r="C34" i="2" s="1"/>
  <c r="BG33" i="2"/>
  <c r="BH33" i="2"/>
  <c r="V33" i="2"/>
  <c r="U33" i="2"/>
  <c r="L33" i="2"/>
  <c r="F33" i="2" s="1"/>
  <c r="D33" i="2" s="1"/>
  <c r="AT33" i="2" s="1"/>
  <c r="K33" i="2"/>
  <c r="E33" i="2" s="1"/>
  <c r="C33" i="2" s="1"/>
  <c r="AS33" i="2" s="1"/>
  <c r="BG32" i="2"/>
  <c r="BH32" i="2"/>
  <c r="V32" i="2"/>
  <c r="U32" i="2"/>
  <c r="L32" i="2"/>
  <c r="F32" i="2" s="1"/>
  <c r="D32" i="2" s="1"/>
  <c r="K32" i="2"/>
  <c r="E32" i="2" s="1"/>
  <c r="C32" i="2" s="1"/>
  <c r="BG31" i="2"/>
  <c r="BH31" i="2"/>
  <c r="V31" i="2"/>
  <c r="U31" i="2"/>
  <c r="L31" i="2"/>
  <c r="F31" i="2" s="1"/>
  <c r="D31" i="2" s="1"/>
  <c r="AT31" i="2" s="1"/>
  <c r="K31" i="2"/>
  <c r="E31" i="2" s="1"/>
  <c r="C31" i="2" s="1"/>
  <c r="AS31" i="2" s="1"/>
  <c r="BG30" i="2"/>
  <c r="BH30" i="2"/>
  <c r="V30" i="2"/>
  <c r="U30" i="2"/>
  <c r="L30" i="2"/>
  <c r="F30" i="2" s="1"/>
  <c r="D30" i="2" s="1"/>
  <c r="K30" i="2"/>
  <c r="E30" i="2" s="1"/>
  <c r="C30" i="2" s="1"/>
  <c r="BG29" i="2"/>
  <c r="BH29" i="2"/>
  <c r="V29" i="2"/>
  <c r="U29" i="2"/>
  <c r="L29" i="2"/>
  <c r="F29" i="2" s="1"/>
  <c r="D29" i="2" s="1"/>
  <c r="AT29" i="2" s="1"/>
  <c r="K29" i="2"/>
  <c r="E29" i="2" s="1"/>
  <c r="C29" i="2" s="1"/>
  <c r="AS29" i="2" s="1"/>
  <c r="BG28" i="2"/>
  <c r="BH28" i="2"/>
  <c r="V28" i="2"/>
  <c r="U28" i="2"/>
  <c r="L28" i="2"/>
  <c r="F28" i="2" s="1"/>
  <c r="D28" i="2" s="1"/>
  <c r="K28" i="2"/>
  <c r="E28" i="2" s="1"/>
  <c r="C28" i="2" s="1"/>
  <c r="BG27" i="2"/>
  <c r="BH27" i="2"/>
  <c r="V27" i="2"/>
  <c r="U27" i="2"/>
  <c r="L27" i="2"/>
  <c r="F27" i="2" s="1"/>
  <c r="D27" i="2" s="1"/>
  <c r="AT27" i="2" s="1"/>
  <c r="K27" i="2"/>
  <c r="E27" i="2" s="1"/>
  <c r="C27" i="2" s="1"/>
  <c r="AS27" i="2" s="1"/>
  <c r="BG26" i="2"/>
  <c r="BH26" i="2"/>
  <c r="V26" i="2"/>
  <c r="U26" i="2"/>
  <c r="L26" i="2"/>
  <c r="F26" i="2" s="1"/>
  <c r="D26" i="2" s="1"/>
  <c r="K26" i="2"/>
  <c r="E26" i="2" s="1"/>
  <c r="C26" i="2" s="1"/>
  <c r="BG25" i="2"/>
  <c r="BH25" i="2"/>
  <c r="V25" i="2"/>
  <c r="U25" i="2"/>
  <c r="L25" i="2"/>
  <c r="F25" i="2" s="1"/>
  <c r="D25" i="2" s="1"/>
  <c r="AT25" i="2" s="1"/>
  <c r="K25" i="2"/>
  <c r="E25" i="2" s="1"/>
  <c r="C25" i="2" s="1"/>
  <c r="AS25" i="2" s="1"/>
  <c r="BF38" i="2"/>
  <c r="BE38" i="2"/>
  <c r="BD38" i="2"/>
  <c r="BC38" i="2"/>
  <c r="BB38" i="2"/>
  <c r="BA38" i="2"/>
  <c r="AZ38" i="2"/>
  <c r="AY38" i="2"/>
  <c r="BH24" i="2"/>
  <c r="AW38" i="2"/>
  <c r="AV38" i="2"/>
  <c r="AU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T38" i="2"/>
  <c r="S38" i="2"/>
  <c r="R38" i="2"/>
  <c r="Q38" i="2"/>
  <c r="P38" i="2"/>
  <c r="O38" i="2"/>
  <c r="N38" i="2"/>
  <c r="M38" i="2"/>
  <c r="J38" i="2"/>
  <c r="I38" i="2"/>
  <c r="H38" i="2"/>
  <c r="G38" i="2"/>
  <c r="BH22" i="2"/>
  <c r="BG22" i="2"/>
  <c r="V22" i="2"/>
  <c r="U22" i="2"/>
  <c r="L22" i="2"/>
  <c r="F22" i="2" s="1"/>
  <c r="D22" i="2" s="1"/>
  <c r="AT22" i="2" s="1"/>
  <c r="K22" i="2"/>
  <c r="E22" i="2" s="1"/>
  <c r="C22" i="2" s="1"/>
  <c r="AS22" i="2" s="1"/>
  <c r="BG21" i="2"/>
  <c r="BH21" i="2"/>
  <c r="V21" i="2"/>
  <c r="U21" i="2"/>
  <c r="L21" i="2"/>
  <c r="F21" i="2" s="1"/>
  <c r="D21" i="2" s="1"/>
  <c r="K21" i="2"/>
  <c r="E21" i="2" s="1"/>
  <c r="C21" i="2" s="1"/>
  <c r="BG20" i="2"/>
  <c r="BH20" i="2"/>
  <c r="V20" i="2"/>
  <c r="U20" i="2"/>
  <c r="L20" i="2"/>
  <c r="F20" i="2" s="1"/>
  <c r="D20" i="2" s="1"/>
  <c r="AT20" i="2" s="1"/>
  <c r="K20" i="2"/>
  <c r="E20" i="2" s="1"/>
  <c r="C20" i="2" s="1"/>
  <c r="AS20" i="2" s="1"/>
  <c r="BH19" i="2"/>
  <c r="BG19" i="2"/>
  <c r="V19" i="2"/>
  <c r="U19" i="2"/>
  <c r="L19" i="2"/>
  <c r="F19" i="2" s="1"/>
  <c r="D19" i="2" s="1"/>
  <c r="K19" i="2"/>
  <c r="E19" i="2" s="1"/>
  <c r="C19" i="2" s="1"/>
  <c r="BG18" i="2"/>
  <c r="BH18" i="2"/>
  <c r="V18" i="2"/>
  <c r="U18" i="2"/>
  <c r="L18" i="2"/>
  <c r="F18" i="2" s="1"/>
  <c r="D18" i="2" s="1"/>
  <c r="AT18" i="2" s="1"/>
  <c r="K18" i="2"/>
  <c r="E18" i="2" s="1"/>
  <c r="C18" i="2" s="1"/>
  <c r="AS18" i="2" s="1"/>
  <c r="BG17" i="2"/>
  <c r="BH17" i="2"/>
  <c r="V17" i="2"/>
  <c r="U17" i="2"/>
  <c r="L17" i="2"/>
  <c r="F17" i="2" s="1"/>
  <c r="D17" i="2" s="1"/>
  <c r="K17" i="2"/>
  <c r="E17" i="2" s="1"/>
  <c r="C17" i="2" s="1"/>
  <c r="BG16" i="2"/>
  <c r="BH16" i="2"/>
  <c r="V16" i="2"/>
  <c r="U16" i="2"/>
  <c r="L16" i="2"/>
  <c r="F16" i="2" s="1"/>
  <c r="D16" i="2" s="1"/>
  <c r="AT16" i="2" s="1"/>
  <c r="K16" i="2"/>
  <c r="E16" i="2" s="1"/>
  <c r="C16" i="2" s="1"/>
  <c r="AS16" i="2" s="1"/>
  <c r="BH15" i="2"/>
  <c r="BG15" i="2"/>
  <c r="V15" i="2"/>
  <c r="U15" i="2"/>
  <c r="L15" i="2"/>
  <c r="F15" i="2" s="1"/>
  <c r="D15" i="2" s="1"/>
  <c r="K15" i="2"/>
  <c r="E15" i="2" s="1"/>
  <c r="C15" i="2" s="1"/>
  <c r="AS15" i="2" s="1"/>
  <c r="BG14" i="2"/>
  <c r="BH14" i="2"/>
  <c r="V14" i="2"/>
  <c r="U14" i="2"/>
  <c r="L14" i="2"/>
  <c r="F14" i="2" s="1"/>
  <c r="D14" i="2" s="1"/>
  <c r="AT14" i="2" s="1"/>
  <c r="K14" i="2"/>
  <c r="E14" i="2" s="1"/>
  <c r="C14" i="2" s="1"/>
  <c r="AS14" i="2" s="1"/>
  <c r="BH13" i="2"/>
  <c r="BG13" i="2"/>
  <c r="V13" i="2"/>
  <c r="U13" i="2"/>
  <c r="L13" i="2"/>
  <c r="F13" i="2" s="1"/>
  <c r="D13" i="2" s="1"/>
  <c r="K13" i="2"/>
  <c r="E13" i="2" s="1"/>
  <c r="C13" i="2" s="1"/>
  <c r="AS13" i="2" s="1"/>
  <c r="BH12" i="2"/>
  <c r="BG12" i="2"/>
  <c r="V12" i="2"/>
  <c r="U12" i="2"/>
  <c r="L12" i="2"/>
  <c r="F12" i="2" s="1"/>
  <c r="D12" i="2" s="1"/>
  <c r="AT12" i="2" s="1"/>
  <c r="K12" i="2"/>
  <c r="E12" i="2" s="1"/>
  <c r="C12" i="2" s="1"/>
  <c r="BF23" i="2"/>
  <c r="BE23" i="2"/>
  <c r="BD23" i="2"/>
  <c r="BC23" i="2"/>
  <c r="BC53" i="2" s="1"/>
  <c r="BC63" i="2" s="1"/>
  <c r="BB23" i="2"/>
  <c r="BA23" i="2"/>
  <c r="AZ23" i="2"/>
  <c r="AY23" i="2"/>
  <c r="AY53" i="2" s="1"/>
  <c r="AY63" i="2" s="1"/>
  <c r="AX23" i="2"/>
  <c r="AW23" i="2"/>
  <c r="AV23" i="2"/>
  <c r="AU23" i="2"/>
  <c r="AU53" i="2" s="1"/>
  <c r="AU63" i="2" s="1"/>
  <c r="AR23" i="2"/>
  <c r="AQ23" i="2"/>
  <c r="AP23" i="2"/>
  <c r="AO23" i="2"/>
  <c r="AO53" i="2" s="1"/>
  <c r="AO63" i="2" s="1"/>
  <c r="AN23" i="2"/>
  <c r="AM23" i="2"/>
  <c r="AL23" i="2"/>
  <c r="AK23" i="2"/>
  <c r="AK53" i="2" s="1"/>
  <c r="AK63" i="2" s="1"/>
  <c r="AJ23" i="2"/>
  <c r="AI23" i="2"/>
  <c r="AH23" i="2"/>
  <c r="AG23" i="2"/>
  <c r="AG53" i="2" s="1"/>
  <c r="AG63" i="2" s="1"/>
  <c r="AF23" i="2"/>
  <c r="AE23" i="2"/>
  <c r="AD23" i="2"/>
  <c r="AC23" i="2"/>
  <c r="AC53" i="2" s="1"/>
  <c r="AC63" i="2" s="1"/>
  <c r="AB23" i="2"/>
  <c r="AA23" i="2"/>
  <c r="Z23" i="2"/>
  <c r="Y23" i="2"/>
  <c r="Y53" i="2" s="1"/>
  <c r="Y63" i="2" s="1"/>
  <c r="X23" i="2"/>
  <c r="W23" i="2"/>
  <c r="T23" i="2"/>
  <c r="S23" i="2"/>
  <c r="S53" i="2" s="1"/>
  <c r="S63" i="2" s="1"/>
  <c r="R23" i="2"/>
  <c r="Q23" i="2"/>
  <c r="P23" i="2"/>
  <c r="O23" i="2"/>
  <c r="O53" i="2" s="1"/>
  <c r="O63" i="2" s="1"/>
  <c r="N23" i="2"/>
  <c r="M23" i="2"/>
  <c r="J23" i="2"/>
  <c r="I23" i="2"/>
  <c r="I53" i="2" s="1"/>
  <c r="I63" i="2" s="1"/>
  <c r="H23" i="2"/>
  <c r="G23" i="2"/>
  <c r="A261" i="1"/>
  <c r="A224" i="1"/>
  <c r="A187" i="1"/>
  <c r="A150" i="1"/>
  <c r="A113" i="1"/>
  <c r="A76" i="1"/>
  <c r="A39" i="1"/>
  <c r="AT29" i="4" l="1"/>
  <c r="AT33" i="4"/>
  <c r="AT35" i="4"/>
  <c r="AT37" i="4"/>
  <c r="BJ37" i="4" s="1"/>
  <c r="AT39" i="4"/>
  <c r="AT41" i="4"/>
  <c r="AT12" i="4"/>
  <c r="AT14" i="4"/>
  <c r="BJ14" i="4" s="1"/>
  <c r="AT16" i="4"/>
  <c r="AT18" i="4"/>
  <c r="AT20" i="4"/>
  <c r="AT22" i="4"/>
  <c r="BJ22" i="4" s="1"/>
  <c r="AT24" i="4"/>
  <c r="AT26" i="4"/>
  <c r="AT28" i="4"/>
  <c r="AT30" i="4"/>
  <c r="BJ30" i="4" s="1"/>
  <c r="AT32" i="4"/>
  <c r="AT34" i="4"/>
  <c r="AT38" i="4"/>
  <c r="AT42" i="4"/>
  <c r="BJ42" i="4" s="1"/>
  <c r="AT46" i="4"/>
  <c r="AT43" i="4"/>
  <c r="AT42" i="3"/>
  <c r="AT47" i="3"/>
  <c r="AT49" i="3"/>
  <c r="AT51" i="3"/>
  <c r="AT53" i="3"/>
  <c r="BJ53" i="3" s="1"/>
  <c r="AT64" i="3"/>
  <c r="AT61" i="3"/>
  <c r="BJ61" i="3" s="1"/>
  <c r="AT12" i="3"/>
  <c r="BJ12" i="3" s="1"/>
  <c r="AT14" i="3"/>
  <c r="BJ14" i="3" s="1"/>
  <c r="AT16" i="3"/>
  <c r="AT18" i="3"/>
  <c r="AT20" i="3"/>
  <c r="BJ20" i="3" s="1"/>
  <c r="AT22" i="3"/>
  <c r="AT24" i="3"/>
  <c r="AT26" i="3"/>
  <c r="AT28" i="3"/>
  <c r="BJ28" i="3" s="1"/>
  <c r="AT13" i="3"/>
  <c r="BJ13" i="3" s="1"/>
  <c r="AT15" i="3"/>
  <c r="AT17" i="3"/>
  <c r="AT19" i="3"/>
  <c r="BJ19" i="3" s="1"/>
  <c r="AT21" i="3"/>
  <c r="BJ21" i="3" s="1"/>
  <c r="AT23" i="3"/>
  <c r="AT25" i="3"/>
  <c r="BJ25" i="3" s="1"/>
  <c r="AT27" i="3"/>
  <c r="BJ27" i="3" s="1"/>
  <c r="AT46" i="3"/>
  <c r="BJ46" i="3" s="1"/>
  <c r="AT48" i="3"/>
  <c r="AT50" i="3"/>
  <c r="AT52" i="3"/>
  <c r="BJ52" i="3" s="1"/>
  <c r="AT32" i="3"/>
  <c r="BJ32" i="3" s="1"/>
  <c r="AT34" i="3"/>
  <c r="AT36" i="3"/>
  <c r="BJ36" i="3" s="1"/>
  <c r="AT38" i="3"/>
  <c r="BJ38" i="3" s="1"/>
  <c r="AT40" i="3"/>
  <c r="BJ40" i="3" s="1"/>
  <c r="AT78" i="3"/>
  <c r="AT80" i="3"/>
  <c r="BJ80" i="3" s="1"/>
  <c r="AT86" i="3"/>
  <c r="BJ86" i="3" s="1"/>
  <c r="AT31" i="3"/>
  <c r="AT33" i="3"/>
  <c r="AT35" i="3"/>
  <c r="BJ35" i="3" s="1"/>
  <c r="AT37" i="3"/>
  <c r="BJ37" i="3" s="1"/>
  <c r="AT39" i="3"/>
  <c r="BJ39" i="3" s="1"/>
  <c r="AT41" i="3"/>
  <c r="AT43" i="3"/>
  <c r="BJ43" i="3" s="1"/>
  <c r="AT73" i="3"/>
  <c r="BJ73" i="3" s="1"/>
  <c r="AT75" i="3"/>
  <c r="BJ75" i="3" s="1"/>
  <c r="AT77" i="3"/>
  <c r="AT79" i="3"/>
  <c r="AT81" i="3"/>
  <c r="BJ81" i="3" s="1"/>
  <c r="AT83" i="3"/>
  <c r="BJ83" i="3" s="1"/>
  <c r="AT85" i="3"/>
  <c r="AS12" i="2"/>
  <c r="BI14" i="2"/>
  <c r="BI16" i="2"/>
  <c r="BI18" i="2"/>
  <c r="BI20" i="2"/>
  <c r="BI25" i="2"/>
  <c r="BI27" i="2"/>
  <c r="BI29" i="2"/>
  <c r="BI31" i="2"/>
  <c r="BI33" i="2"/>
  <c r="BI35" i="2"/>
  <c r="BI37" i="2"/>
  <c r="BI40" i="2"/>
  <c r="AS17" i="2"/>
  <c r="AS26" i="2"/>
  <c r="AS28" i="2"/>
  <c r="AS32" i="2"/>
  <c r="AS34" i="2"/>
  <c r="AS36" i="2"/>
  <c r="AS58" i="2"/>
  <c r="AT40" i="2"/>
  <c r="AT42" i="2"/>
  <c r="AT44" i="2"/>
  <c r="BJ44" i="2" s="1"/>
  <c r="AS19" i="2"/>
  <c r="AS21" i="2"/>
  <c r="AS30" i="2"/>
  <c r="AS75" i="2"/>
  <c r="AS77" i="2"/>
  <c r="AS79" i="2"/>
  <c r="AT58" i="2"/>
  <c r="BJ58" i="2" s="1"/>
  <c r="AT71" i="2"/>
  <c r="AT73" i="2"/>
  <c r="AT75" i="2"/>
  <c r="AT77" i="2"/>
  <c r="BJ77" i="2" s="1"/>
  <c r="AT79" i="2"/>
  <c r="BI12" i="2"/>
  <c r="AS42" i="2"/>
  <c r="BI42" i="2" s="1"/>
  <c r="AS44" i="2"/>
  <c r="BI44" i="2" s="1"/>
  <c r="AS46" i="2"/>
  <c r="AT68" i="2"/>
  <c r="AT67" i="2"/>
  <c r="AT69" i="2"/>
  <c r="BJ69" i="2" s="1"/>
  <c r="BB53" i="2"/>
  <c r="BB63" i="2" s="1"/>
  <c r="H53" i="2"/>
  <c r="H63" i="2" s="1"/>
  <c r="R53" i="2"/>
  <c r="R63" i="2" s="1"/>
  <c r="X53" i="2"/>
  <c r="X63" i="2" s="1"/>
  <c r="AF53" i="2"/>
  <c r="AF63" i="2" s="1"/>
  <c r="AJ53" i="2"/>
  <c r="AJ63" i="2" s="1"/>
  <c r="AN53" i="2"/>
  <c r="AN63" i="2" s="1"/>
  <c r="AR53" i="2"/>
  <c r="AR63" i="2" s="1"/>
  <c r="BF53" i="2"/>
  <c r="BF63" i="2" s="1"/>
  <c r="AT41" i="2"/>
  <c r="AT43" i="2"/>
  <c r="AT45" i="2"/>
  <c r="BJ45" i="2" s="1"/>
  <c r="AT47" i="2"/>
  <c r="AB53" i="2"/>
  <c r="AB63" i="2" s="1"/>
  <c r="AT26" i="2"/>
  <c r="AT28" i="2"/>
  <c r="BJ28" i="2" s="1"/>
  <c r="AT30" i="2"/>
  <c r="BJ30" i="2" s="1"/>
  <c r="AT32" i="2"/>
  <c r="BJ32" i="2" s="1"/>
  <c r="AT34" i="2"/>
  <c r="AT36" i="2"/>
  <c r="BJ36" i="2" s="1"/>
  <c r="N53" i="2"/>
  <c r="N63" i="2" s="1"/>
  <c r="AT13" i="2"/>
  <c r="BJ13" i="2" s="1"/>
  <c r="AT15" i="2"/>
  <c r="BJ15" i="2" s="1"/>
  <c r="AT21" i="2"/>
  <c r="BJ21" i="2" s="1"/>
  <c r="AT17" i="2"/>
  <c r="BJ17" i="2" s="1"/>
  <c r="AT19" i="2"/>
  <c r="D125" i="1"/>
  <c r="C162" i="1"/>
  <c r="C199" i="1"/>
  <c r="C273" i="1"/>
  <c r="BI14" i="4"/>
  <c r="BI26" i="4"/>
  <c r="BI30" i="4"/>
  <c r="V47" i="4"/>
  <c r="AT36" i="4"/>
  <c r="BJ36" i="4" s="1"/>
  <c r="AT40" i="4"/>
  <c r="AT44" i="4"/>
  <c r="BJ44" i="4" s="1"/>
  <c r="BI22" i="4"/>
  <c r="BI18" i="4"/>
  <c r="AS13" i="4"/>
  <c r="AS17" i="4"/>
  <c r="AS21" i="4"/>
  <c r="BI21" i="4" s="1"/>
  <c r="AS25" i="4"/>
  <c r="AS29" i="4"/>
  <c r="AS33" i="4"/>
  <c r="AS35" i="4"/>
  <c r="BI35" i="4" s="1"/>
  <c r="AS37" i="4"/>
  <c r="AS39" i="4"/>
  <c r="BI39" i="4" s="1"/>
  <c r="AS41" i="4"/>
  <c r="BI41" i="4" s="1"/>
  <c r="AS43" i="4"/>
  <c r="BI43" i="4"/>
  <c r="AS45" i="4"/>
  <c r="AT15" i="4"/>
  <c r="BJ15" i="4" s="1"/>
  <c r="AT19" i="4"/>
  <c r="BJ19" i="4" s="1"/>
  <c r="AT23" i="4"/>
  <c r="BJ23" i="4" s="1"/>
  <c r="AT27" i="4"/>
  <c r="AT31" i="4"/>
  <c r="BJ31" i="4" s="1"/>
  <c r="AT45" i="4"/>
  <c r="BJ45" i="4" s="1"/>
  <c r="BI13" i="2"/>
  <c r="BI15" i="2"/>
  <c r="BI17" i="2"/>
  <c r="BI21" i="2"/>
  <c r="BI22" i="2"/>
  <c r="BI26" i="2"/>
  <c r="BI28" i="2"/>
  <c r="BI30" i="2"/>
  <c r="BI32" i="2"/>
  <c r="BI34" i="2"/>
  <c r="BI36" i="2"/>
  <c r="BI41" i="2"/>
  <c r="BI43" i="2"/>
  <c r="BI46" i="2"/>
  <c r="BG50" i="2"/>
  <c r="BG56" i="2"/>
  <c r="BG59" i="2"/>
  <c r="G62" i="2"/>
  <c r="G53" i="2" s="1"/>
  <c r="G63" i="2" s="1"/>
  <c r="G84" i="2" s="1"/>
  <c r="M62" i="2"/>
  <c r="Q62" i="2"/>
  <c r="Q53" i="2" s="1"/>
  <c r="Q63" i="2" s="1"/>
  <c r="W62" i="2"/>
  <c r="W53" i="2" s="1"/>
  <c r="W63" i="2" s="1"/>
  <c r="AA62" i="2"/>
  <c r="AE62" i="2"/>
  <c r="AE53" i="2" s="1"/>
  <c r="AE63" i="2" s="1"/>
  <c r="AI62" i="2"/>
  <c r="AI53" i="2" s="1"/>
  <c r="AI63" i="2" s="1"/>
  <c r="AM62" i="2"/>
  <c r="AM53" i="2" s="1"/>
  <c r="AM63" i="2" s="1"/>
  <c r="AQ62" i="2"/>
  <c r="BA62" i="2"/>
  <c r="BE62" i="2"/>
  <c r="BE53" i="2" s="1"/>
  <c r="BE63" i="2" s="1"/>
  <c r="BI67" i="2"/>
  <c r="BI69" i="2"/>
  <c r="BI71" i="2"/>
  <c r="BI73" i="2"/>
  <c r="BI75" i="2"/>
  <c r="BI77" i="2"/>
  <c r="BI79" i="2"/>
  <c r="G50" i="4"/>
  <c r="G52" i="4" s="1"/>
  <c r="M50" i="4"/>
  <c r="M52" i="4" s="1"/>
  <c r="C49" i="1"/>
  <c r="C234" i="1" s="1"/>
  <c r="C12" i="1" s="1"/>
  <c r="C52" i="1"/>
  <c r="C54" i="1"/>
  <c r="C239" i="1" s="1"/>
  <c r="C17" i="1" s="1"/>
  <c r="C56" i="1"/>
  <c r="C241" i="1" s="1"/>
  <c r="C19" i="1" s="1"/>
  <c r="C58" i="1"/>
  <c r="C243" i="1" s="1"/>
  <c r="C21" i="1" s="1"/>
  <c r="C60" i="1"/>
  <c r="C245" i="1" s="1"/>
  <c r="C23" i="1" s="1"/>
  <c r="C62" i="1"/>
  <c r="C247" i="1" s="1"/>
  <c r="C25" i="1" s="1"/>
  <c r="C68" i="1"/>
  <c r="C253" i="1" s="1"/>
  <c r="C31" i="1" s="1"/>
  <c r="C70" i="1"/>
  <c r="C255" i="1" s="1"/>
  <c r="C33" i="1" s="1"/>
  <c r="BI13" i="3"/>
  <c r="BI15" i="3"/>
  <c r="BI17" i="3"/>
  <c r="BI19" i="3"/>
  <c r="BI21" i="3"/>
  <c r="BI23" i="3"/>
  <c r="BI25" i="3"/>
  <c r="BI27" i="3"/>
  <c r="BI32" i="3"/>
  <c r="BI34" i="3"/>
  <c r="BI36" i="3"/>
  <c r="BI38" i="3"/>
  <c r="BI40" i="3"/>
  <c r="BI42" i="3"/>
  <c r="C125" i="1"/>
  <c r="BI47" i="3"/>
  <c r="BI49" i="3"/>
  <c r="BI51" i="3"/>
  <c r="BI53" i="3"/>
  <c r="BI61" i="3"/>
  <c r="BI64" i="3"/>
  <c r="BG87" i="3"/>
  <c r="BI74" i="3"/>
  <c r="BI76" i="3"/>
  <c r="BI78" i="3"/>
  <c r="BI80" i="3"/>
  <c r="BI82" i="3"/>
  <c r="BI84" i="3"/>
  <c r="BI86" i="3"/>
  <c r="BH47" i="4"/>
  <c r="BJ12" i="4"/>
  <c r="BJ16" i="4"/>
  <c r="BJ20" i="4"/>
  <c r="BJ24" i="4"/>
  <c r="BJ27" i="4"/>
  <c r="BJ28" i="4"/>
  <c r="BJ32" i="4"/>
  <c r="BJ33" i="4"/>
  <c r="BJ40" i="4"/>
  <c r="BJ41" i="4"/>
  <c r="W8" i="5"/>
  <c r="R8" i="5"/>
  <c r="Z8" i="5" s="1"/>
  <c r="W9" i="5"/>
  <c r="R9" i="5"/>
  <c r="Z9" i="5" s="1"/>
  <c r="W10" i="5"/>
  <c r="R10" i="5"/>
  <c r="Z10" i="5" s="1"/>
  <c r="W11" i="5"/>
  <c r="R11" i="5"/>
  <c r="Z11" i="5" s="1"/>
  <c r="W12" i="5"/>
  <c r="R12" i="5"/>
  <c r="Z12" i="5" s="1"/>
  <c r="W13" i="5"/>
  <c r="R13" i="5"/>
  <c r="Z13" i="5" s="1"/>
  <c r="W14" i="5"/>
  <c r="R14" i="5"/>
  <c r="Z14" i="5" s="1"/>
  <c r="R20" i="5"/>
  <c r="Z20" i="5" s="1"/>
  <c r="X20" i="5"/>
  <c r="R24" i="5"/>
  <c r="Z24" i="5" s="1"/>
  <c r="X24" i="5"/>
  <c r="BJ14" i="2"/>
  <c r="BJ16" i="2"/>
  <c r="BJ18" i="2"/>
  <c r="BJ20" i="2"/>
  <c r="BJ22" i="2"/>
  <c r="BJ25" i="2"/>
  <c r="BJ27" i="2"/>
  <c r="BJ29" i="2"/>
  <c r="BJ31" i="2"/>
  <c r="BJ33" i="2"/>
  <c r="BJ35" i="2"/>
  <c r="BJ37" i="2"/>
  <c r="BJ40" i="2"/>
  <c r="BJ42" i="2"/>
  <c r="BJ46" i="2"/>
  <c r="BH50" i="2"/>
  <c r="BH56" i="2"/>
  <c r="BH59" i="2"/>
  <c r="BJ67" i="2"/>
  <c r="BJ71" i="2"/>
  <c r="BJ73" i="2"/>
  <c r="BJ75" i="2"/>
  <c r="BJ79" i="2"/>
  <c r="BJ15" i="3"/>
  <c r="BJ17" i="3"/>
  <c r="BJ23" i="3"/>
  <c r="BJ34" i="3"/>
  <c r="BJ42" i="3"/>
  <c r="BJ47" i="3"/>
  <c r="BJ49" i="3"/>
  <c r="BJ51" i="3"/>
  <c r="BJ64" i="3"/>
  <c r="BH87" i="3"/>
  <c r="BJ74" i="3"/>
  <c r="BJ76" i="3"/>
  <c r="BJ78" i="3"/>
  <c r="BJ82" i="3"/>
  <c r="BJ84" i="3"/>
  <c r="BJ13" i="4"/>
  <c r="BI15" i="4"/>
  <c r="BJ17" i="4"/>
  <c r="BI19" i="4"/>
  <c r="BJ21" i="4"/>
  <c r="BI23" i="4"/>
  <c r="BJ25" i="4"/>
  <c r="BI27" i="4"/>
  <c r="BJ29" i="4"/>
  <c r="BI31" i="4"/>
  <c r="BJ34" i="4"/>
  <c r="BJ35" i="4"/>
  <c r="BI36" i="4"/>
  <c r="BJ38" i="4"/>
  <c r="BI40" i="4"/>
  <c r="BI44" i="4"/>
  <c r="BJ46" i="4"/>
  <c r="X7" i="5"/>
  <c r="P43" i="5"/>
  <c r="W15" i="5"/>
  <c r="R15" i="5"/>
  <c r="Z15" i="5" s="1"/>
  <c r="W16" i="5"/>
  <c r="R16" i="5"/>
  <c r="Z16" i="5" s="1"/>
  <c r="W17" i="5"/>
  <c r="R17" i="5"/>
  <c r="Z17" i="5" s="1"/>
  <c r="R19" i="5"/>
  <c r="Z19" i="5" s="1"/>
  <c r="X19" i="5"/>
  <c r="R23" i="5"/>
  <c r="Z23" i="5" s="1"/>
  <c r="X23" i="5"/>
  <c r="M53" i="2"/>
  <c r="M63" i="2" s="1"/>
  <c r="M84" i="2" s="1"/>
  <c r="BI19" i="2"/>
  <c r="BI45" i="2"/>
  <c r="BI47" i="2"/>
  <c r="BG52" i="2"/>
  <c r="BI55" i="2"/>
  <c r="BI58" i="2"/>
  <c r="BG81" i="2"/>
  <c r="BG61" i="2" s="1"/>
  <c r="BG62" i="2" s="1"/>
  <c r="BI68" i="2"/>
  <c r="BI70" i="2"/>
  <c r="BI72" i="2"/>
  <c r="BI74" i="2"/>
  <c r="BI76" i="2"/>
  <c r="BI78" i="2"/>
  <c r="BI80" i="2"/>
  <c r="C50" i="1"/>
  <c r="C53" i="1"/>
  <c r="C55" i="1"/>
  <c r="C57" i="1"/>
  <c r="C59" i="1"/>
  <c r="C61" i="1"/>
  <c r="C64" i="1"/>
  <c r="C67" i="1"/>
  <c r="C69" i="1"/>
  <c r="BI12" i="3"/>
  <c r="BI14" i="3"/>
  <c r="BI16" i="3"/>
  <c r="BI18" i="3"/>
  <c r="BI20" i="3"/>
  <c r="BI22" i="3"/>
  <c r="BI24" i="3"/>
  <c r="BI26" i="3"/>
  <c r="BI28" i="3"/>
  <c r="C87" i="1"/>
  <c r="C90" i="1"/>
  <c r="C92" i="1"/>
  <c r="C94" i="1"/>
  <c r="C96" i="1"/>
  <c r="C98" i="1"/>
  <c r="C101" i="1"/>
  <c r="C104" i="1"/>
  <c r="C106" i="1"/>
  <c r="BI31" i="3"/>
  <c r="BI33" i="3"/>
  <c r="BI35" i="3"/>
  <c r="BI37" i="3"/>
  <c r="BI39" i="3"/>
  <c r="BI41" i="3"/>
  <c r="BI43" i="3"/>
  <c r="BI46" i="3"/>
  <c r="BI48" i="3"/>
  <c r="BI50" i="3"/>
  <c r="BI52" i="3"/>
  <c r="BI73" i="3"/>
  <c r="BI75" i="3"/>
  <c r="BI77" i="3"/>
  <c r="BI79" i="3"/>
  <c r="BI81" i="3"/>
  <c r="BI83" i="3"/>
  <c r="BI85" i="3"/>
  <c r="BI13" i="4"/>
  <c r="BI17" i="4"/>
  <c r="BI25" i="4"/>
  <c r="BI29" i="4"/>
  <c r="BI34" i="4"/>
  <c r="BI38" i="4"/>
  <c r="BI42" i="4"/>
  <c r="BI46" i="4"/>
  <c r="R18" i="5"/>
  <c r="Z18" i="5" s="1"/>
  <c r="X18" i="5"/>
  <c r="R22" i="5"/>
  <c r="Z22" i="5" s="1"/>
  <c r="X22" i="5"/>
  <c r="R26" i="5"/>
  <c r="Z26" i="5" s="1"/>
  <c r="X26" i="5"/>
  <c r="AA53" i="2"/>
  <c r="AA63" i="2" s="1"/>
  <c r="AQ53" i="2"/>
  <c r="AQ63" i="2" s="1"/>
  <c r="BA53" i="2"/>
  <c r="BA63" i="2" s="1"/>
  <c r="BJ12" i="2"/>
  <c r="BJ19" i="2"/>
  <c r="BH38" i="2"/>
  <c r="BJ26" i="2"/>
  <c r="BJ34" i="2"/>
  <c r="BH48" i="2"/>
  <c r="BJ41" i="2"/>
  <c r="BJ43" i="2"/>
  <c r="BJ47" i="2"/>
  <c r="BH52" i="2"/>
  <c r="BJ55" i="2"/>
  <c r="J62" i="2"/>
  <c r="J53" i="2" s="1"/>
  <c r="J63" i="2" s="1"/>
  <c r="J84" i="2" s="1"/>
  <c r="P62" i="2"/>
  <c r="P53" i="2" s="1"/>
  <c r="P63" i="2" s="1"/>
  <c r="P84" i="2" s="1"/>
  <c r="T62" i="2"/>
  <c r="T53" i="2" s="1"/>
  <c r="T63" i="2" s="1"/>
  <c r="Z62" i="2"/>
  <c r="Z53" i="2" s="1"/>
  <c r="Z63" i="2" s="1"/>
  <c r="AD62" i="2"/>
  <c r="AD53" i="2" s="1"/>
  <c r="AD63" i="2" s="1"/>
  <c r="AH62" i="2"/>
  <c r="AH53" i="2" s="1"/>
  <c r="AH63" i="2" s="1"/>
  <c r="AL62" i="2"/>
  <c r="AL53" i="2" s="1"/>
  <c r="AL63" i="2" s="1"/>
  <c r="AP62" i="2"/>
  <c r="AP53" i="2" s="1"/>
  <c r="AP63" i="2" s="1"/>
  <c r="AV62" i="2"/>
  <c r="AZ62" i="2"/>
  <c r="AZ53" i="2" s="1"/>
  <c r="AZ63" i="2" s="1"/>
  <c r="BD62" i="2"/>
  <c r="BD53" i="2" s="1"/>
  <c r="BD63" i="2" s="1"/>
  <c r="BH81" i="2"/>
  <c r="BH61" i="2" s="1"/>
  <c r="BH62" i="2" s="1"/>
  <c r="BJ68" i="2"/>
  <c r="BJ70" i="2"/>
  <c r="BJ72" i="2"/>
  <c r="BJ74" i="2"/>
  <c r="BJ76" i="2"/>
  <c r="BJ78" i="2"/>
  <c r="BJ80" i="2"/>
  <c r="J50" i="4"/>
  <c r="J52" i="4" s="1"/>
  <c r="P50" i="4"/>
  <c r="P52" i="4" s="1"/>
  <c r="D235" i="1"/>
  <c r="D13" i="1" s="1"/>
  <c r="D238" i="1"/>
  <c r="D16" i="1" s="1"/>
  <c r="D240" i="1"/>
  <c r="D18" i="1" s="1"/>
  <c r="D242" i="1"/>
  <c r="D20" i="1" s="1"/>
  <c r="D244" i="1"/>
  <c r="D22" i="1" s="1"/>
  <c r="D246" i="1"/>
  <c r="D24" i="1" s="1"/>
  <c r="D249" i="1"/>
  <c r="D27" i="1" s="1"/>
  <c r="D252" i="1"/>
  <c r="D30" i="1" s="1"/>
  <c r="D254" i="1"/>
  <c r="D32" i="1" s="1"/>
  <c r="BJ16" i="3"/>
  <c r="BJ18" i="3"/>
  <c r="BJ22" i="3"/>
  <c r="BJ24" i="3"/>
  <c r="BJ26" i="3"/>
  <c r="BJ31" i="3"/>
  <c r="BJ33" i="3"/>
  <c r="BJ41" i="3"/>
  <c r="BJ48" i="3"/>
  <c r="BJ50" i="3"/>
  <c r="D162" i="1"/>
  <c r="D199" i="1"/>
  <c r="D273" i="1"/>
  <c r="BJ77" i="3"/>
  <c r="BJ79" i="3"/>
  <c r="BJ85" i="3"/>
  <c r="BI12" i="4"/>
  <c r="BI16" i="4"/>
  <c r="BJ18" i="4"/>
  <c r="BI20" i="4"/>
  <c r="BI24" i="4"/>
  <c r="BJ26" i="4"/>
  <c r="BI28" i="4"/>
  <c r="BI32" i="4"/>
  <c r="BI33" i="4"/>
  <c r="BI37" i="4"/>
  <c r="BJ39" i="4"/>
  <c r="BJ43" i="4"/>
  <c r="BI45" i="4"/>
  <c r="R21" i="5"/>
  <c r="Z21" i="5" s="1"/>
  <c r="X21" i="5"/>
  <c r="R25" i="5"/>
  <c r="Z25" i="5" s="1"/>
  <c r="X25" i="5"/>
  <c r="BH11" i="2"/>
  <c r="U11" i="2"/>
  <c r="U23" i="2" s="1"/>
  <c r="U24" i="2"/>
  <c r="U38" i="2" s="1"/>
  <c r="U39" i="2"/>
  <c r="U48" i="2" s="1"/>
  <c r="U49" i="2"/>
  <c r="U50" i="2" s="1"/>
  <c r="AW50" i="2"/>
  <c r="U51" i="2"/>
  <c r="U52" i="2" s="1"/>
  <c r="AW52" i="2"/>
  <c r="U54" i="2"/>
  <c r="U56" i="2" s="1"/>
  <c r="AW56" i="2"/>
  <c r="U57" i="2"/>
  <c r="U59" i="2" s="1"/>
  <c r="AW59" i="2"/>
  <c r="U60" i="2"/>
  <c r="U66" i="2"/>
  <c r="U81" i="2" s="1"/>
  <c r="U61" i="2" s="1"/>
  <c r="AW81" i="2"/>
  <c r="AW61" i="2" s="1"/>
  <c r="AW62" i="2" s="1"/>
  <c r="U11" i="3"/>
  <c r="U30" i="3"/>
  <c r="U45" i="3"/>
  <c r="C140" i="1"/>
  <c r="C145" i="1" s="1"/>
  <c r="U55" i="3"/>
  <c r="C177" i="1"/>
  <c r="C182" i="1" s="1"/>
  <c r="U57" i="3"/>
  <c r="U60" i="3"/>
  <c r="C214" i="1"/>
  <c r="C219" i="1" s="1"/>
  <c r="U63" i="3"/>
  <c r="C288" i="1"/>
  <c r="C293" i="1" s="1"/>
  <c r="U66" i="3"/>
  <c r="U72" i="3"/>
  <c r="U87" i="3" s="1"/>
  <c r="AW87" i="3"/>
  <c r="U11" i="4"/>
  <c r="U47" i="4" s="1"/>
  <c r="Q7" i="5"/>
  <c r="V24" i="2"/>
  <c r="V38" i="2" s="1"/>
  <c r="AX38" i="2"/>
  <c r="V39" i="2"/>
  <c r="V48" i="2" s="1"/>
  <c r="AX48" i="2"/>
  <c r="V49" i="2"/>
  <c r="V50" i="2" s="1"/>
  <c r="AX50" i="2"/>
  <c r="V51" i="2"/>
  <c r="V52" i="2" s="1"/>
  <c r="AX52" i="2"/>
  <c r="V54" i="2"/>
  <c r="V56" i="2" s="1"/>
  <c r="AX56" i="2"/>
  <c r="V57" i="2"/>
  <c r="V59" i="2" s="1"/>
  <c r="AX59" i="2"/>
  <c r="V60" i="2"/>
  <c r="V66" i="2"/>
  <c r="V81" i="2" s="1"/>
  <c r="V61" i="2" s="1"/>
  <c r="AX81" i="2"/>
  <c r="AX61" i="2" s="1"/>
  <c r="AX62" i="2" s="1"/>
  <c r="V11" i="3"/>
  <c r="V30" i="3"/>
  <c r="V45" i="3"/>
  <c r="D145" i="1"/>
  <c r="V55" i="3"/>
  <c r="D182" i="1"/>
  <c r="V57" i="3"/>
  <c r="V60" i="3"/>
  <c r="D219" i="1"/>
  <c r="V63" i="3"/>
  <c r="D293" i="1"/>
  <c r="V66" i="3"/>
  <c r="V72" i="3"/>
  <c r="V87" i="3" s="1"/>
  <c r="AX87" i="3"/>
  <c r="AX47" i="4"/>
  <c r="F7" i="5"/>
  <c r="J7" i="5"/>
  <c r="J43" i="5" s="1"/>
  <c r="N7" i="5"/>
  <c r="N43" i="5" s="1"/>
  <c r="V7" i="5"/>
  <c r="V43" i="5" s="1"/>
  <c r="F8" i="5"/>
  <c r="F9" i="5"/>
  <c r="F10" i="5"/>
  <c r="F11" i="5"/>
  <c r="F12" i="5"/>
  <c r="F13" i="5"/>
  <c r="F14" i="5"/>
  <c r="V11" i="2"/>
  <c r="V23" i="2" s="1"/>
  <c r="K11" i="2"/>
  <c r="BG11" i="2"/>
  <c r="K24" i="2"/>
  <c r="BG24" i="2"/>
  <c r="K39" i="2"/>
  <c r="BG39" i="2"/>
  <c r="K49" i="2"/>
  <c r="K51" i="2"/>
  <c r="K54" i="2"/>
  <c r="K57" i="2"/>
  <c r="K60" i="2"/>
  <c r="K66" i="2"/>
  <c r="K11" i="3"/>
  <c r="K30" i="3"/>
  <c r="K45" i="3"/>
  <c r="K55" i="3"/>
  <c r="K57" i="3"/>
  <c r="K60" i="3"/>
  <c r="K63" i="3"/>
  <c r="K66" i="3"/>
  <c r="K72" i="3"/>
  <c r="K11" i="4"/>
  <c r="BG11" i="4"/>
  <c r="O7" i="5"/>
  <c r="D43" i="5"/>
  <c r="L11" i="2"/>
  <c r="L24" i="2"/>
  <c r="L39" i="2"/>
  <c r="L49" i="2"/>
  <c r="L51" i="2"/>
  <c r="L54" i="2"/>
  <c r="L57" i="2"/>
  <c r="L60" i="2"/>
  <c r="L66" i="2"/>
  <c r="L11" i="3"/>
  <c r="L30" i="3"/>
  <c r="L45" i="3"/>
  <c r="L55" i="3"/>
  <c r="L57" i="3"/>
  <c r="L60" i="3"/>
  <c r="L63" i="3"/>
  <c r="L66" i="3"/>
  <c r="L72" i="3"/>
  <c r="L11" i="4"/>
  <c r="R27" i="5"/>
  <c r="Z27" i="5" s="1"/>
  <c r="R28" i="5"/>
  <c r="Z28" i="5" s="1"/>
  <c r="R29" i="5"/>
  <c r="Z29" i="5" s="1"/>
  <c r="R30" i="5"/>
  <c r="Z30" i="5" s="1"/>
  <c r="R31" i="5"/>
  <c r="Z31" i="5" s="1"/>
  <c r="R32" i="5"/>
  <c r="Z32" i="5" s="1"/>
  <c r="R33" i="5"/>
  <c r="Z33" i="5" s="1"/>
  <c r="R34" i="5"/>
  <c r="Z34" i="5" s="1"/>
  <c r="R35" i="5"/>
  <c r="Z35" i="5" s="1"/>
  <c r="R36" i="5"/>
  <c r="Z36" i="5" s="1"/>
  <c r="R37" i="5"/>
  <c r="Z37" i="5" s="1"/>
  <c r="R38" i="5"/>
  <c r="Z38" i="5" s="1"/>
  <c r="R39" i="5"/>
  <c r="Z39" i="5" s="1"/>
  <c r="R40" i="5"/>
  <c r="Z40" i="5" s="1"/>
  <c r="R41" i="5"/>
  <c r="Z41" i="5" s="1"/>
  <c r="R42" i="5"/>
  <c r="Z42" i="5" s="1"/>
  <c r="C254" i="1" l="1"/>
  <c r="C32" i="1" s="1"/>
  <c r="C235" i="1"/>
  <c r="C13" i="1" s="1"/>
  <c r="C244" i="1"/>
  <c r="C22" i="1" s="1"/>
  <c r="AV53" i="2"/>
  <c r="AV63" i="2" s="1"/>
  <c r="AW53" i="2"/>
  <c r="AW63" i="2" s="1"/>
  <c r="U62" i="2"/>
  <c r="V62" i="2"/>
  <c r="V53" i="2" s="1"/>
  <c r="V63" i="2" s="1"/>
  <c r="C88" i="1"/>
  <c r="C252" i="1"/>
  <c r="C30" i="1" s="1"/>
  <c r="BB50" i="4"/>
  <c r="BB52" i="4" s="1"/>
  <c r="BB84" i="2"/>
  <c r="AJ50" i="4"/>
  <c r="AJ52" i="4" s="1"/>
  <c r="AJ84" i="2"/>
  <c r="R50" i="4"/>
  <c r="R52" i="4" s="1"/>
  <c r="R84" i="2"/>
  <c r="AF50" i="4"/>
  <c r="AF52" i="4" s="1"/>
  <c r="AF84" i="2"/>
  <c r="N50" i="4"/>
  <c r="N52" i="4" s="1"/>
  <c r="N84" i="2"/>
  <c r="AR50" i="4"/>
  <c r="AR52" i="4" s="1"/>
  <c r="AR84" i="2"/>
  <c r="AB50" i="4"/>
  <c r="AB52" i="4" s="1"/>
  <c r="AB84" i="2"/>
  <c r="H50" i="4"/>
  <c r="H52" i="4" s="1"/>
  <c r="H84" i="2"/>
  <c r="AX53" i="2"/>
  <c r="AX63" i="2" s="1"/>
  <c r="F66" i="3"/>
  <c r="F55" i="3"/>
  <c r="L81" i="2"/>
  <c r="L61" i="2" s="1"/>
  <c r="L62" i="2" s="1"/>
  <c r="F66" i="2"/>
  <c r="L52" i="2"/>
  <c r="F51" i="2"/>
  <c r="L23" i="2"/>
  <c r="F11" i="2"/>
  <c r="K47" i="4"/>
  <c r="E11" i="4"/>
  <c r="E60" i="3"/>
  <c r="E30" i="3"/>
  <c r="K59" i="2"/>
  <c r="E57" i="2"/>
  <c r="BG48" i="2"/>
  <c r="BG23" i="2"/>
  <c r="Q43" i="5"/>
  <c r="Y7" i="5"/>
  <c r="Y43" i="5" s="1"/>
  <c r="C103" i="1"/>
  <c r="C108" i="1" s="1"/>
  <c r="AP50" i="4"/>
  <c r="AP52" i="4" s="1"/>
  <c r="AP84" i="2"/>
  <c r="Z50" i="4"/>
  <c r="Z52" i="4" s="1"/>
  <c r="Z84" i="2"/>
  <c r="AO50" i="4"/>
  <c r="AO52" i="4" s="1"/>
  <c r="AO84" i="2"/>
  <c r="AG50" i="4"/>
  <c r="AG52" i="4" s="1"/>
  <c r="AG84" i="2"/>
  <c r="Y50" i="4"/>
  <c r="Y52" i="4" s="1"/>
  <c r="Y84" i="2"/>
  <c r="O50" i="4"/>
  <c r="O52" i="4" s="1"/>
  <c r="O84" i="2"/>
  <c r="D241" i="1"/>
  <c r="D19" i="1" s="1"/>
  <c r="D245" i="1"/>
  <c r="D23" i="1" s="1"/>
  <c r="D51" i="1"/>
  <c r="D237" i="1"/>
  <c r="AM50" i="4"/>
  <c r="AM52" i="4" s="1"/>
  <c r="AM84" i="2"/>
  <c r="AE50" i="4"/>
  <c r="AE52" i="4" s="1"/>
  <c r="AE84" i="2"/>
  <c r="W50" i="4"/>
  <c r="W52" i="4" s="1"/>
  <c r="W84" i="2"/>
  <c r="F63" i="3"/>
  <c r="F45" i="3"/>
  <c r="F60" i="2"/>
  <c r="L50" i="2"/>
  <c r="F49" i="2"/>
  <c r="K87" i="3"/>
  <c r="E72" i="3"/>
  <c r="E57" i="3"/>
  <c r="E11" i="3"/>
  <c r="K56" i="2"/>
  <c r="E54" i="2"/>
  <c r="K48" i="2"/>
  <c r="E39" i="2"/>
  <c r="K23" i="2"/>
  <c r="E11" i="2"/>
  <c r="AZ50" i="4"/>
  <c r="AZ52" i="4" s="1"/>
  <c r="AZ84" i="2"/>
  <c r="AH50" i="4"/>
  <c r="AH52" i="4" s="1"/>
  <c r="AH84" i="2"/>
  <c r="AY50" i="4"/>
  <c r="AY52" i="4" s="1"/>
  <c r="AY84" i="2"/>
  <c r="C246" i="1"/>
  <c r="C24" i="1" s="1"/>
  <c r="C242" i="1"/>
  <c r="C20" i="1" s="1"/>
  <c r="C238" i="1"/>
  <c r="C16" i="1" s="1"/>
  <c r="I50" i="4"/>
  <c r="I52" i="4" s="1"/>
  <c r="I84" i="2"/>
  <c r="D88" i="1"/>
  <c r="D255" i="1"/>
  <c r="D33" i="1" s="1"/>
  <c r="BA50" i="4"/>
  <c r="BA52" i="4" s="1"/>
  <c r="BA84" i="2"/>
  <c r="Q50" i="4"/>
  <c r="Q52" i="4" s="1"/>
  <c r="Q84" i="2"/>
  <c r="L47" i="4"/>
  <c r="F11" i="4"/>
  <c r="F60" i="3"/>
  <c r="F30" i="3"/>
  <c r="L59" i="2"/>
  <c r="F57" i="2"/>
  <c r="L48" i="2"/>
  <c r="F39" i="2"/>
  <c r="O43" i="5"/>
  <c r="W7" i="5"/>
  <c r="W43" i="5" s="1"/>
  <c r="R7" i="5"/>
  <c r="E66" i="3"/>
  <c r="E55" i="3"/>
  <c r="K81" i="2"/>
  <c r="K61" i="2" s="1"/>
  <c r="E66" i="2"/>
  <c r="K52" i="2"/>
  <c r="E51" i="2"/>
  <c r="BG38" i="2"/>
  <c r="C66" i="1"/>
  <c r="U53" i="2"/>
  <c r="U63" i="2" s="1"/>
  <c r="AL50" i="4"/>
  <c r="AL52" i="4" s="1"/>
  <c r="AL84" i="2"/>
  <c r="C249" i="1"/>
  <c r="C27" i="1" s="1"/>
  <c r="AK50" i="4"/>
  <c r="AK52" i="4" s="1"/>
  <c r="AK84" i="2"/>
  <c r="AC50" i="4"/>
  <c r="AC52" i="4" s="1"/>
  <c r="AC84" i="2"/>
  <c r="X43" i="5"/>
  <c r="D247" i="1"/>
  <c r="D25" i="1" s="1"/>
  <c r="D239" i="1"/>
  <c r="D17" i="1" s="1"/>
  <c r="AQ50" i="4"/>
  <c r="AQ52" i="4" s="1"/>
  <c r="AQ84" i="2"/>
  <c r="AI50" i="4"/>
  <c r="AI52" i="4" s="1"/>
  <c r="AI84" i="2"/>
  <c r="AA50" i="4"/>
  <c r="AA52" i="4" s="1"/>
  <c r="AA84" i="2"/>
  <c r="L87" i="3"/>
  <c r="F72" i="3"/>
  <c r="F57" i="3"/>
  <c r="F11" i="3"/>
  <c r="L56" i="2"/>
  <c r="F54" i="2"/>
  <c r="L38" i="2"/>
  <c r="F24" i="2"/>
  <c r="BG47" i="4"/>
  <c r="E63" i="3"/>
  <c r="E45" i="3"/>
  <c r="K62" i="2"/>
  <c r="E60" i="2"/>
  <c r="K50" i="2"/>
  <c r="E49" i="2"/>
  <c r="K38" i="2"/>
  <c r="E24" i="2"/>
  <c r="F43" i="5"/>
  <c r="D108" i="1"/>
  <c r="BH23" i="2"/>
  <c r="BH53" i="2" s="1"/>
  <c r="BH63" i="2" s="1"/>
  <c r="BD50" i="4"/>
  <c r="BD52" i="4" s="1"/>
  <c r="BD84" i="2"/>
  <c r="AV50" i="4"/>
  <c r="AV52" i="4" s="1"/>
  <c r="AD50" i="4"/>
  <c r="AD52" i="4" s="1"/>
  <c r="AD84" i="2"/>
  <c r="T50" i="4"/>
  <c r="T52" i="4" s="1"/>
  <c r="T84" i="2"/>
  <c r="BC50" i="4"/>
  <c r="BC52" i="4" s="1"/>
  <c r="BC84" i="2"/>
  <c r="AU50" i="4"/>
  <c r="AU52" i="4" s="1"/>
  <c r="AU84" i="2"/>
  <c r="C240" i="1"/>
  <c r="C18" i="1" s="1"/>
  <c r="S50" i="4"/>
  <c r="S52" i="4" s="1"/>
  <c r="S84" i="2"/>
  <c r="D243" i="1"/>
  <c r="D21" i="1" s="1"/>
  <c r="D234" i="1"/>
  <c r="D12" i="1" s="1"/>
  <c r="D253" i="1"/>
  <c r="D31" i="1" s="1"/>
  <c r="BE50" i="4"/>
  <c r="BE52" i="4" s="1"/>
  <c r="BE84" i="2"/>
  <c r="C51" i="1"/>
  <c r="C237" i="1"/>
  <c r="AV84" i="2" l="1"/>
  <c r="C49" i="2"/>
  <c r="E50" i="2"/>
  <c r="C45" i="3"/>
  <c r="C122" i="1"/>
  <c r="C121" i="1" s="1"/>
  <c r="C137" i="1" s="1"/>
  <c r="C146" i="1" s="1"/>
  <c r="D54" i="2"/>
  <c r="F56" i="2"/>
  <c r="D57" i="3"/>
  <c r="C66" i="2"/>
  <c r="E81" i="2"/>
  <c r="E61" i="2" s="1"/>
  <c r="C66" i="3"/>
  <c r="X50" i="4"/>
  <c r="X52" i="4" s="1"/>
  <c r="X84" i="2"/>
  <c r="AX50" i="4"/>
  <c r="AX52" i="4" s="1"/>
  <c r="AX84" i="2"/>
  <c r="C11" i="2"/>
  <c r="E23" i="2"/>
  <c r="C54" i="2"/>
  <c r="E56" i="2"/>
  <c r="C57" i="3"/>
  <c r="BG50" i="4"/>
  <c r="BG52" i="4" s="1"/>
  <c r="C30" i="3"/>
  <c r="C11" i="4"/>
  <c r="E47" i="4"/>
  <c r="D57" i="2"/>
  <c r="F59" i="2"/>
  <c r="D60" i="3"/>
  <c r="D195" i="1"/>
  <c r="D211" i="1" s="1"/>
  <c r="D220" i="1" s="1"/>
  <c r="AN50" i="4"/>
  <c r="AN52" i="4" s="1"/>
  <c r="AN84" i="2"/>
  <c r="K53" i="2"/>
  <c r="K63" i="2" s="1"/>
  <c r="D49" i="2"/>
  <c r="F50" i="2"/>
  <c r="D45" i="3"/>
  <c r="D121" i="1"/>
  <c r="D137" i="1" s="1"/>
  <c r="D146" i="1" s="1"/>
  <c r="D236" i="1"/>
  <c r="D15" i="1"/>
  <c r="BF50" i="4"/>
  <c r="BF52" i="4" s="1"/>
  <c r="BF84" i="2"/>
  <c r="F23" i="2"/>
  <c r="D11" i="2"/>
  <c r="D66" i="2"/>
  <c r="F81" i="2"/>
  <c r="F61" i="2" s="1"/>
  <c r="D66" i="3"/>
  <c r="C236" i="1"/>
  <c r="C15" i="1"/>
  <c r="C14" i="1" s="1"/>
  <c r="U50" i="4"/>
  <c r="U52" i="4" s="1"/>
  <c r="U84" i="2"/>
  <c r="C24" i="2"/>
  <c r="E38" i="2"/>
  <c r="C60" i="2"/>
  <c r="E62" i="2"/>
  <c r="C63" i="3"/>
  <c r="C270" i="1"/>
  <c r="C269" i="1" s="1"/>
  <c r="C285" i="1" s="1"/>
  <c r="C294" i="1" s="1"/>
  <c r="D24" i="2"/>
  <c r="F38" i="2"/>
  <c r="D11" i="3"/>
  <c r="D72" i="3"/>
  <c r="F87" i="3"/>
  <c r="AW50" i="4"/>
  <c r="AW52" i="4" s="1"/>
  <c r="AW84" i="2"/>
  <c r="C51" i="2"/>
  <c r="E52" i="2"/>
  <c r="C55" i="3"/>
  <c r="C159" i="1"/>
  <c r="C158" i="1" s="1"/>
  <c r="C174" i="1" s="1"/>
  <c r="C183" i="1" s="1"/>
  <c r="R43" i="5"/>
  <c r="Z7" i="5"/>
  <c r="Z43" i="5" s="1"/>
  <c r="BH50" i="4"/>
  <c r="BH52" i="4" s="1"/>
  <c r="BH84" i="2"/>
  <c r="C39" i="2"/>
  <c r="E48" i="2"/>
  <c r="C11" i="3"/>
  <c r="C72" i="3"/>
  <c r="E87" i="3"/>
  <c r="C57" i="2"/>
  <c r="E59" i="2"/>
  <c r="C60" i="3"/>
  <c r="C196" i="1"/>
  <c r="C195" i="1" s="1"/>
  <c r="C211" i="1" s="1"/>
  <c r="C220" i="1" s="1"/>
  <c r="L53" i="2"/>
  <c r="L63" i="2" s="1"/>
  <c r="C251" i="1"/>
  <c r="C71" i="1"/>
  <c r="V50" i="4"/>
  <c r="V52" i="4" s="1"/>
  <c r="V84" i="2"/>
  <c r="D39" i="2"/>
  <c r="F48" i="2"/>
  <c r="D30" i="3"/>
  <c r="D11" i="4"/>
  <c r="F47" i="4"/>
  <c r="D251" i="1"/>
  <c r="D71" i="1"/>
  <c r="D60" i="2"/>
  <c r="F62" i="2"/>
  <c r="D63" i="3"/>
  <c r="D269" i="1"/>
  <c r="D285" i="1" s="1"/>
  <c r="D294" i="1" s="1"/>
  <c r="BG53" i="2"/>
  <c r="BG63" i="2" s="1"/>
  <c r="BG84" i="2" s="1"/>
  <c r="D51" i="2"/>
  <c r="F52" i="2"/>
  <c r="D55" i="3"/>
  <c r="D158" i="1"/>
  <c r="D174" i="1" s="1"/>
  <c r="D183" i="1" s="1"/>
  <c r="D14" i="1" l="1"/>
  <c r="AT55" i="3"/>
  <c r="C62" i="3"/>
  <c r="AS60" i="3"/>
  <c r="C48" i="2"/>
  <c r="AS39" i="2"/>
  <c r="C56" i="3"/>
  <c r="AS55" i="3"/>
  <c r="D81" i="2"/>
  <c r="D61" i="2" s="1"/>
  <c r="D62" i="2" s="1"/>
  <c r="AT66" i="2"/>
  <c r="D50" i="2"/>
  <c r="AT49" i="2"/>
  <c r="C85" i="1"/>
  <c r="C84" i="1" s="1"/>
  <c r="C100" i="1" s="1"/>
  <c r="C109" i="1" s="1"/>
  <c r="C58" i="3"/>
  <c r="AS57" i="3"/>
  <c r="C23" i="2"/>
  <c r="AS11" i="2"/>
  <c r="AT60" i="2"/>
  <c r="C87" i="3"/>
  <c r="C67" i="3" s="1"/>
  <c r="AS72" i="3"/>
  <c r="D52" i="2"/>
  <c r="AT51" i="2"/>
  <c r="K50" i="4"/>
  <c r="K52" i="4" s="1"/>
  <c r="K84" i="2"/>
  <c r="D47" i="4"/>
  <c r="AT11" i="4"/>
  <c r="D48" i="2"/>
  <c r="AT39" i="2"/>
  <c r="C48" i="1"/>
  <c r="D87" i="3"/>
  <c r="AT72" i="3"/>
  <c r="D38" i="2"/>
  <c r="AT24" i="2"/>
  <c r="AS60" i="2"/>
  <c r="D23" i="2"/>
  <c r="AT11" i="2"/>
  <c r="D59" i="2"/>
  <c r="AT57" i="2"/>
  <c r="C44" i="3"/>
  <c r="AS30" i="3"/>
  <c r="C81" i="2"/>
  <c r="C61" i="2" s="1"/>
  <c r="C62" i="2" s="1"/>
  <c r="AS66" i="2"/>
  <c r="AT57" i="3"/>
  <c r="C54" i="3"/>
  <c r="AS45" i="3"/>
  <c r="AT63" i="3"/>
  <c r="D84" i="1"/>
  <c r="D100" i="1" s="1"/>
  <c r="D109" i="1" s="1"/>
  <c r="C29" i="1"/>
  <c r="C34" i="1" s="1"/>
  <c r="C256" i="1"/>
  <c r="C59" i="2"/>
  <c r="AS57" i="2"/>
  <c r="C29" i="3"/>
  <c r="AS11" i="3"/>
  <c r="C52" i="2"/>
  <c r="AS51" i="2"/>
  <c r="AT66" i="3"/>
  <c r="F53" i="2"/>
  <c r="F63" i="2" s="1"/>
  <c r="AT45" i="3"/>
  <c r="C56" i="2"/>
  <c r="AS54" i="2"/>
  <c r="D256" i="1"/>
  <c r="D29" i="1"/>
  <c r="AT30" i="3"/>
  <c r="L50" i="4"/>
  <c r="L52" i="4" s="1"/>
  <c r="L84" i="2"/>
  <c r="AT11" i="3"/>
  <c r="C65" i="3"/>
  <c r="AS63" i="3"/>
  <c r="C38" i="2"/>
  <c r="AS24" i="2"/>
  <c r="AT60" i="3"/>
  <c r="C47" i="4"/>
  <c r="AS11" i="4"/>
  <c r="E53" i="2"/>
  <c r="E63" i="2" s="1"/>
  <c r="C68" i="3"/>
  <c r="AS66" i="3"/>
  <c r="D56" i="2"/>
  <c r="AT54" i="2"/>
  <c r="C50" i="2"/>
  <c r="AS49" i="2"/>
  <c r="D53" i="2" l="1"/>
  <c r="D34" i="1"/>
  <c r="AT56" i="2"/>
  <c r="BJ54" i="2"/>
  <c r="BJ56" i="2" s="1"/>
  <c r="BI66" i="3"/>
  <c r="BJ60" i="3"/>
  <c r="AS38" i="2"/>
  <c r="BI24" i="2"/>
  <c r="BI38" i="2" s="1"/>
  <c r="BJ11" i="3"/>
  <c r="BJ30" i="3"/>
  <c r="AS56" i="2"/>
  <c r="BI54" i="2"/>
  <c r="BI56" i="2" s="1"/>
  <c r="F50" i="4"/>
  <c r="F52" i="4" s="1"/>
  <c r="F84" i="2"/>
  <c r="AS52" i="2"/>
  <c r="BI51" i="2"/>
  <c r="BI52" i="2" s="1"/>
  <c r="AS59" i="2"/>
  <c r="BI57" i="2"/>
  <c r="BI59" i="2" s="1"/>
  <c r="D63" i="2"/>
  <c r="AS87" i="3"/>
  <c r="BI72" i="3"/>
  <c r="BI87" i="3" s="1"/>
  <c r="C53" i="2"/>
  <c r="C63" i="2" s="1"/>
  <c r="AT50" i="2"/>
  <c r="BJ49" i="2"/>
  <c r="BJ50" i="2" s="1"/>
  <c r="AS48" i="2"/>
  <c r="BI39" i="2"/>
  <c r="BI48" i="2" s="1"/>
  <c r="AS50" i="2"/>
  <c r="BI49" i="2"/>
  <c r="BI50" i="2" s="1"/>
  <c r="D47" i="1"/>
  <c r="D63" i="1" s="1"/>
  <c r="D72" i="1" s="1"/>
  <c r="D233" i="1"/>
  <c r="BJ63" i="3"/>
  <c r="BI45" i="3"/>
  <c r="AS81" i="2"/>
  <c r="AS61" i="2" s="1"/>
  <c r="BI66" i="2"/>
  <c r="BI81" i="2" s="1"/>
  <c r="BI61" i="2" s="1"/>
  <c r="BI30" i="3"/>
  <c r="AS62" i="2"/>
  <c r="BI60" i="2"/>
  <c r="BI62" i="2" s="1"/>
  <c r="AT87" i="3"/>
  <c r="BJ72" i="3"/>
  <c r="BJ87" i="3" s="1"/>
  <c r="C47" i="1"/>
  <c r="C63" i="1" s="1"/>
  <c r="C72" i="1" s="1"/>
  <c r="C233" i="1"/>
  <c r="AT48" i="2"/>
  <c r="BJ39" i="2"/>
  <c r="BJ48" i="2" s="1"/>
  <c r="BI57" i="3"/>
  <c r="AS47" i="4"/>
  <c r="BI11" i="4"/>
  <c r="BI47" i="4" s="1"/>
  <c r="BI63" i="3"/>
  <c r="BJ66" i="3"/>
  <c r="BI11" i="3"/>
  <c r="E50" i="4"/>
  <c r="E52" i="4" s="1"/>
  <c r="E84" i="2"/>
  <c r="AT52" i="2"/>
  <c r="BJ51" i="2"/>
  <c r="BJ52" i="2" s="1"/>
  <c r="AT81" i="2"/>
  <c r="AT61" i="2" s="1"/>
  <c r="AT62" i="2" s="1"/>
  <c r="BJ66" i="2"/>
  <c r="BJ81" i="2" s="1"/>
  <c r="BJ61" i="2" s="1"/>
  <c r="BI55" i="3"/>
  <c r="BI60" i="3"/>
  <c r="BJ55" i="3"/>
  <c r="BJ45" i="3"/>
  <c r="C59" i="3"/>
  <c r="C69" i="3" s="1"/>
  <c r="BJ57" i="3"/>
  <c r="AT59" i="2"/>
  <c r="BJ57" i="2"/>
  <c r="BJ59" i="2" s="1"/>
  <c r="AT23" i="2"/>
  <c r="BJ11" i="2"/>
  <c r="BJ23" i="2" s="1"/>
  <c r="AT38" i="2"/>
  <c r="BJ24" i="2"/>
  <c r="BJ38" i="2" s="1"/>
  <c r="AT47" i="4"/>
  <c r="BJ11" i="4"/>
  <c r="BJ47" i="4" s="1"/>
  <c r="BJ60" i="2"/>
  <c r="AS23" i="2"/>
  <c r="AS53" i="2" s="1"/>
  <c r="AS63" i="2" s="1"/>
  <c r="BI11" i="2"/>
  <c r="BI23" i="2" s="1"/>
  <c r="D84" i="2" l="1"/>
  <c r="BI53" i="2"/>
  <c r="BI63" i="2" s="1"/>
  <c r="BJ62" i="2"/>
  <c r="BJ53" i="2"/>
  <c r="BJ63" i="2" s="1"/>
  <c r="C50" i="4"/>
  <c r="C52" i="4" s="1"/>
  <c r="C84" i="2"/>
  <c r="D232" i="1"/>
  <c r="D248" i="1" s="1"/>
  <c r="D257" i="1" s="1"/>
  <c r="D11" i="1"/>
  <c r="AT53" i="2"/>
  <c r="AT63" i="2" s="1"/>
  <c r="C11" i="1"/>
  <c r="C10" i="1" s="1"/>
  <c r="C26" i="1" s="1"/>
  <c r="C35" i="1" s="1"/>
  <c r="C232" i="1"/>
  <c r="C248" i="1" s="1"/>
  <c r="C257" i="1" s="1"/>
  <c r="D50" i="4"/>
  <c r="D52" i="4" s="1"/>
  <c r="D10" i="1" l="1"/>
  <c r="BI50" i="4"/>
  <c r="BI52" i="4" s="1"/>
  <c r="BI84" i="2"/>
  <c r="BJ50" i="4"/>
  <c r="BJ52" i="4" s="1"/>
  <c r="BJ84" i="2"/>
  <c r="AT50" i="4"/>
  <c r="AT52" i="4" s="1"/>
  <c r="AT84" i="2"/>
  <c r="AS50" i="4"/>
  <c r="AS52" i="4" s="1"/>
  <c r="AS84" i="2"/>
  <c r="D26" i="1" l="1"/>
  <c r="D35" i="1" l="1"/>
</calcChain>
</file>

<file path=xl/sharedStrings.xml><?xml version="1.0" encoding="utf-8"?>
<sst xmlns="http://schemas.openxmlformats.org/spreadsheetml/2006/main" count="996" uniqueCount="205">
  <si>
    <t>SLBC Maharashtra - Convener : Bank of Maharashtra</t>
  </si>
  <si>
    <t>LBS- MIS-I</t>
  </si>
  <si>
    <t>Statement Showing Target of Annual Credit Plan ( ACP)  for the year ended 31.03.2021</t>
  </si>
  <si>
    <t>Name of the State - Maharashtra</t>
  </si>
  <si>
    <t xml:space="preserve">Sr. No </t>
  </si>
  <si>
    <t>Sub-Sector</t>
  </si>
  <si>
    <t>Yearly Targets under ACP</t>
  </si>
  <si>
    <t xml:space="preserve">Number </t>
  </si>
  <si>
    <t>Amount</t>
  </si>
  <si>
    <t>Priority Sector</t>
  </si>
  <si>
    <t>1A</t>
  </si>
  <si>
    <t>Agriculture = 1A(i) + 1A(ii) + 1A(iii)</t>
  </si>
  <si>
    <t>1A(i)</t>
  </si>
  <si>
    <t>Farm Credit</t>
  </si>
  <si>
    <t>1A(ii)</t>
  </si>
  <si>
    <t>Agriculture Infrastructure</t>
  </si>
  <si>
    <t>1A(iii)</t>
  </si>
  <si>
    <t>Ancillary Activities</t>
  </si>
  <si>
    <t>1B</t>
  </si>
  <si>
    <t>MSME = 1B(i) + 1B(ii) + 1B(iii) + 1B(iv)+1B(v)</t>
  </si>
  <si>
    <t>1B(i)</t>
  </si>
  <si>
    <t>Micro Enterprises (Manu + Service)</t>
  </si>
  <si>
    <t>1B(ii)</t>
  </si>
  <si>
    <t>Small Enterprises (Manu + Service)</t>
  </si>
  <si>
    <t>1B(Iii)</t>
  </si>
  <si>
    <t>Medium Enterprises (Manu + Service)</t>
  </si>
  <si>
    <t>1B(iv)</t>
  </si>
  <si>
    <t>Khadi &amp; Village Industries</t>
  </si>
  <si>
    <t>1B(v)</t>
  </si>
  <si>
    <t>Others under MSMEs</t>
  </si>
  <si>
    <t>1C</t>
  </si>
  <si>
    <t>Export Credit</t>
  </si>
  <si>
    <t>1D</t>
  </si>
  <si>
    <t>Education</t>
  </si>
  <si>
    <t>1E</t>
  </si>
  <si>
    <t>Housing</t>
  </si>
  <si>
    <t>1F</t>
  </si>
  <si>
    <t>Social Infrastructure</t>
  </si>
  <si>
    <t>1G</t>
  </si>
  <si>
    <t>Renewable Energy</t>
  </si>
  <si>
    <t>1H</t>
  </si>
  <si>
    <t>Others</t>
  </si>
  <si>
    <t>Sub Total = 1A+1B+1C+1D+1E+1F+1G+1H</t>
  </si>
  <si>
    <t>Loans to Weaker Sections Under Priority Sector</t>
  </si>
  <si>
    <t>Non Priority Sector</t>
  </si>
  <si>
    <t>4A</t>
  </si>
  <si>
    <t>Agriculture</t>
  </si>
  <si>
    <t>4B</t>
  </si>
  <si>
    <t>4C</t>
  </si>
  <si>
    <t>4D</t>
  </si>
  <si>
    <t>Personal Loans Under Non Priority Sector</t>
  </si>
  <si>
    <t>4E</t>
  </si>
  <si>
    <t>Sub Total = 4A+4B+4C+4D+4E</t>
  </si>
  <si>
    <t>Total 2 + 5</t>
  </si>
  <si>
    <t>1.  Public Sector Banks</t>
  </si>
  <si>
    <t>2.  Private Sector Banks</t>
  </si>
  <si>
    <t>3.  Small Finance Banks</t>
  </si>
  <si>
    <t>4.  Wholly Owned Subsidiaries of Foreign Banks</t>
  </si>
  <si>
    <t>5.  Gramin Banks</t>
  </si>
  <si>
    <t xml:space="preserve">5.  Scheduled Commercial Banks (1+2+3+4+5) </t>
  </si>
  <si>
    <t xml:space="preserve">5.  Cooperative Banks (MS Coop / DCCBs / MSCARD etc.) </t>
  </si>
  <si>
    <t>Maharashtra State</t>
  </si>
  <si>
    <t>ACP 2020-21</t>
  </si>
  <si>
    <t>No. and Amt. Actual ( No Decimal)</t>
  </si>
  <si>
    <t>PRIORITY</t>
  </si>
  <si>
    <t>NON PRIORITY</t>
  </si>
  <si>
    <t>Sr. No.</t>
  </si>
  <si>
    <t>Bank</t>
  </si>
  <si>
    <r>
      <t xml:space="preserve">Agriculture
</t>
    </r>
    <r>
      <rPr>
        <b/>
        <sz val="8"/>
        <rFont val="Arial"/>
        <family val="2"/>
      </rPr>
      <t>3 = 5+17+19
4 = 6+18+20</t>
    </r>
  </si>
  <si>
    <t>Of Farm Credit, Total Allied Activities</t>
  </si>
  <si>
    <r>
      <t xml:space="preserve">MSME
</t>
    </r>
    <r>
      <rPr>
        <b/>
        <sz val="8"/>
        <rFont val="Arial"/>
        <family val="2"/>
      </rPr>
      <t>21 = 23+25+27+29+31
22 = 24+26+28+30+32</t>
    </r>
  </si>
  <si>
    <r>
      <t xml:space="preserve">Micro Enterprises
</t>
    </r>
    <r>
      <rPr>
        <b/>
        <sz val="8"/>
        <rFont val="Arial"/>
        <family val="2"/>
      </rPr>
      <t>(Manu + Service)</t>
    </r>
  </si>
  <si>
    <r>
      <t xml:space="preserve">Small Enterprises
</t>
    </r>
    <r>
      <rPr>
        <b/>
        <sz val="8"/>
        <rFont val="Arial"/>
        <family val="2"/>
      </rPr>
      <t>(Manu + Service)</t>
    </r>
  </si>
  <si>
    <r>
      <t xml:space="preserve">Medium Enterprises
</t>
    </r>
    <r>
      <rPr>
        <b/>
        <sz val="8"/>
        <rFont val="Arial"/>
        <family val="2"/>
      </rPr>
      <t>(Manu + Service)</t>
    </r>
  </si>
  <si>
    <r>
      <t xml:space="preserve">Total Priority
</t>
    </r>
    <r>
      <rPr>
        <b/>
        <sz val="8"/>
        <rFont val="Arial"/>
        <family val="2"/>
      </rPr>
      <t>45 = 3+21+33+35+37+39+41+43
46 = 4+22+34+36+38+40+42+44</t>
    </r>
  </si>
  <si>
    <t>Personal Loans Under Non Priority</t>
  </si>
  <si>
    <r>
      <t xml:space="preserve">Total Non Priority
</t>
    </r>
    <r>
      <rPr>
        <b/>
        <sz val="8"/>
        <rFont val="Arial"/>
        <family val="2"/>
      </rPr>
      <t>59 = 49+51+53+55+57
60 = 50+52+54+56+58</t>
    </r>
  </si>
  <si>
    <r>
      <t xml:space="preserve">Total Plan
</t>
    </r>
    <r>
      <rPr>
        <b/>
        <sz val="8"/>
        <rFont val="Arial"/>
        <family val="2"/>
      </rPr>
      <t>61 = 45+59
62 = 46+60</t>
    </r>
  </si>
  <si>
    <r>
      <t xml:space="preserve">Total Farm Credit
</t>
    </r>
    <r>
      <rPr>
        <b/>
        <sz val="8"/>
        <rFont val="Arial"/>
        <family val="2"/>
      </rPr>
      <t>5 = 11+13
6 = 12+14</t>
    </r>
  </si>
  <si>
    <t>Crop Loan</t>
  </si>
  <si>
    <t>Term Loan</t>
  </si>
  <si>
    <t>Kharif</t>
  </si>
  <si>
    <t>Rabi</t>
  </si>
  <si>
    <t>Total (Kharif+Rabi)</t>
  </si>
  <si>
    <t>No. of Acc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</si>
  <si>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</si>
  <si>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</si>
  <si>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</si>
  <si>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</si>
  <si>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</si>
  <si>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</si>
  <si>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</si>
  <si>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</si>
  <si>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&amp; Sind Bank</t>
  </si>
  <si>
    <t>Punjab National Bank</t>
  </si>
  <si>
    <t>State Bank of India</t>
  </si>
  <si>
    <t>UCO Bank</t>
  </si>
  <si>
    <t>Union Bank of India</t>
  </si>
  <si>
    <t>Sub Total PSBs</t>
  </si>
  <si>
    <t>Axis Bank</t>
  </si>
  <si>
    <t>Bandhan Bank Ltd.</t>
  </si>
  <si>
    <t>CSB Bank</t>
  </si>
  <si>
    <t>Development Credit Bank</t>
  </si>
  <si>
    <t>Federal Bank</t>
  </si>
  <si>
    <t>HDFC Bank</t>
  </si>
  <si>
    <t>ICICI Bank</t>
  </si>
  <si>
    <t>IDBI Bank</t>
  </si>
  <si>
    <t>IDFC First</t>
  </si>
  <si>
    <t>IndusInd Bank Ltd.</t>
  </si>
  <si>
    <t>Karnataka Bank Ltd.</t>
  </si>
  <si>
    <t>Kotak Mahindra Bank</t>
  </si>
  <si>
    <t>Ratnakar Bank</t>
  </si>
  <si>
    <t>Yes Bank Ltd.</t>
  </si>
  <si>
    <t>Sub Total Pvt Sec Banks</t>
  </si>
  <si>
    <t>AU</t>
  </si>
  <si>
    <t>Capital</t>
  </si>
  <si>
    <t>Equitas</t>
  </si>
  <si>
    <t>ESAF</t>
  </si>
  <si>
    <t>Fincare</t>
  </si>
  <si>
    <t>Jana</t>
  </si>
  <si>
    <t>Suryoday</t>
  </si>
  <si>
    <t>Ujjivan</t>
  </si>
  <si>
    <t>Utkarsh</t>
  </si>
  <si>
    <t>Sub Total Small Finance Banks</t>
  </si>
  <si>
    <t>DBS Bank</t>
  </si>
  <si>
    <t>Sub Total WOS of Foreign Banks</t>
  </si>
  <si>
    <t>India Post Payments Bank</t>
  </si>
  <si>
    <t>Sub Total Payments Banks</t>
  </si>
  <si>
    <t>A</t>
  </si>
  <si>
    <t>Total Commercial Banks</t>
  </si>
  <si>
    <t>Maharashtra  Gramin Bank</t>
  </si>
  <si>
    <t>Vidarbha Konkan Gramin Bank</t>
  </si>
  <si>
    <t>B</t>
  </si>
  <si>
    <t>Sub Total Gramin Banks</t>
  </si>
  <si>
    <t>M.S.Coop. / DCC Banks</t>
  </si>
  <si>
    <t>MSCARD</t>
  </si>
  <si>
    <t>C</t>
  </si>
  <si>
    <t>Sub Total Co.Op Banks</t>
  </si>
  <si>
    <t>Subhadra Local Area Bank Ltd.</t>
  </si>
  <si>
    <t>Other Banks</t>
  </si>
  <si>
    <t>D</t>
  </si>
  <si>
    <t>Sub Total Other Banks</t>
  </si>
  <si>
    <t>Grand Total (A + B + C+ D)</t>
  </si>
  <si>
    <t>J &amp; K Bank</t>
  </si>
  <si>
    <t>City Union</t>
  </si>
  <si>
    <t>Karur Vysya</t>
  </si>
  <si>
    <t>Total</t>
  </si>
  <si>
    <t>Check</t>
  </si>
  <si>
    <t>Allahabad Bank</t>
  </si>
  <si>
    <t>Andhra Bank</t>
  </si>
  <si>
    <t>Corporation Bank</t>
  </si>
  <si>
    <t>Oriental Bank of Commerce</t>
  </si>
  <si>
    <t>Syndicate Bank</t>
  </si>
  <si>
    <t>United Bank of India</t>
  </si>
  <si>
    <t>AHMEDNAGAR</t>
  </si>
  <si>
    <t>AKOLA</t>
  </si>
  <si>
    <t>AMRAVATI</t>
  </si>
  <si>
    <t>AURANGABAD</t>
  </si>
  <si>
    <t>BEED</t>
  </si>
  <si>
    <t>BHANDARA</t>
  </si>
  <si>
    <t>BULDHANA</t>
  </si>
  <si>
    <t>CHANDRAPUR</t>
  </si>
  <si>
    <t>DHULE</t>
  </si>
  <si>
    <t>GADCHIROLI</t>
  </si>
  <si>
    <t>GONDIA</t>
  </si>
  <si>
    <t>HINGOLI</t>
  </si>
  <si>
    <t>JALGAON</t>
  </si>
  <si>
    <t>JALNA</t>
  </si>
  <si>
    <t>KOLHAPUR</t>
  </si>
  <si>
    <t>LATUR</t>
  </si>
  <si>
    <t>MUMBAI CITY</t>
  </si>
  <si>
    <t>MUMBAI SUBURB</t>
  </si>
  <si>
    <t>NAGPUR</t>
  </si>
  <si>
    <t>NANDED</t>
  </si>
  <si>
    <t>NANDURBAR</t>
  </si>
  <si>
    <t>NASIK</t>
  </si>
  <si>
    <t>OSMANABAD</t>
  </si>
  <si>
    <t>PALGHAR</t>
  </si>
  <si>
    <t>PARBHANI</t>
  </si>
  <si>
    <t>PUNE</t>
  </si>
  <si>
    <t>RAIGAD</t>
  </si>
  <si>
    <t>RATNAGIRI</t>
  </si>
  <si>
    <t>SANGLI</t>
  </si>
  <si>
    <t>SATARA</t>
  </si>
  <si>
    <t>SINDHUDURG</t>
  </si>
  <si>
    <t>SOLAPUR</t>
  </si>
  <si>
    <t>THANE</t>
  </si>
  <si>
    <t>WARDHA</t>
  </si>
  <si>
    <t>WASHIM</t>
  </si>
  <si>
    <t>YAVATMAL</t>
  </si>
  <si>
    <t>TOTAL</t>
  </si>
  <si>
    <t>MAHARASHTRA  STATE  ANNUAL  CREDIT  PLAN  2020-21</t>
  </si>
  <si>
    <t>District</t>
  </si>
  <si>
    <t>Agri</t>
  </si>
  <si>
    <t>Of which
Crop Loan</t>
  </si>
  <si>
    <t>Other Priority</t>
  </si>
  <si>
    <t>Total Priority</t>
  </si>
  <si>
    <t>Non Priority</t>
  </si>
  <si>
    <t>Total Plan</t>
  </si>
  <si>
    <t>SCBs</t>
  </si>
  <si>
    <t>Coop</t>
  </si>
  <si>
    <t>RRBs</t>
  </si>
  <si>
    <t>No. in actuals , Amount in '000</t>
  </si>
  <si>
    <t>No. Actual / Amt '000</t>
  </si>
  <si>
    <t>Rs. in '000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</si>
</sst>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2" fillId="2" borderId="0" xfId="1" applyFont="1" applyFill="1" applyAlignment="1" applyProtection="1">
      <alignment vertical="center"/>
      <protection hidden="1"/>
    </xf>
    <xf numFmtId="0" fontId="1" fillId="2" borderId="0" xfId="1" applyFill="1" applyAlignment="1" applyProtection="1">
      <alignment vertical="center"/>
      <protection hidden="1"/>
    </xf>
    <xf numFmtId="0" fontId="2" fillId="2" borderId="0" xfId="1" applyFont="1" applyFill="1" applyAlignment="1" applyProtection="1">
      <alignment horizontal="right" vertical="center"/>
      <protection hidden="1"/>
    </xf>
    <xf numFmtId="0" fontId="1" fillId="3" borderId="0" xfId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vertical="center"/>
      <protection hidden="1"/>
    </xf>
    <xf numFmtId="0" fontId="2" fillId="3" borderId="0" xfId="1" applyFont="1" applyFill="1" applyAlignment="1" applyProtection="1">
      <alignment horizontal="right" vertical="center"/>
      <protection hidden="1"/>
    </xf>
    <xf numFmtId="0" fontId="3" fillId="3" borderId="1" xfId="1" applyFont="1" applyFill="1" applyBorder="1" applyAlignment="1" applyProtection="1">
      <alignment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4" fillId="3" borderId="1" xfId="1" applyFont="1" applyFill="1" applyBorder="1" applyAlignment="1" applyProtection="1">
      <alignment vertical="center"/>
      <protection hidden="1"/>
    </xf>
    <xf numFmtId="0" fontId="3" fillId="3" borderId="1" xfId="1" applyFont="1" applyFill="1" applyBorder="1" applyAlignment="1" applyProtection="1">
      <alignment vertical="center" wrapText="1"/>
      <protection hidden="1"/>
    </xf>
    <xf numFmtId="0" fontId="3" fillId="3" borderId="4" xfId="1" applyFont="1" applyFill="1" applyBorder="1" applyAlignment="1" applyProtection="1">
      <alignment horizontal="left" vertical="center"/>
      <protection hidden="1"/>
    </xf>
    <xf numFmtId="0" fontId="3" fillId="3" borderId="1" xfId="1" applyFont="1" applyFill="1" applyBorder="1" applyAlignment="1" applyProtection="1">
      <alignment horizontal="left" vertical="center"/>
      <protection hidden="1"/>
    </xf>
    <xf numFmtId="0" fontId="4" fillId="3" borderId="0" xfId="1" applyFont="1" applyFill="1" applyBorder="1" applyAlignment="1" applyProtection="1">
      <alignment vertical="center"/>
      <protection hidden="1"/>
    </xf>
    <xf numFmtId="0" fontId="3" fillId="3" borderId="0" xfId="1" applyFont="1" applyFill="1" applyBorder="1" applyAlignment="1" applyProtection="1">
      <alignment horizontal="center" vertical="center"/>
      <protection hidden="1"/>
    </xf>
    <xf numFmtId="1" fontId="4" fillId="3" borderId="0" xfId="1" applyNumberFormat="1" applyFont="1" applyFill="1" applyBorder="1" applyAlignment="1" applyProtection="1">
      <alignment vertical="center"/>
      <protection hidden="1"/>
    </xf>
    <xf numFmtId="0" fontId="5" fillId="0" borderId="0" xfId="2" applyAlignment="1" applyProtection="1">
      <alignment horizontal="center" vertical="center"/>
      <protection hidden="1"/>
    </xf>
    <xf numFmtId="0" fontId="7" fillId="6" borderId="0" xfId="2" applyFont="1" applyFill="1" applyAlignment="1" applyProtection="1">
      <alignment horizontal="left" vertical="center"/>
      <protection hidden="1"/>
    </xf>
    <xf numFmtId="0" fontId="8" fillId="7" borderId="0" xfId="2" applyFont="1" applyFill="1" applyAlignment="1" applyProtection="1">
      <alignment horizontal="left" vertical="center"/>
      <protection hidden="1"/>
    </xf>
    <xf numFmtId="0" fontId="7" fillId="8" borderId="0" xfId="2" applyFont="1" applyFill="1" applyAlignment="1" applyProtection="1">
      <alignment horizontal="left" vertical="center"/>
      <protection hidden="1"/>
    </xf>
    <xf numFmtId="0" fontId="8" fillId="8" borderId="0" xfId="2" applyFont="1" applyFill="1" applyAlignment="1" applyProtection="1">
      <alignment horizontal="left" vertical="center"/>
      <protection hidden="1"/>
    </xf>
    <xf numFmtId="0" fontId="7" fillId="8" borderId="0" xfId="2" applyFont="1" applyFill="1" applyAlignment="1" applyProtection="1">
      <alignment horizontal="right" vertical="center"/>
      <protection hidden="1"/>
    </xf>
    <xf numFmtId="0" fontId="5" fillId="9" borderId="0" xfId="2" applyFill="1" applyAlignment="1" applyProtection="1">
      <alignment horizontal="center" vertical="center"/>
      <protection hidden="1"/>
    </xf>
    <xf numFmtId="0" fontId="9" fillId="5" borderId="1" xfId="2" applyFont="1" applyFill="1" applyBorder="1" applyAlignment="1" applyProtection="1">
      <alignment horizontal="center" vertical="center" wrapText="1"/>
      <protection hidden="1"/>
    </xf>
    <xf numFmtId="0" fontId="7" fillId="5" borderId="1" xfId="2" applyFont="1" applyFill="1" applyBorder="1" applyAlignment="1" applyProtection="1">
      <alignment horizontal="center" vertical="center" wrapText="1"/>
      <protection hidden="1"/>
    </xf>
    <xf numFmtId="0" fontId="7" fillId="8" borderId="3" xfId="2" applyFont="1" applyFill="1" applyBorder="1" applyAlignment="1" applyProtection="1">
      <alignment horizontal="center" vertical="center" wrapText="1"/>
      <protection hidden="1"/>
    </xf>
    <xf numFmtId="0" fontId="5" fillId="0" borderId="1" xfId="2" applyBorder="1" applyAlignment="1" applyProtection="1">
      <alignment horizontal="center" vertical="center"/>
      <protection hidden="1"/>
    </xf>
    <xf numFmtId="0" fontId="5" fillId="0" borderId="1" xfId="2" applyBorder="1" applyAlignment="1" applyProtection="1">
      <alignment vertical="center"/>
      <protection hidden="1"/>
    </xf>
    <xf numFmtId="1" fontId="5" fillId="0" borderId="1" xfId="2" applyNumberFormat="1" applyBorder="1" applyAlignment="1" applyProtection="1">
      <alignment vertical="center" shrinkToFit="1"/>
      <protection hidden="1"/>
    </xf>
    <xf numFmtId="1" fontId="5" fillId="0" borderId="1" xfId="2" applyNumberFormat="1" applyBorder="1" applyAlignment="1" applyProtection="1">
      <alignment horizontal="right" vertical="center" shrinkToFit="1"/>
      <protection hidden="1"/>
    </xf>
    <xf numFmtId="0" fontId="5" fillId="0" borderId="1" xfId="2" applyFill="1" applyBorder="1" applyAlignment="1" applyProtection="1">
      <alignment vertical="center"/>
      <protection hidden="1"/>
    </xf>
    <xf numFmtId="0" fontId="5" fillId="8" borderId="1" xfId="2" applyFill="1" applyBorder="1" applyAlignment="1" applyProtection="1">
      <alignment horizontal="center" vertical="center"/>
      <protection hidden="1"/>
    </xf>
    <xf numFmtId="0" fontId="7" fillId="8" borderId="1" xfId="2" applyFont="1" applyFill="1" applyBorder="1" applyAlignment="1" applyProtection="1">
      <alignment vertical="center"/>
      <protection hidden="1"/>
    </xf>
    <xf numFmtId="1" fontId="7" fillId="8" borderId="1" xfId="2" applyNumberFormat="1" applyFont="1" applyFill="1" applyBorder="1" applyAlignment="1" applyProtection="1">
      <alignment horizontal="right" vertical="center" shrinkToFit="1"/>
      <protection hidden="1"/>
    </xf>
    <xf numFmtId="0" fontId="5" fillId="0" borderId="1" xfId="2" applyFill="1" applyBorder="1" applyAlignment="1" applyProtection="1">
      <alignment horizontal="center" vertical="center"/>
      <protection hidden="1"/>
    </xf>
    <xf numFmtId="0" fontId="5" fillId="0" borderId="1" xfId="2" applyFont="1" applyBorder="1" applyAlignment="1" applyProtection="1">
      <alignment vertical="center"/>
      <protection hidden="1"/>
    </xf>
    <xf numFmtId="0" fontId="5" fillId="0" borderId="1" xfId="2" applyFont="1" applyFill="1" applyBorder="1" applyAlignment="1" applyProtection="1">
      <alignment vertical="center"/>
      <protection hidden="1"/>
    </xf>
    <xf numFmtId="0" fontId="5" fillId="0" borderId="0" xfId="2" applyFill="1" applyAlignment="1" applyProtection="1">
      <alignment horizontal="center" vertical="center"/>
      <protection hidden="1"/>
    </xf>
    <xf numFmtId="0" fontId="7" fillId="8" borderId="1" xfId="2" applyFont="1" applyFill="1" applyBorder="1" applyAlignment="1" applyProtection="1">
      <alignment vertical="center" shrinkToFit="1"/>
      <protection hidden="1"/>
    </xf>
    <xf numFmtId="0" fontId="7" fillId="7" borderId="1" xfId="2" applyFont="1" applyFill="1" applyBorder="1" applyAlignment="1" applyProtection="1">
      <alignment horizontal="center" vertical="center"/>
      <protection hidden="1"/>
    </xf>
    <xf numFmtId="0" fontId="7" fillId="7" borderId="1" xfId="2" applyFont="1" applyFill="1" applyBorder="1" applyAlignment="1" applyProtection="1">
      <alignment horizontal="left" vertical="center"/>
      <protection hidden="1"/>
    </xf>
    <xf numFmtId="1" fontId="7" fillId="7" borderId="1" xfId="2" applyNumberFormat="1" applyFont="1" applyFill="1" applyBorder="1" applyAlignment="1" applyProtection="1">
      <alignment horizontal="right" vertical="center" shrinkToFit="1"/>
      <protection hidden="1"/>
    </xf>
    <xf numFmtId="0" fontId="7" fillId="8" borderId="1" xfId="2" applyFont="1" applyFill="1" applyBorder="1" applyAlignment="1" applyProtection="1">
      <alignment horizontal="center" vertical="center"/>
      <protection hidden="1"/>
    </xf>
    <xf numFmtId="0" fontId="5" fillId="0" borderId="13" xfId="2" applyBorder="1" applyAlignment="1" applyProtection="1">
      <alignment vertical="center"/>
      <protection hidden="1"/>
    </xf>
    <xf numFmtId="0" fontId="7" fillId="8" borderId="13" xfId="2" applyFont="1" applyFill="1" applyBorder="1" applyAlignment="1" applyProtection="1">
      <alignment vertical="center"/>
      <protection hidden="1"/>
    </xf>
    <xf numFmtId="0" fontId="5" fillId="0" borderId="13" xfId="2" applyFill="1" applyBorder="1" applyAlignment="1" applyProtection="1">
      <alignment vertical="center"/>
      <protection hidden="1"/>
    </xf>
    <xf numFmtId="0" fontId="5" fillId="7" borderId="1" xfId="2" applyFill="1" applyBorder="1" applyAlignment="1" applyProtection="1">
      <alignment vertical="center"/>
      <protection hidden="1"/>
    </xf>
    <xf numFmtId="0" fontId="7" fillId="7" borderId="13" xfId="2" applyFont="1" applyFill="1" applyBorder="1" applyAlignment="1" applyProtection="1">
      <alignment vertical="center"/>
      <protection hidden="1"/>
    </xf>
    <xf numFmtId="0" fontId="5" fillId="0" borderId="0" xfId="2" applyBorder="1" applyAlignment="1" applyProtection="1">
      <alignment horizontal="center" vertical="center"/>
      <protection hidden="1"/>
    </xf>
    <xf numFmtId="1" fontId="5" fillId="0" borderId="0" xfId="2" applyNumberFormat="1" applyBorder="1" applyAlignment="1" applyProtection="1">
      <alignment horizontal="center" vertical="center" shrinkToFit="1"/>
      <protection hidden="1"/>
    </xf>
    <xf numFmtId="1" fontId="5" fillId="0" borderId="0" xfId="2" applyNumberFormat="1" applyBorder="1" applyAlignment="1" applyProtection="1">
      <alignment horizontal="right" vertical="center" shrinkToFit="1"/>
      <protection hidden="1"/>
    </xf>
    <xf numFmtId="0" fontId="7" fillId="5" borderId="13" xfId="2" applyFont="1" applyFill="1" applyBorder="1" applyAlignment="1" applyProtection="1">
      <alignment horizontal="left" vertical="center"/>
      <protection hidden="1"/>
    </xf>
    <xf numFmtId="0" fontId="7" fillId="5" borderId="14" xfId="2" applyFont="1" applyFill="1" applyBorder="1" applyAlignment="1" applyProtection="1">
      <alignment horizontal="left" vertical="center"/>
      <protection hidden="1"/>
    </xf>
    <xf numFmtId="1" fontId="7" fillId="5" borderId="14" xfId="2" applyNumberFormat="1" applyFont="1" applyFill="1" applyBorder="1" applyAlignment="1" applyProtection="1">
      <alignment horizontal="left" vertical="center" shrinkToFit="1"/>
      <protection hidden="1"/>
    </xf>
    <xf numFmtId="1" fontId="7" fillId="5" borderId="4" xfId="2" applyNumberFormat="1" applyFont="1" applyFill="1" applyBorder="1" applyAlignment="1" applyProtection="1">
      <alignment horizontal="left" vertical="center" shrinkToFit="1"/>
      <protection hidden="1"/>
    </xf>
    <xf numFmtId="1" fontId="5" fillId="0" borderId="0" xfId="2" applyNumberFormat="1" applyAlignment="1" applyProtection="1">
      <alignment horizontal="right" vertical="center"/>
      <protection hidden="1"/>
    </xf>
    <xf numFmtId="1" fontId="5" fillId="0" borderId="0" xfId="2" applyNumberFormat="1" applyAlignment="1" applyProtection="1">
      <alignment horizontal="center" vertical="center"/>
      <protection hidden="1"/>
    </xf>
    <xf numFmtId="1" fontId="5" fillId="0" borderId="1" xfId="2" applyNumberFormat="1" applyFill="1" applyBorder="1" applyAlignment="1" applyProtection="1">
      <alignment vertical="center" shrinkToFit="1"/>
      <protection hidden="1"/>
    </xf>
    <xf numFmtId="1" fontId="5" fillId="0" borderId="1" xfId="2" applyNumberFormat="1" applyFill="1" applyBorder="1" applyAlignment="1" applyProtection="1">
      <alignment horizontal="right" vertical="center" shrinkToFit="1"/>
      <protection hidden="1"/>
    </xf>
    <xf numFmtId="0" fontId="7" fillId="8" borderId="1" xfId="2" applyFont="1" applyFill="1" applyBorder="1" applyProtection="1">
      <protection hidden="1"/>
    </xf>
    <xf numFmtId="1" fontId="7" fillId="13" borderId="1" xfId="2" applyNumberFormat="1" applyFont="1" applyFill="1" applyBorder="1" applyAlignment="1" applyProtection="1">
      <alignment vertical="center" shrinkToFit="1"/>
      <protection hidden="1"/>
    </xf>
    <xf numFmtId="0" fontId="5" fillId="8" borderId="0" xfId="2" applyFill="1" applyAlignment="1" applyProtection="1">
      <alignment horizontal="center" vertical="center"/>
      <protection hidden="1"/>
    </xf>
    <xf numFmtId="0" fontId="7" fillId="8" borderId="5" xfId="2" applyFont="1" applyFill="1" applyBorder="1" applyAlignment="1" applyProtection="1">
      <alignment vertical="center"/>
      <protection hidden="1"/>
    </xf>
    <xf numFmtId="0" fontId="7" fillId="8" borderId="5" xfId="2" applyFont="1" applyFill="1" applyBorder="1" applyAlignment="1" applyProtection="1">
      <alignment horizontal="right" vertical="center"/>
      <protection hidden="1"/>
    </xf>
    <xf numFmtId="1" fontId="5" fillId="14" borderId="1" xfId="2" applyNumberFormat="1" applyFill="1" applyBorder="1" applyAlignment="1" applyProtection="1">
      <alignment horizontal="right" vertical="center" shrinkToFit="1"/>
      <protection hidden="1"/>
    </xf>
    <xf numFmtId="1" fontId="5" fillId="0" borderId="1" xfId="3" applyNumberFormat="1" applyFill="1" applyBorder="1" applyAlignment="1" applyProtection="1">
      <alignment vertical="center" shrinkToFit="1"/>
      <protection hidden="1"/>
    </xf>
    <xf numFmtId="1" fontId="5" fillId="0" borderId="1" xfId="3" applyNumberFormat="1" applyFill="1" applyBorder="1" applyAlignment="1" applyProtection="1">
      <alignment horizontal="right" vertical="center" shrinkToFit="1"/>
      <protection hidden="1"/>
    </xf>
    <xf numFmtId="1" fontId="5" fillId="0" borderId="1" xfId="3" applyNumberFormat="1" applyBorder="1" applyAlignment="1" applyProtection="1">
      <alignment horizontal="right" vertical="center" shrinkToFit="1"/>
      <protection hidden="1"/>
    </xf>
    <xf numFmtId="0" fontId="6" fillId="5" borderId="0" xfId="2" applyFont="1" applyFill="1" applyAlignment="1" applyProtection="1">
      <alignment horizontal="left" vertical="center"/>
      <protection hidden="1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7" fillId="11" borderId="1" xfId="2" applyFont="1" applyFill="1" applyBorder="1" applyAlignment="1" applyProtection="1">
      <alignment horizontal="center" vertical="center" wrapText="1"/>
      <protection hidden="1"/>
    </xf>
    <xf numFmtId="0" fontId="7" fillId="9" borderId="5" xfId="2" applyFont="1" applyFill="1" applyBorder="1" applyAlignment="1" applyProtection="1">
      <alignment horizontal="center" vertical="center"/>
      <protection hidden="1"/>
    </xf>
    <xf numFmtId="1" fontId="4" fillId="3" borderId="1" xfId="1" applyNumberFormat="1" applyFont="1" applyFill="1" applyBorder="1" applyAlignment="1" applyProtection="1">
      <alignment horizontal="right" vertical="center" shrinkToFit="1"/>
      <protection hidden="1"/>
    </xf>
    <xf numFmtId="1" fontId="4" fillId="3" borderId="1" xfId="1" applyNumberFormat="1" applyFont="1" applyFill="1" applyBorder="1" applyAlignment="1" applyProtection="1">
      <alignment horizontal="center" vertical="center" shrinkToFit="1"/>
      <protection hidden="1"/>
    </xf>
    <xf numFmtId="1" fontId="3" fillId="3" borderId="1" xfId="1" applyNumberFormat="1" applyFont="1" applyFill="1" applyBorder="1" applyAlignment="1" applyProtection="1">
      <alignment vertical="center" shrinkToFit="1"/>
      <protection hidden="1"/>
    </xf>
    <xf numFmtId="1" fontId="3" fillId="3" borderId="1" xfId="1" applyNumberFormat="1" applyFont="1" applyFill="1" applyBorder="1" applyAlignment="1" applyProtection="1">
      <alignment horizontal="right" vertical="center" shrinkToFit="1"/>
      <protection hidden="1"/>
    </xf>
    <xf numFmtId="0" fontId="5" fillId="8" borderId="0" xfId="2" applyFont="1" applyFill="1" applyAlignment="1" applyProtection="1">
      <alignment horizontal="left" vertical="center"/>
      <protection hidden="1"/>
    </xf>
    <xf numFmtId="2" fontId="5" fillId="0" borderId="0" xfId="2" applyNumberFormat="1" applyBorder="1" applyAlignment="1" applyProtection="1">
      <alignment horizontal="right" vertical="center" shrinkToFit="1"/>
      <protection hidden="1"/>
    </xf>
    <xf numFmtId="1" fontId="5" fillId="0" borderId="0" xfId="2" applyNumberFormat="1" applyAlignment="1" applyProtection="1">
      <alignment horizontal="right" vertical="center" shrinkToFit="1"/>
      <protection hidden="1"/>
    </xf>
    <xf numFmtId="0" fontId="3" fillId="4" borderId="5" xfId="1" applyFont="1" applyFill="1" applyBorder="1" applyAlignment="1" applyProtection="1">
      <alignment horizontal="center" vertical="center" wrapText="1"/>
      <protection hidden="1"/>
    </xf>
    <xf numFmtId="0" fontId="2" fillId="3" borderId="1" xfId="1" applyFont="1" applyFill="1" applyBorder="1" applyAlignment="1" applyProtection="1">
      <alignment horizontal="center" vertical="center"/>
      <protection hidden="1"/>
    </xf>
    <xf numFmtId="0" fontId="3" fillId="3" borderId="2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1" xfId="1" applyFont="1" applyFill="1" applyBorder="1" applyAlignment="1" applyProtection="1">
      <alignment horizontal="center" vertical="center"/>
      <protection hidden="1"/>
    </xf>
    <xf numFmtId="0" fontId="7" fillId="9" borderId="5" xfId="2" applyFont="1" applyFill="1" applyBorder="1" applyAlignment="1" applyProtection="1">
      <alignment horizontal="center" vertical="center"/>
      <protection hidden="1"/>
    </xf>
    <xf numFmtId="0" fontId="7" fillId="10" borderId="5" xfId="2" applyFont="1" applyFill="1" applyBorder="1" applyAlignment="1" applyProtection="1">
      <alignment horizontal="center" vertical="center"/>
      <protection hidden="1"/>
    </xf>
    <xf numFmtId="0" fontId="7" fillId="11" borderId="2" xfId="2" applyFont="1" applyFill="1" applyBorder="1" applyAlignment="1" applyProtection="1">
      <alignment horizontal="center" vertical="center" wrapText="1"/>
      <protection hidden="1"/>
    </xf>
    <xf numFmtId="0" fontId="7" fillId="11" borderId="8" xfId="2" applyFont="1" applyFill="1" applyBorder="1" applyAlignment="1" applyProtection="1">
      <alignment horizontal="center" vertical="center" wrapText="1"/>
      <protection hidden="1"/>
    </xf>
    <xf numFmtId="0" fontId="7" fillId="11" borderId="3" xfId="2" applyFont="1" applyFill="1" applyBorder="1" applyAlignment="1" applyProtection="1">
      <alignment horizontal="center" vertical="center" wrapText="1"/>
      <protection hidden="1"/>
    </xf>
    <xf numFmtId="0" fontId="7" fillId="11" borderId="6" xfId="2" applyFont="1" applyFill="1" applyBorder="1" applyAlignment="1" applyProtection="1">
      <alignment horizontal="center" vertical="center" wrapText="1"/>
      <protection hidden="1"/>
    </xf>
    <xf numFmtId="0" fontId="7" fillId="11" borderId="7" xfId="2" applyFont="1" applyFill="1" applyBorder="1" applyAlignment="1" applyProtection="1">
      <alignment horizontal="center" vertical="center" wrapText="1"/>
      <protection hidden="1"/>
    </xf>
    <xf numFmtId="0" fontId="7" fillId="11" borderId="9" xfId="2" applyFont="1" applyFill="1" applyBorder="1" applyAlignment="1" applyProtection="1">
      <alignment horizontal="center" vertical="center" wrapText="1"/>
      <protection hidden="1"/>
    </xf>
    <xf numFmtId="0" fontId="7" fillId="11" borderId="10" xfId="2" applyFont="1" applyFill="1" applyBorder="1" applyAlignment="1" applyProtection="1">
      <alignment horizontal="center" vertical="center" wrapText="1"/>
      <protection hidden="1"/>
    </xf>
    <xf numFmtId="0" fontId="7" fillId="11" borderId="11" xfId="2" applyFont="1" applyFill="1" applyBorder="1" applyAlignment="1" applyProtection="1">
      <alignment horizontal="center" vertical="center" wrapText="1"/>
      <protection hidden="1"/>
    </xf>
    <xf numFmtId="0" fontId="7" fillId="11" borderId="12" xfId="2" applyFont="1" applyFill="1" applyBorder="1" applyAlignment="1" applyProtection="1">
      <alignment horizontal="center" vertical="center" wrapText="1"/>
      <protection hidden="1"/>
    </xf>
    <xf numFmtId="0" fontId="7" fillId="11" borderId="1" xfId="2" applyFont="1" applyFill="1" applyBorder="1" applyAlignment="1" applyProtection="1">
      <alignment horizontal="center" vertical="center" wrapText="1"/>
      <protection hidden="1"/>
    </xf>
    <xf numFmtId="0" fontId="7" fillId="12" borderId="1" xfId="2" applyFont="1" applyFill="1" applyBorder="1" applyAlignment="1" applyProtection="1">
      <alignment horizontal="center" vertical="center" wrapText="1"/>
      <protection hidden="1"/>
    </xf>
    <xf numFmtId="0" fontId="7" fillId="11" borderId="13" xfId="2" applyFont="1" applyFill="1" applyBorder="1" applyAlignment="1" applyProtection="1">
      <alignment horizontal="center" vertical="center" wrapText="1"/>
      <protection hidden="1"/>
    </xf>
    <xf numFmtId="0" fontId="7" fillId="11" borderId="14" xfId="2" applyFont="1" applyFill="1" applyBorder="1" applyAlignment="1" applyProtection="1">
      <alignment horizontal="center" vertical="center" wrapText="1"/>
      <protection hidden="1"/>
    </xf>
    <xf numFmtId="0" fontId="7" fillId="11" borderId="4" xfId="2" applyFont="1" applyFill="1" applyBorder="1" applyAlignment="1" applyProtection="1">
      <alignment horizontal="center" vertical="center" wrapText="1"/>
      <protection hidden="1"/>
    </xf>
    <xf numFmtId="0" fontId="6" fillId="5" borderId="0" xfId="2" applyFont="1" applyFill="1" applyAlignment="1" applyProtection="1">
      <alignment horizontal="center" vertical="center"/>
      <protection hidden="1"/>
    </xf>
    <xf numFmtId="0" fontId="7" fillId="6" borderId="0" xfId="2" applyFont="1" applyFill="1" applyAlignment="1" applyProtection="1">
      <alignment horizontal="center" vertical="center"/>
      <protection hidden="1"/>
    </xf>
    <xf numFmtId="0" fontId="8" fillId="7" borderId="0" xfId="2" applyFont="1" applyFill="1" applyAlignment="1" applyProtection="1">
      <alignment horizontal="center" vertical="center"/>
      <protection hidden="1"/>
    </xf>
  </cellXfs>
  <cellStyles count="4">
    <cellStyle name="Normal" xfId="0" builtinId="0"/>
    <cellStyle name="Normal 2" xfId="2"/>
    <cellStyle name="Normal 3" xfId="3"/>
    <cellStyle name="Normal_MIS I Submitted to RBI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294"/>
  <sheetViews>
    <sheetView tabSelected="1" zoomScaleNormal="100" workbookViewId="0">
      <pane xSplit="2" ySplit="8" topLeftCell="C9" activePane="bottomRight" state="frozen"/>
      <selection activeCell="AD7" sqref="A1:XFD1048576"/>
      <selection pane="topRight" activeCell="AD7" sqref="A1:XFD1048576"/>
      <selection pane="bottomLeft" activeCell="AD7" sqref="A1:XFD1048576"/>
      <selection pane="bottomRight" activeCell="C10" sqref="C10"/>
    </sheetView>
  </sheetViews>
  <sheetFormatPr defaultRowHeight="15" x14ac:dyDescent="0.25"/>
  <cols>
    <col min="1" max="1" width="5.42578125" style="4" customWidth="1"/>
    <col min="2" max="2" width="49.5703125" style="4" bestFit="1" customWidth="1"/>
    <col min="3" max="4" width="18.7109375" style="4" customWidth="1"/>
    <col min="5" max="16384" width="9.140625" style="4"/>
  </cols>
  <sheetData>
    <row r="1" spans="1:4" ht="15" customHeight="1" x14ac:dyDescent="0.25">
      <c r="A1" s="1" t="s">
        <v>0</v>
      </c>
      <c r="B1" s="2"/>
      <c r="C1" s="1"/>
      <c r="D1" s="3" t="s">
        <v>1</v>
      </c>
    </row>
    <row r="2" spans="1:4" ht="15" customHeight="1" x14ac:dyDescent="0.25"/>
    <row r="3" spans="1:4" ht="15" customHeight="1" x14ac:dyDescent="0.25">
      <c r="A3" s="80" t="s">
        <v>2</v>
      </c>
      <c r="B3" s="80"/>
      <c r="C3" s="80"/>
      <c r="D3" s="80"/>
    </row>
    <row r="4" spans="1:4" ht="15" customHeight="1" x14ac:dyDescent="0.25"/>
    <row r="5" spans="1:4" ht="15" customHeight="1" x14ac:dyDescent="0.25">
      <c r="A5" s="5" t="s">
        <v>3</v>
      </c>
      <c r="B5" s="5"/>
      <c r="C5" s="5"/>
      <c r="D5" s="6" t="s">
        <v>202</v>
      </c>
    </row>
    <row r="6" spans="1:4" ht="15" customHeight="1" x14ac:dyDescent="0.25"/>
    <row r="7" spans="1:4" x14ac:dyDescent="0.25">
      <c r="A7" s="81" t="s">
        <v>4</v>
      </c>
      <c r="B7" s="81" t="s">
        <v>5</v>
      </c>
      <c r="C7" s="83" t="s">
        <v>6</v>
      </c>
      <c r="D7" s="83"/>
    </row>
    <row r="8" spans="1:4" x14ac:dyDescent="0.25">
      <c r="A8" s="82"/>
      <c r="B8" s="82"/>
      <c r="C8" s="69" t="s">
        <v>7</v>
      </c>
      <c r="D8" s="69" t="s">
        <v>8</v>
      </c>
    </row>
    <row r="9" spans="1:4" x14ac:dyDescent="0.25">
      <c r="A9" s="69">
        <v>1</v>
      </c>
      <c r="B9" s="7" t="s">
        <v>9</v>
      </c>
      <c r="C9" s="72"/>
      <c r="D9" s="73"/>
    </row>
    <row r="10" spans="1:4" x14ac:dyDescent="0.25">
      <c r="A10" s="69" t="s">
        <v>10</v>
      </c>
      <c r="B10" s="7" t="s">
        <v>11</v>
      </c>
      <c r="C10" s="74">
        <f>C11+C12+C13</f>
        <v>9978322</v>
      </c>
      <c r="D10" s="74">
        <f>D11+D12+D13</f>
        <v>936256033.00000012</v>
      </c>
    </row>
    <row r="11" spans="1:4" x14ac:dyDescent="0.25">
      <c r="A11" s="8" t="s">
        <v>12</v>
      </c>
      <c r="B11" s="9" t="s">
        <v>13</v>
      </c>
      <c r="C11" s="72">
        <f t="shared" ref="C11:D13" si="0">C233+C270</f>
        <v>9448074</v>
      </c>
      <c r="D11" s="72">
        <f t="shared" si="0"/>
        <v>856183087.00000012</v>
      </c>
    </row>
    <row r="12" spans="1:4" x14ac:dyDescent="0.25">
      <c r="A12" s="8" t="s">
        <v>14</v>
      </c>
      <c r="B12" s="9" t="s">
        <v>15</v>
      </c>
      <c r="C12" s="72">
        <f t="shared" si="0"/>
        <v>344928</v>
      </c>
      <c r="D12" s="72">
        <f t="shared" si="0"/>
        <v>45818877</v>
      </c>
    </row>
    <row r="13" spans="1:4" x14ac:dyDescent="0.25">
      <c r="A13" s="8" t="s">
        <v>16</v>
      </c>
      <c r="B13" s="9" t="s">
        <v>17</v>
      </c>
      <c r="C13" s="72">
        <f t="shared" si="0"/>
        <v>185320</v>
      </c>
      <c r="D13" s="72">
        <f t="shared" si="0"/>
        <v>34254069</v>
      </c>
    </row>
    <row r="14" spans="1:4" ht="15" customHeight="1" x14ac:dyDescent="0.25">
      <c r="A14" s="8" t="s">
        <v>18</v>
      </c>
      <c r="B14" s="10" t="s">
        <v>19</v>
      </c>
      <c r="C14" s="74">
        <f>C15+C16+C17+C18+C19</f>
        <v>1686594</v>
      </c>
      <c r="D14" s="74">
        <f>D15+D16+D17+D18+D19</f>
        <v>2484890294</v>
      </c>
    </row>
    <row r="15" spans="1:4" x14ac:dyDescent="0.25">
      <c r="A15" s="8" t="s">
        <v>20</v>
      </c>
      <c r="B15" s="9" t="s">
        <v>21</v>
      </c>
      <c r="C15" s="72">
        <f t="shared" ref="C15:D25" si="1">C237+C274</f>
        <v>566977</v>
      </c>
      <c r="D15" s="72">
        <f t="shared" si="1"/>
        <v>727164724</v>
      </c>
    </row>
    <row r="16" spans="1:4" x14ac:dyDescent="0.25">
      <c r="A16" s="8" t="s">
        <v>22</v>
      </c>
      <c r="B16" s="9" t="s">
        <v>23</v>
      </c>
      <c r="C16" s="72">
        <f t="shared" si="1"/>
        <v>659619</v>
      </c>
      <c r="D16" s="72">
        <f t="shared" si="1"/>
        <v>997367951.00000012</v>
      </c>
    </row>
    <row r="17" spans="1:4" x14ac:dyDescent="0.25">
      <c r="A17" s="8" t="s">
        <v>24</v>
      </c>
      <c r="B17" s="9" t="s">
        <v>25</v>
      </c>
      <c r="C17" s="72">
        <f t="shared" si="1"/>
        <v>136389</v>
      </c>
      <c r="D17" s="72">
        <f t="shared" si="1"/>
        <v>429558204</v>
      </c>
    </row>
    <row r="18" spans="1:4" x14ac:dyDescent="0.25">
      <c r="A18" s="8" t="s">
        <v>26</v>
      </c>
      <c r="B18" s="9" t="s">
        <v>27</v>
      </c>
      <c r="C18" s="72">
        <f t="shared" si="1"/>
        <v>89089</v>
      </c>
      <c r="D18" s="72">
        <f t="shared" si="1"/>
        <v>52305046.000000015</v>
      </c>
    </row>
    <row r="19" spans="1:4" x14ac:dyDescent="0.25">
      <c r="A19" s="8" t="s">
        <v>28</v>
      </c>
      <c r="B19" s="9" t="s">
        <v>29</v>
      </c>
      <c r="C19" s="72">
        <f t="shared" si="1"/>
        <v>234520</v>
      </c>
      <c r="D19" s="72">
        <f t="shared" si="1"/>
        <v>278494369</v>
      </c>
    </row>
    <row r="20" spans="1:4" x14ac:dyDescent="0.25">
      <c r="A20" s="69" t="s">
        <v>30</v>
      </c>
      <c r="B20" s="7" t="s">
        <v>31</v>
      </c>
      <c r="C20" s="75">
        <f t="shared" si="1"/>
        <v>55993</v>
      </c>
      <c r="D20" s="75">
        <f t="shared" si="1"/>
        <v>323061752.64580572</v>
      </c>
    </row>
    <row r="21" spans="1:4" x14ac:dyDescent="0.25">
      <c r="A21" s="69" t="s">
        <v>32</v>
      </c>
      <c r="B21" s="7" t="s">
        <v>33</v>
      </c>
      <c r="C21" s="75">
        <f t="shared" si="1"/>
        <v>187469</v>
      </c>
      <c r="D21" s="75">
        <f t="shared" si="1"/>
        <v>51091907.626643561</v>
      </c>
    </row>
    <row r="22" spans="1:4" x14ac:dyDescent="0.25">
      <c r="A22" s="69" t="s">
        <v>34</v>
      </c>
      <c r="B22" s="7" t="s">
        <v>35</v>
      </c>
      <c r="C22" s="75">
        <f t="shared" si="1"/>
        <v>655186</v>
      </c>
      <c r="D22" s="75">
        <f t="shared" si="1"/>
        <v>670416670.64397109</v>
      </c>
    </row>
    <row r="23" spans="1:4" x14ac:dyDescent="0.25">
      <c r="A23" s="69" t="s">
        <v>36</v>
      </c>
      <c r="B23" s="7" t="s">
        <v>37</v>
      </c>
      <c r="C23" s="75">
        <f t="shared" si="1"/>
        <v>80672</v>
      </c>
      <c r="D23" s="75">
        <f t="shared" si="1"/>
        <v>31691984.421975333</v>
      </c>
    </row>
    <row r="24" spans="1:4" x14ac:dyDescent="0.25">
      <c r="A24" s="69" t="s">
        <v>38</v>
      </c>
      <c r="B24" s="7" t="s">
        <v>39</v>
      </c>
      <c r="C24" s="75">
        <f t="shared" si="1"/>
        <v>100762</v>
      </c>
      <c r="D24" s="75">
        <f t="shared" si="1"/>
        <v>32081566.661604322</v>
      </c>
    </row>
    <row r="25" spans="1:4" x14ac:dyDescent="0.25">
      <c r="A25" s="69" t="s">
        <v>40</v>
      </c>
      <c r="B25" s="7" t="s">
        <v>41</v>
      </c>
      <c r="C25" s="75">
        <f t="shared" si="1"/>
        <v>325302</v>
      </c>
      <c r="D25" s="75">
        <f t="shared" si="1"/>
        <v>215620342</v>
      </c>
    </row>
    <row r="26" spans="1:4" x14ac:dyDescent="0.25">
      <c r="A26" s="69">
        <v>2</v>
      </c>
      <c r="B26" s="7" t="s">
        <v>42</v>
      </c>
      <c r="C26" s="74">
        <f>C10+C14+C20+C21+C22+C23+C24+C25</f>
        <v>13070300</v>
      </c>
      <c r="D26" s="74">
        <f>D10+D14+D20+D21+D22+D23+D24+D25</f>
        <v>4745110551</v>
      </c>
    </row>
    <row r="27" spans="1:4" ht="15" customHeight="1" x14ac:dyDescent="0.25">
      <c r="A27" s="69">
        <v>3</v>
      </c>
      <c r="B27" s="10" t="s">
        <v>43</v>
      </c>
      <c r="C27" s="75">
        <f>C249+C286</f>
        <v>1360134</v>
      </c>
      <c r="D27" s="75">
        <f>D249+D286</f>
        <v>304592269</v>
      </c>
    </row>
    <row r="28" spans="1:4" x14ac:dyDescent="0.25">
      <c r="A28" s="69">
        <v>4</v>
      </c>
      <c r="B28" s="11" t="s">
        <v>44</v>
      </c>
      <c r="C28" s="74"/>
      <c r="D28" s="74"/>
    </row>
    <row r="29" spans="1:4" x14ac:dyDescent="0.25">
      <c r="A29" s="69" t="s">
        <v>45</v>
      </c>
      <c r="B29" s="12" t="s">
        <v>46</v>
      </c>
      <c r="C29" s="72">
        <f t="shared" ref="C29:D33" si="2">C251+C288</f>
        <v>1690</v>
      </c>
      <c r="D29" s="72">
        <f t="shared" si="2"/>
        <v>1495300</v>
      </c>
    </row>
    <row r="30" spans="1:4" x14ac:dyDescent="0.25">
      <c r="A30" s="69" t="s">
        <v>47</v>
      </c>
      <c r="B30" s="12" t="s">
        <v>33</v>
      </c>
      <c r="C30" s="75">
        <f t="shared" si="2"/>
        <v>96646</v>
      </c>
      <c r="D30" s="75">
        <f t="shared" si="2"/>
        <v>39927334</v>
      </c>
    </row>
    <row r="31" spans="1:4" x14ac:dyDescent="0.25">
      <c r="A31" s="69" t="s">
        <v>48</v>
      </c>
      <c r="B31" s="12" t="s">
        <v>35</v>
      </c>
      <c r="C31" s="75">
        <f t="shared" si="2"/>
        <v>342679</v>
      </c>
      <c r="D31" s="75">
        <f t="shared" si="2"/>
        <v>499267408</v>
      </c>
    </row>
    <row r="32" spans="1:4" x14ac:dyDescent="0.25">
      <c r="A32" s="69" t="s">
        <v>49</v>
      </c>
      <c r="B32" s="12" t="s">
        <v>50</v>
      </c>
      <c r="C32" s="75">
        <f t="shared" si="2"/>
        <v>302731</v>
      </c>
      <c r="D32" s="75">
        <f t="shared" si="2"/>
        <v>136013174</v>
      </c>
    </row>
    <row r="33" spans="1:4" x14ac:dyDescent="0.25">
      <c r="A33" s="69" t="s">
        <v>51</v>
      </c>
      <c r="B33" s="12" t="s">
        <v>41</v>
      </c>
      <c r="C33" s="75">
        <f t="shared" si="2"/>
        <v>2457138</v>
      </c>
      <c r="D33" s="75">
        <f t="shared" si="2"/>
        <v>3246163708.0000005</v>
      </c>
    </row>
    <row r="34" spans="1:4" x14ac:dyDescent="0.25">
      <c r="A34" s="69">
        <v>5</v>
      </c>
      <c r="B34" s="12" t="s">
        <v>52</v>
      </c>
      <c r="C34" s="74">
        <f>C29+C30+C31+C32+C33</f>
        <v>3200884</v>
      </c>
      <c r="D34" s="74">
        <f>D29+D30+D31+D32+D33</f>
        <v>3922866924.0000005</v>
      </c>
    </row>
    <row r="35" spans="1:4" x14ac:dyDescent="0.25">
      <c r="A35" s="69"/>
      <c r="B35" s="12" t="s">
        <v>53</v>
      </c>
      <c r="C35" s="74">
        <f>C26+C34</f>
        <v>16271184</v>
      </c>
      <c r="D35" s="74">
        <f>D26+D34</f>
        <v>8667977475</v>
      </c>
    </row>
    <row r="36" spans="1:4" x14ac:dyDescent="0.25">
      <c r="A36" s="13"/>
      <c r="B36" s="14"/>
      <c r="C36" s="15"/>
      <c r="D36" s="15"/>
    </row>
    <row r="37" spans="1:4" x14ac:dyDescent="0.25">
      <c r="A37" s="1" t="s">
        <v>0</v>
      </c>
      <c r="B37" s="2"/>
      <c r="C37" s="1"/>
      <c r="D37" s="3" t="s">
        <v>1</v>
      </c>
    </row>
    <row r="39" spans="1:4" x14ac:dyDescent="0.25">
      <c r="A39" s="80" t="str">
        <f>A3</f>
        <v>Statement Showing Target of Annual Credit Plan ( ACP)  for the year ended 31.03.2021</v>
      </c>
      <c r="B39" s="80"/>
      <c r="C39" s="80"/>
      <c r="D39" s="80"/>
    </row>
    <row r="41" spans="1:4" x14ac:dyDescent="0.25">
      <c r="A41" s="5" t="s">
        <v>3</v>
      </c>
      <c r="B41" s="5"/>
      <c r="C41" s="5"/>
      <c r="D41" s="6" t="str">
        <f>$D$5</f>
        <v>No. in actuals , Amount in '000</v>
      </c>
    </row>
    <row r="43" spans="1:4" ht="15" customHeight="1" x14ac:dyDescent="0.25">
      <c r="A43" s="79" t="s">
        <v>54</v>
      </c>
      <c r="B43" s="79"/>
      <c r="C43" s="79"/>
      <c r="D43" s="79"/>
    </row>
    <row r="44" spans="1:4" x14ac:dyDescent="0.25">
      <c r="A44" s="81" t="s">
        <v>4</v>
      </c>
      <c r="B44" s="81" t="s">
        <v>5</v>
      </c>
      <c r="C44" s="83" t="s">
        <v>6</v>
      </c>
      <c r="D44" s="83"/>
    </row>
    <row r="45" spans="1:4" x14ac:dyDescent="0.25">
      <c r="A45" s="82"/>
      <c r="B45" s="82"/>
      <c r="C45" s="69" t="s">
        <v>7</v>
      </c>
      <c r="D45" s="69" t="s">
        <v>8</v>
      </c>
    </row>
    <row r="46" spans="1:4" x14ac:dyDescent="0.25">
      <c r="A46" s="69">
        <v>1</v>
      </c>
      <c r="B46" s="7" t="s">
        <v>9</v>
      </c>
      <c r="C46" s="72"/>
      <c r="D46" s="73"/>
    </row>
    <row r="47" spans="1:4" x14ac:dyDescent="0.25">
      <c r="A47" s="69" t="s">
        <v>10</v>
      </c>
      <c r="B47" s="7" t="s">
        <v>11</v>
      </c>
      <c r="C47" s="74">
        <f>C48+C49+C50</f>
        <v>5172754</v>
      </c>
      <c r="D47" s="74">
        <f>D48+D49+D50</f>
        <v>497237615.00000006</v>
      </c>
    </row>
    <row r="48" spans="1:4" x14ac:dyDescent="0.25">
      <c r="A48" s="8" t="s">
        <v>12</v>
      </c>
      <c r="B48" s="9" t="s">
        <v>13</v>
      </c>
      <c r="C48" s="72">
        <f>'Bank wise'!E29</f>
        <v>4849211</v>
      </c>
      <c r="D48" s="72">
        <v>452860555.00000006</v>
      </c>
    </row>
    <row r="49" spans="1:4" x14ac:dyDescent="0.25">
      <c r="A49" s="8" t="s">
        <v>14</v>
      </c>
      <c r="B49" s="9" t="s">
        <v>15</v>
      </c>
      <c r="C49" s="72">
        <f>'Bank wise'!Q29</f>
        <v>198274</v>
      </c>
      <c r="D49" s="72">
        <v>24879761</v>
      </c>
    </row>
    <row r="50" spans="1:4" x14ac:dyDescent="0.25">
      <c r="A50" s="8" t="s">
        <v>16</v>
      </c>
      <c r="B50" s="9" t="s">
        <v>17</v>
      </c>
      <c r="C50" s="72">
        <f>'Bank wise'!S29</f>
        <v>125269</v>
      </c>
      <c r="D50" s="72">
        <v>19497299</v>
      </c>
    </row>
    <row r="51" spans="1:4" x14ac:dyDescent="0.25">
      <c r="A51" s="8" t="s">
        <v>18</v>
      </c>
      <c r="B51" s="10" t="s">
        <v>19</v>
      </c>
      <c r="C51" s="74">
        <f>C52+C53+C54+C55+C56</f>
        <v>924535</v>
      </c>
      <c r="D51" s="74">
        <f>D52+D53+D54+D55+D56</f>
        <v>1422434714</v>
      </c>
    </row>
    <row r="52" spans="1:4" x14ac:dyDescent="0.25">
      <c r="A52" s="8" t="s">
        <v>20</v>
      </c>
      <c r="B52" s="9" t="s">
        <v>21</v>
      </c>
      <c r="C52" s="72">
        <f>'Bank wise'!W29</f>
        <v>276360</v>
      </c>
      <c r="D52" s="72">
        <v>382736090</v>
      </c>
    </row>
    <row r="53" spans="1:4" x14ac:dyDescent="0.25">
      <c r="A53" s="8" t="s">
        <v>22</v>
      </c>
      <c r="B53" s="9" t="s">
        <v>23</v>
      </c>
      <c r="C53" s="72">
        <f>'Bank wise'!Y29</f>
        <v>374579</v>
      </c>
      <c r="D53" s="72">
        <v>570044518.00000012</v>
      </c>
    </row>
    <row r="54" spans="1:4" x14ac:dyDescent="0.25">
      <c r="A54" s="8" t="s">
        <v>24</v>
      </c>
      <c r="B54" s="9" t="s">
        <v>25</v>
      </c>
      <c r="C54" s="72">
        <f>'Bank wise'!AA29</f>
        <v>82443</v>
      </c>
      <c r="D54" s="72">
        <v>276462364</v>
      </c>
    </row>
    <row r="55" spans="1:4" x14ac:dyDescent="0.25">
      <c r="A55" s="8" t="s">
        <v>26</v>
      </c>
      <c r="B55" s="9" t="s">
        <v>27</v>
      </c>
      <c r="C55" s="72">
        <f>'Bank wise'!AC29</f>
        <v>59203</v>
      </c>
      <c r="D55" s="72">
        <v>29169041.000000007</v>
      </c>
    </row>
    <row r="56" spans="1:4" x14ac:dyDescent="0.25">
      <c r="A56" s="8" t="s">
        <v>28</v>
      </c>
      <c r="B56" s="9" t="s">
        <v>29</v>
      </c>
      <c r="C56" s="72">
        <f>'Bank wise'!AE29</f>
        <v>131950</v>
      </c>
      <c r="D56" s="72">
        <v>164022701.00000003</v>
      </c>
    </row>
    <row r="57" spans="1:4" x14ac:dyDescent="0.25">
      <c r="A57" s="69" t="s">
        <v>30</v>
      </c>
      <c r="B57" s="7" t="s">
        <v>31</v>
      </c>
      <c r="C57" s="75">
        <f>'Bank wise'!AG29</f>
        <v>41796</v>
      </c>
      <c r="D57" s="75">
        <v>224204138.64580575</v>
      </c>
    </row>
    <row r="58" spans="1:4" x14ac:dyDescent="0.25">
      <c r="A58" s="69" t="s">
        <v>32</v>
      </c>
      <c r="B58" s="7" t="s">
        <v>33</v>
      </c>
      <c r="C58" s="75">
        <f>'Bank wise'!AI29</f>
        <v>127055</v>
      </c>
      <c r="D58" s="75">
        <v>37087905.626643561</v>
      </c>
    </row>
    <row r="59" spans="1:4" x14ac:dyDescent="0.25">
      <c r="A59" s="69" t="s">
        <v>34</v>
      </c>
      <c r="B59" s="7" t="s">
        <v>35</v>
      </c>
      <c r="C59" s="75">
        <f>'Bank wise'!AK29</f>
        <v>278641</v>
      </c>
      <c r="D59" s="75">
        <v>383239172.64397115</v>
      </c>
    </row>
    <row r="60" spans="1:4" x14ac:dyDescent="0.25">
      <c r="A60" s="69" t="s">
        <v>36</v>
      </c>
      <c r="B60" s="7" t="s">
        <v>37</v>
      </c>
      <c r="C60" s="75">
        <f>'Bank wise'!AM29</f>
        <v>53315</v>
      </c>
      <c r="D60" s="75">
        <v>21095671.421975333</v>
      </c>
    </row>
    <row r="61" spans="1:4" x14ac:dyDescent="0.25">
      <c r="A61" s="69" t="s">
        <v>38</v>
      </c>
      <c r="B61" s="7" t="s">
        <v>39</v>
      </c>
      <c r="C61" s="75">
        <f>'Bank wise'!AO29</f>
        <v>75133</v>
      </c>
      <c r="D61" s="75">
        <v>23817858.661604322</v>
      </c>
    </row>
    <row r="62" spans="1:4" x14ac:dyDescent="0.25">
      <c r="A62" s="69" t="s">
        <v>40</v>
      </c>
      <c r="B62" s="7" t="s">
        <v>41</v>
      </c>
      <c r="C62" s="75">
        <f>'Bank wise'!AQ29</f>
        <v>196819</v>
      </c>
      <c r="D62" s="75">
        <v>141464194.99999997</v>
      </c>
    </row>
    <row r="63" spans="1:4" x14ac:dyDescent="0.25">
      <c r="A63" s="69">
        <v>2</v>
      </c>
      <c r="B63" s="7" t="s">
        <v>42</v>
      </c>
      <c r="C63" s="74">
        <f>C47+C51+C57+C58+C59+C60+C61+C62</f>
        <v>6870048</v>
      </c>
      <c r="D63" s="74">
        <f>D47+D51+D57+D58+D59+D60+D61+D62</f>
        <v>2750581271</v>
      </c>
    </row>
    <row r="64" spans="1:4" x14ac:dyDescent="0.25">
      <c r="A64" s="69">
        <v>3</v>
      </c>
      <c r="B64" s="10" t="s">
        <v>43</v>
      </c>
      <c r="C64" s="75">
        <f>'Bank wise'!AU29</f>
        <v>735177</v>
      </c>
      <c r="D64" s="75">
        <v>168519293.00000003</v>
      </c>
    </row>
    <row r="65" spans="1:4" ht="15" customHeight="1" x14ac:dyDescent="0.25">
      <c r="A65" s="69">
        <v>4</v>
      </c>
      <c r="B65" s="11" t="s">
        <v>44</v>
      </c>
      <c r="C65" s="74"/>
      <c r="D65" s="74"/>
    </row>
    <row r="66" spans="1:4" x14ac:dyDescent="0.25">
      <c r="A66" s="69" t="s">
        <v>45</v>
      </c>
      <c r="B66" s="12" t="s">
        <v>46</v>
      </c>
      <c r="C66" s="75">
        <f>'Bank wise'!AW29</f>
        <v>810</v>
      </c>
      <c r="D66" s="75">
        <v>1193400</v>
      </c>
    </row>
    <row r="67" spans="1:4" x14ac:dyDescent="0.25">
      <c r="A67" s="69" t="s">
        <v>47</v>
      </c>
      <c r="B67" s="12" t="s">
        <v>33</v>
      </c>
      <c r="C67" s="75">
        <f>'Bank wise'!AY29</f>
        <v>70928</v>
      </c>
      <c r="D67" s="75">
        <v>25865556.999999996</v>
      </c>
    </row>
    <row r="68" spans="1:4" x14ac:dyDescent="0.25">
      <c r="A68" s="69" t="s">
        <v>48</v>
      </c>
      <c r="B68" s="12" t="s">
        <v>35</v>
      </c>
      <c r="C68" s="75">
        <f>'Bank wise'!BA29</f>
        <v>181669</v>
      </c>
      <c r="D68" s="75">
        <v>240278739</v>
      </c>
    </row>
    <row r="69" spans="1:4" x14ac:dyDescent="0.25">
      <c r="A69" s="69" t="s">
        <v>49</v>
      </c>
      <c r="B69" s="12" t="s">
        <v>50</v>
      </c>
      <c r="C69" s="75">
        <f>'Bank wise'!BC29</f>
        <v>174112</v>
      </c>
      <c r="D69" s="75">
        <v>72725669</v>
      </c>
    </row>
    <row r="70" spans="1:4" x14ac:dyDescent="0.25">
      <c r="A70" s="69" t="s">
        <v>51</v>
      </c>
      <c r="B70" s="12" t="s">
        <v>41</v>
      </c>
      <c r="C70" s="75">
        <f>'Bank wise'!BE29</f>
        <v>594169</v>
      </c>
      <c r="D70" s="75">
        <v>1388326716.6193354</v>
      </c>
    </row>
    <row r="71" spans="1:4" x14ac:dyDescent="0.25">
      <c r="A71" s="69">
        <v>5</v>
      </c>
      <c r="B71" s="12" t="s">
        <v>52</v>
      </c>
      <c r="C71" s="74">
        <f>C66+C67+C68+C69+C70</f>
        <v>1021688</v>
      </c>
      <c r="D71" s="74">
        <f>D66+D67+D68+D69+D70</f>
        <v>1728390081.6193354</v>
      </c>
    </row>
    <row r="72" spans="1:4" x14ac:dyDescent="0.25">
      <c r="A72" s="69"/>
      <c r="B72" s="12" t="s">
        <v>53</v>
      </c>
      <c r="C72" s="74">
        <f>C63+C71</f>
        <v>7891736</v>
      </c>
      <c r="D72" s="74">
        <f>D63+D71</f>
        <v>4478971352.6193352</v>
      </c>
    </row>
    <row r="73" spans="1:4" x14ac:dyDescent="0.25">
      <c r="A73" s="13"/>
      <c r="B73" s="14"/>
      <c r="C73" s="15"/>
      <c r="D73" s="15"/>
    </row>
    <row r="74" spans="1:4" x14ac:dyDescent="0.25">
      <c r="A74" s="1" t="s">
        <v>0</v>
      </c>
      <c r="B74" s="2"/>
      <c r="C74" s="1"/>
      <c r="D74" s="3" t="s">
        <v>1</v>
      </c>
    </row>
    <row r="76" spans="1:4" x14ac:dyDescent="0.25">
      <c r="A76" s="80" t="str">
        <f>A3</f>
        <v>Statement Showing Target of Annual Credit Plan ( ACP)  for the year ended 31.03.2021</v>
      </c>
      <c r="B76" s="80"/>
      <c r="C76" s="80"/>
      <c r="D76" s="80"/>
    </row>
    <row r="78" spans="1:4" x14ac:dyDescent="0.25">
      <c r="A78" s="5" t="s">
        <v>3</v>
      </c>
      <c r="B78" s="5"/>
      <c r="C78" s="5"/>
      <c r="D78" s="6" t="str">
        <f>$D$5</f>
        <v>No. in actuals , Amount in '000</v>
      </c>
    </row>
    <row r="80" spans="1:4" x14ac:dyDescent="0.25">
      <c r="A80" s="79" t="s">
        <v>55</v>
      </c>
      <c r="B80" s="79"/>
      <c r="C80" s="79"/>
      <c r="D80" s="79"/>
    </row>
    <row r="81" spans="1:4" x14ac:dyDescent="0.25">
      <c r="A81" s="81" t="s">
        <v>4</v>
      </c>
      <c r="B81" s="81" t="s">
        <v>5</v>
      </c>
      <c r="C81" s="83" t="s">
        <v>6</v>
      </c>
      <c r="D81" s="83"/>
    </row>
    <row r="82" spans="1:4" x14ac:dyDescent="0.25">
      <c r="A82" s="82"/>
      <c r="B82" s="82"/>
      <c r="C82" s="69" t="s">
        <v>7</v>
      </c>
      <c r="D82" s="69" t="s">
        <v>8</v>
      </c>
    </row>
    <row r="83" spans="1:4" x14ac:dyDescent="0.25">
      <c r="A83" s="69">
        <v>1</v>
      </c>
      <c r="B83" s="7" t="s">
        <v>9</v>
      </c>
      <c r="C83" s="72"/>
      <c r="D83" s="73"/>
    </row>
    <row r="84" spans="1:4" x14ac:dyDescent="0.25">
      <c r="A84" s="69" t="s">
        <v>10</v>
      </c>
      <c r="B84" s="7" t="s">
        <v>11</v>
      </c>
      <c r="C84" s="74">
        <f>C85+C86+C87</f>
        <v>1262892</v>
      </c>
      <c r="D84" s="74">
        <f>D85+D86+D87</f>
        <v>163146379.00000003</v>
      </c>
    </row>
    <row r="85" spans="1:4" x14ac:dyDescent="0.25">
      <c r="A85" s="8" t="s">
        <v>12</v>
      </c>
      <c r="B85" s="9" t="s">
        <v>13</v>
      </c>
      <c r="C85" s="72">
        <f>'Bank wise'!E44+'Bank wise'!E68</f>
        <v>1146327</v>
      </c>
      <c r="D85" s="72">
        <v>142130623.00000003</v>
      </c>
    </row>
    <row r="86" spans="1:4" x14ac:dyDescent="0.25">
      <c r="A86" s="8" t="s">
        <v>14</v>
      </c>
      <c r="B86" s="9" t="s">
        <v>15</v>
      </c>
      <c r="C86" s="72">
        <f>'Bank wise'!Q44+'Bank wise'!Q68</f>
        <v>87590</v>
      </c>
      <c r="D86" s="72">
        <v>11934718.999999998</v>
      </c>
    </row>
    <row r="87" spans="1:4" x14ac:dyDescent="0.25">
      <c r="A87" s="8" t="s">
        <v>16</v>
      </c>
      <c r="B87" s="9" t="s">
        <v>17</v>
      </c>
      <c r="C87" s="72">
        <f>'Bank wise'!S44+'Bank wise'!S68</f>
        <v>28975</v>
      </c>
      <c r="D87" s="72">
        <v>9081037.0000000019</v>
      </c>
    </row>
    <row r="88" spans="1:4" x14ac:dyDescent="0.25">
      <c r="A88" s="8" t="s">
        <v>18</v>
      </c>
      <c r="B88" s="10" t="s">
        <v>19</v>
      </c>
      <c r="C88" s="74">
        <f>C89+C90+C91+C92+C93</f>
        <v>546932</v>
      </c>
      <c r="D88" s="74">
        <f>D89+D90+D91+D92+D93</f>
        <v>984341424</v>
      </c>
    </row>
    <row r="89" spans="1:4" x14ac:dyDescent="0.25">
      <c r="A89" s="8" t="s">
        <v>20</v>
      </c>
      <c r="B89" s="9" t="s">
        <v>21</v>
      </c>
      <c r="C89" s="72">
        <f>'Bank wise'!W44+'Bank wise'!W68</f>
        <v>203880</v>
      </c>
      <c r="D89" s="72">
        <v>315861893</v>
      </c>
    </row>
    <row r="90" spans="1:4" x14ac:dyDescent="0.25">
      <c r="A90" s="8" t="s">
        <v>22</v>
      </c>
      <c r="B90" s="9" t="s">
        <v>23</v>
      </c>
      <c r="C90" s="72">
        <f>'Bank wise'!Y44+'Bank wise'!Y68</f>
        <v>221363</v>
      </c>
      <c r="D90" s="72">
        <v>402667251</v>
      </c>
    </row>
    <row r="91" spans="1:4" x14ac:dyDescent="0.25">
      <c r="A91" s="8" t="s">
        <v>24</v>
      </c>
      <c r="B91" s="9" t="s">
        <v>25</v>
      </c>
      <c r="C91" s="72">
        <f>'Bank wise'!AA44+'Bank wise'!AA68</f>
        <v>46515</v>
      </c>
      <c r="D91" s="72">
        <v>148938848.00000003</v>
      </c>
    </row>
    <row r="92" spans="1:4" x14ac:dyDescent="0.25">
      <c r="A92" s="8" t="s">
        <v>26</v>
      </c>
      <c r="B92" s="9" t="s">
        <v>27</v>
      </c>
      <c r="C92" s="72">
        <f>'Bank wise'!AC44+'Bank wise'!AC68</f>
        <v>18029</v>
      </c>
      <c r="D92" s="72">
        <v>20031896.000000004</v>
      </c>
    </row>
    <row r="93" spans="1:4" x14ac:dyDescent="0.25">
      <c r="A93" s="8" t="s">
        <v>28</v>
      </c>
      <c r="B93" s="9" t="s">
        <v>29</v>
      </c>
      <c r="C93" s="72">
        <f>'Bank wise'!AE44+'Bank wise'!AE68</f>
        <v>57145</v>
      </c>
      <c r="D93" s="72">
        <v>96841535.999999985</v>
      </c>
    </row>
    <row r="94" spans="1:4" x14ac:dyDescent="0.25">
      <c r="A94" s="69" t="s">
        <v>30</v>
      </c>
      <c r="B94" s="7" t="s">
        <v>31</v>
      </c>
      <c r="C94" s="75">
        <f>'Bank wise'!AG44+'Bank wise'!AG68</f>
        <v>10464</v>
      </c>
      <c r="D94" s="75">
        <v>97980570</v>
      </c>
    </row>
    <row r="95" spans="1:4" x14ac:dyDescent="0.25">
      <c r="A95" s="69" t="s">
        <v>32</v>
      </c>
      <c r="B95" s="7" t="s">
        <v>33</v>
      </c>
      <c r="C95" s="75">
        <f>'Bank wise'!AI44+'Bank wise'!AI68</f>
        <v>30854</v>
      </c>
      <c r="D95" s="75">
        <v>8455340.9999999981</v>
      </c>
    </row>
    <row r="96" spans="1:4" x14ac:dyDescent="0.25">
      <c r="A96" s="69" t="s">
        <v>34</v>
      </c>
      <c r="B96" s="7" t="s">
        <v>35</v>
      </c>
      <c r="C96" s="75">
        <f>'Bank wise'!AK44+'Bank wise'!AK68</f>
        <v>320696</v>
      </c>
      <c r="D96" s="75">
        <v>265515106.99999997</v>
      </c>
    </row>
    <row r="97" spans="1:4" x14ac:dyDescent="0.25">
      <c r="A97" s="69" t="s">
        <v>36</v>
      </c>
      <c r="B97" s="7" t="s">
        <v>37</v>
      </c>
      <c r="C97" s="75">
        <f>'Bank wise'!AM44+'Bank wise'!AM68</f>
        <v>19070</v>
      </c>
      <c r="D97" s="75">
        <v>7925312</v>
      </c>
    </row>
    <row r="98" spans="1:4" x14ac:dyDescent="0.25">
      <c r="A98" s="69" t="s">
        <v>38</v>
      </c>
      <c r="B98" s="7" t="s">
        <v>39</v>
      </c>
      <c r="C98" s="75">
        <f>'Bank wise'!AO44+'Bank wise'!AO68</f>
        <v>20185</v>
      </c>
      <c r="D98" s="75">
        <v>5423564</v>
      </c>
    </row>
    <row r="99" spans="1:4" x14ac:dyDescent="0.25">
      <c r="A99" s="69" t="s">
        <v>40</v>
      </c>
      <c r="B99" s="7" t="s">
        <v>41</v>
      </c>
      <c r="C99" s="75">
        <f>'Bank wise'!AQ44+'Bank wise'!AQ68</f>
        <v>80581</v>
      </c>
      <c r="D99" s="75">
        <v>64341377.000000015</v>
      </c>
    </row>
    <row r="100" spans="1:4" x14ac:dyDescent="0.25">
      <c r="A100" s="69">
        <v>2</v>
      </c>
      <c r="B100" s="7" t="s">
        <v>42</v>
      </c>
      <c r="C100" s="74">
        <f>C84+C88+C94+C95+C96+C97+C98+C99</f>
        <v>2291674</v>
      </c>
      <c r="D100" s="74">
        <f>D84+D88+D94+D95+D96+D97+D98+D99</f>
        <v>1597129074</v>
      </c>
    </row>
    <row r="101" spans="1:4" x14ac:dyDescent="0.25">
      <c r="A101" s="69">
        <v>3</v>
      </c>
      <c r="B101" s="10" t="s">
        <v>43</v>
      </c>
      <c r="C101" s="75">
        <f>'Bank wise'!AU44+'Bank wise'!AU68</f>
        <v>244929</v>
      </c>
      <c r="D101" s="75">
        <v>94918588.999999985</v>
      </c>
    </row>
    <row r="102" spans="1:4" x14ac:dyDescent="0.25">
      <c r="A102" s="69">
        <v>4</v>
      </c>
      <c r="B102" s="11" t="s">
        <v>44</v>
      </c>
      <c r="C102" s="74"/>
      <c r="D102" s="74"/>
    </row>
    <row r="103" spans="1:4" x14ac:dyDescent="0.25">
      <c r="A103" s="69" t="s">
        <v>45</v>
      </c>
      <c r="B103" s="12" t="s">
        <v>46</v>
      </c>
      <c r="C103" s="75">
        <f>'Bank wise'!AW44+'Bank wise'!AW68</f>
        <v>232</v>
      </c>
      <c r="D103" s="75">
        <v>78400</v>
      </c>
    </row>
    <row r="104" spans="1:4" x14ac:dyDescent="0.25">
      <c r="A104" s="69" t="s">
        <v>47</v>
      </c>
      <c r="B104" s="12" t="s">
        <v>33</v>
      </c>
      <c r="C104" s="75">
        <f>'Bank wise'!AY44+'Bank wise'!AY68</f>
        <v>14695</v>
      </c>
      <c r="D104" s="75">
        <v>10075077</v>
      </c>
    </row>
    <row r="105" spans="1:4" x14ac:dyDescent="0.25">
      <c r="A105" s="69" t="s">
        <v>48</v>
      </c>
      <c r="B105" s="12" t="s">
        <v>35</v>
      </c>
      <c r="C105" s="75">
        <f>'Bank wise'!BA44+'Bank wise'!BA68</f>
        <v>124007</v>
      </c>
      <c r="D105" s="75">
        <v>243759029.99999997</v>
      </c>
    </row>
    <row r="106" spans="1:4" x14ac:dyDescent="0.25">
      <c r="A106" s="69" t="s">
        <v>49</v>
      </c>
      <c r="B106" s="12" t="s">
        <v>50</v>
      </c>
      <c r="C106" s="75">
        <f>'Bank wise'!BC44+'Bank wise'!BC68</f>
        <v>109765</v>
      </c>
      <c r="D106" s="75">
        <v>52316508.999999993</v>
      </c>
    </row>
    <row r="107" spans="1:4" x14ac:dyDescent="0.25">
      <c r="A107" s="69" t="s">
        <v>51</v>
      </c>
      <c r="B107" s="12" t="s">
        <v>41</v>
      </c>
      <c r="C107" s="75">
        <f>'Bank wise'!BE44+'Bank wise'!BE68</f>
        <v>1569419</v>
      </c>
      <c r="D107" s="75">
        <v>1790620495.2507555</v>
      </c>
    </row>
    <row r="108" spans="1:4" x14ac:dyDescent="0.25">
      <c r="A108" s="69">
        <v>5</v>
      </c>
      <c r="B108" s="12" t="s">
        <v>52</v>
      </c>
      <c r="C108" s="74">
        <f>C103+C104+C105+C106+C107</f>
        <v>1818118</v>
      </c>
      <c r="D108" s="74">
        <f>D103+D104+D105+D106+D107</f>
        <v>2096849511.2507555</v>
      </c>
    </row>
    <row r="109" spans="1:4" x14ac:dyDescent="0.25">
      <c r="A109" s="69"/>
      <c r="B109" s="12" t="s">
        <v>53</v>
      </c>
      <c r="C109" s="74">
        <f>C100+C108</f>
        <v>4109792</v>
      </c>
      <c r="D109" s="74">
        <f>D100+D108</f>
        <v>3693978585.2507553</v>
      </c>
    </row>
    <row r="110" spans="1:4" x14ac:dyDescent="0.25">
      <c r="A110" s="13"/>
      <c r="B110" s="14"/>
      <c r="C110" s="15"/>
      <c r="D110" s="15"/>
    </row>
    <row r="111" spans="1:4" x14ac:dyDescent="0.25">
      <c r="A111" s="1" t="s">
        <v>0</v>
      </c>
      <c r="B111" s="2"/>
      <c r="C111" s="1"/>
      <c r="D111" s="3" t="s">
        <v>1</v>
      </c>
    </row>
    <row r="113" spans="1:4" x14ac:dyDescent="0.25">
      <c r="A113" s="80" t="str">
        <f>A3</f>
        <v>Statement Showing Target of Annual Credit Plan ( ACP)  for the year ended 31.03.2021</v>
      </c>
      <c r="B113" s="80"/>
      <c r="C113" s="80"/>
      <c r="D113" s="80"/>
    </row>
    <row r="115" spans="1:4" x14ac:dyDescent="0.25">
      <c r="A115" s="5" t="s">
        <v>3</v>
      </c>
      <c r="B115" s="5"/>
      <c r="C115" s="5"/>
      <c r="D115" s="6" t="str">
        <f>$D$5</f>
        <v>No. in actuals , Amount in '000</v>
      </c>
    </row>
    <row r="117" spans="1:4" x14ac:dyDescent="0.25">
      <c r="A117" s="79" t="s">
        <v>56</v>
      </c>
      <c r="B117" s="79"/>
      <c r="C117" s="79"/>
      <c r="D117" s="79"/>
    </row>
    <row r="118" spans="1:4" x14ac:dyDescent="0.25">
      <c r="A118" s="81" t="s">
        <v>4</v>
      </c>
      <c r="B118" s="81" t="s">
        <v>5</v>
      </c>
      <c r="C118" s="83" t="s">
        <v>6</v>
      </c>
      <c r="D118" s="83"/>
    </row>
    <row r="119" spans="1:4" x14ac:dyDescent="0.25">
      <c r="A119" s="82"/>
      <c r="B119" s="82"/>
      <c r="C119" s="69" t="s">
        <v>7</v>
      </c>
      <c r="D119" s="69" t="s">
        <v>8</v>
      </c>
    </row>
    <row r="120" spans="1:4" x14ac:dyDescent="0.25">
      <c r="A120" s="69">
        <v>1</v>
      </c>
      <c r="B120" s="7" t="s">
        <v>9</v>
      </c>
      <c r="C120" s="72"/>
      <c r="D120" s="73"/>
    </row>
    <row r="121" spans="1:4" x14ac:dyDescent="0.25">
      <c r="A121" s="69" t="s">
        <v>10</v>
      </c>
      <c r="B121" s="7" t="s">
        <v>11</v>
      </c>
      <c r="C121" s="74">
        <f>C122+C123+C124</f>
        <v>34116</v>
      </c>
      <c r="D121" s="74">
        <f>D122+D123+D124</f>
        <v>5237466</v>
      </c>
    </row>
    <row r="122" spans="1:4" x14ac:dyDescent="0.25">
      <c r="A122" s="8" t="s">
        <v>12</v>
      </c>
      <c r="B122" s="9" t="s">
        <v>13</v>
      </c>
      <c r="C122" s="72">
        <f>'Bank wise'!E54</f>
        <v>26674</v>
      </c>
      <c r="D122" s="72">
        <v>2870586</v>
      </c>
    </row>
    <row r="123" spans="1:4" x14ac:dyDescent="0.25">
      <c r="A123" s="8" t="s">
        <v>14</v>
      </c>
      <c r="B123" s="9" t="s">
        <v>15</v>
      </c>
      <c r="C123" s="72">
        <f>'Bank wise'!Q54</f>
        <v>4961</v>
      </c>
      <c r="D123" s="72">
        <v>880004.00000000012</v>
      </c>
    </row>
    <row r="124" spans="1:4" x14ac:dyDescent="0.25">
      <c r="A124" s="8" t="s">
        <v>16</v>
      </c>
      <c r="B124" s="9" t="s">
        <v>17</v>
      </c>
      <c r="C124" s="72">
        <f>'Bank wise'!S54</f>
        <v>2481</v>
      </c>
      <c r="D124" s="72">
        <v>1486876.0000000002</v>
      </c>
    </row>
    <row r="125" spans="1:4" x14ac:dyDescent="0.25">
      <c r="A125" s="8" t="s">
        <v>18</v>
      </c>
      <c r="B125" s="10" t="s">
        <v>19</v>
      </c>
      <c r="C125" s="74">
        <f>C126+C127+C128+C129+C130</f>
        <v>23268</v>
      </c>
      <c r="D125" s="74">
        <f>D126+D127+D128+D129+D130</f>
        <v>35477863.000000015</v>
      </c>
    </row>
    <row r="126" spans="1:4" x14ac:dyDescent="0.25">
      <c r="A126" s="8" t="s">
        <v>20</v>
      </c>
      <c r="B126" s="9" t="s">
        <v>21</v>
      </c>
      <c r="C126" s="72">
        <f>'Bank wise'!W54</f>
        <v>16249</v>
      </c>
      <c r="D126" s="72">
        <v>19950857.000000007</v>
      </c>
    </row>
    <row r="127" spans="1:4" x14ac:dyDescent="0.25">
      <c r="A127" s="8" t="s">
        <v>22</v>
      </c>
      <c r="B127" s="9" t="s">
        <v>23</v>
      </c>
      <c r="C127" s="72">
        <f>'Bank wise'!Y54</f>
        <v>3882</v>
      </c>
      <c r="D127" s="72">
        <v>11963352.000000004</v>
      </c>
    </row>
    <row r="128" spans="1:4" x14ac:dyDescent="0.25">
      <c r="A128" s="8" t="s">
        <v>24</v>
      </c>
      <c r="B128" s="9" t="s">
        <v>25</v>
      </c>
      <c r="C128" s="72">
        <f>'Bank wise'!AA54</f>
        <v>1108</v>
      </c>
      <c r="D128" s="72">
        <v>951257</v>
      </c>
    </row>
    <row r="129" spans="1:4" x14ac:dyDescent="0.25">
      <c r="A129" s="8" t="s">
        <v>26</v>
      </c>
      <c r="B129" s="9" t="s">
        <v>27</v>
      </c>
      <c r="C129" s="72">
        <f>'Bank wise'!AC54</f>
        <v>395</v>
      </c>
      <c r="D129" s="72">
        <v>82880</v>
      </c>
    </row>
    <row r="130" spans="1:4" x14ac:dyDescent="0.25">
      <c r="A130" s="8" t="s">
        <v>28</v>
      </c>
      <c r="B130" s="9" t="s">
        <v>29</v>
      </c>
      <c r="C130" s="72">
        <f>'Bank wise'!AE54</f>
        <v>1634</v>
      </c>
      <c r="D130" s="72">
        <v>2529517</v>
      </c>
    </row>
    <row r="131" spans="1:4" x14ac:dyDescent="0.25">
      <c r="A131" s="69" t="s">
        <v>30</v>
      </c>
      <c r="B131" s="7" t="s">
        <v>31</v>
      </c>
      <c r="C131" s="75">
        <f>'Bank wise'!AG54</f>
        <v>351</v>
      </c>
      <c r="D131" s="75">
        <v>75792</v>
      </c>
    </row>
    <row r="132" spans="1:4" x14ac:dyDescent="0.25">
      <c r="A132" s="69" t="s">
        <v>32</v>
      </c>
      <c r="B132" s="7" t="s">
        <v>33</v>
      </c>
      <c r="C132" s="75">
        <f>'Bank wise'!AI54</f>
        <v>1857</v>
      </c>
      <c r="D132" s="75">
        <v>635694</v>
      </c>
    </row>
    <row r="133" spans="1:4" x14ac:dyDescent="0.25">
      <c r="A133" s="69" t="s">
        <v>34</v>
      </c>
      <c r="B133" s="7" t="s">
        <v>35</v>
      </c>
      <c r="C133" s="75">
        <f>'Bank wise'!AK54</f>
        <v>10727</v>
      </c>
      <c r="D133" s="75">
        <v>4889030</v>
      </c>
    </row>
    <row r="134" spans="1:4" x14ac:dyDescent="0.25">
      <c r="A134" s="69" t="s">
        <v>36</v>
      </c>
      <c r="B134" s="7" t="s">
        <v>37</v>
      </c>
      <c r="C134" s="75">
        <f>'Bank wise'!AM54</f>
        <v>1216</v>
      </c>
      <c r="D134" s="75">
        <v>392524.00000000006</v>
      </c>
    </row>
    <row r="135" spans="1:4" x14ac:dyDescent="0.25">
      <c r="A135" s="69" t="s">
        <v>38</v>
      </c>
      <c r="B135" s="7" t="s">
        <v>39</v>
      </c>
      <c r="C135" s="75">
        <f>'Bank wise'!AO54</f>
        <v>552</v>
      </c>
      <c r="D135" s="75">
        <v>140547</v>
      </c>
    </row>
    <row r="136" spans="1:4" x14ac:dyDescent="0.25">
      <c r="A136" s="69" t="s">
        <v>40</v>
      </c>
      <c r="B136" s="7" t="s">
        <v>41</v>
      </c>
      <c r="C136" s="75">
        <f>'Bank wise'!AQ54</f>
        <v>5952</v>
      </c>
      <c r="D136" s="75">
        <v>1530715.9999999998</v>
      </c>
    </row>
    <row r="137" spans="1:4" x14ac:dyDescent="0.25">
      <c r="A137" s="69">
        <v>2</v>
      </c>
      <c r="B137" s="7" t="s">
        <v>42</v>
      </c>
      <c r="C137" s="74">
        <f>C121+C125+C131+C132+C133+C134+C135+C136</f>
        <v>78039</v>
      </c>
      <c r="D137" s="74">
        <f>D121+D125+D131+D132+D133+D134+D135+D136</f>
        <v>48379632.000000015</v>
      </c>
    </row>
    <row r="138" spans="1:4" x14ac:dyDescent="0.25">
      <c r="A138" s="69">
        <v>3</v>
      </c>
      <c r="B138" s="10" t="s">
        <v>43</v>
      </c>
      <c r="C138" s="75">
        <f>'Bank wise'!AU54</f>
        <v>9622</v>
      </c>
      <c r="D138" s="75">
        <v>5486266</v>
      </c>
    </row>
    <row r="139" spans="1:4" x14ac:dyDescent="0.25">
      <c r="A139" s="69">
        <v>4</v>
      </c>
      <c r="B139" s="11" t="s">
        <v>44</v>
      </c>
      <c r="C139" s="74"/>
      <c r="D139" s="74"/>
    </row>
    <row r="140" spans="1:4" x14ac:dyDescent="0.25">
      <c r="A140" s="69" t="s">
        <v>45</v>
      </c>
      <c r="B140" s="12" t="s">
        <v>46</v>
      </c>
      <c r="C140" s="75">
        <f>'Bank wise'!AW54</f>
        <v>4</v>
      </c>
      <c r="D140" s="75">
        <v>600</v>
      </c>
    </row>
    <row r="141" spans="1:4" x14ac:dyDescent="0.25">
      <c r="A141" s="69" t="s">
        <v>47</v>
      </c>
      <c r="B141" s="12" t="s">
        <v>33</v>
      </c>
      <c r="C141" s="75">
        <f>'Bank wise'!AY54</f>
        <v>1603</v>
      </c>
      <c r="D141" s="75">
        <v>213900</v>
      </c>
    </row>
    <row r="142" spans="1:4" x14ac:dyDescent="0.25">
      <c r="A142" s="69" t="s">
        <v>48</v>
      </c>
      <c r="B142" s="12" t="s">
        <v>35</v>
      </c>
      <c r="C142" s="75">
        <f>'Bank wise'!BA54</f>
        <v>1695</v>
      </c>
      <c r="D142" s="75">
        <v>1160898.0000000002</v>
      </c>
    </row>
    <row r="143" spans="1:4" x14ac:dyDescent="0.25">
      <c r="A143" s="69" t="s">
        <v>49</v>
      </c>
      <c r="B143" s="12" t="s">
        <v>50</v>
      </c>
      <c r="C143" s="75">
        <f>'Bank wise'!BC54</f>
        <v>4145</v>
      </c>
      <c r="D143" s="75">
        <v>553019</v>
      </c>
    </row>
    <row r="144" spans="1:4" x14ac:dyDescent="0.25">
      <c r="A144" s="69" t="s">
        <v>51</v>
      </c>
      <c r="B144" s="12" t="s">
        <v>41</v>
      </c>
      <c r="C144" s="75">
        <f>'Bank wise'!BE54</f>
        <v>12626</v>
      </c>
      <c r="D144" s="75">
        <v>10893465.951661633</v>
      </c>
    </row>
    <row r="145" spans="1:4" x14ac:dyDescent="0.25">
      <c r="A145" s="69">
        <v>5</v>
      </c>
      <c r="B145" s="12" t="s">
        <v>52</v>
      </c>
      <c r="C145" s="74">
        <f>C140+C141+C142+C143+C144</f>
        <v>20073</v>
      </c>
      <c r="D145" s="74">
        <f>D140+D141+D142+D143+D144</f>
        <v>12821882.951661633</v>
      </c>
    </row>
    <row r="146" spans="1:4" x14ac:dyDescent="0.25">
      <c r="A146" s="69"/>
      <c r="B146" s="12" t="s">
        <v>53</v>
      </c>
      <c r="C146" s="74">
        <f>C137+C145</f>
        <v>98112</v>
      </c>
      <c r="D146" s="74">
        <f>D137+D145</f>
        <v>61201514.951661646</v>
      </c>
    </row>
    <row r="147" spans="1:4" x14ac:dyDescent="0.25">
      <c r="A147" s="13"/>
      <c r="B147" s="14"/>
      <c r="C147" s="15"/>
      <c r="D147" s="15"/>
    </row>
    <row r="148" spans="1:4" ht="15" customHeight="1" x14ac:dyDescent="0.25">
      <c r="A148" s="1" t="s">
        <v>0</v>
      </c>
      <c r="B148" s="2"/>
      <c r="C148" s="1"/>
      <c r="D148" s="3" t="s">
        <v>1</v>
      </c>
    </row>
    <row r="150" spans="1:4" x14ac:dyDescent="0.25">
      <c r="A150" s="80" t="str">
        <f>A3</f>
        <v>Statement Showing Target of Annual Credit Plan ( ACP)  for the year ended 31.03.2021</v>
      </c>
      <c r="B150" s="80"/>
      <c r="C150" s="80"/>
      <c r="D150" s="80"/>
    </row>
    <row r="152" spans="1:4" x14ac:dyDescent="0.25">
      <c r="A152" s="5" t="s">
        <v>3</v>
      </c>
      <c r="B152" s="5"/>
      <c r="C152" s="5"/>
      <c r="D152" s="6" t="str">
        <f>$D$5</f>
        <v>No. in actuals , Amount in '000</v>
      </c>
    </row>
    <row r="154" spans="1:4" x14ac:dyDescent="0.25">
      <c r="A154" s="79" t="s">
        <v>57</v>
      </c>
      <c r="B154" s="79"/>
      <c r="C154" s="79"/>
      <c r="D154" s="79"/>
    </row>
    <row r="155" spans="1:4" x14ac:dyDescent="0.25">
      <c r="A155" s="81" t="s">
        <v>4</v>
      </c>
      <c r="B155" s="81" t="s">
        <v>5</v>
      </c>
      <c r="C155" s="83" t="s">
        <v>6</v>
      </c>
      <c r="D155" s="83"/>
    </row>
    <row r="156" spans="1:4" x14ac:dyDescent="0.25">
      <c r="A156" s="82"/>
      <c r="B156" s="82"/>
      <c r="C156" s="69" t="s">
        <v>7</v>
      </c>
      <c r="D156" s="69" t="s">
        <v>8</v>
      </c>
    </row>
    <row r="157" spans="1:4" x14ac:dyDescent="0.25">
      <c r="A157" s="69">
        <v>1</v>
      </c>
      <c r="B157" s="7" t="s">
        <v>9</v>
      </c>
      <c r="C157" s="72"/>
      <c r="D157" s="73"/>
    </row>
    <row r="158" spans="1:4" x14ac:dyDescent="0.25">
      <c r="A158" s="69" t="s">
        <v>10</v>
      </c>
      <c r="B158" s="7" t="s">
        <v>11</v>
      </c>
      <c r="C158" s="74">
        <f>C159+C160+C161</f>
        <v>8</v>
      </c>
      <c r="D158" s="74">
        <f>D159+D160+D161</f>
        <v>597</v>
      </c>
    </row>
    <row r="159" spans="1:4" x14ac:dyDescent="0.25">
      <c r="A159" s="8" t="s">
        <v>12</v>
      </c>
      <c r="B159" s="9" t="s">
        <v>13</v>
      </c>
      <c r="C159" s="72">
        <f>'Bank wise'!E56</f>
        <v>7</v>
      </c>
      <c r="D159" s="72">
        <v>489.00000000000006</v>
      </c>
    </row>
    <row r="160" spans="1:4" x14ac:dyDescent="0.25">
      <c r="A160" s="8" t="s">
        <v>14</v>
      </c>
      <c r="B160" s="9" t="s">
        <v>15</v>
      </c>
      <c r="C160" s="72">
        <f>'Bank wise'!Q56</f>
        <v>1</v>
      </c>
      <c r="D160" s="72">
        <v>108</v>
      </c>
    </row>
    <row r="161" spans="1:4" x14ac:dyDescent="0.25">
      <c r="A161" s="8" t="s">
        <v>16</v>
      </c>
      <c r="B161" s="9" t="s">
        <v>17</v>
      </c>
      <c r="C161" s="72">
        <f>'Bank wise'!S56</f>
        <v>0</v>
      </c>
      <c r="D161" s="72">
        <v>0</v>
      </c>
    </row>
    <row r="162" spans="1:4" x14ac:dyDescent="0.25">
      <c r="A162" s="8" t="s">
        <v>18</v>
      </c>
      <c r="B162" s="10" t="s">
        <v>19</v>
      </c>
      <c r="C162" s="74">
        <f>C163+C164+C165+C166+C167</f>
        <v>129</v>
      </c>
      <c r="D162" s="74">
        <f>D163+D164+D165+D166+D167</f>
        <v>201685</v>
      </c>
    </row>
    <row r="163" spans="1:4" x14ac:dyDescent="0.25">
      <c r="A163" s="8" t="s">
        <v>20</v>
      </c>
      <c r="B163" s="9" t="s">
        <v>21</v>
      </c>
      <c r="C163" s="72">
        <f>'Bank wise'!W56</f>
        <v>86</v>
      </c>
      <c r="D163" s="72">
        <v>34200</v>
      </c>
    </row>
    <row r="164" spans="1:4" x14ac:dyDescent="0.25">
      <c r="A164" s="8" t="s">
        <v>22</v>
      </c>
      <c r="B164" s="9" t="s">
        <v>23</v>
      </c>
      <c r="C164" s="72">
        <f>'Bank wise'!Y56</f>
        <v>15</v>
      </c>
      <c r="D164" s="72">
        <v>44454</v>
      </c>
    </row>
    <row r="165" spans="1:4" x14ac:dyDescent="0.25">
      <c r="A165" s="8" t="s">
        <v>24</v>
      </c>
      <c r="B165" s="9" t="s">
        <v>25</v>
      </c>
      <c r="C165" s="72">
        <f>'Bank wise'!AA56</f>
        <v>11</v>
      </c>
      <c r="D165" s="72">
        <v>57000</v>
      </c>
    </row>
    <row r="166" spans="1:4" x14ac:dyDescent="0.25">
      <c r="A166" s="8" t="s">
        <v>26</v>
      </c>
      <c r="B166" s="9" t="s">
        <v>27</v>
      </c>
      <c r="C166" s="72">
        <f>'Bank wise'!AC56</f>
        <v>2</v>
      </c>
      <c r="D166" s="72">
        <v>7977</v>
      </c>
    </row>
    <row r="167" spans="1:4" x14ac:dyDescent="0.25">
      <c r="A167" s="8" t="s">
        <v>28</v>
      </c>
      <c r="B167" s="9" t="s">
        <v>29</v>
      </c>
      <c r="C167" s="72">
        <f>'Bank wise'!AE56</f>
        <v>15</v>
      </c>
      <c r="D167" s="72">
        <v>58054</v>
      </c>
    </row>
    <row r="168" spans="1:4" x14ac:dyDescent="0.25">
      <c r="A168" s="69" t="s">
        <v>30</v>
      </c>
      <c r="B168" s="7" t="s">
        <v>31</v>
      </c>
      <c r="C168" s="75">
        <f>'Bank wise'!AG56</f>
        <v>4</v>
      </c>
      <c r="D168" s="75">
        <v>1596</v>
      </c>
    </row>
    <row r="169" spans="1:4" x14ac:dyDescent="0.25">
      <c r="A169" s="69" t="s">
        <v>32</v>
      </c>
      <c r="B169" s="7" t="s">
        <v>33</v>
      </c>
      <c r="C169" s="75">
        <f>'Bank wise'!AI56</f>
        <v>4</v>
      </c>
      <c r="D169" s="75">
        <v>1596</v>
      </c>
    </row>
    <row r="170" spans="1:4" x14ac:dyDescent="0.25">
      <c r="A170" s="69" t="s">
        <v>34</v>
      </c>
      <c r="B170" s="7" t="s">
        <v>35</v>
      </c>
      <c r="C170" s="75">
        <f>'Bank wise'!AK56</f>
        <v>14</v>
      </c>
      <c r="D170" s="75">
        <v>100792</v>
      </c>
    </row>
    <row r="171" spans="1:4" x14ac:dyDescent="0.25">
      <c r="A171" s="69" t="s">
        <v>36</v>
      </c>
      <c r="B171" s="7" t="s">
        <v>37</v>
      </c>
      <c r="C171" s="75">
        <f>'Bank wise'!AM56</f>
        <v>0</v>
      </c>
      <c r="D171" s="75">
        <v>0</v>
      </c>
    </row>
    <row r="172" spans="1:4" x14ac:dyDescent="0.25">
      <c r="A172" s="69" t="s">
        <v>38</v>
      </c>
      <c r="B172" s="7" t="s">
        <v>39</v>
      </c>
      <c r="C172" s="75">
        <f>'Bank wise'!AO56</f>
        <v>0</v>
      </c>
      <c r="D172" s="75">
        <v>0</v>
      </c>
    </row>
    <row r="173" spans="1:4" x14ac:dyDescent="0.25">
      <c r="A173" s="69" t="s">
        <v>40</v>
      </c>
      <c r="B173" s="7" t="s">
        <v>41</v>
      </c>
      <c r="C173" s="75">
        <f>'Bank wise'!AQ56</f>
        <v>4</v>
      </c>
      <c r="D173" s="75">
        <v>1596</v>
      </c>
    </row>
    <row r="174" spans="1:4" x14ac:dyDescent="0.25">
      <c r="A174" s="69">
        <v>2</v>
      </c>
      <c r="B174" s="7" t="s">
        <v>42</v>
      </c>
      <c r="C174" s="74">
        <f>C158+C162+C168+C169+C170+C171+C172+C173</f>
        <v>163</v>
      </c>
      <c r="D174" s="74">
        <f>D158+D162+D168+D169+D170+D171+D172+D173</f>
        <v>307862</v>
      </c>
    </row>
    <row r="175" spans="1:4" x14ac:dyDescent="0.25">
      <c r="A175" s="69">
        <v>3</v>
      </c>
      <c r="B175" s="10" t="s">
        <v>43</v>
      </c>
      <c r="C175" s="75">
        <f>'Bank wise'!AU56</f>
        <v>6</v>
      </c>
      <c r="D175" s="75">
        <v>7269</v>
      </c>
    </row>
    <row r="176" spans="1:4" x14ac:dyDescent="0.25">
      <c r="A176" s="69">
        <v>4</v>
      </c>
      <c r="B176" s="11" t="s">
        <v>44</v>
      </c>
      <c r="C176" s="74"/>
      <c r="D176" s="74"/>
    </row>
    <row r="177" spans="1:4" x14ac:dyDescent="0.25">
      <c r="A177" s="69" t="s">
        <v>45</v>
      </c>
      <c r="B177" s="12" t="s">
        <v>46</v>
      </c>
      <c r="C177" s="75">
        <f>'Bank wise'!AW56</f>
        <v>0</v>
      </c>
      <c r="D177" s="75">
        <v>0</v>
      </c>
    </row>
    <row r="178" spans="1:4" x14ac:dyDescent="0.25">
      <c r="A178" s="69" t="s">
        <v>47</v>
      </c>
      <c r="B178" s="12" t="s">
        <v>33</v>
      </c>
      <c r="C178" s="75">
        <f>'Bank wise'!AY56</f>
        <v>0</v>
      </c>
      <c r="D178" s="75">
        <v>0</v>
      </c>
    </row>
    <row r="179" spans="1:4" x14ac:dyDescent="0.25">
      <c r="A179" s="69" t="s">
        <v>48</v>
      </c>
      <c r="B179" s="12" t="s">
        <v>35</v>
      </c>
      <c r="C179" s="75">
        <f>'Bank wise'!BA56</f>
        <v>122</v>
      </c>
      <c r="D179" s="75">
        <v>351218</v>
      </c>
    </row>
    <row r="180" spans="1:4" x14ac:dyDescent="0.25">
      <c r="A180" s="69" t="s">
        <v>49</v>
      </c>
      <c r="B180" s="12" t="s">
        <v>50</v>
      </c>
      <c r="C180" s="75">
        <f>'Bank wise'!BC56</f>
        <v>0</v>
      </c>
      <c r="D180" s="75">
        <v>0</v>
      </c>
    </row>
    <row r="181" spans="1:4" x14ac:dyDescent="0.25">
      <c r="A181" s="69" t="s">
        <v>51</v>
      </c>
      <c r="B181" s="12" t="s">
        <v>41</v>
      </c>
      <c r="C181" s="75">
        <f>'Bank wise'!BE56</f>
        <v>170</v>
      </c>
      <c r="D181" s="75">
        <v>384964</v>
      </c>
    </row>
    <row r="182" spans="1:4" x14ac:dyDescent="0.25">
      <c r="A182" s="69">
        <v>5</v>
      </c>
      <c r="B182" s="12" t="s">
        <v>52</v>
      </c>
      <c r="C182" s="74">
        <f>C177+C178+C179+C180+C181</f>
        <v>292</v>
      </c>
      <c r="D182" s="74">
        <f>D177+D178+D179+D180+D181</f>
        <v>736182</v>
      </c>
    </row>
    <row r="183" spans="1:4" x14ac:dyDescent="0.25">
      <c r="A183" s="69"/>
      <c r="B183" s="12" t="s">
        <v>53</v>
      </c>
      <c r="C183" s="74">
        <f>C174+C182</f>
        <v>455</v>
      </c>
      <c r="D183" s="74">
        <f>D174+D182</f>
        <v>1044044</v>
      </c>
    </row>
    <row r="185" spans="1:4" x14ac:dyDescent="0.25">
      <c r="A185" s="1" t="s">
        <v>0</v>
      </c>
      <c r="B185" s="2"/>
      <c r="C185" s="1"/>
      <c r="D185" s="3" t="s">
        <v>1</v>
      </c>
    </row>
    <row r="187" spans="1:4" x14ac:dyDescent="0.25">
      <c r="A187" s="80" t="str">
        <f>A3</f>
        <v>Statement Showing Target of Annual Credit Plan ( ACP)  for the year ended 31.03.2021</v>
      </c>
      <c r="B187" s="80"/>
      <c r="C187" s="80"/>
      <c r="D187" s="80"/>
    </row>
    <row r="189" spans="1:4" x14ac:dyDescent="0.25">
      <c r="A189" s="5" t="s">
        <v>3</v>
      </c>
      <c r="B189" s="5"/>
      <c r="C189" s="5"/>
      <c r="D189" s="6" t="str">
        <f>$D$5</f>
        <v>No. in actuals , Amount in '000</v>
      </c>
    </row>
    <row r="190" spans="1:4" x14ac:dyDescent="0.25">
      <c r="A190" s="5"/>
      <c r="B190" s="5"/>
      <c r="C190" s="5"/>
      <c r="D190" s="6"/>
    </row>
    <row r="191" spans="1:4" x14ac:dyDescent="0.25">
      <c r="A191" s="79" t="s">
        <v>58</v>
      </c>
      <c r="B191" s="79"/>
      <c r="C191" s="79"/>
      <c r="D191" s="79"/>
    </row>
    <row r="192" spans="1:4" x14ac:dyDescent="0.25">
      <c r="A192" s="81" t="s">
        <v>4</v>
      </c>
      <c r="B192" s="81" t="s">
        <v>5</v>
      </c>
      <c r="C192" s="83" t="s">
        <v>6</v>
      </c>
      <c r="D192" s="83"/>
    </row>
    <row r="193" spans="1:4" x14ac:dyDescent="0.25">
      <c r="A193" s="82"/>
      <c r="B193" s="82"/>
      <c r="C193" s="69" t="s">
        <v>7</v>
      </c>
      <c r="D193" s="69" t="s">
        <v>8</v>
      </c>
    </row>
    <row r="194" spans="1:4" x14ac:dyDescent="0.25">
      <c r="A194" s="69">
        <v>1</v>
      </c>
      <c r="B194" s="7" t="s">
        <v>9</v>
      </c>
      <c r="C194" s="72"/>
      <c r="D194" s="73"/>
    </row>
    <row r="195" spans="1:4" x14ac:dyDescent="0.25">
      <c r="A195" s="69" t="s">
        <v>10</v>
      </c>
      <c r="B195" s="7" t="s">
        <v>11</v>
      </c>
      <c r="C195" s="74">
        <f>C196+C197+C198</f>
        <v>569082</v>
      </c>
      <c r="D195" s="74">
        <f>D196+D197+D198</f>
        <v>48289694</v>
      </c>
    </row>
    <row r="196" spans="1:4" x14ac:dyDescent="0.25">
      <c r="A196" s="8" t="s">
        <v>12</v>
      </c>
      <c r="B196" s="9" t="s">
        <v>13</v>
      </c>
      <c r="C196" s="72">
        <f>'Bank wise'!E62</f>
        <v>545610</v>
      </c>
      <c r="D196" s="72">
        <v>45555015</v>
      </c>
    </row>
    <row r="197" spans="1:4" x14ac:dyDescent="0.25">
      <c r="A197" s="8" t="s">
        <v>14</v>
      </c>
      <c r="B197" s="9" t="s">
        <v>15</v>
      </c>
      <c r="C197" s="72">
        <f>'Bank wise'!Q62</f>
        <v>13420</v>
      </c>
      <c r="D197" s="72">
        <v>1557744</v>
      </c>
    </row>
    <row r="198" spans="1:4" x14ac:dyDescent="0.25">
      <c r="A198" s="8" t="s">
        <v>16</v>
      </c>
      <c r="B198" s="9" t="s">
        <v>17</v>
      </c>
      <c r="C198" s="72">
        <f>'Bank wise'!S62</f>
        <v>10052</v>
      </c>
      <c r="D198" s="72">
        <v>1176935</v>
      </c>
    </row>
    <row r="199" spans="1:4" x14ac:dyDescent="0.25">
      <c r="A199" s="8" t="s">
        <v>18</v>
      </c>
      <c r="B199" s="10" t="s">
        <v>19</v>
      </c>
      <c r="C199" s="74">
        <f>C200+C201+C202+C203+C204</f>
        <v>35288</v>
      </c>
      <c r="D199" s="74">
        <f>D200+D201+D202+D203+D204</f>
        <v>17703681</v>
      </c>
    </row>
    <row r="200" spans="1:4" x14ac:dyDescent="0.25">
      <c r="A200" s="8" t="s">
        <v>20</v>
      </c>
      <c r="B200" s="9" t="s">
        <v>21</v>
      </c>
      <c r="C200" s="72">
        <f>'Bank wise'!W62</f>
        <v>12067</v>
      </c>
      <c r="D200" s="72">
        <v>4281600.9999999991</v>
      </c>
    </row>
    <row r="201" spans="1:4" x14ac:dyDescent="0.25">
      <c r="A201" s="8" t="s">
        <v>22</v>
      </c>
      <c r="B201" s="9" t="s">
        <v>23</v>
      </c>
      <c r="C201" s="72">
        <f>'Bank wise'!Y62</f>
        <v>9970</v>
      </c>
      <c r="D201" s="72">
        <v>3329445.0000000005</v>
      </c>
    </row>
    <row r="202" spans="1:4" x14ac:dyDescent="0.25">
      <c r="A202" s="8" t="s">
        <v>24</v>
      </c>
      <c r="B202" s="9" t="s">
        <v>25</v>
      </c>
      <c r="C202" s="72">
        <f>'Bank wise'!AA62</f>
        <v>3566</v>
      </c>
      <c r="D202" s="72">
        <v>1552958</v>
      </c>
    </row>
    <row r="203" spans="1:4" x14ac:dyDescent="0.25">
      <c r="A203" s="8" t="s">
        <v>26</v>
      </c>
      <c r="B203" s="9" t="s">
        <v>27</v>
      </c>
      <c r="C203" s="72">
        <f>'Bank wise'!AC62</f>
        <v>3839</v>
      </c>
      <c r="D203" s="72">
        <v>1251849.0000000002</v>
      </c>
    </row>
    <row r="204" spans="1:4" x14ac:dyDescent="0.25">
      <c r="A204" s="8" t="s">
        <v>28</v>
      </c>
      <c r="B204" s="9" t="s">
        <v>29</v>
      </c>
      <c r="C204" s="72">
        <f>'Bank wise'!AE62</f>
        <v>5846</v>
      </c>
      <c r="D204" s="72">
        <v>7287828</v>
      </c>
    </row>
    <row r="205" spans="1:4" x14ac:dyDescent="0.25">
      <c r="A205" s="69" t="s">
        <v>30</v>
      </c>
      <c r="B205" s="7" t="s">
        <v>31</v>
      </c>
      <c r="C205" s="75">
        <f>'Bank wise'!AG62</f>
        <v>758</v>
      </c>
      <c r="D205" s="75">
        <v>264012.00000000006</v>
      </c>
    </row>
    <row r="206" spans="1:4" x14ac:dyDescent="0.25">
      <c r="A206" s="69" t="s">
        <v>32</v>
      </c>
      <c r="B206" s="7" t="s">
        <v>33</v>
      </c>
      <c r="C206" s="75">
        <f>'Bank wise'!AI62</f>
        <v>3848</v>
      </c>
      <c r="D206" s="75">
        <v>1182153</v>
      </c>
    </row>
    <row r="207" spans="1:4" x14ac:dyDescent="0.25">
      <c r="A207" s="69" t="s">
        <v>34</v>
      </c>
      <c r="B207" s="7" t="s">
        <v>35</v>
      </c>
      <c r="C207" s="75">
        <f>'Bank wise'!AK62</f>
        <v>8190</v>
      </c>
      <c r="D207" s="75">
        <v>5392214</v>
      </c>
    </row>
    <row r="208" spans="1:4" x14ac:dyDescent="0.25">
      <c r="A208" s="69" t="s">
        <v>36</v>
      </c>
      <c r="B208" s="7" t="s">
        <v>37</v>
      </c>
      <c r="C208" s="75">
        <f>'Bank wise'!AM62</f>
        <v>2769</v>
      </c>
      <c r="D208" s="75">
        <v>672719.99999999988</v>
      </c>
    </row>
    <row r="209" spans="1:4" x14ac:dyDescent="0.25">
      <c r="A209" s="69" t="s">
        <v>38</v>
      </c>
      <c r="B209" s="7" t="s">
        <v>39</v>
      </c>
      <c r="C209" s="75">
        <f>'Bank wise'!AO62</f>
        <v>1376</v>
      </c>
      <c r="D209" s="75">
        <v>538769</v>
      </c>
    </row>
    <row r="210" spans="1:4" x14ac:dyDescent="0.25">
      <c r="A210" s="69" t="s">
        <v>40</v>
      </c>
      <c r="B210" s="7" t="s">
        <v>41</v>
      </c>
      <c r="C210" s="75">
        <f>'Bank wise'!AQ62</f>
        <v>14714</v>
      </c>
      <c r="D210" s="75">
        <v>3074773</v>
      </c>
    </row>
    <row r="211" spans="1:4" x14ac:dyDescent="0.25">
      <c r="A211" s="69">
        <v>2</v>
      </c>
      <c r="B211" s="7" t="s">
        <v>42</v>
      </c>
      <c r="C211" s="74">
        <f>C195+C199+C205+C206+C207+C208+C209+C210</f>
        <v>636025</v>
      </c>
      <c r="D211" s="74">
        <f>D195+D199+D205+D206+D207+D208+D209+D210</f>
        <v>77118016</v>
      </c>
    </row>
    <row r="212" spans="1:4" x14ac:dyDescent="0.25">
      <c r="A212" s="69">
        <v>3</v>
      </c>
      <c r="B212" s="10" t="s">
        <v>43</v>
      </c>
      <c r="C212" s="75">
        <f>'Bank wise'!AU62</f>
        <v>54576</v>
      </c>
      <c r="D212" s="75">
        <v>5760099.0000000009</v>
      </c>
    </row>
    <row r="213" spans="1:4" x14ac:dyDescent="0.25">
      <c r="A213" s="69">
        <v>4</v>
      </c>
      <c r="B213" s="11" t="s">
        <v>44</v>
      </c>
      <c r="C213" s="74"/>
      <c r="D213" s="74"/>
    </row>
    <row r="214" spans="1:4" x14ac:dyDescent="0.25">
      <c r="A214" s="69" t="s">
        <v>45</v>
      </c>
      <c r="B214" s="12" t="s">
        <v>46</v>
      </c>
      <c r="C214" s="75">
        <f>'Bank wise'!AW62</f>
        <v>2</v>
      </c>
      <c r="D214" s="75">
        <v>400</v>
      </c>
    </row>
    <row r="215" spans="1:4" x14ac:dyDescent="0.25">
      <c r="A215" s="69" t="s">
        <v>47</v>
      </c>
      <c r="B215" s="12" t="s">
        <v>33</v>
      </c>
      <c r="C215" s="75">
        <f>'Bank wise'!AY62</f>
        <v>9099</v>
      </c>
      <c r="D215" s="75">
        <v>3639700</v>
      </c>
    </row>
    <row r="216" spans="1:4" x14ac:dyDescent="0.25">
      <c r="A216" s="69" t="s">
        <v>48</v>
      </c>
      <c r="B216" s="12" t="s">
        <v>35</v>
      </c>
      <c r="C216" s="75">
        <f>'Bank wise'!BA62</f>
        <v>4455</v>
      </c>
      <c r="D216" s="75">
        <v>4223643</v>
      </c>
    </row>
    <row r="217" spans="1:4" x14ac:dyDescent="0.25">
      <c r="A217" s="69" t="s">
        <v>49</v>
      </c>
      <c r="B217" s="12" t="s">
        <v>50</v>
      </c>
      <c r="C217" s="75">
        <f>'Bank wise'!BC62</f>
        <v>11504</v>
      </c>
      <c r="D217" s="75">
        <v>9140471</v>
      </c>
    </row>
    <row r="218" spans="1:4" x14ac:dyDescent="0.25">
      <c r="A218" s="69" t="s">
        <v>51</v>
      </c>
      <c r="B218" s="12" t="s">
        <v>41</v>
      </c>
      <c r="C218" s="75">
        <f>'Bank wise'!BE62</f>
        <v>17557</v>
      </c>
      <c r="D218" s="75">
        <v>5468176.178247734</v>
      </c>
    </row>
    <row r="219" spans="1:4" x14ac:dyDescent="0.25">
      <c r="A219" s="69">
        <v>5</v>
      </c>
      <c r="B219" s="12" t="s">
        <v>52</v>
      </c>
      <c r="C219" s="74">
        <f>C214+C215+C216+C217+C218</f>
        <v>42617</v>
      </c>
      <c r="D219" s="74">
        <f>D214+D215+D216+D217+D218</f>
        <v>22472390.178247735</v>
      </c>
    </row>
    <row r="220" spans="1:4" x14ac:dyDescent="0.25">
      <c r="A220" s="69"/>
      <c r="B220" s="12" t="s">
        <v>53</v>
      </c>
      <c r="C220" s="74">
        <f>C211+C219</f>
        <v>678642</v>
      </c>
      <c r="D220" s="74">
        <f>D211+D219</f>
        <v>99590406.178247735</v>
      </c>
    </row>
    <row r="222" spans="1:4" x14ac:dyDescent="0.25">
      <c r="A222" s="1" t="s">
        <v>0</v>
      </c>
      <c r="B222" s="2"/>
      <c r="C222" s="1"/>
      <c r="D222" s="3" t="s">
        <v>1</v>
      </c>
    </row>
    <row r="224" spans="1:4" x14ac:dyDescent="0.25">
      <c r="A224" s="80" t="str">
        <f>A3</f>
        <v>Statement Showing Target of Annual Credit Plan ( ACP)  for the year ended 31.03.2021</v>
      </c>
      <c r="B224" s="80"/>
      <c r="C224" s="80"/>
      <c r="D224" s="80"/>
    </row>
    <row r="226" spans="1:4" x14ac:dyDescent="0.25">
      <c r="A226" s="5" t="s">
        <v>3</v>
      </c>
      <c r="B226" s="5"/>
      <c r="C226" s="5"/>
      <c r="D226" s="6" t="str">
        <f>$D$5</f>
        <v>No. in actuals , Amount in '000</v>
      </c>
    </row>
    <row r="228" spans="1:4" x14ac:dyDescent="0.25">
      <c r="A228" s="79" t="s">
        <v>59</v>
      </c>
      <c r="B228" s="79"/>
      <c r="C228" s="79"/>
      <c r="D228" s="79"/>
    </row>
    <row r="229" spans="1:4" x14ac:dyDescent="0.25">
      <c r="A229" s="81" t="s">
        <v>4</v>
      </c>
      <c r="B229" s="81" t="s">
        <v>5</v>
      </c>
      <c r="C229" s="83" t="s">
        <v>6</v>
      </c>
      <c r="D229" s="83"/>
    </row>
    <row r="230" spans="1:4" x14ac:dyDescent="0.25">
      <c r="A230" s="82"/>
      <c r="B230" s="82"/>
      <c r="C230" s="69" t="s">
        <v>7</v>
      </c>
      <c r="D230" s="69" t="s">
        <v>8</v>
      </c>
    </row>
    <row r="231" spans="1:4" x14ac:dyDescent="0.25">
      <c r="A231" s="69">
        <v>1</v>
      </c>
      <c r="B231" s="7" t="s">
        <v>9</v>
      </c>
      <c r="C231" s="72"/>
      <c r="D231" s="73"/>
    </row>
    <row r="232" spans="1:4" x14ac:dyDescent="0.25">
      <c r="A232" s="69" t="s">
        <v>10</v>
      </c>
      <c r="B232" s="7" t="s">
        <v>11</v>
      </c>
      <c r="C232" s="74">
        <f>C233+C234+C235</f>
        <v>7038852</v>
      </c>
      <c r="D232" s="74">
        <f>D233+D234+D235</f>
        <v>713911751.00000012</v>
      </c>
    </row>
    <row r="233" spans="1:4" x14ac:dyDescent="0.25">
      <c r="A233" s="8" t="s">
        <v>12</v>
      </c>
      <c r="B233" s="9" t="s">
        <v>13</v>
      </c>
      <c r="C233" s="72">
        <f>C48+C85+C122+C159+C196</f>
        <v>6567829</v>
      </c>
      <c r="D233" s="72">
        <f>D48+D85+D122+D159+D196</f>
        <v>643417268.00000012</v>
      </c>
    </row>
    <row r="234" spans="1:4" x14ac:dyDescent="0.25">
      <c r="A234" s="8" t="s">
        <v>14</v>
      </c>
      <c r="B234" s="9" t="s">
        <v>15</v>
      </c>
      <c r="C234" s="72">
        <f t="shared" ref="C234:D235" si="3">C49+C86+C123+C160+C197</f>
        <v>304246</v>
      </c>
      <c r="D234" s="72">
        <f t="shared" si="3"/>
        <v>39252336</v>
      </c>
    </row>
    <row r="235" spans="1:4" x14ac:dyDescent="0.25">
      <c r="A235" s="8" t="s">
        <v>16</v>
      </c>
      <c r="B235" s="9" t="s">
        <v>17</v>
      </c>
      <c r="C235" s="72">
        <f t="shared" si="3"/>
        <v>166777</v>
      </c>
      <c r="D235" s="72">
        <f t="shared" si="3"/>
        <v>31242147</v>
      </c>
    </row>
    <row r="236" spans="1:4" x14ac:dyDescent="0.25">
      <c r="A236" s="8" t="s">
        <v>18</v>
      </c>
      <c r="B236" s="10" t="s">
        <v>19</v>
      </c>
      <c r="C236" s="74">
        <f>C237+C238+C239+C240+C241</f>
        <v>1530152</v>
      </c>
      <c r="D236" s="74">
        <f>D237+D238+D239+D240+D241</f>
        <v>2460159367</v>
      </c>
    </row>
    <row r="237" spans="1:4" x14ac:dyDescent="0.25">
      <c r="A237" s="8" t="s">
        <v>20</v>
      </c>
      <c r="B237" s="9" t="s">
        <v>21</v>
      </c>
      <c r="C237" s="72">
        <f t="shared" ref="C237:D247" si="4">C52+C89+C126+C163+C200</f>
        <v>508642</v>
      </c>
      <c r="D237" s="72">
        <f t="shared" si="4"/>
        <v>722864641</v>
      </c>
    </row>
    <row r="238" spans="1:4" x14ac:dyDescent="0.25">
      <c r="A238" s="8" t="s">
        <v>22</v>
      </c>
      <c r="B238" s="9" t="s">
        <v>23</v>
      </c>
      <c r="C238" s="72">
        <f t="shared" si="4"/>
        <v>609809</v>
      </c>
      <c r="D238" s="72">
        <f t="shared" si="4"/>
        <v>988049020.00000012</v>
      </c>
    </row>
    <row r="239" spans="1:4" x14ac:dyDescent="0.25">
      <c r="A239" s="8" t="s">
        <v>24</v>
      </c>
      <c r="B239" s="9" t="s">
        <v>25</v>
      </c>
      <c r="C239" s="72">
        <f t="shared" si="4"/>
        <v>133643</v>
      </c>
      <c r="D239" s="72">
        <f t="shared" si="4"/>
        <v>427962427</v>
      </c>
    </row>
    <row r="240" spans="1:4" x14ac:dyDescent="0.25">
      <c r="A240" s="8" t="s">
        <v>26</v>
      </c>
      <c r="B240" s="9" t="s">
        <v>27</v>
      </c>
      <c r="C240" s="72">
        <f t="shared" si="4"/>
        <v>81468</v>
      </c>
      <c r="D240" s="72">
        <f t="shared" si="4"/>
        <v>50543643.000000015</v>
      </c>
    </row>
    <row r="241" spans="1:4" x14ac:dyDescent="0.25">
      <c r="A241" s="8" t="s">
        <v>28</v>
      </c>
      <c r="B241" s="9" t="s">
        <v>29</v>
      </c>
      <c r="C241" s="72">
        <f t="shared" si="4"/>
        <v>196590</v>
      </c>
      <c r="D241" s="72">
        <f t="shared" si="4"/>
        <v>270739636</v>
      </c>
    </row>
    <row r="242" spans="1:4" x14ac:dyDescent="0.25">
      <c r="A242" s="69" t="s">
        <v>30</v>
      </c>
      <c r="B242" s="7" t="s">
        <v>31</v>
      </c>
      <c r="C242" s="75">
        <f t="shared" si="4"/>
        <v>53373</v>
      </c>
      <c r="D242" s="75">
        <f t="shared" si="4"/>
        <v>322526108.64580572</v>
      </c>
    </row>
    <row r="243" spans="1:4" x14ac:dyDescent="0.25">
      <c r="A243" s="69" t="s">
        <v>32</v>
      </c>
      <c r="B243" s="7" t="s">
        <v>33</v>
      </c>
      <c r="C243" s="75">
        <f t="shared" si="4"/>
        <v>163618</v>
      </c>
      <c r="D243" s="75">
        <f t="shared" si="4"/>
        <v>47362689.626643561</v>
      </c>
    </row>
    <row r="244" spans="1:4" x14ac:dyDescent="0.25">
      <c r="A244" s="69" t="s">
        <v>34</v>
      </c>
      <c r="B244" s="7" t="s">
        <v>35</v>
      </c>
      <c r="C244" s="75">
        <f t="shared" si="4"/>
        <v>618268</v>
      </c>
      <c r="D244" s="75">
        <f t="shared" si="4"/>
        <v>659136315.64397109</v>
      </c>
    </row>
    <row r="245" spans="1:4" x14ac:dyDescent="0.25">
      <c r="A245" s="69" t="s">
        <v>36</v>
      </c>
      <c r="B245" s="7" t="s">
        <v>37</v>
      </c>
      <c r="C245" s="75">
        <f t="shared" si="4"/>
        <v>76370</v>
      </c>
      <c r="D245" s="75">
        <f t="shared" si="4"/>
        <v>30086227.421975333</v>
      </c>
    </row>
    <row r="246" spans="1:4" x14ac:dyDescent="0.25">
      <c r="A246" s="69" t="s">
        <v>38</v>
      </c>
      <c r="B246" s="7" t="s">
        <v>39</v>
      </c>
      <c r="C246" s="75">
        <f t="shared" si="4"/>
        <v>97246</v>
      </c>
      <c r="D246" s="75">
        <f t="shared" si="4"/>
        <v>29920738.661604322</v>
      </c>
    </row>
    <row r="247" spans="1:4" x14ac:dyDescent="0.25">
      <c r="A247" s="69" t="s">
        <v>40</v>
      </c>
      <c r="B247" s="7" t="s">
        <v>41</v>
      </c>
      <c r="C247" s="75">
        <f t="shared" si="4"/>
        <v>298070</v>
      </c>
      <c r="D247" s="75">
        <f t="shared" si="4"/>
        <v>210412657</v>
      </c>
    </row>
    <row r="248" spans="1:4" x14ac:dyDescent="0.25">
      <c r="A248" s="69">
        <v>2</v>
      </c>
      <c r="B248" s="7" t="s">
        <v>42</v>
      </c>
      <c r="C248" s="74">
        <f>C232+C236+C242+C243+C244+C245+C246+C247</f>
        <v>9875949</v>
      </c>
      <c r="D248" s="74">
        <f>D232+D236+D242+D243+D244+D245+D246+D247</f>
        <v>4473515855</v>
      </c>
    </row>
    <row r="249" spans="1:4" x14ac:dyDescent="0.25">
      <c r="A249" s="69">
        <v>3</v>
      </c>
      <c r="B249" s="10" t="s">
        <v>43</v>
      </c>
      <c r="C249" s="75">
        <f t="shared" ref="C249:D249" si="5">C64+C101+C138+C175+C212</f>
        <v>1044310</v>
      </c>
      <c r="D249" s="75">
        <f t="shared" si="5"/>
        <v>274691516</v>
      </c>
    </row>
    <row r="250" spans="1:4" x14ac:dyDescent="0.25">
      <c r="A250" s="69">
        <v>4</v>
      </c>
      <c r="B250" s="11" t="s">
        <v>44</v>
      </c>
      <c r="C250" s="74"/>
      <c r="D250" s="74"/>
    </row>
    <row r="251" spans="1:4" x14ac:dyDescent="0.25">
      <c r="A251" s="69" t="s">
        <v>45</v>
      </c>
      <c r="B251" s="12" t="s">
        <v>46</v>
      </c>
      <c r="C251" s="72">
        <f t="shared" ref="C251:D255" si="6">C66+C103+C140+C177+C214</f>
        <v>1048</v>
      </c>
      <c r="D251" s="72">
        <f t="shared" si="6"/>
        <v>1272800</v>
      </c>
    </row>
    <row r="252" spans="1:4" x14ac:dyDescent="0.25">
      <c r="A252" s="69" t="s">
        <v>47</v>
      </c>
      <c r="B252" s="12" t="s">
        <v>33</v>
      </c>
      <c r="C252" s="75">
        <f t="shared" si="6"/>
        <v>96325</v>
      </c>
      <c r="D252" s="75">
        <f t="shared" si="6"/>
        <v>39794234</v>
      </c>
    </row>
    <row r="253" spans="1:4" x14ac:dyDescent="0.25">
      <c r="A253" s="69" t="s">
        <v>48</v>
      </c>
      <c r="B253" s="12" t="s">
        <v>35</v>
      </c>
      <c r="C253" s="75">
        <f t="shared" si="6"/>
        <v>311948</v>
      </c>
      <c r="D253" s="75">
        <f t="shared" si="6"/>
        <v>489773528</v>
      </c>
    </row>
    <row r="254" spans="1:4" x14ac:dyDescent="0.25">
      <c r="A254" s="69" t="s">
        <v>49</v>
      </c>
      <c r="B254" s="12" t="s">
        <v>50</v>
      </c>
      <c r="C254" s="75">
        <f t="shared" si="6"/>
        <v>299526</v>
      </c>
      <c r="D254" s="75">
        <f t="shared" si="6"/>
        <v>134735668</v>
      </c>
    </row>
    <row r="255" spans="1:4" x14ac:dyDescent="0.25">
      <c r="A255" s="69" t="s">
        <v>51</v>
      </c>
      <c r="B255" s="12" t="s">
        <v>41</v>
      </c>
      <c r="C255" s="75">
        <f t="shared" si="6"/>
        <v>2193941</v>
      </c>
      <c r="D255" s="75">
        <f t="shared" si="6"/>
        <v>3195693818.0000005</v>
      </c>
    </row>
    <row r="256" spans="1:4" x14ac:dyDescent="0.25">
      <c r="A256" s="69">
        <v>5</v>
      </c>
      <c r="B256" s="12" t="s">
        <v>52</v>
      </c>
      <c r="C256" s="74">
        <f>C251+C252+C253+C254+C255</f>
        <v>2902788</v>
      </c>
      <c r="D256" s="74">
        <f>D251+D252+D253+D254+D255</f>
        <v>3861270048.0000005</v>
      </c>
    </row>
    <row r="257" spans="1:4" x14ac:dyDescent="0.25">
      <c r="A257" s="69"/>
      <c r="B257" s="12" t="s">
        <v>53</v>
      </c>
      <c r="C257" s="74">
        <f>C248+C256</f>
        <v>12778737</v>
      </c>
      <c r="D257" s="74">
        <f>D248+D256</f>
        <v>8334785903</v>
      </c>
    </row>
    <row r="259" spans="1:4" x14ac:dyDescent="0.25">
      <c r="A259" s="1" t="s">
        <v>0</v>
      </c>
      <c r="B259" s="2"/>
      <c r="C259" s="1"/>
      <c r="D259" s="3" t="s">
        <v>1</v>
      </c>
    </row>
    <row r="261" spans="1:4" x14ac:dyDescent="0.25">
      <c r="A261" s="80" t="str">
        <f>A3</f>
        <v>Statement Showing Target of Annual Credit Plan ( ACP)  for the year ended 31.03.2021</v>
      </c>
      <c r="B261" s="80"/>
      <c r="C261" s="80"/>
      <c r="D261" s="80"/>
    </row>
    <row r="263" spans="1:4" x14ac:dyDescent="0.25">
      <c r="A263" s="5" t="s">
        <v>3</v>
      </c>
      <c r="B263" s="5"/>
      <c r="C263" s="5"/>
      <c r="D263" s="6" t="str">
        <f>$D$5</f>
        <v>No. in actuals , Amount in '000</v>
      </c>
    </row>
    <row r="265" spans="1:4" x14ac:dyDescent="0.25">
      <c r="A265" s="79" t="s">
        <v>60</v>
      </c>
      <c r="B265" s="79"/>
      <c r="C265" s="79"/>
      <c r="D265" s="79"/>
    </row>
    <row r="266" spans="1:4" x14ac:dyDescent="0.25">
      <c r="A266" s="81" t="s">
        <v>4</v>
      </c>
      <c r="B266" s="81" t="s">
        <v>5</v>
      </c>
      <c r="C266" s="83" t="s">
        <v>6</v>
      </c>
      <c r="D266" s="83"/>
    </row>
    <row r="267" spans="1:4" x14ac:dyDescent="0.25">
      <c r="A267" s="82"/>
      <c r="B267" s="82"/>
      <c r="C267" s="69" t="s">
        <v>7</v>
      </c>
      <c r="D267" s="69" t="s">
        <v>8</v>
      </c>
    </row>
    <row r="268" spans="1:4" x14ac:dyDescent="0.25">
      <c r="A268" s="69">
        <v>1</v>
      </c>
      <c r="B268" s="7" t="s">
        <v>9</v>
      </c>
      <c r="C268" s="72"/>
      <c r="D268" s="73"/>
    </row>
    <row r="269" spans="1:4" x14ac:dyDescent="0.25">
      <c r="A269" s="69" t="s">
        <v>10</v>
      </c>
      <c r="B269" s="7" t="s">
        <v>11</v>
      </c>
      <c r="C269" s="74">
        <f>C270+C271+C272</f>
        <v>2939470</v>
      </c>
      <c r="D269" s="74">
        <f>D270+D271+D272</f>
        <v>222344282</v>
      </c>
    </row>
    <row r="270" spans="1:4" x14ac:dyDescent="0.25">
      <c r="A270" s="8" t="s">
        <v>12</v>
      </c>
      <c r="B270" s="9" t="s">
        <v>13</v>
      </c>
      <c r="C270" s="72">
        <f>'Bank wise'!E65</f>
        <v>2880245</v>
      </c>
      <c r="D270" s="72">
        <v>212765819</v>
      </c>
    </row>
    <row r="271" spans="1:4" x14ac:dyDescent="0.25">
      <c r="A271" s="8" t="s">
        <v>14</v>
      </c>
      <c r="B271" s="9" t="s">
        <v>15</v>
      </c>
      <c r="C271" s="72">
        <f>'Bank wise'!Q65</f>
        <v>40682</v>
      </c>
      <c r="D271" s="72">
        <v>6566541</v>
      </c>
    </row>
    <row r="272" spans="1:4" x14ac:dyDescent="0.25">
      <c r="A272" s="8" t="s">
        <v>16</v>
      </c>
      <c r="B272" s="9" t="s">
        <v>17</v>
      </c>
      <c r="C272" s="72">
        <f>'Bank wise'!S65</f>
        <v>18543</v>
      </c>
      <c r="D272" s="72">
        <v>3011922</v>
      </c>
    </row>
    <row r="273" spans="1:4" x14ac:dyDescent="0.25">
      <c r="A273" s="8" t="s">
        <v>18</v>
      </c>
      <c r="B273" s="10" t="s">
        <v>19</v>
      </c>
      <c r="C273" s="74">
        <f>C274+C275+C276+C277+C278</f>
        <v>156442</v>
      </c>
      <c r="D273" s="74">
        <f>D274+D275+D276+D277+D278</f>
        <v>24730927</v>
      </c>
    </row>
    <row r="274" spans="1:4" x14ac:dyDescent="0.25">
      <c r="A274" s="8" t="s">
        <v>20</v>
      </c>
      <c r="B274" s="9" t="s">
        <v>21</v>
      </c>
      <c r="C274" s="72">
        <f>'Bank wise'!W65</f>
        <v>58335</v>
      </c>
      <c r="D274" s="72">
        <v>4300083</v>
      </c>
    </row>
    <row r="275" spans="1:4" x14ac:dyDescent="0.25">
      <c r="A275" s="8" t="s">
        <v>22</v>
      </c>
      <c r="B275" s="9" t="s">
        <v>23</v>
      </c>
      <c r="C275" s="72">
        <f>'Bank wise'!Y65</f>
        <v>49810</v>
      </c>
      <c r="D275" s="72">
        <v>9318931.0000000019</v>
      </c>
    </row>
    <row r="276" spans="1:4" x14ac:dyDescent="0.25">
      <c r="A276" s="8" t="s">
        <v>24</v>
      </c>
      <c r="B276" s="9" t="s">
        <v>25</v>
      </c>
      <c r="C276" s="72">
        <f>'Bank wise'!AA65</f>
        <v>2746</v>
      </c>
      <c r="D276" s="72">
        <v>1595777</v>
      </c>
    </row>
    <row r="277" spans="1:4" x14ac:dyDescent="0.25">
      <c r="A277" s="8" t="s">
        <v>26</v>
      </c>
      <c r="B277" s="9" t="s">
        <v>27</v>
      </c>
      <c r="C277" s="72">
        <f>'Bank wise'!AC65</f>
        <v>7621</v>
      </c>
      <c r="D277" s="72">
        <v>1761403</v>
      </c>
    </row>
    <row r="278" spans="1:4" x14ac:dyDescent="0.25">
      <c r="A278" s="8" t="s">
        <v>28</v>
      </c>
      <c r="B278" s="9" t="s">
        <v>29</v>
      </c>
      <c r="C278" s="72">
        <f>'Bank wise'!AE65</f>
        <v>37930</v>
      </c>
      <c r="D278" s="72">
        <v>7754733</v>
      </c>
    </row>
    <row r="279" spans="1:4" x14ac:dyDescent="0.25">
      <c r="A279" s="69" t="s">
        <v>30</v>
      </c>
      <c r="B279" s="7" t="s">
        <v>31</v>
      </c>
      <c r="C279" s="75">
        <f>'Bank wise'!AG65</f>
        <v>2620</v>
      </c>
      <c r="D279" s="75">
        <v>535644</v>
      </c>
    </row>
    <row r="280" spans="1:4" x14ac:dyDescent="0.25">
      <c r="A280" s="69" t="s">
        <v>32</v>
      </c>
      <c r="B280" s="7" t="s">
        <v>33</v>
      </c>
      <c r="C280" s="75">
        <f>'Bank wise'!AI65</f>
        <v>23851</v>
      </c>
      <c r="D280" s="75">
        <v>3729218</v>
      </c>
    </row>
    <row r="281" spans="1:4" x14ac:dyDescent="0.25">
      <c r="A281" s="69" t="s">
        <v>34</v>
      </c>
      <c r="B281" s="7" t="s">
        <v>35</v>
      </c>
      <c r="C281" s="75">
        <f>'Bank wise'!AK65</f>
        <v>36918</v>
      </c>
      <c r="D281" s="75">
        <v>11280355.000000002</v>
      </c>
    </row>
    <row r="282" spans="1:4" x14ac:dyDescent="0.25">
      <c r="A282" s="69" t="s">
        <v>36</v>
      </c>
      <c r="B282" s="7" t="s">
        <v>37</v>
      </c>
      <c r="C282" s="75">
        <f>'Bank wise'!AM65</f>
        <v>4302</v>
      </c>
      <c r="D282" s="75">
        <v>1605757</v>
      </c>
    </row>
    <row r="283" spans="1:4" x14ac:dyDescent="0.25">
      <c r="A283" s="69" t="s">
        <v>38</v>
      </c>
      <c r="B283" s="7" t="s">
        <v>39</v>
      </c>
      <c r="C283" s="75">
        <f>'Bank wise'!AO65</f>
        <v>3516</v>
      </c>
      <c r="D283" s="75">
        <v>2160827.9999999995</v>
      </c>
    </row>
    <row r="284" spans="1:4" x14ac:dyDescent="0.25">
      <c r="A284" s="69" t="s">
        <v>40</v>
      </c>
      <c r="B284" s="7" t="s">
        <v>41</v>
      </c>
      <c r="C284" s="75">
        <f>'Bank wise'!AQ65</f>
        <v>27232</v>
      </c>
      <c r="D284" s="75">
        <v>5207685</v>
      </c>
    </row>
    <row r="285" spans="1:4" x14ac:dyDescent="0.25">
      <c r="A285" s="69">
        <v>2</v>
      </c>
      <c r="B285" s="7" t="s">
        <v>42</v>
      </c>
      <c r="C285" s="74">
        <f>C269+C273+C279+C280+C281+C282+C283+C284</f>
        <v>3194351</v>
      </c>
      <c r="D285" s="74">
        <f>D269+D273+D279+D280+D281+D282+D283+D284</f>
        <v>271594696</v>
      </c>
    </row>
    <row r="286" spans="1:4" x14ac:dyDescent="0.25">
      <c r="A286" s="69">
        <v>3</v>
      </c>
      <c r="B286" s="10" t="s">
        <v>43</v>
      </c>
      <c r="C286" s="75">
        <f>'Bank wise'!AU65</f>
        <v>315824</v>
      </c>
      <c r="D286" s="75">
        <v>29900752.999999996</v>
      </c>
    </row>
    <row r="287" spans="1:4" x14ac:dyDescent="0.25">
      <c r="A287" s="69">
        <v>4</v>
      </c>
      <c r="B287" s="11" t="s">
        <v>44</v>
      </c>
      <c r="C287" s="74"/>
      <c r="D287" s="74"/>
    </row>
    <row r="288" spans="1:4" x14ac:dyDescent="0.25">
      <c r="A288" s="69" t="s">
        <v>45</v>
      </c>
      <c r="B288" s="12" t="s">
        <v>46</v>
      </c>
      <c r="C288" s="75">
        <f>'Bank wise'!AW65</f>
        <v>642</v>
      </c>
      <c r="D288" s="75">
        <v>222500</v>
      </c>
    </row>
    <row r="289" spans="1:4" x14ac:dyDescent="0.25">
      <c r="A289" s="69" t="s">
        <v>47</v>
      </c>
      <c r="B289" s="12" t="s">
        <v>33</v>
      </c>
      <c r="C289" s="75">
        <f>'Bank wise'!AY65</f>
        <v>321</v>
      </c>
      <c r="D289" s="75">
        <v>133100</v>
      </c>
    </row>
    <row r="290" spans="1:4" x14ac:dyDescent="0.25">
      <c r="A290" s="69" t="s">
        <v>48</v>
      </c>
      <c r="B290" s="12" t="s">
        <v>35</v>
      </c>
      <c r="C290" s="75">
        <f>'Bank wise'!BA65</f>
        <v>30731</v>
      </c>
      <c r="D290" s="75">
        <v>9493880</v>
      </c>
    </row>
    <row r="291" spans="1:4" x14ac:dyDescent="0.25">
      <c r="A291" s="69" t="s">
        <v>49</v>
      </c>
      <c r="B291" s="12" t="s">
        <v>50</v>
      </c>
      <c r="C291" s="75">
        <f>'Bank wise'!BC65</f>
        <v>3205</v>
      </c>
      <c r="D291" s="75">
        <v>1277506</v>
      </c>
    </row>
    <row r="292" spans="1:4" x14ac:dyDescent="0.25">
      <c r="A292" s="69" t="s">
        <v>51</v>
      </c>
      <c r="B292" s="12" t="s">
        <v>41</v>
      </c>
      <c r="C292" s="75">
        <f>'Bank wise'!BE65</f>
        <v>263197</v>
      </c>
      <c r="D292" s="75">
        <v>50469889.999999993</v>
      </c>
    </row>
    <row r="293" spans="1:4" x14ac:dyDescent="0.25">
      <c r="A293" s="69">
        <v>5</v>
      </c>
      <c r="B293" s="12" t="s">
        <v>52</v>
      </c>
      <c r="C293" s="74">
        <f>C288+C289+C290+C291+C292</f>
        <v>298096</v>
      </c>
      <c r="D293" s="74">
        <f>D288+D289+D290+D291+D292</f>
        <v>61596875.999999993</v>
      </c>
    </row>
    <row r="294" spans="1:4" x14ac:dyDescent="0.25">
      <c r="A294" s="69"/>
      <c r="B294" s="12" t="s">
        <v>53</v>
      </c>
      <c r="C294" s="74">
        <f>C285+C293</f>
        <v>3492447</v>
      </c>
      <c r="D294" s="74">
        <f>D285+D293</f>
        <v>333191572</v>
      </c>
    </row>
  </sheetData>
  <sheetProtection algorithmName="SHA-512" hashValue="B5/C+ehkhR4HA6kFVNMjVs4otH0TZBXnmqI8Nlg8/WQhAlb11j1TfLUJ8x7lnrTjCa8jl9suIMMT5a8iVvNxQg==" saltValue="y28ylpSJm2xqkt70+sKrmw==" spinCount="100000" sheet="1" objects="1" scenarios="1"/>
  <mergeCells count="39">
    <mergeCell ref="A261:D261"/>
    <mergeCell ref="A265:D265"/>
    <mergeCell ref="A266:A267"/>
    <mergeCell ref="B266:B267"/>
    <mergeCell ref="C266:D266"/>
    <mergeCell ref="A229:A230"/>
    <mergeCell ref="B229:B230"/>
    <mergeCell ref="C229:D229"/>
    <mergeCell ref="A154:D154"/>
    <mergeCell ref="A155:A156"/>
    <mergeCell ref="B155:B156"/>
    <mergeCell ref="C155:D155"/>
    <mergeCell ref="A187:D187"/>
    <mergeCell ref="A191:D191"/>
    <mergeCell ref="A192:A193"/>
    <mergeCell ref="B192:B193"/>
    <mergeCell ref="C192:D192"/>
    <mergeCell ref="A224:D224"/>
    <mergeCell ref="A228:D228"/>
    <mergeCell ref="A150:D150"/>
    <mergeCell ref="A44:A45"/>
    <mergeCell ref="B44:B45"/>
    <mergeCell ref="C44:D44"/>
    <mergeCell ref="A76:D76"/>
    <mergeCell ref="A80:D80"/>
    <mergeCell ref="A81:A82"/>
    <mergeCell ref="B81:B82"/>
    <mergeCell ref="C81:D81"/>
    <mergeCell ref="A113:D113"/>
    <mergeCell ref="A117:D117"/>
    <mergeCell ref="A118:A119"/>
    <mergeCell ref="B118:B119"/>
    <mergeCell ref="C118:D118"/>
    <mergeCell ref="A43:D43"/>
    <mergeCell ref="A3:D3"/>
    <mergeCell ref="A7:A8"/>
    <mergeCell ref="B7:B8"/>
    <mergeCell ref="C7:D7"/>
    <mergeCell ref="A39:D39"/>
  </mergeCells>
  <printOptions horizontalCentered="1"/>
  <pageMargins left="0.5" right="0.5" top="0.5" bottom="0.5" header="0.25" footer="0.25"/>
  <pageSetup paperSize="9" scale="98" orientation="portrait" r:id="rId1"/>
  <headerFooter alignWithMargins="0"/>
  <rowBreaks count="7" manualBreakCount="7">
    <brk id="36" max="16383" man="1"/>
    <brk id="73" max="16383" man="1"/>
    <brk id="110" max="3" man="1"/>
    <brk id="147" max="3" man="1"/>
    <brk id="184" max="3" man="1"/>
    <brk id="221" max="3" man="1"/>
    <brk id="258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T169"/>
  <sheetViews>
    <sheetView zoomScaleNormal="100" workbookViewId="0">
      <pane xSplit="2" ySplit="10" topLeftCell="C11" activePane="bottomRight" state="frozen"/>
      <selection activeCell="AD7" sqref="A1:XFD1048576"/>
      <selection pane="topRight" activeCell="AD7" sqref="A1:XFD1048576"/>
      <selection pane="bottomLeft" activeCell="AD7" sqref="A1:XFD1048576"/>
      <selection pane="bottomRight" activeCell="C11" sqref="C11"/>
    </sheetView>
  </sheetViews>
  <sheetFormatPr defaultRowHeight="12.75" x14ac:dyDescent="0.25"/>
  <cols>
    <col min="1" max="1" width="5.7109375" style="16" customWidth="1"/>
    <col min="2" max="2" width="29.140625" style="16" bestFit="1" customWidth="1"/>
    <col min="3" max="62" width="8.7109375" style="16" customWidth="1"/>
    <col min="63" max="16384" width="9.140625" style="16"/>
  </cols>
  <sheetData>
    <row r="1" spans="1:62" ht="20.25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6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3" spans="1:62" ht="15.75" x14ac:dyDescent="0.25">
      <c r="A3" s="18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</row>
    <row r="4" spans="1:62" ht="12.75" customHeight="1" x14ac:dyDescent="0.25">
      <c r="A4" s="19" t="s">
        <v>203</v>
      </c>
      <c r="B4" s="20"/>
      <c r="C4" s="20"/>
      <c r="D4" s="20"/>
      <c r="E4" s="20"/>
      <c r="F4" s="20"/>
      <c r="G4" s="20"/>
      <c r="H4" s="76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21" t="s">
        <v>63</v>
      </c>
    </row>
    <row r="5" spans="1:62" x14ac:dyDescent="0.25">
      <c r="A5" s="22"/>
      <c r="B5" s="22"/>
      <c r="C5" s="84" t="s">
        <v>64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71"/>
      <c r="AV5" s="71"/>
      <c r="AW5" s="85" t="s">
        <v>65</v>
      </c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22"/>
      <c r="BJ5" s="22"/>
    </row>
    <row r="6" spans="1:62" ht="17.100000000000001" customHeight="1" x14ac:dyDescent="0.25">
      <c r="A6" s="86" t="s">
        <v>66</v>
      </c>
      <c r="B6" s="86" t="s">
        <v>67</v>
      </c>
      <c r="C6" s="89" t="s">
        <v>68</v>
      </c>
      <c r="D6" s="90"/>
      <c r="E6" s="95" t="s">
        <v>13</v>
      </c>
      <c r="F6" s="95"/>
      <c r="G6" s="95"/>
      <c r="H6" s="95"/>
      <c r="I6" s="95"/>
      <c r="J6" s="95"/>
      <c r="K6" s="95"/>
      <c r="L6" s="95"/>
      <c r="M6" s="95"/>
      <c r="N6" s="95"/>
      <c r="O6" s="89" t="s">
        <v>69</v>
      </c>
      <c r="P6" s="90"/>
      <c r="Q6" s="89" t="s">
        <v>15</v>
      </c>
      <c r="R6" s="90"/>
      <c r="S6" s="89" t="s">
        <v>17</v>
      </c>
      <c r="T6" s="90"/>
      <c r="U6" s="89" t="s">
        <v>70</v>
      </c>
      <c r="V6" s="90"/>
      <c r="W6" s="89" t="s">
        <v>71</v>
      </c>
      <c r="X6" s="90"/>
      <c r="Y6" s="89" t="s">
        <v>72</v>
      </c>
      <c r="Z6" s="90"/>
      <c r="AA6" s="89" t="s">
        <v>73</v>
      </c>
      <c r="AB6" s="90"/>
      <c r="AC6" s="89" t="s">
        <v>27</v>
      </c>
      <c r="AD6" s="90"/>
      <c r="AE6" s="89" t="s">
        <v>29</v>
      </c>
      <c r="AF6" s="90"/>
      <c r="AG6" s="89" t="s">
        <v>31</v>
      </c>
      <c r="AH6" s="90"/>
      <c r="AI6" s="89" t="s">
        <v>33</v>
      </c>
      <c r="AJ6" s="90"/>
      <c r="AK6" s="89" t="s">
        <v>35</v>
      </c>
      <c r="AL6" s="90"/>
      <c r="AM6" s="89" t="s">
        <v>37</v>
      </c>
      <c r="AN6" s="90"/>
      <c r="AO6" s="89" t="s">
        <v>39</v>
      </c>
      <c r="AP6" s="90"/>
      <c r="AQ6" s="89" t="s">
        <v>41</v>
      </c>
      <c r="AR6" s="90"/>
      <c r="AS6" s="89" t="s">
        <v>74</v>
      </c>
      <c r="AT6" s="90"/>
      <c r="AU6" s="89" t="s">
        <v>43</v>
      </c>
      <c r="AV6" s="90"/>
      <c r="AW6" s="89" t="s">
        <v>46</v>
      </c>
      <c r="AX6" s="90"/>
      <c r="AY6" s="89" t="s">
        <v>33</v>
      </c>
      <c r="AZ6" s="90"/>
      <c r="BA6" s="89" t="s">
        <v>35</v>
      </c>
      <c r="BB6" s="90"/>
      <c r="BC6" s="89" t="s">
        <v>75</v>
      </c>
      <c r="BD6" s="90"/>
      <c r="BE6" s="89" t="s">
        <v>41</v>
      </c>
      <c r="BF6" s="90"/>
      <c r="BG6" s="89" t="s">
        <v>76</v>
      </c>
      <c r="BH6" s="90"/>
      <c r="BI6" s="89" t="s">
        <v>77</v>
      </c>
      <c r="BJ6" s="90"/>
    </row>
    <row r="7" spans="1:62" ht="17.100000000000001" customHeight="1" x14ac:dyDescent="0.25">
      <c r="A7" s="87"/>
      <c r="B7" s="87"/>
      <c r="C7" s="91"/>
      <c r="D7" s="92"/>
      <c r="E7" s="95" t="s">
        <v>78</v>
      </c>
      <c r="F7" s="95"/>
      <c r="G7" s="95" t="s">
        <v>79</v>
      </c>
      <c r="H7" s="95"/>
      <c r="I7" s="95"/>
      <c r="J7" s="95"/>
      <c r="K7" s="95"/>
      <c r="L7" s="95"/>
      <c r="M7" s="95" t="s">
        <v>80</v>
      </c>
      <c r="N7" s="95"/>
      <c r="O7" s="91"/>
      <c r="P7" s="92"/>
      <c r="Q7" s="91"/>
      <c r="R7" s="92"/>
      <c r="S7" s="91"/>
      <c r="T7" s="92"/>
      <c r="U7" s="91"/>
      <c r="V7" s="92"/>
      <c r="W7" s="91"/>
      <c r="X7" s="92"/>
      <c r="Y7" s="91"/>
      <c r="Z7" s="92"/>
      <c r="AA7" s="91"/>
      <c r="AB7" s="92"/>
      <c r="AC7" s="91"/>
      <c r="AD7" s="92"/>
      <c r="AE7" s="91"/>
      <c r="AF7" s="92"/>
      <c r="AG7" s="91"/>
      <c r="AH7" s="92"/>
      <c r="AI7" s="91"/>
      <c r="AJ7" s="92"/>
      <c r="AK7" s="91"/>
      <c r="AL7" s="92"/>
      <c r="AM7" s="91"/>
      <c r="AN7" s="92"/>
      <c r="AO7" s="91"/>
      <c r="AP7" s="92"/>
      <c r="AQ7" s="91"/>
      <c r="AR7" s="92"/>
      <c r="AS7" s="91"/>
      <c r="AT7" s="92"/>
      <c r="AU7" s="91"/>
      <c r="AV7" s="92"/>
      <c r="AW7" s="91"/>
      <c r="AX7" s="92"/>
      <c r="AY7" s="91"/>
      <c r="AZ7" s="92"/>
      <c r="BA7" s="91"/>
      <c r="BB7" s="92"/>
      <c r="BC7" s="91"/>
      <c r="BD7" s="92"/>
      <c r="BE7" s="91"/>
      <c r="BF7" s="92"/>
      <c r="BG7" s="91"/>
      <c r="BH7" s="92"/>
      <c r="BI7" s="91"/>
      <c r="BJ7" s="92"/>
    </row>
    <row r="8" spans="1:62" ht="24.95" customHeight="1" x14ac:dyDescent="0.25">
      <c r="A8" s="87"/>
      <c r="B8" s="87"/>
      <c r="C8" s="93"/>
      <c r="D8" s="94"/>
      <c r="E8" s="95"/>
      <c r="F8" s="95"/>
      <c r="G8" s="96" t="s">
        <v>81</v>
      </c>
      <c r="H8" s="96"/>
      <c r="I8" s="96" t="s">
        <v>82</v>
      </c>
      <c r="J8" s="96"/>
      <c r="K8" s="96" t="s">
        <v>83</v>
      </c>
      <c r="L8" s="96"/>
      <c r="M8" s="95"/>
      <c r="N8" s="95"/>
      <c r="O8" s="93"/>
      <c r="P8" s="94"/>
      <c r="Q8" s="93"/>
      <c r="R8" s="94"/>
      <c r="S8" s="93"/>
      <c r="T8" s="94"/>
      <c r="U8" s="93"/>
      <c r="V8" s="94"/>
      <c r="W8" s="93"/>
      <c r="X8" s="94"/>
      <c r="Y8" s="93"/>
      <c r="Z8" s="94"/>
      <c r="AA8" s="93"/>
      <c r="AB8" s="94"/>
      <c r="AC8" s="93"/>
      <c r="AD8" s="94"/>
      <c r="AE8" s="93"/>
      <c r="AF8" s="94"/>
      <c r="AG8" s="93"/>
      <c r="AH8" s="94"/>
      <c r="AI8" s="93"/>
      <c r="AJ8" s="94"/>
      <c r="AK8" s="93"/>
      <c r="AL8" s="94"/>
      <c r="AM8" s="93"/>
      <c r="AN8" s="94"/>
      <c r="AO8" s="93"/>
      <c r="AP8" s="94"/>
      <c r="AQ8" s="93"/>
      <c r="AR8" s="94"/>
      <c r="AS8" s="93"/>
      <c r="AT8" s="94"/>
      <c r="AU8" s="93"/>
      <c r="AV8" s="94"/>
      <c r="AW8" s="93"/>
      <c r="AX8" s="94"/>
      <c r="AY8" s="93"/>
      <c r="AZ8" s="94"/>
      <c r="BA8" s="93"/>
      <c r="BB8" s="94"/>
      <c r="BC8" s="93"/>
      <c r="BD8" s="94"/>
      <c r="BE8" s="93"/>
      <c r="BF8" s="94"/>
      <c r="BG8" s="93"/>
      <c r="BH8" s="94"/>
      <c r="BI8" s="93"/>
      <c r="BJ8" s="94"/>
    </row>
    <row r="9" spans="1:62" ht="15" customHeight="1" x14ac:dyDescent="0.25">
      <c r="A9" s="88"/>
      <c r="B9" s="88"/>
      <c r="C9" s="23" t="s">
        <v>84</v>
      </c>
      <c r="D9" s="24" t="s">
        <v>85</v>
      </c>
      <c r="E9" s="23" t="s">
        <v>84</v>
      </c>
      <c r="F9" s="24" t="s">
        <v>85</v>
      </c>
      <c r="G9" s="23" t="s">
        <v>84</v>
      </c>
      <c r="H9" s="24" t="s">
        <v>85</v>
      </c>
      <c r="I9" s="23" t="s">
        <v>84</v>
      </c>
      <c r="J9" s="24" t="s">
        <v>85</v>
      </c>
      <c r="K9" s="23" t="s">
        <v>84</v>
      </c>
      <c r="L9" s="24" t="s">
        <v>85</v>
      </c>
      <c r="M9" s="23" t="s">
        <v>84</v>
      </c>
      <c r="N9" s="24" t="s">
        <v>85</v>
      </c>
      <c r="O9" s="23" t="s">
        <v>84</v>
      </c>
      <c r="P9" s="24" t="s">
        <v>85</v>
      </c>
      <c r="Q9" s="23" t="s">
        <v>84</v>
      </c>
      <c r="R9" s="24" t="s">
        <v>85</v>
      </c>
      <c r="S9" s="23" t="s">
        <v>84</v>
      </c>
      <c r="T9" s="24" t="s">
        <v>85</v>
      </c>
      <c r="U9" s="23" t="s">
        <v>84</v>
      </c>
      <c r="V9" s="24" t="s">
        <v>85</v>
      </c>
      <c r="W9" s="23" t="s">
        <v>84</v>
      </c>
      <c r="X9" s="24" t="s">
        <v>85</v>
      </c>
      <c r="Y9" s="23" t="s">
        <v>84</v>
      </c>
      <c r="Z9" s="24" t="s">
        <v>85</v>
      </c>
      <c r="AA9" s="23" t="s">
        <v>84</v>
      </c>
      <c r="AB9" s="24" t="s">
        <v>85</v>
      </c>
      <c r="AC9" s="23" t="s">
        <v>84</v>
      </c>
      <c r="AD9" s="24" t="s">
        <v>85</v>
      </c>
      <c r="AE9" s="23" t="s">
        <v>84</v>
      </c>
      <c r="AF9" s="24" t="s">
        <v>85</v>
      </c>
      <c r="AG9" s="23" t="s">
        <v>84</v>
      </c>
      <c r="AH9" s="24" t="s">
        <v>85</v>
      </c>
      <c r="AI9" s="23" t="s">
        <v>84</v>
      </c>
      <c r="AJ9" s="24" t="s">
        <v>85</v>
      </c>
      <c r="AK9" s="23" t="s">
        <v>84</v>
      </c>
      <c r="AL9" s="24" t="s">
        <v>85</v>
      </c>
      <c r="AM9" s="23" t="s">
        <v>84</v>
      </c>
      <c r="AN9" s="24" t="s">
        <v>85</v>
      </c>
      <c r="AO9" s="23" t="s">
        <v>84</v>
      </c>
      <c r="AP9" s="24" t="s">
        <v>85</v>
      </c>
      <c r="AQ9" s="23" t="s">
        <v>84</v>
      </c>
      <c r="AR9" s="24" t="s">
        <v>85</v>
      </c>
      <c r="AS9" s="23" t="s">
        <v>84</v>
      </c>
      <c r="AT9" s="24" t="s">
        <v>85</v>
      </c>
      <c r="AU9" s="23" t="s">
        <v>84</v>
      </c>
      <c r="AV9" s="24" t="s">
        <v>85</v>
      </c>
      <c r="AW9" s="23" t="s">
        <v>84</v>
      </c>
      <c r="AX9" s="24" t="s">
        <v>85</v>
      </c>
      <c r="AY9" s="23" t="s">
        <v>84</v>
      </c>
      <c r="AZ9" s="24" t="s">
        <v>85</v>
      </c>
      <c r="BA9" s="23" t="s">
        <v>84</v>
      </c>
      <c r="BB9" s="24" t="s">
        <v>85</v>
      </c>
      <c r="BC9" s="23" t="s">
        <v>84</v>
      </c>
      <c r="BD9" s="24" t="s">
        <v>85</v>
      </c>
      <c r="BE9" s="23" t="s">
        <v>84</v>
      </c>
      <c r="BF9" s="24" t="s">
        <v>85</v>
      </c>
      <c r="BG9" s="23" t="s">
        <v>84</v>
      </c>
      <c r="BH9" s="24" t="s">
        <v>85</v>
      </c>
      <c r="BI9" s="23" t="s">
        <v>84</v>
      </c>
      <c r="BJ9" s="24" t="s">
        <v>85</v>
      </c>
    </row>
    <row r="10" spans="1:62" ht="15" customHeight="1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5">
        <v>18</v>
      </c>
      <c r="S10" s="25">
        <v>19</v>
      </c>
      <c r="T10" s="25">
        <v>20</v>
      </c>
      <c r="U10" s="25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  <c r="AL10" s="25">
        <v>38</v>
      </c>
      <c r="AM10" s="25">
        <v>39</v>
      </c>
      <c r="AN10" s="25">
        <v>40</v>
      </c>
      <c r="AO10" s="25">
        <v>41</v>
      </c>
      <c r="AP10" s="25">
        <v>42</v>
      </c>
      <c r="AQ10" s="25">
        <v>43</v>
      </c>
      <c r="AR10" s="25">
        <v>44</v>
      </c>
      <c r="AS10" s="25">
        <v>45</v>
      </c>
      <c r="AT10" s="25">
        <v>46</v>
      </c>
      <c r="AU10" s="25">
        <v>47</v>
      </c>
      <c r="AV10" s="25">
        <v>48</v>
      </c>
      <c r="AW10" s="25">
        <v>49</v>
      </c>
      <c r="AX10" s="25">
        <v>50</v>
      </c>
      <c r="AY10" s="25">
        <v>51</v>
      </c>
      <c r="AZ10" s="25">
        <v>52</v>
      </c>
      <c r="BA10" s="25">
        <v>53</v>
      </c>
      <c r="BB10" s="25">
        <v>54</v>
      </c>
      <c r="BC10" s="25">
        <v>55</v>
      </c>
      <c r="BD10" s="25">
        <v>56</v>
      </c>
      <c r="BE10" s="25">
        <v>57</v>
      </c>
      <c r="BF10" s="25">
        <v>58</v>
      </c>
      <c r="BG10" s="25">
        <v>59</v>
      </c>
      <c r="BH10" s="25">
        <v>60</v>
      </c>
      <c r="BI10" s="25">
        <v>61</v>
      </c>
      <c r="BJ10" s="25">
        <v>62</v>
      </c>
    </row>
    <row r="11" spans="1:62" ht="12.75" customHeight="1" x14ac:dyDescent="0.25">
      <c r="A11" s="26">
        <v>1</v>
      </c>
      <c r="B11" s="27" t="s">
        <v>86</v>
      </c>
      <c r="C11" s="28">
        <f t="shared" ref="C11:D22" si="0">E11+Q11+S11</f>
        <v>465790</v>
      </c>
      <c r="D11" s="28">
        <f t="shared" si="0"/>
        <v>48369851</v>
      </c>
      <c r="E11" s="28">
        <f t="shared" ref="E11:F22" si="1">K11+M11</f>
        <v>425217</v>
      </c>
      <c r="F11" s="28">
        <f t="shared" si="1"/>
        <v>43347088</v>
      </c>
      <c r="G11" s="28">
        <v>213564</v>
      </c>
      <c r="H11" s="28">
        <v>22055963.40394517</v>
      </c>
      <c r="I11" s="28">
        <v>114395</v>
      </c>
      <c r="J11" s="28">
        <v>8250490.5960548278</v>
      </c>
      <c r="K11" s="28">
        <f t="shared" ref="K11:L22" si="2">G11+I11</f>
        <v>327959</v>
      </c>
      <c r="L11" s="28">
        <f t="shared" si="2"/>
        <v>30306454</v>
      </c>
      <c r="M11" s="28">
        <v>97258</v>
      </c>
      <c r="N11" s="28">
        <v>13040633.999999998</v>
      </c>
      <c r="O11" s="28">
        <v>40530</v>
      </c>
      <c r="P11" s="28">
        <v>5361214.0000000009</v>
      </c>
      <c r="Q11" s="28">
        <v>29381</v>
      </c>
      <c r="R11" s="28">
        <v>3343160</v>
      </c>
      <c r="S11" s="28">
        <v>11192</v>
      </c>
      <c r="T11" s="28">
        <v>1679603.0000000002</v>
      </c>
      <c r="U11" s="28">
        <f t="shared" ref="U11:V22" si="3">W11+Y11+AA11+AC11+AE11</f>
        <v>87616</v>
      </c>
      <c r="V11" s="28">
        <f t="shared" si="3"/>
        <v>212509970</v>
      </c>
      <c r="W11" s="28">
        <v>24415</v>
      </c>
      <c r="X11" s="28">
        <v>104135496.00000001</v>
      </c>
      <c r="Y11" s="28">
        <v>37193</v>
      </c>
      <c r="Z11" s="28">
        <v>60445073</v>
      </c>
      <c r="AA11" s="28">
        <v>7272</v>
      </c>
      <c r="AB11" s="28">
        <v>18345975</v>
      </c>
      <c r="AC11" s="28">
        <v>5674</v>
      </c>
      <c r="AD11" s="28">
        <v>2928730</v>
      </c>
      <c r="AE11" s="28">
        <v>13062</v>
      </c>
      <c r="AF11" s="28">
        <v>26654696.000000007</v>
      </c>
      <c r="AG11" s="28">
        <v>3687</v>
      </c>
      <c r="AH11" s="28">
        <v>24296296</v>
      </c>
      <c r="AI11" s="28">
        <v>14593</v>
      </c>
      <c r="AJ11" s="28">
        <v>4159699.0000000014</v>
      </c>
      <c r="AK11" s="28">
        <v>27866</v>
      </c>
      <c r="AL11" s="28">
        <v>36259288.000000007</v>
      </c>
      <c r="AM11" s="28">
        <v>7908</v>
      </c>
      <c r="AN11" s="28">
        <v>2938082</v>
      </c>
      <c r="AO11" s="28">
        <v>6600</v>
      </c>
      <c r="AP11" s="28">
        <v>2269706</v>
      </c>
      <c r="AQ11" s="28">
        <v>14775</v>
      </c>
      <c r="AR11" s="28">
        <v>17149255.999999996</v>
      </c>
      <c r="AS11" s="29">
        <f t="shared" ref="AS11:AT22" si="4">C11+U11+AG11+AI11+AK11+AM11+AO11+AQ11</f>
        <v>628835</v>
      </c>
      <c r="AT11" s="29">
        <f t="shared" si="4"/>
        <v>347952148</v>
      </c>
      <c r="AU11" s="28">
        <v>77556</v>
      </c>
      <c r="AV11" s="28">
        <v>21446402</v>
      </c>
      <c r="AW11" s="28">
        <v>122</v>
      </c>
      <c r="AX11" s="28">
        <v>60900</v>
      </c>
      <c r="AY11" s="28">
        <v>5074</v>
      </c>
      <c r="AZ11" s="28">
        <v>3187500</v>
      </c>
      <c r="BA11" s="28">
        <v>16226</v>
      </c>
      <c r="BB11" s="28">
        <v>21901184</v>
      </c>
      <c r="BC11" s="28">
        <v>6923</v>
      </c>
      <c r="BD11" s="28">
        <v>4976127</v>
      </c>
      <c r="BE11" s="28">
        <v>71930</v>
      </c>
      <c r="BF11" s="28">
        <v>172759081.13897279</v>
      </c>
      <c r="BG11" s="29">
        <f t="shared" ref="BG11:BH22" si="5">AW11+AY11+BA11+BC11+BE11</f>
        <v>100275</v>
      </c>
      <c r="BH11" s="29">
        <f t="shared" si="5"/>
        <v>202884792.13897279</v>
      </c>
      <c r="BI11" s="29">
        <f t="shared" ref="BI11:BJ22" si="6">BG11+AS11</f>
        <v>729110</v>
      </c>
      <c r="BJ11" s="29">
        <f t="shared" si="6"/>
        <v>550836940.13897276</v>
      </c>
    </row>
    <row r="12" spans="1:62" ht="12.75" customHeight="1" x14ac:dyDescent="0.25">
      <c r="A12" s="26">
        <v>2</v>
      </c>
      <c r="B12" s="27" t="s">
        <v>87</v>
      </c>
      <c r="C12" s="28">
        <f t="shared" si="0"/>
        <v>558294</v>
      </c>
      <c r="D12" s="28">
        <f t="shared" si="0"/>
        <v>62118101</v>
      </c>
      <c r="E12" s="28">
        <f t="shared" si="1"/>
        <v>508762</v>
      </c>
      <c r="F12" s="28">
        <f t="shared" si="1"/>
        <v>55580750</v>
      </c>
      <c r="G12" s="28">
        <v>194103</v>
      </c>
      <c r="H12" s="28">
        <v>23425086.282687359</v>
      </c>
      <c r="I12" s="28">
        <v>153653</v>
      </c>
      <c r="J12" s="28">
        <v>13215005.717312643</v>
      </c>
      <c r="K12" s="28">
        <f t="shared" si="2"/>
        <v>347756</v>
      </c>
      <c r="L12" s="28">
        <f t="shared" si="2"/>
        <v>36640092</v>
      </c>
      <c r="M12" s="28">
        <v>161006</v>
      </c>
      <c r="N12" s="28">
        <v>18940657.999999996</v>
      </c>
      <c r="O12" s="28">
        <v>100659</v>
      </c>
      <c r="P12" s="28">
        <v>9671036</v>
      </c>
      <c r="Q12" s="28">
        <v>23225</v>
      </c>
      <c r="R12" s="28">
        <v>2857131</v>
      </c>
      <c r="S12" s="28">
        <v>26307</v>
      </c>
      <c r="T12" s="28">
        <v>3680219.9999999995</v>
      </c>
      <c r="U12" s="28">
        <f t="shared" si="3"/>
        <v>96799</v>
      </c>
      <c r="V12" s="28">
        <f t="shared" si="3"/>
        <v>128400339</v>
      </c>
      <c r="W12" s="28">
        <v>39363</v>
      </c>
      <c r="X12" s="28">
        <v>34390509.999999993</v>
      </c>
      <c r="Y12" s="28">
        <v>28900</v>
      </c>
      <c r="Z12" s="28">
        <v>61031460</v>
      </c>
      <c r="AA12" s="28">
        <v>11173</v>
      </c>
      <c r="AB12" s="28">
        <v>20457886</v>
      </c>
      <c r="AC12" s="28">
        <v>4087</v>
      </c>
      <c r="AD12" s="28">
        <v>2406056</v>
      </c>
      <c r="AE12" s="28">
        <v>13276</v>
      </c>
      <c r="AF12" s="28">
        <v>10114427.000000002</v>
      </c>
      <c r="AG12" s="28">
        <v>4839</v>
      </c>
      <c r="AH12" s="28">
        <v>16297078.000000004</v>
      </c>
      <c r="AI12" s="28">
        <v>10243</v>
      </c>
      <c r="AJ12" s="28">
        <v>3042429.9999999995</v>
      </c>
      <c r="AK12" s="28">
        <v>21779</v>
      </c>
      <c r="AL12" s="28">
        <v>23031583</v>
      </c>
      <c r="AM12" s="28">
        <v>3348</v>
      </c>
      <c r="AN12" s="28">
        <v>1421742</v>
      </c>
      <c r="AO12" s="28">
        <v>9281</v>
      </c>
      <c r="AP12" s="28">
        <v>1127667.9999999998</v>
      </c>
      <c r="AQ12" s="28">
        <v>20727</v>
      </c>
      <c r="AR12" s="28">
        <v>8980341</v>
      </c>
      <c r="AS12" s="29">
        <f t="shared" si="4"/>
        <v>725310</v>
      </c>
      <c r="AT12" s="29">
        <f t="shared" si="4"/>
        <v>244419282</v>
      </c>
      <c r="AU12" s="28">
        <v>60342</v>
      </c>
      <c r="AV12" s="28">
        <v>16802060</v>
      </c>
      <c r="AW12" s="28">
        <v>116</v>
      </c>
      <c r="AX12" s="28">
        <v>725000</v>
      </c>
      <c r="AY12" s="28">
        <v>10946</v>
      </c>
      <c r="AZ12" s="28">
        <v>1565194</v>
      </c>
      <c r="BA12" s="28">
        <v>35305</v>
      </c>
      <c r="BB12" s="28">
        <v>22751538</v>
      </c>
      <c r="BC12" s="28">
        <v>27438</v>
      </c>
      <c r="BD12" s="28">
        <v>3633979</v>
      </c>
      <c r="BE12" s="28">
        <v>56165</v>
      </c>
      <c r="BF12" s="28">
        <v>119533053.60422958</v>
      </c>
      <c r="BG12" s="29">
        <f t="shared" si="5"/>
        <v>129970</v>
      </c>
      <c r="BH12" s="29">
        <f t="shared" si="5"/>
        <v>148208764.60422957</v>
      </c>
      <c r="BI12" s="29">
        <f t="shared" si="6"/>
        <v>855280</v>
      </c>
      <c r="BJ12" s="29">
        <f t="shared" si="6"/>
        <v>392628046.60422957</v>
      </c>
    </row>
    <row r="13" spans="1:62" ht="12.75" customHeight="1" x14ac:dyDescent="0.25">
      <c r="A13" s="26">
        <v>3</v>
      </c>
      <c r="B13" s="27" t="s">
        <v>88</v>
      </c>
      <c r="C13" s="28">
        <f t="shared" si="0"/>
        <v>893163</v>
      </c>
      <c r="D13" s="28">
        <f t="shared" si="0"/>
        <v>86754254.000000015</v>
      </c>
      <c r="E13" s="28">
        <f t="shared" si="1"/>
        <v>838070</v>
      </c>
      <c r="F13" s="28">
        <f t="shared" si="1"/>
        <v>79607798.000000015</v>
      </c>
      <c r="G13" s="28">
        <v>444099</v>
      </c>
      <c r="H13" s="28">
        <v>41588782.563016862</v>
      </c>
      <c r="I13" s="28">
        <v>248005</v>
      </c>
      <c r="J13" s="28">
        <v>16093022.436983149</v>
      </c>
      <c r="K13" s="28">
        <f t="shared" si="2"/>
        <v>692104</v>
      </c>
      <c r="L13" s="28">
        <f t="shared" si="2"/>
        <v>57681805.000000015</v>
      </c>
      <c r="M13" s="28">
        <v>145966</v>
      </c>
      <c r="N13" s="28">
        <v>21925993</v>
      </c>
      <c r="O13" s="28">
        <v>58461</v>
      </c>
      <c r="P13" s="28">
        <v>8127974.9999999981</v>
      </c>
      <c r="Q13" s="28">
        <v>36041</v>
      </c>
      <c r="R13" s="28">
        <v>4380853.9999999991</v>
      </c>
      <c r="S13" s="28">
        <v>19052</v>
      </c>
      <c r="T13" s="28">
        <v>2765602.0000000005</v>
      </c>
      <c r="U13" s="28">
        <f t="shared" si="3"/>
        <v>112360</v>
      </c>
      <c r="V13" s="28">
        <f t="shared" si="3"/>
        <v>99767415</v>
      </c>
      <c r="W13" s="28">
        <v>29144</v>
      </c>
      <c r="X13" s="28">
        <v>27960969</v>
      </c>
      <c r="Y13" s="28">
        <v>51786</v>
      </c>
      <c r="Z13" s="28">
        <v>33457300</v>
      </c>
      <c r="AA13" s="28">
        <v>9957</v>
      </c>
      <c r="AB13" s="28">
        <v>8502775</v>
      </c>
      <c r="AC13" s="28">
        <v>6027</v>
      </c>
      <c r="AD13" s="28">
        <v>6550858</v>
      </c>
      <c r="AE13" s="28">
        <v>15446</v>
      </c>
      <c r="AF13" s="28">
        <v>23295513</v>
      </c>
      <c r="AG13" s="28">
        <v>3534</v>
      </c>
      <c r="AH13" s="28">
        <v>9805581.9999999981</v>
      </c>
      <c r="AI13" s="28">
        <v>12409</v>
      </c>
      <c r="AJ13" s="28">
        <v>3338228.9999999995</v>
      </c>
      <c r="AK13" s="28">
        <v>23695</v>
      </c>
      <c r="AL13" s="28">
        <v>24769028.000000007</v>
      </c>
      <c r="AM13" s="28">
        <v>5188</v>
      </c>
      <c r="AN13" s="28">
        <v>1783371</v>
      </c>
      <c r="AO13" s="28">
        <v>8749</v>
      </c>
      <c r="AP13" s="28">
        <v>3079325</v>
      </c>
      <c r="AQ13" s="28">
        <v>31418</v>
      </c>
      <c r="AR13" s="28">
        <v>10291409</v>
      </c>
      <c r="AS13" s="29">
        <f t="shared" si="4"/>
        <v>1090516</v>
      </c>
      <c r="AT13" s="29">
        <f t="shared" si="4"/>
        <v>239588613</v>
      </c>
      <c r="AU13" s="28">
        <v>124611</v>
      </c>
      <c r="AV13" s="28">
        <v>22948616.000000004</v>
      </c>
      <c r="AW13" s="28">
        <v>134</v>
      </c>
      <c r="AX13" s="28">
        <v>41300</v>
      </c>
      <c r="AY13" s="28">
        <v>5608</v>
      </c>
      <c r="AZ13" s="28">
        <v>2480476</v>
      </c>
      <c r="BA13" s="28">
        <v>17150</v>
      </c>
      <c r="BB13" s="28">
        <v>17275417</v>
      </c>
      <c r="BC13" s="28">
        <v>21502</v>
      </c>
      <c r="BD13" s="28">
        <v>4801192.9999999991</v>
      </c>
      <c r="BE13" s="28">
        <v>69219</v>
      </c>
      <c r="BF13" s="28">
        <v>74587726.797583088</v>
      </c>
      <c r="BG13" s="29">
        <f t="shared" si="5"/>
        <v>113613</v>
      </c>
      <c r="BH13" s="29">
        <f t="shared" si="5"/>
        <v>99186112.797583088</v>
      </c>
      <c r="BI13" s="29">
        <f t="shared" si="6"/>
        <v>1204129</v>
      </c>
      <c r="BJ13" s="29">
        <f t="shared" si="6"/>
        <v>338774725.7975831</v>
      </c>
    </row>
    <row r="14" spans="1:62" ht="12.75" customHeight="1" x14ac:dyDescent="0.25">
      <c r="A14" s="26">
        <v>4</v>
      </c>
      <c r="B14" s="30" t="s">
        <v>89</v>
      </c>
      <c r="C14" s="28">
        <f t="shared" si="0"/>
        <v>228047</v>
      </c>
      <c r="D14" s="28">
        <f t="shared" si="0"/>
        <v>22410889</v>
      </c>
      <c r="E14" s="28">
        <f t="shared" si="1"/>
        <v>211200</v>
      </c>
      <c r="F14" s="28">
        <f t="shared" si="1"/>
        <v>20293174</v>
      </c>
      <c r="G14" s="28">
        <v>106440</v>
      </c>
      <c r="H14" s="28">
        <v>9896102.6543642972</v>
      </c>
      <c r="I14" s="28">
        <v>56033</v>
      </c>
      <c r="J14" s="28">
        <v>3908006.3456357005</v>
      </c>
      <c r="K14" s="28">
        <f t="shared" si="2"/>
        <v>162473</v>
      </c>
      <c r="L14" s="28">
        <f t="shared" si="2"/>
        <v>13804108.999999998</v>
      </c>
      <c r="M14" s="28">
        <v>48727</v>
      </c>
      <c r="N14" s="28">
        <v>6489065.0000000009</v>
      </c>
      <c r="O14" s="28">
        <v>19274</v>
      </c>
      <c r="P14" s="28">
        <v>2912223.9999999995</v>
      </c>
      <c r="Q14" s="28">
        <v>11622</v>
      </c>
      <c r="R14" s="28">
        <v>1302756</v>
      </c>
      <c r="S14" s="28">
        <v>5225</v>
      </c>
      <c r="T14" s="28">
        <v>814959</v>
      </c>
      <c r="U14" s="28">
        <f t="shared" si="3"/>
        <v>68799</v>
      </c>
      <c r="V14" s="28">
        <f t="shared" si="3"/>
        <v>119440995</v>
      </c>
      <c r="W14" s="28">
        <v>26489</v>
      </c>
      <c r="X14" s="28">
        <v>35156628</v>
      </c>
      <c r="Y14" s="28">
        <v>22776</v>
      </c>
      <c r="Z14" s="28">
        <v>39007777.000000007</v>
      </c>
      <c r="AA14" s="28">
        <v>6027</v>
      </c>
      <c r="AB14" s="28">
        <v>29525160.000000004</v>
      </c>
      <c r="AC14" s="28">
        <v>2899</v>
      </c>
      <c r="AD14" s="28">
        <v>2206490</v>
      </c>
      <c r="AE14" s="28">
        <v>10608</v>
      </c>
      <c r="AF14" s="28">
        <v>13544940</v>
      </c>
      <c r="AG14" s="28">
        <v>3571</v>
      </c>
      <c r="AH14" s="28">
        <v>16011672</v>
      </c>
      <c r="AI14" s="28">
        <v>7379</v>
      </c>
      <c r="AJ14" s="28">
        <v>2722568</v>
      </c>
      <c r="AK14" s="28">
        <v>12972</v>
      </c>
      <c r="AL14" s="28">
        <v>22176761</v>
      </c>
      <c r="AM14" s="28">
        <v>3407</v>
      </c>
      <c r="AN14" s="28">
        <v>1871936</v>
      </c>
      <c r="AO14" s="28">
        <v>3616</v>
      </c>
      <c r="AP14" s="28">
        <v>1618187</v>
      </c>
      <c r="AQ14" s="28">
        <v>9167</v>
      </c>
      <c r="AR14" s="28">
        <v>10067026</v>
      </c>
      <c r="AS14" s="29">
        <f t="shared" si="4"/>
        <v>336958</v>
      </c>
      <c r="AT14" s="29">
        <f t="shared" si="4"/>
        <v>196320034</v>
      </c>
      <c r="AU14" s="28">
        <v>38407</v>
      </c>
      <c r="AV14" s="28">
        <v>12172168</v>
      </c>
      <c r="AW14" s="28">
        <v>58</v>
      </c>
      <c r="AX14" s="28">
        <v>16700</v>
      </c>
      <c r="AY14" s="28">
        <v>2959</v>
      </c>
      <c r="AZ14" s="28">
        <v>793258</v>
      </c>
      <c r="BA14" s="28">
        <v>12997</v>
      </c>
      <c r="BB14" s="28">
        <v>31999321.000000004</v>
      </c>
      <c r="BC14" s="28">
        <v>8375</v>
      </c>
      <c r="BD14" s="28">
        <v>3102019</v>
      </c>
      <c r="BE14" s="28">
        <v>51929</v>
      </c>
      <c r="BF14" s="28">
        <v>133427306.38670693</v>
      </c>
      <c r="BG14" s="29">
        <f t="shared" si="5"/>
        <v>76318</v>
      </c>
      <c r="BH14" s="29">
        <f t="shared" si="5"/>
        <v>169338604.38670695</v>
      </c>
      <c r="BI14" s="29">
        <f t="shared" si="6"/>
        <v>413276</v>
      </c>
      <c r="BJ14" s="29">
        <f t="shared" si="6"/>
        <v>365658638.38670695</v>
      </c>
    </row>
    <row r="15" spans="1:62" ht="12.75" customHeight="1" x14ac:dyDescent="0.25">
      <c r="A15" s="26">
        <v>5</v>
      </c>
      <c r="B15" s="27" t="s">
        <v>90</v>
      </c>
      <c r="C15" s="28">
        <f t="shared" si="0"/>
        <v>484791</v>
      </c>
      <c r="D15" s="28">
        <f t="shared" si="0"/>
        <v>44948427</v>
      </c>
      <c r="E15" s="28">
        <f t="shared" si="1"/>
        <v>469372</v>
      </c>
      <c r="F15" s="28">
        <f t="shared" si="1"/>
        <v>42184852</v>
      </c>
      <c r="G15" s="28">
        <v>253934</v>
      </c>
      <c r="H15" s="28">
        <v>24826218.615302376</v>
      </c>
      <c r="I15" s="28">
        <v>144032</v>
      </c>
      <c r="J15" s="28">
        <v>6683770.3846976189</v>
      </c>
      <c r="K15" s="28">
        <f t="shared" si="2"/>
        <v>397966</v>
      </c>
      <c r="L15" s="28">
        <f t="shared" si="2"/>
        <v>31509988.999999996</v>
      </c>
      <c r="M15" s="28">
        <v>71406</v>
      </c>
      <c r="N15" s="28">
        <v>10674863.000000002</v>
      </c>
      <c r="O15" s="28">
        <v>30086</v>
      </c>
      <c r="P15" s="28">
        <v>4492475.0000000009</v>
      </c>
      <c r="Q15" s="28">
        <v>8643</v>
      </c>
      <c r="R15" s="28">
        <v>1542849.0000000002</v>
      </c>
      <c r="S15" s="28">
        <v>6776</v>
      </c>
      <c r="T15" s="28">
        <v>1220725.9999999998</v>
      </c>
      <c r="U15" s="28">
        <f t="shared" si="3"/>
        <v>75069</v>
      </c>
      <c r="V15" s="28">
        <f t="shared" si="3"/>
        <v>68628254</v>
      </c>
      <c r="W15" s="28">
        <v>9257</v>
      </c>
      <c r="X15" s="28">
        <v>4711617.0000000009</v>
      </c>
      <c r="Y15" s="28">
        <v>51391</v>
      </c>
      <c r="Z15" s="28">
        <v>30522625</v>
      </c>
      <c r="AA15" s="28">
        <v>4449</v>
      </c>
      <c r="AB15" s="28">
        <v>24299393</v>
      </c>
      <c r="AC15" s="28">
        <v>2512</v>
      </c>
      <c r="AD15" s="28">
        <v>782553.99999999988</v>
      </c>
      <c r="AE15" s="28">
        <v>7460</v>
      </c>
      <c r="AF15" s="28">
        <v>8312064.9999999991</v>
      </c>
      <c r="AG15" s="28">
        <v>1829</v>
      </c>
      <c r="AH15" s="28">
        <v>8058740.0000000009</v>
      </c>
      <c r="AI15" s="28">
        <v>6259</v>
      </c>
      <c r="AJ15" s="28">
        <v>1963716.9999999998</v>
      </c>
      <c r="AK15" s="28">
        <v>13537</v>
      </c>
      <c r="AL15" s="28">
        <v>34149901.000000015</v>
      </c>
      <c r="AM15" s="28">
        <v>2651</v>
      </c>
      <c r="AN15" s="28">
        <v>988006</v>
      </c>
      <c r="AO15" s="28">
        <v>4395</v>
      </c>
      <c r="AP15" s="28">
        <v>2222850.0000000005</v>
      </c>
      <c r="AQ15" s="28">
        <v>12109</v>
      </c>
      <c r="AR15" s="28">
        <v>6581876.0000000009</v>
      </c>
      <c r="AS15" s="29">
        <f t="shared" si="4"/>
        <v>600640</v>
      </c>
      <c r="AT15" s="29">
        <f t="shared" si="4"/>
        <v>167541771</v>
      </c>
      <c r="AU15" s="28">
        <v>71033</v>
      </c>
      <c r="AV15" s="28">
        <v>10660991</v>
      </c>
      <c r="AW15" s="28">
        <v>54</v>
      </c>
      <c r="AX15" s="28">
        <v>16900</v>
      </c>
      <c r="AY15" s="28">
        <v>1362</v>
      </c>
      <c r="AZ15" s="28">
        <v>643900</v>
      </c>
      <c r="BA15" s="28">
        <v>8046</v>
      </c>
      <c r="BB15" s="28">
        <v>6004902</v>
      </c>
      <c r="BC15" s="28">
        <v>2790</v>
      </c>
      <c r="BD15" s="28">
        <v>1564141.0000000002</v>
      </c>
      <c r="BE15" s="28">
        <v>40727</v>
      </c>
      <c r="BF15" s="28">
        <v>70528635.066465259</v>
      </c>
      <c r="BG15" s="29">
        <f t="shared" si="5"/>
        <v>52979</v>
      </c>
      <c r="BH15" s="29">
        <f t="shared" si="5"/>
        <v>78758478.066465259</v>
      </c>
      <c r="BI15" s="29">
        <f t="shared" si="6"/>
        <v>653619</v>
      </c>
      <c r="BJ15" s="29">
        <f t="shared" si="6"/>
        <v>246300249.06646526</v>
      </c>
    </row>
    <row r="16" spans="1:62" ht="12.75" customHeight="1" x14ac:dyDescent="0.25">
      <c r="A16" s="26">
        <v>6</v>
      </c>
      <c r="B16" s="30" t="s">
        <v>91</v>
      </c>
      <c r="C16" s="28">
        <f t="shared" si="0"/>
        <v>101359</v>
      </c>
      <c r="D16" s="28">
        <f t="shared" si="0"/>
        <v>9019587</v>
      </c>
      <c r="E16" s="28">
        <f t="shared" si="1"/>
        <v>94998</v>
      </c>
      <c r="F16" s="28">
        <f t="shared" si="1"/>
        <v>8058960</v>
      </c>
      <c r="G16" s="28">
        <v>45672</v>
      </c>
      <c r="H16" s="28">
        <v>4567678.6830901671</v>
      </c>
      <c r="I16" s="28">
        <v>30073</v>
      </c>
      <c r="J16" s="28">
        <v>1147038.3169098331</v>
      </c>
      <c r="K16" s="28">
        <f t="shared" si="2"/>
        <v>75745</v>
      </c>
      <c r="L16" s="28">
        <f t="shared" si="2"/>
        <v>5714717</v>
      </c>
      <c r="M16" s="28">
        <v>19253</v>
      </c>
      <c r="N16" s="28">
        <v>2344243</v>
      </c>
      <c r="O16" s="28">
        <v>8155</v>
      </c>
      <c r="P16" s="28">
        <v>932961</v>
      </c>
      <c r="Q16" s="28">
        <v>3908</v>
      </c>
      <c r="R16" s="28">
        <v>516366</v>
      </c>
      <c r="S16" s="28">
        <v>2453</v>
      </c>
      <c r="T16" s="28">
        <v>444260.99999999988</v>
      </c>
      <c r="U16" s="28">
        <f t="shared" si="3"/>
        <v>36251</v>
      </c>
      <c r="V16" s="28">
        <f t="shared" si="3"/>
        <v>86714499.000000015</v>
      </c>
      <c r="W16" s="28">
        <v>13172</v>
      </c>
      <c r="X16" s="28">
        <v>32150481.000000011</v>
      </c>
      <c r="Y16" s="28">
        <v>16531</v>
      </c>
      <c r="Z16" s="28">
        <v>37632106.000000007</v>
      </c>
      <c r="AA16" s="28">
        <v>1765</v>
      </c>
      <c r="AB16" s="28">
        <v>10298917.000000002</v>
      </c>
      <c r="AC16" s="28">
        <v>1324</v>
      </c>
      <c r="AD16" s="28">
        <v>680053.99999999988</v>
      </c>
      <c r="AE16" s="28">
        <v>3459</v>
      </c>
      <c r="AF16" s="28">
        <v>5952941</v>
      </c>
      <c r="AG16" s="28">
        <v>958</v>
      </c>
      <c r="AH16" s="28">
        <v>5680238</v>
      </c>
      <c r="AI16" s="28">
        <v>3343</v>
      </c>
      <c r="AJ16" s="28">
        <v>1251496.9999999998</v>
      </c>
      <c r="AK16" s="28">
        <v>6673</v>
      </c>
      <c r="AL16" s="28">
        <v>60159232.999999993</v>
      </c>
      <c r="AM16" s="28">
        <v>2009</v>
      </c>
      <c r="AN16" s="28">
        <v>813379.00000000012</v>
      </c>
      <c r="AO16" s="28">
        <v>1308</v>
      </c>
      <c r="AP16" s="28">
        <v>510543.00000000012</v>
      </c>
      <c r="AQ16" s="28">
        <v>5486</v>
      </c>
      <c r="AR16" s="28">
        <v>8693717</v>
      </c>
      <c r="AS16" s="29">
        <f t="shared" si="4"/>
        <v>157387</v>
      </c>
      <c r="AT16" s="29">
        <f t="shared" si="4"/>
        <v>172842693</v>
      </c>
      <c r="AU16" s="28">
        <v>17297</v>
      </c>
      <c r="AV16" s="28">
        <v>4936220</v>
      </c>
      <c r="AW16" s="28">
        <v>16</v>
      </c>
      <c r="AX16" s="28">
        <v>5100</v>
      </c>
      <c r="AY16" s="28">
        <v>1142</v>
      </c>
      <c r="AZ16" s="28">
        <v>301600</v>
      </c>
      <c r="BA16" s="28">
        <v>3102</v>
      </c>
      <c r="BB16" s="28">
        <v>5011339</v>
      </c>
      <c r="BC16" s="28">
        <v>2170</v>
      </c>
      <c r="BD16" s="28">
        <v>435233</v>
      </c>
      <c r="BE16" s="28">
        <v>33323</v>
      </c>
      <c r="BF16" s="28">
        <v>141691129.72809669</v>
      </c>
      <c r="BG16" s="29">
        <f t="shared" si="5"/>
        <v>39753</v>
      </c>
      <c r="BH16" s="29">
        <f t="shared" si="5"/>
        <v>147444401.72809669</v>
      </c>
      <c r="BI16" s="29">
        <f t="shared" si="6"/>
        <v>197140</v>
      </c>
      <c r="BJ16" s="29">
        <f t="shared" si="6"/>
        <v>320287094.72809672</v>
      </c>
    </row>
    <row r="17" spans="1:62" ht="12.75" customHeight="1" x14ac:dyDescent="0.25">
      <c r="A17" s="26">
        <v>7</v>
      </c>
      <c r="B17" s="27" t="s">
        <v>92</v>
      </c>
      <c r="C17" s="28">
        <f t="shared" si="0"/>
        <v>65856</v>
      </c>
      <c r="D17" s="28">
        <f t="shared" si="0"/>
        <v>7204199</v>
      </c>
      <c r="E17" s="28">
        <f t="shared" si="1"/>
        <v>59411</v>
      </c>
      <c r="F17" s="28">
        <f t="shared" si="1"/>
        <v>6120957</v>
      </c>
      <c r="G17" s="28">
        <v>27408</v>
      </c>
      <c r="H17" s="28">
        <v>2775636.5202106163</v>
      </c>
      <c r="I17" s="28">
        <v>15154</v>
      </c>
      <c r="J17" s="28">
        <v>1217929.4797893839</v>
      </c>
      <c r="K17" s="28">
        <f t="shared" si="2"/>
        <v>42562</v>
      </c>
      <c r="L17" s="28">
        <f t="shared" si="2"/>
        <v>3993566</v>
      </c>
      <c r="M17" s="28">
        <v>16849</v>
      </c>
      <c r="N17" s="28">
        <v>2127391</v>
      </c>
      <c r="O17" s="28">
        <v>9784</v>
      </c>
      <c r="P17" s="28">
        <v>1268423</v>
      </c>
      <c r="Q17" s="28">
        <v>4012</v>
      </c>
      <c r="R17" s="28">
        <v>477787.00000000017</v>
      </c>
      <c r="S17" s="28">
        <v>2433</v>
      </c>
      <c r="T17" s="28">
        <v>605455</v>
      </c>
      <c r="U17" s="28">
        <f t="shared" si="3"/>
        <v>22690</v>
      </c>
      <c r="V17" s="28">
        <f t="shared" si="3"/>
        <v>44346500</v>
      </c>
      <c r="W17" s="28">
        <v>7994</v>
      </c>
      <c r="X17" s="28">
        <v>9110238</v>
      </c>
      <c r="Y17" s="28">
        <v>9796</v>
      </c>
      <c r="Z17" s="28">
        <v>26702876.999999996</v>
      </c>
      <c r="AA17" s="28">
        <v>1798</v>
      </c>
      <c r="AB17" s="28">
        <v>2543931</v>
      </c>
      <c r="AC17" s="28">
        <v>800</v>
      </c>
      <c r="AD17" s="28">
        <v>362042</v>
      </c>
      <c r="AE17" s="28">
        <v>2302</v>
      </c>
      <c r="AF17" s="28">
        <v>5627412</v>
      </c>
      <c r="AG17" s="28">
        <v>491</v>
      </c>
      <c r="AH17" s="28">
        <v>13846633.000000002</v>
      </c>
      <c r="AI17" s="28">
        <v>1996</v>
      </c>
      <c r="AJ17" s="28">
        <v>764558.00000000012</v>
      </c>
      <c r="AK17" s="28">
        <v>6281</v>
      </c>
      <c r="AL17" s="28">
        <v>5765391.0000000009</v>
      </c>
      <c r="AM17" s="28">
        <v>794</v>
      </c>
      <c r="AN17" s="28">
        <v>547076.99999999988</v>
      </c>
      <c r="AO17" s="28">
        <v>1038</v>
      </c>
      <c r="AP17" s="28">
        <v>489835.99999999994</v>
      </c>
      <c r="AQ17" s="28">
        <v>5257</v>
      </c>
      <c r="AR17" s="28">
        <v>5188882</v>
      </c>
      <c r="AS17" s="29">
        <f t="shared" si="4"/>
        <v>104403</v>
      </c>
      <c r="AT17" s="29">
        <f t="shared" si="4"/>
        <v>78153076</v>
      </c>
      <c r="AU17" s="28">
        <v>11344</v>
      </c>
      <c r="AV17" s="28">
        <v>4006683</v>
      </c>
      <c r="AW17" s="28">
        <v>14</v>
      </c>
      <c r="AX17" s="28">
        <v>4200</v>
      </c>
      <c r="AY17" s="28">
        <v>949</v>
      </c>
      <c r="AZ17" s="28">
        <v>680612</v>
      </c>
      <c r="BA17" s="28">
        <v>2574</v>
      </c>
      <c r="BB17" s="28">
        <v>5574235.9999999991</v>
      </c>
      <c r="BC17" s="28">
        <v>2993</v>
      </c>
      <c r="BD17" s="28">
        <v>741397.00000000012</v>
      </c>
      <c r="BE17" s="28">
        <v>20159</v>
      </c>
      <c r="BF17" s="28">
        <v>61998479.885196373</v>
      </c>
      <c r="BG17" s="29">
        <f t="shared" si="5"/>
        <v>26689</v>
      </c>
      <c r="BH17" s="29">
        <f t="shared" si="5"/>
        <v>68998924.885196373</v>
      </c>
      <c r="BI17" s="29">
        <f t="shared" si="6"/>
        <v>131092</v>
      </c>
      <c r="BJ17" s="29">
        <f t="shared" si="6"/>
        <v>147152000.88519639</v>
      </c>
    </row>
    <row r="18" spans="1:62" ht="12.75" customHeight="1" x14ac:dyDescent="0.25">
      <c r="A18" s="26">
        <v>8</v>
      </c>
      <c r="B18" s="27" t="s">
        <v>93</v>
      </c>
      <c r="C18" s="28">
        <f t="shared" si="0"/>
        <v>3693</v>
      </c>
      <c r="D18" s="28">
        <f t="shared" si="0"/>
        <v>563672.00000000012</v>
      </c>
      <c r="E18" s="28">
        <f t="shared" si="1"/>
        <v>3520</v>
      </c>
      <c r="F18" s="28">
        <f t="shared" si="1"/>
        <v>538520.00000000012</v>
      </c>
      <c r="G18" s="28">
        <v>1141</v>
      </c>
      <c r="H18" s="28">
        <v>155585.78740254612</v>
      </c>
      <c r="I18" s="28">
        <v>499</v>
      </c>
      <c r="J18" s="28">
        <v>51667.212597453909</v>
      </c>
      <c r="K18" s="28">
        <f t="shared" si="2"/>
        <v>1640</v>
      </c>
      <c r="L18" s="28">
        <f t="shared" si="2"/>
        <v>207253.00000000003</v>
      </c>
      <c r="M18" s="28">
        <v>1880</v>
      </c>
      <c r="N18" s="28">
        <v>331267.00000000006</v>
      </c>
      <c r="O18" s="28">
        <v>1467</v>
      </c>
      <c r="P18" s="28">
        <v>276009</v>
      </c>
      <c r="Q18" s="28">
        <v>28</v>
      </c>
      <c r="R18" s="28">
        <v>1652</v>
      </c>
      <c r="S18" s="28">
        <v>145</v>
      </c>
      <c r="T18" s="28">
        <v>23500</v>
      </c>
      <c r="U18" s="28">
        <f t="shared" si="3"/>
        <v>13547</v>
      </c>
      <c r="V18" s="28">
        <f t="shared" si="3"/>
        <v>18717589</v>
      </c>
      <c r="W18" s="28">
        <v>12105</v>
      </c>
      <c r="X18" s="28">
        <v>7923490.0000000009</v>
      </c>
      <c r="Y18" s="28">
        <v>997</v>
      </c>
      <c r="Z18" s="28">
        <v>3947179.9999999995</v>
      </c>
      <c r="AA18" s="28">
        <v>108</v>
      </c>
      <c r="AB18" s="28">
        <v>4200885</v>
      </c>
      <c r="AC18" s="28">
        <v>63</v>
      </c>
      <c r="AD18" s="28">
        <v>36211.999999999993</v>
      </c>
      <c r="AE18" s="28">
        <v>274</v>
      </c>
      <c r="AF18" s="28">
        <v>2609821.9999999995</v>
      </c>
      <c r="AG18" s="28">
        <v>103</v>
      </c>
      <c r="AH18" s="28">
        <v>584514</v>
      </c>
      <c r="AI18" s="28">
        <v>1041</v>
      </c>
      <c r="AJ18" s="28">
        <v>491368</v>
      </c>
      <c r="AK18" s="28">
        <v>2015</v>
      </c>
      <c r="AL18" s="28">
        <v>6444570</v>
      </c>
      <c r="AM18" s="28">
        <v>165</v>
      </c>
      <c r="AN18" s="28">
        <v>264942</v>
      </c>
      <c r="AO18" s="28">
        <v>73</v>
      </c>
      <c r="AP18" s="28">
        <v>51740</v>
      </c>
      <c r="AQ18" s="28">
        <v>501</v>
      </c>
      <c r="AR18" s="28">
        <v>3720027.0000000005</v>
      </c>
      <c r="AS18" s="29">
        <f t="shared" si="4"/>
        <v>21138</v>
      </c>
      <c r="AT18" s="29">
        <f t="shared" si="4"/>
        <v>30838422</v>
      </c>
      <c r="AU18" s="28">
        <v>2194</v>
      </c>
      <c r="AV18" s="28">
        <v>2104709</v>
      </c>
      <c r="AW18" s="28">
        <v>35</v>
      </c>
      <c r="AX18" s="28">
        <v>240000</v>
      </c>
      <c r="AY18" s="28">
        <v>815</v>
      </c>
      <c r="AZ18" s="28">
        <v>159160</v>
      </c>
      <c r="BA18" s="28">
        <v>1105</v>
      </c>
      <c r="BB18" s="28">
        <v>6696043.0000000009</v>
      </c>
      <c r="BC18" s="28">
        <v>4904</v>
      </c>
      <c r="BD18" s="28">
        <v>3398000</v>
      </c>
      <c r="BE18" s="28">
        <v>8282</v>
      </c>
      <c r="BF18" s="28">
        <v>51590609</v>
      </c>
      <c r="BG18" s="29">
        <f t="shared" si="5"/>
        <v>15141</v>
      </c>
      <c r="BH18" s="29">
        <f t="shared" si="5"/>
        <v>62083812</v>
      </c>
      <c r="BI18" s="29">
        <f t="shared" si="6"/>
        <v>36279</v>
      </c>
      <c r="BJ18" s="29">
        <f t="shared" si="6"/>
        <v>92922234</v>
      </c>
    </row>
    <row r="19" spans="1:62" ht="12.75" customHeight="1" x14ac:dyDescent="0.25">
      <c r="A19" s="26">
        <v>9</v>
      </c>
      <c r="B19" s="30" t="s">
        <v>94</v>
      </c>
      <c r="C19" s="28">
        <f t="shared" si="0"/>
        <v>108398</v>
      </c>
      <c r="D19" s="28">
        <f t="shared" si="0"/>
        <v>11609677</v>
      </c>
      <c r="E19" s="28">
        <f t="shared" si="1"/>
        <v>102933</v>
      </c>
      <c r="F19" s="28">
        <f t="shared" si="1"/>
        <v>9992427</v>
      </c>
      <c r="G19" s="28">
        <v>51745</v>
      </c>
      <c r="H19" s="28">
        <v>5398801.8536957856</v>
      </c>
      <c r="I19" s="28">
        <v>28805</v>
      </c>
      <c r="J19" s="28">
        <v>1637352.1463042141</v>
      </c>
      <c r="K19" s="28">
        <f t="shared" si="2"/>
        <v>80550</v>
      </c>
      <c r="L19" s="28">
        <f t="shared" si="2"/>
        <v>7036154</v>
      </c>
      <c r="M19" s="28">
        <v>22383</v>
      </c>
      <c r="N19" s="28">
        <v>2956273</v>
      </c>
      <c r="O19" s="28">
        <v>7683</v>
      </c>
      <c r="P19" s="28">
        <v>1128540</v>
      </c>
      <c r="Q19" s="28">
        <v>3418</v>
      </c>
      <c r="R19" s="28">
        <v>534364</v>
      </c>
      <c r="S19" s="28">
        <v>2047</v>
      </c>
      <c r="T19" s="28">
        <v>1082886</v>
      </c>
      <c r="U19" s="28">
        <f t="shared" si="3"/>
        <v>39404</v>
      </c>
      <c r="V19" s="28">
        <f t="shared" si="3"/>
        <v>144960864</v>
      </c>
      <c r="W19" s="28">
        <v>14078</v>
      </c>
      <c r="X19" s="28">
        <v>25722819.000000004</v>
      </c>
      <c r="Y19" s="28">
        <v>14139</v>
      </c>
      <c r="Z19" s="28">
        <v>45855423.999999993</v>
      </c>
      <c r="AA19" s="28">
        <v>2312</v>
      </c>
      <c r="AB19" s="28">
        <v>53745543.000000007</v>
      </c>
      <c r="AC19" s="28">
        <v>1235</v>
      </c>
      <c r="AD19" s="28">
        <v>764175</v>
      </c>
      <c r="AE19" s="28">
        <v>7640</v>
      </c>
      <c r="AF19" s="28">
        <v>18872903</v>
      </c>
      <c r="AG19" s="28">
        <v>1401</v>
      </c>
      <c r="AH19" s="28">
        <v>29802183</v>
      </c>
      <c r="AI19" s="28">
        <v>4504</v>
      </c>
      <c r="AJ19" s="28">
        <v>1949970</v>
      </c>
      <c r="AK19" s="28">
        <v>11523</v>
      </c>
      <c r="AL19" s="28">
        <v>27011312</v>
      </c>
      <c r="AM19" s="28">
        <v>3201</v>
      </c>
      <c r="AN19" s="28">
        <v>1852248</v>
      </c>
      <c r="AO19" s="28">
        <v>2110</v>
      </c>
      <c r="AP19" s="28">
        <v>1118195</v>
      </c>
      <c r="AQ19" s="28">
        <v>9910</v>
      </c>
      <c r="AR19" s="28">
        <v>13713107</v>
      </c>
      <c r="AS19" s="29">
        <f t="shared" si="4"/>
        <v>180451</v>
      </c>
      <c r="AT19" s="29">
        <f t="shared" si="4"/>
        <v>232017556</v>
      </c>
      <c r="AU19" s="28">
        <v>20498</v>
      </c>
      <c r="AV19" s="28">
        <v>8260140.0000000009</v>
      </c>
      <c r="AW19" s="28">
        <v>40</v>
      </c>
      <c r="AX19" s="28">
        <v>16100</v>
      </c>
      <c r="AY19" s="28">
        <v>4720</v>
      </c>
      <c r="AZ19" s="28">
        <v>1944940.0000000002</v>
      </c>
      <c r="BA19" s="28">
        <v>7077</v>
      </c>
      <c r="BB19" s="28">
        <v>12789701.999999998</v>
      </c>
      <c r="BC19" s="28">
        <v>11750</v>
      </c>
      <c r="BD19" s="28">
        <v>2222996.9999999995</v>
      </c>
      <c r="BE19" s="28">
        <v>45226</v>
      </c>
      <c r="BF19" s="28">
        <v>148091884.75830817</v>
      </c>
      <c r="BG19" s="29">
        <f t="shared" si="5"/>
        <v>68813</v>
      </c>
      <c r="BH19" s="29">
        <f t="shared" si="5"/>
        <v>165065623.75830817</v>
      </c>
      <c r="BI19" s="29">
        <f t="shared" si="6"/>
        <v>249264</v>
      </c>
      <c r="BJ19" s="29">
        <f t="shared" si="6"/>
        <v>397083179.75830817</v>
      </c>
    </row>
    <row r="20" spans="1:62" ht="12.75" customHeight="1" x14ac:dyDescent="0.25">
      <c r="A20" s="26">
        <v>10</v>
      </c>
      <c r="B20" s="27" t="s">
        <v>95</v>
      </c>
      <c r="C20" s="28">
        <f t="shared" si="0"/>
        <v>1803941</v>
      </c>
      <c r="D20" s="28">
        <f t="shared" si="0"/>
        <v>157701076</v>
      </c>
      <c r="E20" s="28">
        <f t="shared" si="1"/>
        <v>1713755</v>
      </c>
      <c r="F20" s="28">
        <f t="shared" si="1"/>
        <v>146164104</v>
      </c>
      <c r="G20" s="28">
        <v>946579</v>
      </c>
      <c r="H20" s="28">
        <v>87603351.615130901</v>
      </c>
      <c r="I20" s="28">
        <v>521270</v>
      </c>
      <c r="J20" s="28">
        <v>26606385.384869102</v>
      </c>
      <c r="K20" s="28">
        <f t="shared" si="2"/>
        <v>1467849</v>
      </c>
      <c r="L20" s="28">
        <f t="shared" si="2"/>
        <v>114209737</v>
      </c>
      <c r="M20" s="28">
        <v>245906</v>
      </c>
      <c r="N20" s="28">
        <v>31954367</v>
      </c>
      <c r="O20" s="28">
        <v>108018</v>
      </c>
      <c r="P20" s="28">
        <v>11607731</v>
      </c>
      <c r="Q20" s="28">
        <v>52687</v>
      </c>
      <c r="R20" s="28">
        <v>6589327</v>
      </c>
      <c r="S20" s="28">
        <v>37499</v>
      </c>
      <c r="T20" s="28">
        <v>4947645</v>
      </c>
      <c r="U20" s="28">
        <f t="shared" si="3"/>
        <v>258262</v>
      </c>
      <c r="V20" s="28">
        <f t="shared" si="3"/>
        <v>173804603</v>
      </c>
      <c r="W20" s="28">
        <v>54712</v>
      </c>
      <c r="X20" s="28">
        <v>52469803</v>
      </c>
      <c r="Y20" s="28">
        <v>98296</v>
      </c>
      <c r="Z20" s="28">
        <v>64700261.000000007</v>
      </c>
      <c r="AA20" s="28">
        <v>29810</v>
      </c>
      <c r="AB20" s="28">
        <v>20603473</v>
      </c>
      <c r="AC20" s="28">
        <v>30395</v>
      </c>
      <c r="AD20" s="28">
        <v>10718439.000000002</v>
      </c>
      <c r="AE20" s="28">
        <v>45049</v>
      </c>
      <c r="AF20" s="28">
        <v>25312626.999999996</v>
      </c>
      <c r="AG20" s="28">
        <v>17001</v>
      </c>
      <c r="AH20" s="28">
        <v>59280824.645805731</v>
      </c>
      <c r="AI20" s="28">
        <v>53157</v>
      </c>
      <c r="AJ20" s="28">
        <v>13648375.626643565</v>
      </c>
      <c r="AK20" s="28">
        <v>121263</v>
      </c>
      <c r="AL20" s="28">
        <v>91262545.643971056</v>
      </c>
      <c r="AM20" s="28">
        <v>17886</v>
      </c>
      <c r="AN20" s="28">
        <v>5042075.4219753332</v>
      </c>
      <c r="AO20" s="28">
        <v>31366</v>
      </c>
      <c r="AP20" s="28">
        <v>8853384.6616043206</v>
      </c>
      <c r="AQ20" s="28">
        <v>61079</v>
      </c>
      <c r="AR20" s="28">
        <v>20774481.999999996</v>
      </c>
      <c r="AS20" s="29">
        <f t="shared" si="4"/>
        <v>2363955</v>
      </c>
      <c r="AT20" s="29">
        <f t="shared" si="4"/>
        <v>530367367</v>
      </c>
      <c r="AU20" s="28">
        <v>236429</v>
      </c>
      <c r="AV20" s="28">
        <v>46080128</v>
      </c>
      <c r="AW20" s="28">
        <v>140</v>
      </c>
      <c r="AX20" s="28">
        <v>41300</v>
      </c>
      <c r="AY20" s="28">
        <v>29339</v>
      </c>
      <c r="AZ20" s="28">
        <v>12748587</v>
      </c>
      <c r="BA20" s="28">
        <v>55003</v>
      </c>
      <c r="BB20" s="28">
        <v>90125508.999999985</v>
      </c>
      <c r="BC20" s="28">
        <v>67031</v>
      </c>
      <c r="BD20" s="28">
        <v>43078045.000000007</v>
      </c>
      <c r="BE20" s="28">
        <v>109452</v>
      </c>
      <c r="BF20" s="28">
        <v>146479353.63444111</v>
      </c>
      <c r="BG20" s="29">
        <f t="shared" si="5"/>
        <v>260965</v>
      </c>
      <c r="BH20" s="29">
        <f t="shared" si="5"/>
        <v>292472794.63444114</v>
      </c>
      <c r="BI20" s="29">
        <f t="shared" si="6"/>
        <v>2624920</v>
      </c>
      <c r="BJ20" s="29">
        <f t="shared" si="6"/>
        <v>822840161.63444114</v>
      </c>
    </row>
    <row r="21" spans="1:62" ht="12.75" customHeight="1" x14ac:dyDescent="0.25">
      <c r="A21" s="26">
        <v>11</v>
      </c>
      <c r="B21" s="27" t="s">
        <v>96</v>
      </c>
      <c r="C21" s="28">
        <f t="shared" si="0"/>
        <v>63422</v>
      </c>
      <c r="D21" s="28">
        <f t="shared" si="0"/>
        <v>7022906</v>
      </c>
      <c r="E21" s="28">
        <f t="shared" si="1"/>
        <v>59374</v>
      </c>
      <c r="F21" s="28">
        <f t="shared" si="1"/>
        <v>6339695</v>
      </c>
      <c r="G21" s="28">
        <v>29858</v>
      </c>
      <c r="H21" s="28">
        <v>3072469.335503275</v>
      </c>
      <c r="I21" s="28">
        <v>14576</v>
      </c>
      <c r="J21" s="28">
        <v>912267.66449672519</v>
      </c>
      <c r="K21" s="28">
        <f t="shared" si="2"/>
        <v>44434</v>
      </c>
      <c r="L21" s="28">
        <f t="shared" si="2"/>
        <v>3984737</v>
      </c>
      <c r="M21" s="28">
        <v>14940</v>
      </c>
      <c r="N21" s="28">
        <v>2354958</v>
      </c>
      <c r="O21" s="28">
        <v>7013</v>
      </c>
      <c r="P21" s="28">
        <v>1172959</v>
      </c>
      <c r="Q21" s="28">
        <v>2785</v>
      </c>
      <c r="R21" s="28">
        <v>410327.00000000006</v>
      </c>
      <c r="S21" s="28">
        <v>1263</v>
      </c>
      <c r="T21" s="28">
        <v>272883.99999999994</v>
      </c>
      <c r="U21" s="28">
        <f t="shared" si="3"/>
        <v>15896</v>
      </c>
      <c r="V21" s="28">
        <f t="shared" si="3"/>
        <v>25068725</v>
      </c>
      <c r="W21" s="28">
        <v>3162</v>
      </c>
      <c r="X21" s="28">
        <v>1149604</v>
      </c>
      <c r="Y21" s="28">
        <v>8198</v>
      </c>
      <c r="Z21" s="28">
        <v>18228209</v>
      </c>
      <c r="AA21" s="28">
        <v>1342</v>
      </c>
      <c r="AB21" s="28">
        <v>1214668</v>
      </c>
      <c r="AC21" s="28">
        <v>1151</v>
      </c>
      <c r="AD21" s="28">
        <v>312759.00000000006</v>
      </c>
      <c r="AE21" s="28">
        <v>2043</v>
      </c>
      <c r="AF21" s="28">
        <v>4163485.0000000005</v>
      </c>
      <c r="AG21" s="28">
        <v>719</v>
      </c>
      <c r="AH21" s="28">
        <v>3357958.9999999995</v>
      </c>
      <c r="AI21" s="28">
        <v>2119</v>
      </c>
      <c r="AJ21" s="28">
        <v>548374</v>
      </c>
      <c r="AK21" s="28">
        <v>4137</v>
      </c>
      <c r="AL21" s="28">
        <v>11497429</v>
      </c>
      <c r="AM21" s="28">
        <v>1212</v>
      </c>
      <c r="AN21" s="28">
        <v>534003.00000000012</v>
      </c>
      <c r="AO21" s="28">
        <v>1045</v>
      </c>
      <c r="AP21" s="28">
        <v>303943.99999999994</v>
      </c>
      <c r="AQ21" s="28">
        <v>3246</v>
      </c>
      <c r="AR21" s="28">
        <v>20390589</v>
      </c>
      <c r="AS21" s="29">
        <f t="shared" si="4"/>
        <v>91796</v>
      </c>
      <c r="AT21" s="29">
        <f t="shared" si="4"/>
        <v>68723929</v>
      </c>
      <c r="AU21" s="28">
        <v>10535</v>
      </c>
      <c r="AV21" s="28">
        <v>4841559.0000000009</v>
      </c>
      <c r="AW21" s="28">
        <v>27</v>
      </c>
      <c r="AX21" s="28">
        <v>8300</v>
      </c>
      <c r="AY21" s="28">
        <v>224</v>
      </c>
      <c r="AZ21" s="28">
        <v>69100</v>
      </c>
      <c r="BA21" s="28">
        <v>1452</v>
      </c>
      <c r="BB21" s="28">
        <v>1727878.9999999998</v>
      </c>
      <c r="BC21" s="28">
        <v>812</v>
      </c>
      <c r="BD21" s="28">
        <v>474664.99999999994</v>
      </c>
      <c r="BE21" s="28">
        <v>16284</v>
      </c>
      <c r="BF21" s="28">
        <v>54636339.649546824</v>
      </c>
      <c r="BG21" s="29">
        <f t="shared" si="5"/>
        <v>18799</v>
      </c>
      <c r="BH21" s="29">
        <f t="shared" si="5"/>
        <v>56916283.649546824</v>
      </c>
      <c r="BI21" s="29">
        <f t="shared" si="6"/>
        <v>110595</v>
      </c>
      <c r="BJ21" s="29">
        <f t="shared" si="6"/>
        <v>125640212.64954683</v>
      </c>
    </row>
    <row r="22" spans="1:62" ht="12.75" customHeight="1" x14ac:dyDescent="0.25">
      <c r="A22" s="26">
        <v>12</v>
      </c>
      <c r="B22" s="27" t="s">
        <v>97</v>
      </c>
      <c r="C22" s="28">
        <f t="shared" si="0"/>
        <v>396000</v>
      </c>
      <c r="D22" s="28">
        <f t="shared" si="0"/>
        <v>39514976</v>
      </c>
      <c r="E22" s="28">
        <f t="shared" si="1"/>
        <v>362599</v>
      </c>
      <c r="F22" s="28">
        <f t="shared" si="1"/>
        <v>34632230</v>
      </c>
      <c r="G22" s="28">
        <v>180082</v>
      </c>
      <c r="H22" s="28">
        <v>17444181.947488602</v>
      </c>
      <c r="I22" s="28">
        <v>101456</v>
      </c>
      <c r="J22" s="28">
        <v>6960603.052511394</v>
      </c>
      <c r="K22" s="28">
        <f t="shared" si="2"/>
        <v>281538</v>
      </c>
      <c r="L22" s="28">
        <f t="shared" si="2"/>
        <v>24404784.999999996</v>
      </c>
      <c r="M22" s="28">
        <v>81061</v>
      </c>
      <c r="N22" s="28">
        <v>10227445.000000002</v>
      </c>
      <c r="O22" s="28">
        <v>29179</v>
      </c>
      <c r="P22" s="28">
        <v>4124102.0000000005</v>
      </c>
      <c r="Q22" s="28">
        <v>22524</v>
      </c>
      <c r="R22" s="28">
        <v>2923188.0000000005</v>
      </c>
      <c r="S22" s="28">
        <v>10877</v>
      </c>
      <c r="T22" s="28">
        <v>1959558.0000000002</v>
      </c>
      <c r="U22" s="28">
        <f t="shared" si="3"/>
        <v>97842</v>
      </c>
      <c r="V22" s="28">
        <f t="shared" si="3"/>
        <v>300074961</v>
      </c>
      <c r="W22" s="28">
        <v>42469</v>
      </c>
      <c r="X22" s="28">
        <v>47854435</v>
      </c>
      <c r="Y22" s="28">
        <v>34576</v>
      </c>
      <c r="Z22" s="28">
        <v>148514226.00000003</v>
      </c>
      <c r="AA22" s="28">
        <v>6430</v>
      </c>
      <c r="AB22" s="28">
        <v>82723758</v>
      </c>
      <c r="AC22" s="28">
        <v>3036</v>
      </c>
      <c r="AD22" s="28">
        <v>1420672</v>
      </c>
      <c r="AE22" s="28">
        <v>11331</v>
      </c>
      <c r="AF22" s="28">
        <v>19561870</v>
      </c>
      <c r="AG22" s="28">
        <v>3663</v>
      </c>
      <c r="AH22" s="28">
        <v>37182419.000000007</v>
      </c>
      <c r="AI22" s="28">
        <v>10012</v>
      </c>
      <c r="AJ22" s="28">
        <v>3207119.9999999995</v>
      </c>
      <c r="AK22" s="28">
        <v>26900</v>
      </c>
      <c r="AL22" s="28">
        <v>40712130.999999993</v>
      </c>
      <c r="AM22" s="28">
        <v>5546</v>
      </c>
      <c r="AN22" s="28">
        <v>3038810</v>
      </c>
      <c r="AO22" s="28">
        <v>5552</v>
      </c>
      <c r="AP22" s="28">
        <v>2172480</v>
      </c>
      <c r="AQ22" s="28">
        <v>23144</v>
      </c>
      <c r="AR22" s="28">
        <v>15913482.999999998</v>
      </c>
      <c r="AS22" s="29">
        <f t="shared" si="4"/>
        <v>568659</v>
      </c>
      <c r="AT22" s="29">
        <f t="shared" si="4"/>
        <v>441816380</v>
      </c>
      <c r="AU22" s="28">
        <v>64931</v>
      </c>
      <c r="AV22" s="28">
        <v>14259616.999999998</v>
      </c>
      <c r="AW22" s="28">
        <v>54</v>
      </c>
      <c r="AX22" s="28">
        <v>17600</v>
      </c>
      <c r="AY22" s="28">
        <v>7790</v>
      </c>
      <c r="AZ22" s="28">
        <v>1291230</v>
      </c>
      <c r="BA22" s="28">
        <v>21632</v>
      </c>
      <c r="BB22" s="28">
        <v>18421668.999999993</v>
      </c>
      <c r="BC22" s="28">
        <v>17424</v>
      </c>
      <c r="BD22" s="28">
        <v>4297873</v>
      </c>
      <c r="BE22" s="28">
        <v>71473</v>
      </c>
      <c r="BF22" s="28">
        <v>213003116.96978855</v>
      </c>
      <c r="BG22" s="29">
        <f t="shared" si="5"/>
        <v>118373</v>
      </c>
      <c r="BH22" s="29">
        <f t="shared" si="5"/>
        <v>237031488.96978855</v>
      </c>
      <c r="BI22" s="29">
        <f t="shared" si="6"/>
        <v>687032</v>
      </c>
      <c r="BJ22" s="29">
        <f t="shared" si="6"/>
        <v>678847868.96978855</v>
      </c>
    </row>
    <row r="23" spans="1:62" ht="12.75" customHeight="1" x14ac:dyDescent="0.25">
      <c r="A23" s="31"/>
      <c r="B23" s="32" t="s">
        <v>98</v>
      </c>
      <c r="C23" s="33">
        <f t="shared" ref="C23:BJ23" si="7">SUM(C11:C22)</f>
        <v>5172754</v>
      </c>
      <c r="D23" s="33">
        <f t="shared" si="7"/>
        <v>497237615</v>
      </c>
      <c r="E23" s="33">
        <f t="shared" si="7"/>
        <v>4849211</v>
      </c>
      <c r="F23" s="33">
        <f t="shared" si="7"/>
        <v>452860555</v>
      </c>
      <c r="G23" s="33">
        <f t="shared" si="7"/>
        <v>2494625</v>
      </c>
      <c r="H23" s="33">
        <f t="shared" si="7"/>
        <v>242809859.26183796</v>
      </c>
      <c r="I23" s="33">
        <f t="shared" si="7"/>
        <v>1427951</v>
      </c>
      <c r="J23" s="33">
        <f t="shared" si="7"/>
        <v>86683538.738162041</v>
      </c>
      <c r="K23" s="33">
        <f t="shared" si="7"/>
        <v>3922576</v>
      </c>
      <c r="L23" s="33">
        <f t="shared" si="7"/>
        <v>329493398</v>
      </c>
      <c r="M23" s="33">
        <f t="shared" si="7"/>
        <v>926635</v>
      </c>
      <c r="N23" s="33">
        <f t="shared" si="7"/>
        <v>123367157</v>
      </c>
      <c r="O23" s="33">
        <f t="shared" si="7"/>
        <v>420309</v>
      </c>
      <c r="P23" s="33">
        <f t="shared" si="7"/>
        <v>51075649</v>
      </c>
      <c r="Q23" s="33">
        <f t="shared" si="7"/>
        <v>198274</v>
      </c>
      <c r="R23" s="33">
        <f t="shared" si="7"/>
        <v>24879761</v>
      </c>
      <c r="S23" s="33">
        <f t="shared" si="7"/>
        <v>125269</v>
      </c>
      <c r="T23" s="33">
        <f t="shared" si="7"/>
        <v>19497299</v>
      </c>
      <c r="U23" s="33">
        <f t="shared" si="7"/>
        <v>924535</v>
      </c>
      <c r="V23" s="33">
        <f t="shared" si="7"/>
        <v>1422434714</v>
      </c>
      <c r="W23" s="33">
        <f t="shared" si="7"/>
        <v>276360</v>
      </c>
      <c r="X23" s="33">
        <f t="shared" si="7"/>
        <v>382736090</v>
      </c>
      <c r="Y23" s="33">
        <f t="shared" si="7"/>
        <v>374579</v>
      </c>
      <c r="Z23" s="33">
        <f t="shared" si="7"/>
        <v>570044518</v>
      </c>
      <c r="AA23" s="33">
        <f t="shared" si="7"/>
        <v>82443</v>
      </c>
      <c r="AB23" s="33">
        <f t="shared" si="7"/>
        <v>276462364</v>
      </c>
      <c r="AC23" s="33">
        <f t="shared" si="7"/>
        <v>59203</v>
      </c>
      <c r="AD23" s="33">
        <f t="shared" si="7"/>
        <v>29169041</v>
      </c>
      <c r="AE23" s="33">
        <f t="shared" si="7"/>
        <v>131950</v>
      </c>
      <c r="AF23" s="33">
        <f t="shared" si="7"/>
        <v>164022701</v>
      </c>
      <c r="AG23" s="33">
        <f t="shared" si="7"/>
        <v>41796</v>
      </c>
      <c r="AH23" s="33">
        <f t="shared" si="7"/>
        <v>224204138.64580572</v>
      </c>
      <c r="AI23" s="33">
        <f t="shared" si="7"/>
        <v>127055</v>
      </c>
      <c r="AJ23" s="33">
        <f t="shared" si="7"/>
        <v>37087905.626643568</v>
      </c>
      <c r="AK23" s="33">
        <f t="shared" si="7"/>
        <v>278641</v>
      </c>
      <c r="AL23" s="33">
        <f t="shared" si="7"/>
        <v>383239172.64397109</v>
      </c>
      <c r="AM23" s="33">
        <f t="shared" si="7"/>
        <v>53315</v>
      </c>
      <c r="AN23" s="33">
        <f t="shared" si="7"/>
        <v>21095671.421975333</v>
      </c>
      <c r="AO23" s="33">
        <f t="shared" si="7"/>
        <v>75133</v>
      </c>
      <c r="AP23" s="33">
        <f t="shared" si="7"/>
        <v>23817858.661604322</v>
      </c>
      <c r="AQ23" s="33">
        <f t="shared" si="7"/>
        <v>196819</v>
      </c>
      <c r="AR23" s="33">
        <f t="shared" si="7"/>
        <v>141464195</v>
      </c>
      <c r="AS23" s="33">
        <f t="shared" si="7"/>
        <v>6870048</v>
      </c>
      <c r="AT23" s="33">
        <f t="shared" si="7"/>
        <v>2750581271</v>
      </c>
      <c r="AU23" s="33">
        <f t="shared" si="7"/>
        <v>735177</v>
      </c>
      <c r="AV23" s="33">
        <f t="shared" si="7"/>
        <v>168519293</v>
      </c>
      <c r="AW23" s="33">
        <f t="shared" si="7"/>
        <v>810</v>
      </c>
      <c r="AX23" s="33">
        <f t="shared" si="7"/>
        <v>1193400</v>
      </c>
      <c r="AY23" s="33">
        <f t="shared" si="7"/>
        <v>70928</v>
      </c>
      <c r="AZ23" s="33">
        <f t="shared" si="7"/>
        <v>25865557</v>
      </c>
      <c r="BA23" s="33">
        <f t="shared" si="7"/>
        <v>181669</v>
      </c>
      <c r="BB23" s="33">
        <f t="shared" si="7"/>
        <v>240278739</v>
      </c>
      <c r="BC23" s="33">
        <f t="shared" si="7"/>
        <v>174112</v>
      </c>
      <c r="BD23" s="33">
        <f t="shared" si="7"/>
        <v>72725669</v>
      </c>
      <c r="BE23" s="33">
        <f t="shared" si="7"/>
        <v>594169</v>
      </c>
      <c r="BF23" s="33">
        <f t="shared" si="7"/>
        <v>1388326716.6193354</v>
      </c>
      <c r="BG23" s="33">
        <f t="shared" si="7"/>
        <v>1021688</v>
      </c>
      <c r="BH23" s="33">
        <f t="shared" si="7"/>
        <v>1728390081.6193354</v>
      </c>
      <c r="BI23" s="33">
        <f t="shared" si="7"/>
        <v>7891736</v>
      </c>
      <c r="BJ23" s="33">
        <f t="shared" si="7"/>
        <v>4478971352.6193352</v>
      </c>
    </row>
    <row r="24" spans="1:62" ht="12.75" customHeight="1" x14ac:dyDescent="0.25">
      <c r="A24" s="26">
        <v>13</v>
      </c>
      <c r="B24" s="27" t="s">
        <v>99</v>
      </c>
      <c r="C24" s="28">
        <f t="shared" ref="C24:D37" si="8">E24+Q24+S24</f>
        <v>131729</v>
      </c>
      <c r="D24" s="28">
        <f t="shared" si="8"/>
        <v>13777130</v>
      </c>
      <c r="E24" s="28">
        <f t="shared" ref="E24:F37" si="9">K24+M24</f>
        <v>123539</v>
      </c>
      <c r="F24" s="28">
        <f t="shared" si="9"/>
        <v>12636049</v>
      </c>
      <c r="G24" s="28">
        <v>60845</v>
      </c>
      <c r="H24" s="28">
        <v>6155139.5706238439</v>
      </c>
      <c r="I24" s="28">
        <v>32119</v>
      </c>
      <c r="J24" s="28">
        <v>2374573.4293761561</v>
      </c>
      <c r="K24" s="28">
        <f t="shared" ref="K24:L37" si="10">G24+I24</f>
        <v>92964</v>
      </c>
      <c r="L24" s="28">
        <f t="shared" si="10"/>
        <v>8529713</v>
      </c>
      <c r="M24" s="28">
        <v>30575</v>
      </c>
      <c r="N24" s="28">
        <v>4106335.9999999995</v>
      </c>
      <c r="O24" s="28">
        <v>14888</v>
      </c>
      <c r="P24" s="28">
        <v>1889591</v>
      </c>
      <c r="Q24" s="28">
        <v>4905</v>
      </c>
      <c r="R24" s="28">
        <v>646678.99999999988</v>
      </c>
      <c r="S24" s="28">
        <v>3285</v>
      </c>
      <c r="T24" s="28">
        <v>494401.99999999994</v>
      </c>
      <c r="U24" s="28">
        <f t="shared" ref="U24:V37" si="11">W24+Y24+AA24+AC24+AE24</f>
        <v>39851</v>
      </c>
      <c r="V24" s="28">
        <f t="shared" si="11"/>
        <v>124606479</v>
      </c>
      <c r="W24" s="28">
        <v>13424</v>
      </c>
      <c r="X24" s="28">
        <v>31292688</v>
      </c>
      <c r="Y24" s="28">
        <v>12176</v>
      </c>
      <c r="Z24" s="28">
        <v>28893074</v>
      </c>
      <c r="AA24" s="28">
        <v>2907</v>
      </c>
      <c r="AB24" s="28">
        <v>48168952</v>
      </c>
      <c r="AC24" s="28">
        <v>1377</v>
      </c>
      <c r="AD24" s="28">
        <v>1149834.9999999998</v>
      </c>
      <c r="AE24" s="28">
        <v>9967</v>
      </c>
      <c r="AF24" s="28">
        <v>15101929.999999998</v>
      </c>
      <c r="AG24" s="28">
        <v>1207</v>
      </c>
      <c r="AH24" s="28">
        <v>6622625.0000000019</v>
      </c>
      <c r="AI24" s="28">
        <v>3399</v>
      </c>
      <c r="AJ24" s="28">
        <v>1335491</v>
      </c>
      <c r="AK24" s="28">
        <v>23000</v>
      </c>
      <c r="AL24" s="28">
        <v>100723697.00000001</v>
      </c>
      <c r="AM24" s="28">
        <v>3006</v>
      </c>
      <c r="AN24" s="28">
        <v>1040491</v>
      </c>
      <c r="AO24" s="28">
        <v>2028</v>
      </c>
      <c r="AP24" s="28">
        <v>731879</v>
      </c>
      <c r="AQ24" s="28">
        <v>11359</v>
      </c>
      <c r="AR24" s="28">
        <v>5841399.0000000009</v>
      </c>
      <c r="AS24" s="29">
        <f t="shared" ref="AS24:AT37" si="12">C24+U24+AG24+AI24+AK24+AM24+AO24+AQ24</f>
        <v>215579</v>
      </c>
      <c r="AT24" s="29">
        <f t="shared" si="12"/>
        <v>254679191</v>
      </c>
      <c r="AU24" s="28">
        <v>24011</v>
      </c>
      <c r="AV24" s="28">
        <v>10342799.999999998</v>
      </c>
      <c r="AW24" s="28">
        <v>18</v>
      </c>
      <c r="AX24" s="28">
        <v>6000</v>
      </c>
      <c r="AY24" s="28">
        <v>1903</v>
      </c>
      <c r="AZ24" s="28">
        <v>1689366.9999999998</v>
      </c>
      <c r="BA24" s="28">
        <v>17828</v>
      </c>
      <c r="BB24" s="28">
        <v>13214764.000000002</v>
      </c>
      <c r="BC24" s="28">
        <v>6025</v>
      </c>
      <c r="BD24" s="28">
        <v>7315787</v>
      </c>
      <c r="BE24" s="28">
        <v>75173</v>
      </c>
      <c r="BF24" s="28">
        <v>149607489.70996985</v>
      </c>
      <c r="BG24" s="29">
        <f t="shared" ref="BG24:BH37" si="13">AW24+AY24+BA24+BC24+BE24</f>
        <v>100947</v>
      </c>
      <c r="BH24" s="29">
        <f t="shared" si="13"/>
        <v>171833407.70996985</v>
      </c>
      <c r="BI24" s="29">
        <f t="shared" ref="BI24:BJ37" si="14">BG24+AS24</f>
        <v>316526</v>
      </c>
      <c r="BJ24" s="29">
        <f t="shared" si="14"/>
        <v>426512598.70996988</v>
      </c>
    </row>
    <row r="25" spans="1:62" ht="12.75" customHeight="1" x14ac:dyDescent="0.25">
      <c r="A25" s="26">
        <v>14</v>
      </c>
      <c r="B25" s="27" t="s">
        <v>100</v>
      </c>
      <c r="C25" s="28">
        <f t="shared" si="8"/>
        <v>5869</v>
      </c>
      <c r="D25" s="28">
        <f t="shared" si="8"/>
        <v>621271</v>
      </c>
      <c r="E25" s="28">
        <f t="shared" si="9"/>
        <v>5720</v>
      </c>
      <c r="F25" s="28">
        <f t="shared" si="9"/>
        <v>580078</v>
      </c>
      <c r="G25" s="28">
        <v>713</v>
      </c>
      <c r="H25" s="28">
        <v>67722.347981092273</v>
      </c>
      <c r="I25" s="28">
        <v>320</v>
      </c>
      <c r="J25" s="28">
        <v>12796.652018907716</v>
      </c>
      <c r="K25" s="28">
        <f t="shared" si="10"/>
        <v>1033</v>
      </c>
      <c r="L25" s="28">
        <f t="shared" si="10"/>
        <v>80518.999999999985</v>
      </c>
      <c r="M25" s="28">
        <v>4687</v>
      </c>
      <c r="N25" s="28">
        <v>499559</v>
      </c>
      <c r="O25" s="28">
        <v>1486</v>
      </c>
      <c r="P25" s="28">
        <v>159458</v>
      </c>
      <c r="Q25" s="28">
        <v>49</v>
      </c>
      <c r="R25" s="28">
        <v>7533</v>
      </c>
      <c r="S25" s="28">
        <v>100</v>
      </c>
      <c r="T25" s="28">
        <v>33660</v>
      </c>
      <c r="U25" s="28">
        <f t="shared" si="11"/>
        <v>81474</v>
      </c>
      <c r="V25" s="28">
        <f t="shared" si="11"/>
        <v>10877729.999999998</v>
      </c>
      <c r="W25" s="28">
        <v>20067</v>
      </c>
      <c r="X25" s="28">
        <v>765464</v>
      </c>
      <c r="Y25" s="28">
        <v>59672</v>
      </c>
      <c r="Z25" s="28">
        <v>5238293.9999999991</v>
      </c>
      <c r="AA25" s="28">
        <v>200</v>
      </c>
      <c r="AB25" s="28">
        <v>150005</v>
      </c>
      <c r="AC25" s="28">
        <v>144</v>
      </c>
      <c r="AD25" s="28">
        <v>34899</v>
      </c>
      <c r="AE25" s="28">
        <v>1391</v>
      </c>
      <c r="AF25" s="28">
        <v>4689067.9999999991</v>
      </c>
      <c r="AG25" s="28">
        <v>54</v>
      </c>
      <c r="AH25" s="28">
        <v>15068</v>
      </c>
      <c r="AI25" s="28">
        <v>191</v>
      </c>
      <c r="AJ25" s="28">
        <v>58026.000000000007</v>
      </c>
      <c r="AK25" s="28">
        <v>527</v>
      </c>
      <c r="AL25" s="28">
        <v>1214799.9999999998</v>
      </c>
      <c r="AM25" s="28">
        <v>170</v>
      </c>
      <c r="AN25" s="28">
        <v>65652</v>
      </c>
      <c r="AO25" s="28">
        <v>212</v>
      </c>
      <c r="AP25" s="28">
        <v>43909</v>
      </c>
      <c r="AQ25" s="28">
        <v>180</v>
      </c>
      <c r="AR25" s="28">
        <v>91610</v>
      </c>
      <c r="AS25" s="29">
        <f t="shared" si="12"/>
        <v>88677</v>
      </c>
      <c r="AT25" s="29">
        <f t="shared" si="12"/>
        <v>12988065.999999998</v>
      </c>
      <c r="AU25" s="28">
        <v>1568</v>
      </c>
      <c r="AV25" s="28">
        <v>1327530</v>
      </c>
      <c r="AW25" s="28">
        <v>2</v>
      </c>
      <c r="AX25" s="28">
        <v>400</v>
      </c>
      <c r="AY25" s="28">
        <v>2</v>
      </c>
      <c r="AZ25" s="28">
        <v>300</v>
      </c>
      <c r="BA25" s="28">
        <v>636</v>
      </c>
      <c r="BB25" s="28">
        <v>660802</v>
      </c>
      <c r="BC25" s="28">
        <v>9</v>
      </c>
      <c r="BD25" s="28">
        <v>3800</v>
      </c>
      <c r="BE25" s="28">
        <v>643</v>
      </c>
      <c r="BF25" s="28">
        <v>604502</v>
      </c>
      <c r="BG25" s="29">
        <f t="shared" si="13"/>
        <v>1292</v>
      </c>
      <c r="BH25" s="29">
        <f t="shared" si="13"/>
        <v>1269804</v>
      </c>
      <c r="BI25" s="29">
        <f t="shared" si="14"/>
        <v>89969</v>
      </c>
      <c r="BJ25" s="29">
        <f t="shared" si="14"/>
        <v>14257869.999999998</v>
      </c>
    </row>
    <row r="26" spans="1:62" ht="12.75" customHeight="1" x14ac:dyDescent="0.25">
      <c r="A26" s="26">
        <v>15</v>
      </c>
      <c r="B26" s="27" t="s">
        <v>101</v>
      </c>
      <c r="C26" s="28">
        <f t="shared" si="8"/>
        <v>2020</v>
      </c>
      <c r="D26" s="28">
        <f t="shared" si="8"/>
        <v>191180</v>
      </c>
      <c r="E26" s="28">
        <f t="shared" si="9"/>
        <v>1558</v>
      </c>
      <c r="F26" s="28">
        <f t="shared" si="9"/>
        <v>147479</v>
      </c>
      <c r="G26" s="28">
        <v>184</v>
      </c>
      <c r="H26" s="28">
        <v>15729.161620562532</v>
      </c>
      <c r="I26" s="28">
        <v>155</v>
      </c>
      <c r="J26" s="28">
        <v>12259.838379437468</v>
      </c>
      <c r="K26" s="28">
        <f t="shared" si="10"/>
        <v>339</v>
      </c>
      <c r="L26" s="28">
        <f t="shared" si="10"/>
        <v>27989</v>
      </c>
      <c r="M26" s="28">
        <v>1219</v>
      </c>
      <c r="N26" s="28">
        <v>119490.00000000001</v>
      </c>
      <c r="O26" s="28">
        <v>487</v>
      </c>
      <c r="P26" s="28">
        <v>45999</v>
      </c>
      <c r="Q26" s="28">
        <v>460</v>
      </c>
      <c r="R26" s="28">
        <v>42901.000000000007</v>
      </c>
      <c r="S26" s="28">
        <v>2</v>
      </c>
      <c r="T26" s="28">
        <v>800</v>
      </c>
      <c r="U26" s="28">
        <f t="shared" si="11"/>
        <v>375</v>
      </c>
      <c r="V26" s="28">
        <f t="shared" si="11"/>
        <v>1938820</v>
      </c>
      <c r="W26" s="28">
        <v>159</v>
      </c>
      <c r="X26" s="28">
        <v>422676.99999999994</v>
      </c>
      <c r="Y26" s="28">
        <v>119</v>
      </c>
      <c r="Z26" s="28">
        <v>971931</v>
      </c>
      <c r="AA26" s="28">
        <v>18</v>
      </c>
      <c r="AB26" s="28">
        <v>425539.99999999994</v>
      </c>
      <c r="AC26" s="28">
        <v>24</v>
      </c>
      <c r="AD26" s="28">
        <v>25533</v>
      </c>
      <c r="AE26" s="28">
        <v>55</v>
      </c>
      <c r="AF26" s="28">
        <v>93139</v>
      </c>
      <c r="AG26" s="28">
        <v>15</v>
      </c>
      <c r="AH26" s="28">
        <v>6565.0000000000009</v>
      </c>
      <c r="AI26" s="28">
        <v>108</v>
      </c>
      <c r="AJ26" s="28">
        <v>30859.000000000004</v>
      </c>
      <c r="AK26" s="28">
        <v>89</v>
      </c>
      <c r="AL26" s="28">
        <v>131453</v>
      </c>
      <c r="AM26" s="28">
        <v>141</v>
      </c>
      <c r="AN26" s="28">
        <v>53184</v>
      </c>
      <c r="AO26" s="28">
        <v>20</v>
      </c>
      <c r="AP26" s="28">
        <v>9152</v>
      </c>
      <c r="AQ26" s="28">
        <v>145</v>
      </c>
      <c r="AR26" s="28">
        <v>78792</v>
      </c>
      <c r="AS26" s="29">
        <f t="shared" si="12"/>
        <v>2913</v>
      </c>
      <c r="AT26" s="29">
        <f t="shared" si="12"/>
        <v>2440005</v>
      </c>
      <c r="AU26" s="28">
        <v>435</v>
      </c>
      <c r="AV26" s="28">
        <v>134898</v>
      </c>
      <c r="AW26" s="28">
        <v>1</v>
      </c>
      <c r="AX26" s="28">
        <v>400</v>
      </c>
      <c r="AY26" s="28">
        <v>2</v>
      </c>
      <c r="AZ26" s="28">
        <v>300</v>
      </c>
      <c r="BA26" s="28">
        <v>207</v>
      </c>
      <c r="BB26" s="28">
        <v>518338.99999999994</v>
      </c>
      <c r="BC26" s="28">
        <v>4</v>
      </c>
      <c r="BD26" s="28">
        <v>1800</v>
      </c>
      <c r="BE26" s="28">
        <v>249</v>
      </c>
      <c r="BF26" s="28">
        <v>243194.99999999997</v>
      </c>
      <c r="BG26" s="29">
        <f t="shared" si="13"/>
        <v>463</v>
      </c>
      <c r="BH26" s="29">
        <f t="shared" si="13"/>
        <v>764033.99999999988</v>
      </c>
      <c r="BI26" s="29">
        <f t="shared" si="14"/>
        <v>3376</v>
      </c>
      <c r="BJ26" s="29">
        <f t="shared" si="14"/>
        <v>3204039</v>
      </c>
    </row>
    <row r="27" spans="1:62" ht="12.75" customHeight="1" x14ac:dyDescent="0.25">
      <c r="A27" s="26">
        <v>16</v>
      </c>
      <c r="B27" s="27" t="s">
        <v>102</v>
      </c>
      <c r="C27" s="28">
        <f t="shared" si="8"/>
        <v>7121</v>
      </c>
      <c r="D27" s="28">
        <f t="shared" si="8"/>
        <v>547646</v>
      </c>
      <c r="E27" s="28">
        <f t="shared" si="9"/>
        <v>6901</v>
      </c>
      <c r="F27" s="28">
        <f t="shared" si="9"/>
        <v>462396</v>
      </c>
      <c r="G27" s="28">
        <v>1433</v>
      </c>
      <c r="H27" s="28">
        <v>162689.28450535453</v>
      </c>
      <c r="I27" s="28">
        <v>632</v>
      </c>
      <c r="J27" s="28">
        <v>38972.715494645439</v>
      </c>
      <c r="K27" s="28">
        <f t="shared" si="10"/>
        <v>2065</v>
      </c>
      <c r="L27" s="28">
        <f t="shared" si="10"/>
        <v>201661.99999999997</v>
      </c>
      <c r="M27" s="28">
        <v>4836</v>
      </c>
      <c r="N27" s="28">
        <v>260734</v>
      </c>
      <c r="O27" s="28">
        <v>3194</v>
      </c>
      <c r="P27" s="28">
        <v>191135</v>
      </c>
      <c r="Q27" s="28">
        <v>95</v>
      </c>
      <c r="R27" s="28">
        <v>7019</v>
      </c>
      <c r="S27" s="28">
        <v>125</v>
      </c>
      <c r="T27" s="28">
        <v>78231</v>
      </c>
      <c r="U27" s="28">
        <f t="shared" si="11"/>
        <v>7647</v>
      </c>
      <c r="V27" s="28">
        <f t="shared" si="11"/>
        <v>17612314</v>
      </c>
      <c r="W27" s="28">
        <v>2800</v>
      </c>
      <c r="X27" s="28">
        <v>10189106</v>
      </c>
      <c r="Y27" s="28">
        <v>3585</v>
      </c>
      <c r="Z27" s="28">
        <v>5473590</v>
      </c>
      <c r="AA27" s="28">
        <v>325</v>
      </c>
      <c r="AB27" s="28">
        <v>709303</v>
      </c>
      <c r="AC27" s="28">
        <v>98</v>
      </c>
      <c r="AD27" s="28">
        <v>26970</v>
      </c>
      <c r="AE27" s="28">
        <v>839</v>
      </c>
      <c r="AF27" s="28">
        <v>1213345</v>
      </c>
      <c r="AG27" s="28">
        <v>270</v>
      </c>
      <c r="AH27" s="28">
        <v>151112.99999999997</v>
      </c>
      <c r="AI27" s="28">
        <v>527</v>
      </c>
      <c r="AJ27" s="28">
        <v>114094.99999999999</v>
      </c>
      <c r="AK27" s="28">
        <v>2394</v>
      </c>
      <c r="AL27" s="28">
        <v>2292284</v>
      </c>
      <c r="AM27" s="28">
        <v>211</v>
      </c>
      <c r="AN27" s="28">
        <v>93425.000000000015</v>
      </c>
      <c r="AO27" s="28">
        <v>216</v>
      </c>
      <c r="AP27" s="28">
        <v>64466.999999999993</v>
      </c>
      <c r="AQ27" s="28">
        <v>870</v>
      </c>
      <c r="AR27" s="28">
        <v>3832958.9999999995</v>
      </c>
      <c r="AS27" s="29">
        <f t="shared" si="12"/>
        <v>19256</v>
      </c>
      <c r="AT27" s="29">
        <f t="shared" si="12"/>
        <v>24708303</v>
      </c>
      <c r="AU27" s="28">
        <v>2183</v>
      </c>
      <c r="AV27" s="28">
        <v>1938200</v>
      </c>
      <c r="AW27" s="28">
        <v>45</v>
      </c>
      <c r="AX27" s="28">
        <v>15200</v>
      </c>
      <c r="AY27" s="28">
        <v>336</v>
      </c>
      <c r="AZ27" s="28">
        <v>90250</v>
      </c>
      <c r="BA27" s="28">
        <v>478</v>
      </c>
      <c r="BB27" s="28">
        <v>3465599.0000000005</v>
      </c>
      <c r="BC27" s="28">
        <v>1975</v>
      </c>
      <c r="BD27" s="28">
        <v>414600</v>
      </c>
      <c r="BE27" s="28">
        <v>7612</v>
      </c>
      <c r="BF27" s="28">
        <v>24888177</v>
      </c>
      <c r="BG27" s="29">
        <f t="shared" si="13"/>
        <v>10446</v>
      </c>
      <c r="BH27" s="29">
        <f t="shared" si="13"/>
        <v>28873826</v>
      </c>
      <c r="BI27" s="29">
        <f t="shared" si="14"/>
        <v>29702</v>
      </c>
      <c r="BJ27" s="29">
        <f t="shared" si="14"/>
        <v>53582129</v>
      </c>
    </row>
    <row r="28" spans="1:62" ht="12.75" customHeight="1" x14ac:dyDescent="0.25">
      <c r="A28" s="26">
        <v>17</v>
      </c>
      <c r="B28" s="27" t="s">
        <v>103</v>
      </c>
      <c r="C28" s="28">
        <f t="shared" si="8"/>
        <v>33887</v>
      </c>
      <c r="D28" s="28">
        <f t="shared" si="8"/>
        <v>5136491</v>
      </c>
      <c r="E28" s="28">
        <f t="shared" si="9"/>
        <v>32752</v>
      </c>
      <c r="F28" s="28">
        <f t="shared" si="9"/>
        <v>4825773</v>
      </c>
      <c r="G28" s="28">
        <v>6322</v>
      </c>
      <c r="H28" s="28">
        <v>928866.03905928205</v>
      </c>
      <c r="I28" s="28">
        <v>4655</v>
      </c>
      <c r="J28" s="28">
        <v>771528.96094071807</v>
      </c>
      <c r="K28" s="28">
        <f t="shared" si="10"/>
        <v>10977</v>
      </c>
      <c r="L28" s="28">
        <f t="shared" si="10"/>
        <v>1700395</v>
      </c>
      <c r="M28" s="28">
        <v>21775</v>
      </c>
      <c r="N28" s="28">
        <v>3125378</v>
      </c>
      <c r="O28" s="28">
        <v>16914</v>
      </c>
      <c r="P28" s="28">
        <v>2059326.0000000002</v>
      </c>
      <c r="Q28" s="28">
        <v>446</v>
      </c>
      <c r="R28" s="28">
        <v>77279</v>
      </c>
      <c r="S28" s="28">
        <v>689</v>
      </c>
      <c r="T28" s="28">
        <v>233439</v>
      </c>
      <c r="U28" s="28">
        <f t="shared" si="11"/>
        <v>8605</v>
      </c>
      <c r="V28" s="28">
        <f t="shared" si="11"/>
        <v>15331567</v>
      </c>
      <c r="W28" s="28">
        <v>2541</v>
      </c>
      <c r="X28" s="28">
        <v>3617915.9999999995</v>
      </c>
      <c r="Y28" s="28">
        <v>3095</v>
      </c>
      <c r="Z28" s="28">
        <v>8421910</v>
      </c>
      <c r="AA28" s="28">
        <v>692</v>
      </c>
      <c r="AB28" s="28">
        <v>919189.00000000012</v>
      </c>
      <c r="AC28" s="28">
        <v>400</v>
      </c>
      <c r="AD28" s="28">
        <v>130397</v>
      </c>
      <c r="AE28" s="28">
        <v>1877</v>
      </c>
      <c r="AF28" s="28">
        <v>2242155</v>
      </c>
      <c r="AG28" s="28">
        <v>627</v>
      </c>
      <c r="AH28" s="28">
        <v>1037839.0000000001</v>
      </c>
      <c r="AI28" s="28">
        <v>1139</v>
      </c>
      <c r="AJ28" s="28">
        <v>429978.00000000006</v>
      </c>
      <c r="AK28" s="28">
        <v>4459</v>
      </c>
      <c r="AL28" s="28">
        <v>2837037</v>
      </c>
      <c r="AM28" s="28">
        <v>840</v>
      </c>
      <c r="AN28" s="28">
        <v>507833</v>
      </c>
      <c r="AO28" s="28">
        <v>898</v>
      </c>
      <c r="AP28" s="28">
        <v>225985</v>
      </c>
      <c r="AQ28" s="28">
        <v>2010</v>
      </c>
      <c r="AR28" s="28">
        <v>4585042</v>
      </c>
      <c r="AS28" s="29">
        <f t="shared" si="12"/>
        <v>52465</v>
      </c>
      <c r="AT28" s="29">
        <f t="shared" si="12"/>
        <v>30091772</v>
      </c>
      <c r="AU28" s="28">
        <v>6897</v>
      </c>
      <c r="AV28" s="28">
        <v>2950289</v>
      </c>
      <c r="AW28" s="28">
        <v>6</v>
      </c>
      <c r="AX28" s="28">
        <v>1500</v>
      </c>
      <c r="AY28" s="28">
        <v>16</v>
      </c>
      <c r="AZ28" s="28">
        <v>37200</v>
      </c>
      <c r="BA28" s="28">
        <v>3454</v>
      </c>
      <c r="BB28" s="28">
        <v>16329202.999999996</v>
      </c>
      <c r="BC28" s="28">
        <v>6068</v>
      </c>
      <c r="BD28" s="28">
        <v>306000</v>
      </c>
      <c r="BE28" s="28">
        <v>23402</v>
      </c>
      <c r="BF28" s="28">
        <v>90878222.537764341</v>
      </c>
      <c r="BG28" s="29">
        <f t="shared" si="13"/>
        <v>32946</v>
      </c>
      <c r="BH28" s="29">
        <f t="shared" si="13"/>
        <v>107552125.53776434</v>
      </c>
      <c r="BI28" s="29">
        <f t="shared" si="14"/>
        <v>85411</v>
      </c>
      <c r="BJ28" s="29">
        <f t="shared" si="14"/>
        <v>137643897.53776434</v>
      </c>
    </row>
    <row r="29" spans="1:62" ht="12.75" customHeight="1" x14ac:dyDescent="0.25">
      <c r="A29" s="26">
        <v>18</v>
      </c>
      <c r="B29" s="27" t="s">
        <v>104</v>
      </c>
      <c r="C29" s="28">
        <f t="shared" si="8"/>
        <v>305768</v>
      </c>
      <c r="D29" s="28">
        <f t="shared" si="8"/>
        <v>42262729</v>
      </c>
      <c r="E29" s="28">
        <f t="shared" si="9"/>
        <v>272849</v>
      </c>
      <c r="F29" s="28">
        <f t="shared" si="9"/>
        <v>36808207</v>
      </c>
      <c r="G29" s="28">
        <v>140162</v>
      </c>
      <c r="H29" s="28">
        <v>13614538.815455299</v>
      </c>
      <c r="I29" s="28">
        <v>69281</v>
      </c>
      <c r="J29" s="28">
        <v>4882633.184544703</v>
      </c>
      <c r="K29" s="28">
        <f t="shared" si="10"/>
        <v>209443</v>
      </c>
      <c r="L29" s="28">
        <f t="shared" si="10"/>
        <v>18497172</v>
      </c>
      <c r="M29" s="28">
        <v>63406</v>
      </c>
      <c r="N29" s="28">
        <v>18311035</v>
      </c>
      <c r="O29" s="28">
        <v>35027</v>
      </c>
      <c r="P29" s="28">
        <v>13293465</v>
      </c>
      <c r="Q29" s="28">
        <v>26165</v>
      </c>
      <c r="R29" s="28">
        <v>3081750</v>
      </c>
      <c r="S29" s="28">
        <v>6754</v>
      </c>
      <c r="T29" s="28">
        <v>2372772.0000000005</v>
      </c>
      <c r="U29" s="28">
        <f t="shared" si="11"/>
        <v>111339</v>
      </c>
      <c r="V29" s="28">
        <f t="shared" si="11"/>
        <v>325427272</v>
      </c>
      <c r="W29" s="28">
        <v>40234</v>
      </c>
      <c r="X29" s="28">
        <v>111191275</v>
      </c>
      <c r="Y29" s="28">
        <v>41434</v>
      </c>
      <c r="Z29" s="28">
        <v>146052080</v>
      </c>
      <c r="AA29" s="28">
        <v>11108</v>
      </c>
      <c r="AB29" s="28">
        <v>36929444</v>
      </c>
      <c r="AC29" s="28">
        <v>5879</v>
      </c>
      <c r="AD29" s="28">
        <v>9601547</v>
      </c>
      <c r="AE29" s="28">
        <v>12684</v>
      </c>
      <c r="AF29" s="28">
        <v>21652926.000000004</v>
      </c>
      <c r="AG29" s="28">
        <v>1757</v>
      </c>
      <c r="AH29" s="28">
        <v>48656320</v>
      </c>
      <c r="AI29" s="28">
        <v>4818</v>
      </c>
      <c r="AJ29" s="28">
        <v>1131087</v>
      </c>
      <c r="AK29" s="28">
        <v>19316</v>
      </c>
      <c r="AL29" s="28">
        <v>38176616</v>
      </c>
      <c r="AM29" s="28">
        <v>2316</v>
      </c>
      <c r="AN29" s="28">
        <v>1060994</v>
      </c>
      <c r="AO29" s="28">
        <v>5058</v>
      </c>
      <c r="AP29" s="28">
        <v>903713.00000000012</v>
      </c>
      <c r="AQ29" s="28">
        <v>14391</v>
      </c>
      <c r="AR29" s="28">
        <v>9111386.0000000019</v>
      </c>
      <c r="AS29" s="29">
        <f t="shared" si="12"/>
        <v>464763</v>
      </c>
      <c r="AT29" s="29">
        <f t="shared" si="12"/>
        <v>466730117</v>
      </c>
      <c r="AU29" s="28">
        <v>55451</v>
      </c>
      <c r="AV29" s="28">
        <v>22289596</v>
      </c>
      <c r="AW29" s="28">
        <v>14</v>
      </c>
      <c r="AX29" s="28">
        <v>6300</v>
      </c>
      <c r="AY29" s="28">
        <v>2529</v>
      </c>
      <c r="AZ29" s="28">
        <v>371700</v>
      </c>
      <c r="BA29" s="28">
        <v>34630</v>
      </c>
      <c r="BB29" s="28">
        <v>87498711</v>
      </c>
      <c r="BC29" s="28">
        <v>68984</v>
      </c>
      <c r="BD29" s="28">
        <v>34521461.999999993</v>
      </c>
      <c r="BE29" s="28">
        <v>150897</v>
      </c>
      <c r="BF29" s="28">
        <v>276155144.91540784</v>
      </c>
      <c r="BG29" s="29">
        <f t="shared" si="13"/>
        <v>257054</v>
      </c>
      <c r="BH29" s="29">
        <f t="shared" si="13"/>
        <v>398553317.91540784</v>
      </c>
      <c r="BI29" s="29">
        <f t="shared" si="14"/>
        <v>721817</v>
      </c>
      <c r="BJ29" s="29">
        <f t="shared" si="14"/>
        <v>865283434.9154079</v>
      </c>
    </row>
    <row r="30" spans="1:62" ht="12.75" customHeight="1" x14ac:dyDescent="0.25">
      <c r="A30" s="26">
        <v>19</v>
      </c>
      <c r="B30" s="27" t="s">
        <v>105</v>
      </c>
      <c r="C30" s="28">
        <f t="shared" si="8"/>
        <v>350833</v>
      </c>
      <c r="D30" s="28">
        <f t="shared" si="8"/>
        <v>41150515</v>
      </c>
      <c r="E30" s="28">
        <f t="shared" si="9"/>
        <v>316110</v>
      </c>
      <c r="F30" s="28">
        <f t="shared" si="9"/>
        <v>36286051</v>
      </c>
      <c r="G30" s="28">
        <v>147559</v>
      </c>
      <c r="H30" s="28">
        <v>16031779.816735234</v>
      </c>
      <c r="I30" s="28">
        <v>84142</v>
      </c>
      <c r="J30" s="28">
        <v>7027070.1832647687</v>
      </c>
      <c r="K30" s="28">
        <f t="shared" si="10"/>
        <v>231701</v>
      </c>
      <c r="L30" s="28">
        <f t="shared" si="10"/>
        <v>23058850.000000004</v>
      </c>
      <c r="M30" s="28">
        <v>84409</v>
      </c>
      <c r="N30" s="28">
        <v>13227201</v>
      </c>
      <c r="O30" s="28">
        <v>40120</v>
      </c>
      <c r="P30" s="28">
        <v>6179257.9999999991</v>
      </c>
      <c r="Q30" s="28">
        <v>26262</v>
      </c>
      <c r="R30" s="28">
        <v>3466117</v>
      </c>
      <c r="S30" s="28">
        <v>8461</v>
      </c>
      <c r="T30" s="28">
        <v>1398347</v>
      </c>
      <c r="U30" s="28">
        <f t="shared" si="11"/>
        <v>119710</v>
      </c>
      <c r="V30" s="28">
        <f t="shared" si="11"/>
        <v>183521713</v>
      </c>
      <c r="W30" s="28">
        <v>47564</v>
      </c>
      <c r="X30" s="28">
        <v>62572924.000000007</v>
      </c>
      <c r="Y30" s="28">
        <v>37664</v>
      </c>
      <c r="Z30" s="28">
        <v>65868961.999999985</v>
      </c>
      <c r="AA30" s="28">
        <v>14766</v>
      </c>
      <c r="AB30" s="28">
        <v>20256093</v>
      </c>
      <c r="AC30" s="28">
        <v>4953</v>
      </c>
      <c r="AD30" s="28">
        <v>6547456.0000000009</v>
      </c>
      <c r="AE30" s="28">
        <v>14763</v>
      </c>
      <c r="AF30" s="28">
        <v>28276277.999999996</v>
      </c>
      <c r="AG30" s="28">
        <v>2668</v>
      </c>
      <c r="AH30" s="28">
        <v>23392820</v>
      </c>
      <c r="AI30" s="28">
        <v>8352</v>
      </c>
      <c r="AJ30" s="28">
        <v>2203854</v>
      </c>
      <c r="AK30" s="28">
        <v>38020</v>
      </c>
      <c r="AL30" s="28">
        <v>56842884.000000007</v>
      </c>
      <c r="AM30" s="28">
        <v>4732</v>
      </c>
      <c r="AN30" s="28">
        <v>1937953</v>
      </c>
      <c r="AO30" s="28">
        <v>3431</v>
      </c>
      <c r="AP30" s="28">
        <v>1368207</v>
      </c>
      <c r="AQ30" s="28">
        <v>17511</v>
      </c>
      <c r="AR30" s="28">
        <v>8088258</v>
      </c>
      <c r="AS30" s="29">
        <f t="shared" si="12"/>
        <v>545257</v>
      </c>
      <c r="AT30" s="29">
        <f t="shared" si="12"/>
        <v>318506204</v>
      </c>
      <c r="AU30" s="28">
        <v>58868</v>
      </c>
      <c r="AV30" s="28">
        <v>17618717</v>
      </c>
      <c r="AW30" s="28">
        <v>27</v>
      </c>
      <c r="AX30" s="28">
        <v>10600</v>
      </c>
      <c r="AY30" s="28">
        <v>4399</v>
      </c>
      <c r="AZ30" s="28">
        <v>4985053</v>
      </c>
      <c r="BA30" s="28">
        <v>36310</v>
      </c>
      <c r="BB30" s="28">
        <v>61211711</v>
      </c>
      <c r="BC30" s="28">
        <v>11912</v>
      </c>
      <c r="BD30" s="28">
        <v>4618378</v>
      </c>
      <c r="BE30" s="28">
        <v>83727</v>
      </c>
      <c r="BF30" s="28">
        <v>203313524.51661628</v>
      </c>
      <c r="BG30" s="29">
        <f t="shared" si="13"/>
        <v>136375</v>
      </c>
      <c r="BH30" s="29">
        <f t="shared" si="13"/>
        <v>274139266.51661628</v>
      </c>
      <c r="BI30" s="29">
        <f t="shared" si="14"/>
        <v>681632</v>
      </c>
      <c r="BJ30" s="29">
        <f t="shared" si="14"/>
        <v>592645470.51661634</v>
      </c>
    </row>
    <row r="31" spans="1:62" ht="12.75" customHeight="1" x14ac:dyDescent="0.25">
      <c r="A31" s="26">
        <v>20</v>
      </c>
      <c r="B31" s="27" t="s">
        <v>106</v>
      </c>
      <c r="C31" s="28">
        <f t="shared" si="8"/>
        <v>239146</v>
      </c>
      <c r="D31" s="28">
        <f t="shared" si="8"/>
        <v>28474365.000000004</v>
      </c>
      <c r="E31" s="28">
        <f t="shared" si="9"/>
        <v>212571</v>
      </c>
      <c r="F31" s="28">
        <f t="shared" si="9"/>
        <v>23475299.000000004</v>
      </c>
      <c r="G31" s="28">
        <v>95255</v>
      </c>
      <c r="H31" s="28">
        <v>9851125.648573678</v>
      </c>
      <c r="I31" s="28">
        <v>52500</v>
      </c>
      <c r="J31" s="28">
        <v>4213065.3514263239</v>
      </c>
      <c r="K31" s="28">
        <f t="shared" si="10"/>
        <v>147755</v>
      </c>
      <c r="L31" s="28">
        <f t="shared" si="10"/>
        <v>14064191.000000002</v>
      </c>
      <c r="M31" s="28">
        <v>64816</v>
      </c>
      <c r="N31" s="28">
        <v>9411108.0000000019</v>
      </c>
      <c r="O31" s="28">
        <v>23847</v>
      </c>
      <c r="P31" s="28">
        <v>3749500</v>
      </c>
      <c r="Q31" s="28">
        <v>21183</v>
      </c>
      <c r="R31" s="28">
        <v>3509300.0000000009</v>
      </c>
      <c r="S31" s="28">
        <v>5392</v>
      </c>
      <c r="T31" s="28">
        <v>1489766</v>
      </c>
      <c r="U31" s="28">
        <f t="shared" si="11"/>
        <v>51309</v>
      </c>
      <c r="V31" s="28">
        <f t="shared" si="11"/>
        <v>60371822</v>
      </c>
      <c r="W31" s="28">
        <v>20818</v>
      </c>
      <c r="X31" s="28">
        <v>23575143.999999996</v>
      </c>
      <c r="Y31" s="28">
        <v>17720</v>
      </c>
      <c r="Z31" s="28">
        <v>22010219</v>
      </c>
      <c r="AA31" s="28">
        <v>3317</v>
      </c>
      <c r="AB31" s="28">
        <v>6393734</v>
      </c>
      <c r="AC31" s="28">
        <v>2500</v>
      </c>
      <c r="AD31" s="28">
        <v>821631.00000000012</v>
      </c>
      <c r="AE31" s="28">
        <v>6954</v>
      </c>
      <c r="AF31" s="28">
        <v>7571094</v>
      </c>
      <c r="AG31" s="28">
        <v>2101</v>
      </c>
      <c r="AH31" s="28">
        <v>6731374.9999999981</v>
      </c>
      <c r="AI31" s="28">
        <v>5643</v>
      </c>
      <c r="AJ31" s="28">
        <v>1708510.0000000002</v>
      </c>
      <c r="AK31" s="28">
        <v>32100</v>
      </c>
      <c r="AL31" s="28">
        <v>31327259.999999996</v>
      </c>
      <c r="AM31" s="28">
        <v>5391</v>
      </c>
      <c r="AN31" s="28">
        <v>1705219.9999999998</v>
      </c>
      <c r="AO31" s="28">
        <v>3543</v>
      </c>
      <c r="AP31" s="28">
        <v>1082003.9999999998</v>
      </c>
      <c r="AQ31" s="28">
        <v>9021</v>
      </c>
      <c r="AR31" s="28">
        <v>6849469</v>
      </c>
      <c r="AS31" s="29">
        <f t="shared" si="12"/>
        <v>348254</v>
      </c>
      <c r="AT31" s="29">
        <f t="shared" si="12"/>
        <v>138250025</v>
      </c>
      <c r="AU31" s="28">
        <v>38911</v>
      </c>
      <c r="AV31" s="28">
        <v>11491740.999999998</v>
      </c>
      <c r="AW31" s="28">
        <v>78</v>
      </c>
      <c r="AX31" s="28">
        <v>25000</v>
      </c>
      <c r="AY31" s="28">
        <v>2027</v>
      </c>
      <c r="AZ31" s="28">
        <v>887779.99999999988</v>
      </c>
      <c r="BA31" s="28">
        <v>8904</v>
      </c>
      <c r="BB31" s="28">
        <v>15382674.000000002</v>
      </c>
      <c r="BC31" s="28">
        <v>3407</v>
      </c>
      <c r="BD31" s="28">
        <v>2392564</v>
      </c>
      <c r="BE31" s="28">
        <v>31032</v>
      </c>
      <c r="BF31" s="28">
        <v>85195761.734138981</v>
      </c>
      <c r="BG31" s="29">
        <f t="shared" si="13"/>
        <v>45448</v>
      </c>
      <c r="BH31" s="29">
        <f t="shared" si="13"/>
        <v>103883779.73413898</v>
      </c>
      <c r="BI31" s="29">
        <f t="shared" si="14"/>
        <v>393702</v>
      </c>
      <c r="BJ31" s="29">
        <f t="shared" si="14"/>
        <v>242133804.73413897</v>
      </c>
    </row>
    <row r="32" spans="1:62" ht="12.75" customHeight="1" x14ac:dyDescent="0.25">
      <c r="A32" s="26">
        <v>21</v>
      </c>
      <c r="B32" s="27" t="s">
        <v>107</v>
      </c>
      <c r="C32" s="28">
        <f t="shared" si="8"/>
        <v>2821</v>
      </c>
      <c r="D32" s="28">
        <f t="shared" si="8"/>
        <v>8775652</v>
      </c>
      <c r="E32" s="28">
        <f t="shared" si="9"/>
        <v>2385</v>
      </c>
      <c r="F32" s="28">
        <f t="shared" si="9"/>
        <v>8711573</v>
      </c>
      <c r="G32" s="28">
        <v>554</v>
      </c>
      <c r="H32" s="28">
        <v>38564.999913828266</v>
      </c>
      <c r="I32" s="28">
        <v>237</v>
      </c>
      <c r="J32" s="28">
        <v>16660.000086171734</v>
      </c>
      <c r="K32" s="28">
        <f t="shared" si="10"/>
        <v>791</v>
      </c>
      <c r="L32" s="28">
        <f t="shared" si="10"/>
        <v>55225</v>
      </c>
      <c r="M32" s="28">
        <v>1594</v>
      </c>
      <c r="N32" s="28">
        <v>8656348</v>
      </c>
      <c r="O32" s="28">
        <v>764</v>
      </c>
      <c r="P32" s="28">
        <v>8569612.0000000019</v>
      </c>
      <c r="Q32" s="28">
        <v>419</v>
      </c>
      <c r="R32" s="28">
        <v>43692</v>
      </c>
      <c r="S32" s="28">
        <v>17</v>
      </c>
      <c r="T32" s="28">
        <v>20387</v>
      </c>
      <c r="U32" s="28">
        <f t="shared" si="11"/>
        <v>6052</v>
      </c>
      <c r="V32" s="28">
        <f t="shared" si="11"/>
        <v>16626681</v>
      </c>
      <c r="W32" s="28">
        <v>1721</v>
      </c>
      <c r="X32" s="28">
        <v>5593306</v>
      </c>
      <c r="Y32" s="28">
        <v>2582</v>
      </c>
      <c r="Z32" s="28">
        <v>6891530</v>
      </c>
      <c r="AA32" s="28">
        <v>964</v>
      </c>
      <c r="AB32" s="28">
        <v>1081700</v>
      </c>
      <c r="AC32" s="28">
        <v>240</v>
      </c>
      <c r="AD32" s="28">
        <v>837882</v>
      </c>
      <c r="AE32" s="28">
        <v>545</v>
      </c>
      <c r="AF32" s="28">
        <v>2222263</v>
      </c>
      <c r="AG32" s="28">
        <v>429</v>
      </c>
      <c r="AH32" s="28">
        <v>249276.99999999994</v>
      </c>
      <c r="AI32" s="28">
        <v>505</v>
      </c>
      <c r="AJ32" s="28">
        <v>225537.00000000003</v>
      </c>
      <c r="AK32" s="28">
        <v>1142</v>
      </c>
      <c r="AL32" s="28">
        <v>8970198</v>
      </c>
      <c r="AM32" s="28">
        <v>96</v>
      </c>
      <c r="AN32" s="28">
        <v>16007.999999999998</v>
      </c>
      <c r="AO32" s="28">
        <v>85</v>
      </c>
      <c r="AP32" s="28">
        <v>21606</v>
      </c>
      <c r="AQ32" s="28">
        <v>709</v>
      </c>
      <c r="AR32" s="28">
        <v>3851303</v>
      </c>
      <c r="AS32" s="29">
        <f t="shared" si="12"/>
        <v>11839</v>
      </c>
      <c r="AT32" s="29">
        <f t="shared" si="12"/>
        <v>38736262</v>
      </c>
      <c r="AU32" s="28">
        <v>1204</v>
      </c>
      <c r="AV32" s="28">
        <v>2901233.9999999995</v>
      </c>
      <c r="AW32" s="28">
        <v>0</v>
      </c>
      <c r="AX32" s="28">
        <v>0</v>
      </c>
      <c r="AY32" s="28">
        <v>0</v>
      </c>
      <c r="AZ32" s="28">
        <v>0</v>
      </c>
      <c r="BA32" s="28">
        <v>1776</v>
      </c>
      <c r="BB32" s="28">
        <v>4957792.9999999991</v>
      </c>
      <c r="BC32" s="28">
        <v>1</v>
      </c>
      <c r="BD32" s="28">
        <v>500</v>
      </c>
      <c r="BE32" s="28">
        <v>186617</v>
      </c>
      <c r="BF32" s="28">
        <v>14948358.000000002</v>
      </c>
      <c r="BG32" s="29">
        <f t="shared" si="13"/>
        <v>188394</v>
      </c>
      <c r="BH32" s="29">
        <f t="shared" si="13"/>
        <v>19906651</v>
      </c>
      <c r="BI32" s="29">
        <f t="shared" si="14"/>
        <v>200233</v>
      </c>
      <c r="BJ32" s="29">
        <f t="shared" si="14"/>
        <v>58642913</v>
      </c>
    </row>
    <row r="33" spans="1:62" ht="12.75" customHeight="1" x14ac:dyDescent="0.25">
      <c r="A33" s="26">
        <v>22</v>
      </c>
      <c r="B33" s="27" t="s">
        <v>108</v>
      </c>
      <c r="C33" s="28">
        <f t="shared" si="8"/>
        <v>20159</v>
      </c>
      <c r="D33" s="28">
        <f t="shared" si="8"/>
        <v>2689185</v>
      </c>
      <c r="E33" s="28">
        <f t="shared" si="9"/>
        <v>17745</v>
      </c>
      <c r="F33" s="28">
        <f t="shared" si="9"/>
        <v>2111761</v>
      </c>
      <c r="G33" s="28">
        <v>1862</v>
      </c>
      <c r="H33" s="28">
        <v>223938.64944365583</v>
      </c>
      <c r="I33" s="28">
        <v>1966</v>
      </c>
      <c r="J33" s="28">
        <v>162786.35055634417</v>
      </c>
      <c r="K33" s="28">
        <f t="shared" si="10"/>
        <v>3828</v>
      </c>
      <c r="L33" s="28">
        <f t="shared" si="10"/>
        <v>386725</v>
      </c>
      <c r="M33" s="28">
        <v>13917</v>
      </c>
      <c r="N33" s="28">
        <v>1725035.9999999998</v>
      </c>
      <c r="O33" s="28">
        <v>9438</v>
      </c>
      <c r="P33" s="28">
        <v>1127013</v>
      </c>
      <c r="Q33" s="28">
        <v>1004</v>
      </c>
      <c r="R33" s="28">
        <v>162879.00000000003</v>
      </c>
      <c r="S33" s="28">
        <v>1410</v>
      </c>
      <c r="T33" s="28">
        <v>414545.00000000006</v>
      </c>
      <c r="U33" s="28">
        <f t="shared" si="11"/>
        <v>17427</v>
      </c>
      <c r="V33" s="28">
        <f t="shared" si="11"/>
        <v>50208497.000000007</v>
      </c>
      <c r="W33" s="28">
        <v>8934</v>
      </c>
      <c r="X33" s="28">
        <v>14098834.000000002</v>
      </c>
      <c r="Y33" s="28">
        <v>5131</v>
      </c>
      <c r="Z33" s="28">
        <v>25852527.000000004</v>
      </c>
      <c r="AA33" s="28">
        <v>2417</v>
      </c>
      <c r="AB33" s="28">
        <v>9714785</v>
      </c>
      <c r="AC33" s="28">
        <v>145</v>
      </c>
      <c r="AD33" s="28">
        <v>87176</v>
      </c>
      <c r="AE33" s="28">
        <v>800</v>
      </c>
      <c r="AF33" s="28">
        <v>455175</v>
      </c>
      <c r="AG33" s="28">
        <v>83</v>
      </c>
      <c r="AH33" s="28">
        <v>431271</v>
      </c>
      <c r="AI33" s="28">
        <v>297</v>
      </c>
      <c r="AJ33" s="28">
        <v>150539</v>
      </c>
      <c r="AK33" s="28">
        <v>785</v>
      </c>
      <c r="AL33" s="28">
        <v>4128861</v>
      </c>
      <c r="AM33" s="28">
        <v>165</v>
      </c>
      <c r="AN33" s="28">
        <v>118238.00000000001</v>
      </c>
      <c r="AO33" s="28">
        <v>111</v>
      </c>
      <c r="AP33" s="28">
        <v>49746</v>
      </c>
      <c r="AQ33" s="28">
        <v>633</v>
      </c>
      <c r="AR33" s="28">
        <v>3811678</v>
      </c>
      <c r="AS33" s="29">
        <f t="shared" si="12"/>
        <v>39660</v>
      </c>
      <c r="AT33" s="29">
        <f t="shared" si="12"/>
        <v>61588015.000000007</v>
      </c>
      <c r="AU33" s="28">
        <v>3940</v>
      </c>
      <c r="AV33" s="28">
        <v>5315737</v>
      </c>
      <c r="AW33" s="28">
        <v>1</v>
      </c>
      <c r="AX33" s="28">
        <v>200</v>
      </c>
      <c r="AY33" s="28">
        <v>1611</v>
      </c>
      <c r="AZ33" s="28">
        <v>1297867</v>
      </c>
      <c r="BA33" s="28">
        <v>1897</v>
      </c>
      <c r="BB33" s="28">
        <v>5511230</v>
      </c>
      <c r="BC33" s="28">
        <v>3771</v>
      </c>
      <c r="BD33" s="28">
        <v>1161158</v>
      </c>
      <c r="BE33" s="28">
        <v>11123</v>
      </c>
      <c r="BF33" s="28">
        <v>106778292.22054382</v>
      </c>
      <c r="BG33" s="29">
        <f t="shared" si="13"/>
        <v>18403</v>
      </c>
      <c r="BH33" s="29">
        <f t="shared" si="13"/>
        <v>114748747.22054382</v>
      </c>
      <c r="BI33" s="29">
        <f t="shared" si="14"/>
        <v>58063</v>
      </c>
      <c r="BJ33" s="29">
        <f t="shared" si="14"/>
        <v>176336762.22054383</v>
      </c>
    </row>
    <row r="34" spans="1:62" ht="12.75" customHeight="1" x14ac:dyDescent="0.25">
      <c r="A34" s="26">
        <v>23</v>
      </c>
      <c r="B34" s="27" t="s">
        <v>109</v>
      </c>
      <c r="C34" s="28">
        <f t="shared" si="8"/>
        <v>14890</v>
      </c>
      <c r="D34" s="28">
        <f t="shared" si="8"/>
        <v>2268151</v>
      </c>
      <c r="E34" s="28">
        <f t="shared" si="9"/>
        <v>14200</v>
      </c>
      <c r="F34" s="28">
        <f t="shared" si="9"/>
        <v>1636703.0000000002</v>
      </c>
      <c r="G34" s="28">
        <v>510</v>
      </c>
      <c r="H34" s="28">
        <v>76288.074303802292</v>
      </c>
      <c r="I34" s="28">
        <v>382</v>
      </c>
      <c r="J34" s="28">
        <v>63962.925696197701</v>
      </c>
      <c r="K34" s="28">
        <f t="shared" si="10"/>
        <v>892</v>
      </c>
      <c r="L34" s="28">
        <f t="shared" si="10"/>
        <v>140251</v>
      </c>
      <c r="M34" s="28">
        <v>13308</v>
      </c>
      <c r="N34" s="28">
        <v>1496452.0000000002</v>
      </c>
      <c r="O34" s="28">
        <v>7961</v>
      </c>
      <c r="P34" s="28">
        <v>861913.00000000012</v>
      </c>
      <c r="Q34" s="28">
        <v>557</v>
      </c>
      <c r="R34" s="28">
        <v>56295.000000000007</v>
      </c>
      <c r="S34" s="28">
        <v>133</v>
      </c>
      <c r="T34" s="28">
        <v>575153</v>
      </c>
      <c r="U34" s="28">
        <f t="shared" si="11"/>
        <v>4569</v>
      </c>
      <c r="V34" s="28">
        <f t="shared" si="11"/>
        <v>17040539</v>
      </c>
      <c r="W34" s="28">
        <v>1189</v>
      </c>
      <c r="X34" s="28">
        <v>2902559</v>
      </c>
      <c r="Y34" s="28">
        <v>1744</v>
      </c>
      <c r="Z34" s="28">
        <v>8015334.9999999991</v>
      </c>
      <c r="AA34" s="28">
        <v>409</v>
      </c>
      <c r="AB34" s="28">
        <v>3759904</v>
      </c>
      <c r="AC34" s="28">
        <v>149</v>
      </c>
      <c r="AD34" s="28">
        <v>251513</v>
      </c>
      <c r="AE34" s="28">
        <v>1078</v>
      </c>
      <c r="AF34" s="28">
        <v>2111228.0000000005</v>
      </c>
      <c r="AG34" s="28">
        <v>230</v>
      </c>
      <c r="AH34" s="28">
        <v>1101396</v>
      </c>
      <c r="AI34" s="28">
        <v>608</v>
      </c>
      <c r="AJ34" s="28">
        <v>270593</v>
      </c>
      <c r="AK34" s="28">
        <v>1578</v>
      </c>
      <c r="AL34" s="28">
        <v>2419001</v>
      </c>
      <c r="AM34" s="28">
        <v>528</v>
      </c>
      <c r="AN34" s="28">
        <v>453054</v>
      </c>
      <c r="AO34" s="28">
        <v>352</v>
      </c>
      <c r="AP34" s="28">
        <v>162722</v>
      </c>
      <c r="AQ34" s="28">
        <v>1444</v>
      </c>
      <c r="AR34" s="28">
        <v>4245958</v>
      </c>
      <c r="AS34" s="29">
        <f t="shared" si="12"/>
        <v>24199</v>
      </c>
      <c r="AT34" s="29">
        <f t="shared" si="12"/>
        <v>27961414</v>
      </c>
      <c r="AU34" s="28">
        <v>3318</v>
      </c>
      <c r="AV34" s="28">
        <v>2458047</v>
      </c>
      <c r="AW34" s="28">
        <v>13</v>
      </c>
      <c r="AX34" s="28">
        <v>4200</v>
      </c>
      <c r="AY34" s="28">
        <v>326</v>
      </c>
      <c r="AZ34" s="28">
        <v>82500</v>
      </c>
      <c r="BA34" s="28">
        <v>586</v>
      </c>
      <c r="BB34" s="28">
        <v>2159434</v>
      </c>
      <c r="BC34" s="28">
        <v>1018</v>
      </c>
      <c r="BD34" s="28">
        <v>298000</v>
      </c>
      <c r="BE34" s="28">
        <v>5613</v>
      </c>
      <c r="BF34" s="28">
        <v>25292055.951661631</v>
      </c>
      <c r="BG34" s="29">
        <f t="shared" si="13"/>
        <v>7556</v>
      </c>
      <c r="BH34" s="29">
        <f t="shared" si="13"/>
        <v>27836189.951661631</v>
      </c>
      <c r="BI34" s="29">
        <f t="shared" si="14"/>
        <v>31755</v>
      </c>
      <c r="BJ34" s="29">
        <f t="shared" si="14"/>
        <v>55797603.951661631</v>
      </c>
    </row>
    <row r="35" spans="1:62" ht="12.75" customHeight="1" x14ac:dyDescent="0.25">
      <c r="A35" s="26">
        <v>24</v>
      </c>
      <c r="B35" s="27" t="s">
        <v>110</v>
      </c>
      <c r="C35" s="28">
        <f t="shared" si="8"/>
        <v>75922</v>
      </c>
      <c r="D35" s="28">
        <f t="shared" si="8"/>
        <v>7786473</v>
      </c>
      <c r="E35" s="28">
        <f t="shared" si="9"/>
        <v>73746</v>
      </c>
      <c r="F35" s="28">
        <f t="shared" si="9"/>
        <v>6366558</v>
      </c>
      <c r="G35" s="28">
        <v>36292</v>
      </c>
      <c r="H35" s="28">
        <v>2678318.4689339558</v>
      </c>
      <c r="I35" s="28">
        <v>16133</v>
      </c>
      <c r="J35" s="28">
        <v>1199696.5310660445</v>
      </c>
      <c r="K35" s="28">
        <f t="shared" si="10"/>
        <v>52425</v>
      </c>
      <c r="L35" s="28">
        <f t="shared" si="10"/>
        <v>3878015</v>
      </c>
      <c r="M35" s="28">
        <v>21321</v>
      </c>
      <c r="N35" s="28">
        <v>2488543</v>
      </c>
      <c r="O35" s="28">
        <v>9068</v>
      </c>
      <c r="P35" s="28">
        <v>1235956</v>
      </c>
      <c r="Q35" s="28">
        <v>850</v>
      </c>
      <c r="R35" s="28">
        <v>259239.00000000003</v>
      </c>
      <c r="S35" s="28">
        <v>1326</v>
      </c>
      <c r="T35" s="28">
        <v>1160676</v>
      </c>
      <c r="U35" s="28">
        <f t="shared" si="11"/>
        <v>26006</v>
      </c>
      <c r="V35" s="28">
        <f t="shared" si="11"/>
        <v>81405177</v>
      </c>
      <c r="W35" s="28">
        <v>8907</v>
      </c>
      <c r="X35" s="28">
        <v>24330670</v>
      </c>
      <c r="Y35" s="28">
        <v>11391</v>
      </c>
      <c r="Z35" s="28">
        <v>37851831.999999993</v>
      </c>
      <c r="AA35" s="28">
        <v>3485</v>
      </c>
      <c r="AB35" s="28">
        <v>12979836</v>
      </c>
      <c r="AC35" s="28">
        <v>732</v>
      </c>
      <c r="AD35" s="28">
        <v>128116.00000000001</v>
      </c>
      <c r="AE35" s="28">
        <v>1491</v>
      </c>
      <c r="AF35" s="28">
        <v>6114723.0000000009</v>
      </c>
      <c r="AG35" s="28">
        <v>463</v>
      </c>
      <c r="AH35" s="28">
        <v>1076956.0000000002</v>
      </c>
      <c r="AI35" s="28">
        <v>812</v>
      </c>
      <c r="AJ35" s="28">
        <v>273086</v>
      </c>
      <c r="AK35" s="28">
        <v>185635</v>
      </c>
      <c r="AL35" s="28">
        <v>6609687</v>
      </c>
      <c r="AM35" s="28">
        <v>717</v>
      </c>
      <c r="AN35" s="28">
        <v>360306</v>
      </c>
      <c r="AO35" s="28">
        <v>557</v>
      </c>
      <c r="AP35" s="28">
        <v>311188</v>
      </c>
      <c r="AQ35" s="28">
        <v>1527</v>
      </c>
      <c r="AR35" s="28">
        <v>4116341.0000000005</v>
      </c>
      <c r="AS35" s="29">
        <f t="shared" si="12"/>
        <v>291639</v>
      </c>
      <c r="AT35" s="29">
        <f t="shared" si="12"/>
        <v>101939214</v>
      </c>
      <c r="AU35" s="28">
        <v>27114</v>
      </c>
      <c r="AV35" s="28">
        <v>6357404</v>
      </c>
      <c r="AW35" s="28">
        <v>13</v>
      </c>
      <c r="AX35" s="28">
        <v>4200</v>
      </c>
      <c r="AY35" s="28">
        <v>1414</v>
      </c>
      <c r="AZ35" s="28">
        <v>195200</v>
      </c>
      <c r="BA35" s="28">
        <v>6455</v>
      </c>
      <c r="BB35" s="28">
        <v>14488238</v>
      </c>
      <c r="BC35" s="28">
        <v>3043</v>
      </c>
      <c r="BD35" s="28">
        <v>419500</v>
      </c>
      <c r="BE35" s="28">
        <v>875843</v>
      </c>
      <c r="BF35" s="28">
        <v>367520609.95166165</v>
      </c>
      <c r="BG35" s="29">
        <f t="shared" si="13"/>
        <v>886768</v>
      </c>
      <c r="BH35" s="29">
        <f t="shared" si="13"/>
        <v>382627747.95166165</v>
      </c>
      <c r="BI35" s="29">
        <f t="shared" si="14"/>
        <v>1178407</v>
      </c>
      <c r="BJ35" s="29">
        <f t="shared" si="14"/>
        <v>484566961.95166165</v>
      </c>
    </row>
    <row r="36" spans="1:62" ht="12.75" customHeight="1" x14ac:dyDescent="0.25">
      <c r="A36" s="26">
        <v>25</v>
      </c>
      <c r="B36" s="27" t="s">
        <v>111</v>
      </c>
      <c r="C36" s="28">
        <f t="shared" si="8"/>
        <v>34734</v>
      </c>
      <c r="D36" s="28">
        <f t="shared" si="8"/>
        <v>4690043</v>
      </c>
      <c r="E36" s="28">
        <f t="shared" si="9"/>
        <v>29367</v>
      </c>
      <c r="F36" s="28">
        <f t="shared" si="9"/>
        <v>4063816</v>
      </c>
      <c r="G36" s="28">
        <v>11297</v>
      </c>
      <c r="H36" s="28">
        <v>1354083.4416047723</v>
      </c>
      <c r="I36" s="28">
        <v>6372</v>
      </c>
      <c r="J36" s="28">
        <v>946642.55839522777</v>
      </c>
      <c r="K36" s="28">
        <f t="shared" si="10"/>
        <v>17669</v>
      </c>
      <c r="L36" s="28">
        <f t="shared" si="10"/>
        <v>2300726</v>
      </c>
      <c r="M36" s="28">
        <v>11698</v>
      </c>
      <c r="N36" s="28">
        <v>1763090.0000000002</v>
      </c>
      <c r="O36" s="28">
        <v>5981</v>
      </c>
      <c r="P36" s="28">
        <v>552695.99999999988</v>
      </c>
      <c r="Q36" s="28">
        <v>4369</v>
      </c>
      <c r="R36" s="28">
        <v>491052.99999999988</v>
      </c>
      <c r="S36" s="28">
        <v>998</v>
      </c>
      <c r="T36" s="28">
        <v>135173.99999999997</v>
      </c>
      <c r="U36" s="28">
        <f t="shared" si="11"/>
        <v>34002</v>
      </c>
      <c r="V36" s="28">
        <f t="shared" si="11"/>
        <v>26763782</v>
      </c>
      <c r="W36" s="28">
        <v>22961</v>
      </c>
      <c r="X36" s="28">
        <v>11646557</v>
      </c>
      <c r="Y36" s="28">
        <v>6358</v>
      </c>
      <c r="Z36" s="28">
        <v>12733281</v>
      </c>
      <c r="AA36" s="28">
        <v>1490</v>
      </c>
      <c r="AB36" s="28">
        <v>1401672</v>
      </c>
      <c r="AC36" s="28">
        <v>1004</v>
      </c>
      <c r="AD36" s="28">
        <v>275396</v>
      </c>
      <c r="AE36" s="28">
        <v>2189</v>
      </c>
      <c r="AF36" s="28">
        <v>706876</v>
      </c>
      <c r="AG36" s="28">
        <v>309</v>
      </c>
      <c r="AH36" s="28">
        <v>4279748</v>
      </c>
      <c r="AI36" s="28">
        <v>3484</v>
      </c>
      <c r="AJ36" s="28">
        <v>249767.99999999997</v>
      </c>
      <c r="AK36" s="28">
        <v>4157</v>
      </c>
      <c r="AL36" s="28">
        <v>2311660</v>
      </c>
      <c r="AM36" s="28">
        <v>363</v>
      </c>
      <c r="AN36" s="28">
        <v>344734.99999999994</v>
      </c>
      <c r="AO36" s="28">
        <v>2551</v>
      </c>
      <c r="AP36" s="28">
        <v>246331</v>
      </c>
      <c r="AQ36" s="28">
        <v>19374</v>
      </c>
      <c r="AR36" s="28">
        <v>5709192</v>
      </c>
      <c r="AS36" s="29">
        <f t="shared" si="12"/>
        <v>98974</v>
      </c>
      <c r="AT36" s="29">
        <f t="shared" si="12"/>
        <v>44595259</v>
      </c>
      <c r="AU36" s="28">
        <v>11651</v>
      </c>
      <c r="AV36" s="28">
        <v>3096262</v>
      </c>
      <c r="AW36" s="28">
        <v>13</v>
      </c>
      <c r="AX36" s="28">
        <v>4200</v>
      </c>
      <c r="AY36" s="28">
        <v>14</v>
      </c>
      <c r="AZ36" s="28">
        <v>35800</v>
      </c>
      <c r="BA36" s="28">
        <v>5136</v>
      </c>
      <c r="BB36" s="28">
        <v>5703221.0000000009</v>
      </c>
      <c r="BC36" s="28">
        <v>2736</v>
      </c>
      <c r="BD36" s="28">
        <v>516800</v>
      </c>
      <c r="BE36" s="28">
        <v>10069</v>
      </c>
      <c r="BF36" s="28">
        <v>43531232.712990932</v>
      </c>
      <c r="BG36" s="29">
        <f t="shared" si="13"/>
        <v>17968</v>
      </c>
      <c r="BH36" s="29">
        <f t="shared" si="13"/>
        <v>49791253.712990932</v>
      </c>
      <c r="BI36" s="29">
        <f t="shared" si="14"/>
        <v>116942</v>
      </c>
      <c r="BJ36" s="29">
        <f t="shared" si="14"/>
        <v>94386512.71299094</v>
      </c>
    </row>
    <row r="37" spans="1:62" ht="12.75" customHeight="1" x14ac:dyDescent="0.25">
      <c r="A37" s="26">
        <v>26</v>
      </c>
      <c r="B37" s="27" t="s">
        <v>112</v>
      </c>
      <c r="C37" s="28">
        <f t="shared" si="8"/>
        <v>34220</v>
      </c>
      <c r="D37" s="28">
        <f t="shared" si="8"/>
        <v>4311294</v>
      </c>
      <c r="E37" s="28">
        <f t="shared" si="9"/>
        <v>33695</v>
      </c>
      <c r="F37" s="28">
        <f t="shared" si="9"/>
        <v>3608544</v>
      </c>
      <c r="G37" s="28">
        <v>3137</v>
      </c>
      <c r="H37" s="28">
        <v>235376.61165273836</v>
      </c>
      <c r="I37" s="28">
        <v>1402</v>
      </c>
      <c r="J37" s="28">
        <v>81917.388347261658</v>
      </c>
      <c r="K37" s="28">
        <f t="shared" si="10"/>
        <v>4539</v>
      </c>
      <c r="L37" s="28">
        <f t="shared" si="10"/>
        <v>317294</v>
      </c>
      <c r="M37" s="28">
        <v>29156</v>
      </c>
      <c r="N37" s="28">
        <v>3291250</v>
      </c>
      <c r="O37" s="28">
        <v>26920</v>
      </c>
      <c r="P37" s="28">
        <v>2818773</v>
      </c>
      <c r="Q37" s="28">
        <v>263</v>
      </c>
      <c r="R37" s="28">
        <v>31064.999999999996</v>
      </c>
      <c r="S37" s="28">
        <v>262</v>
      </c>
      <c r="T37" s="28">
        <v>671685</v>
      </c>
      <c r="U37" s="28">
        <f t="shared" si="11"/>
        <v>37575</v>
      </c>
      <c r="V37" s="28">
        <f t="shared" si="11"/>
        <v>49866267.999999985</v>
      </c>
      <c r="W37" s="28">
        <v>12022</v>
      </c>
      <c r="X37" s="28">
        <v>13002394</v>
      </c>
      <c r="Y37" s="28">
        <v>18554</v>
      </c>
      <c r="Z37" s="28">
        <v>27160426.999999989</v>
      </c>
      <c r="AA37" s="28">
        <v>4373</v>
      </c>
      <c r="AB37" s="28">
        <v>5436296</v>
      </c>
      <c r="AC37" s="28">
        <v>322</v>
      </c>
      <c r="AD37" s="28">
        <v>76296.999999999985</v>
      </c>
      <c r="AE37" s="28">
        <v>2304</v>
      </c>
      <c r="AF37" s="28">
        <v>4190854</v>
      </c>
      <c r="AG37" s="28">
        <v>173</v>
      </c>
      <c r="AH37" s="28">
        <v>4192603</v>
      </c>
      <c r="AI37" s="28">
        <v>708</v>
      </c>
      <c r="AJ37" s="28">
        <v>227817</v>
      </c>
      <c r="AK37" s="28">
        <v>7304</v>
      </c>
      <c r="AL37" s="28">
        <v>7031866</v>
      </c>
      <c r="AM37" s="28">
        <v>305</v>
      </c>
      <c r="AN37" s="28">
        <v>129431</v>
      </c>
      <c r="AO37" s="28">
        <v>997</v>
      </c>
      <c r="AP37" s="28">
        <v>143798</v>
      </c>
      <c r="AQ37" s="28">
        <v>1008</v>
      </c>
      <c r="AR37" s="28">
        <v>3973539.9999999986</v>
      </c>
      <c r="AS37" s="29">
        <f t="shared" si="12"/>
        <v>82290</v>
      </c>
      <c r="AT37" s="29">
        <f t="shared" si="12"/>
        <v>69876616.999999985</v>
      </c>
      <c r="AU37" s="28">
        <v>8692</v>
      </c>
      <c r="AV37" s="28">
        <v>6502847.0000000009</v>
      </c>
      <c r="AW37" s="28">
        <v>1</v>
      </c>
      <c r="AX37" s="28">
        <v>200</v>
      </c>
      <c r="AY37" s="28">
        <v>16</v>
      </c>
      <c r="AZ37" s="28">
        <v>367360</v>
      </c>
      <c r="BA37" s="28">
        <v>5443</v>
      </c>
      <c r="BB37" s="28">
        <v>12516184</v>
      </c>
      <c r="BC37" s="28">
        <v>12</v>
      </c>
      <c r="BD37" s="28">
        <v>259960</v>
      </c>
      <c r="BE37" s="28">
        <v>106731</v>
      </c>
      <c r="BF37" s="28">
        <v>401371929</v>
      </c>
      <c r="BG37" s="29">
        <f t="shared" si="13"/>
        <v>112203</v>
      </c>
      <c r="BH37" s="29">
        <f t="shared" si="13"/>
        <v>414515633</v>
      </c>
      <c r="BI37" s="29">
        <f t="shared" si="14"/>
        <v>194493</v>
      </c>
      <c r="BJ37" s="29">
        <f t="shared" si="14"/>
        <v>484392250</v>
      </c>
    </row>
    <row r="38" spans="1:62" ht="12.75" customHeight="1" x14ac:dyDescent="0.25">
      <c r="A38" s="31"/>
      <c r="B38" s="32" t="s">
        <v>113</v>
      </c>
      <c r="C38" s="33">
        <f>SUM(C24:C37)</f>
        <v>1259119</v>
      </c>
      <c r="D38" s="33">
        <f t="shared" ref="D38:BJ38" si="15">SUM(D24:D37)</f>
        <v>162682125</v>
      </c>
      <c r="E38" s="33">
        <f t="shared" si="15"/>
        <v>1143138</v>
      </c>
      <c r="F38" s="33">
        <f t="shared" si="15"/>
        <v>141720287</v>
      </c>
      <c r="G38" s="33">
        <f t="shared" si="15"/>
        <v>506125</v>
      </c>
      <c r="H38" s="33">
        <f t="shared" si="15"/>
        <v>51434160.930407107</v>
      </c>
      <c r="I38" s="33">
        <f t="shared" si="15"/>
        <v>270296</v>
      </c>
      <c r="J38" s="33">
        <f t="shared" si="15"/>
        <v>21804566.069592912</v>
      </c>
      <c r="K38" s="33">
        <f t="shared" si="15"/>
        <v>776421</v>
      </c>
      <c r="L38" s="33">
        <f t="shared" si="15"/>
        <v>73238727</v>
      </c>
      <c r="M38" s="33">
        <f t="shared" si="15"/>
        <v>366717</v>
      </c>
      <c r="N38" s="33">
        <f t="shared" si="15"/>
        <v>68481560</v>
      </c>
      <c r="O38" s="33">
        <f t="shared" si="15"/>
        <v>196095</v>
      </c>
      <c r="P38" s="33">
        <f t="shared" si="15"/>
        <v>42733695</v>
      </c>
      <c r="Q38" s="33">
        <f t="shared" si="15"/>
        <v>87027</v>
      </c>
      <c r="R38" s="33">
        <f t="shared" si="15"/>
        <v>11882801</v>
      </c>
      <c r="S38" s="33">
        <f t="shared" si="15"/>
        <v>28954</v>
      </c>
      <c r="T38" s="33">
        <f t="shared" si="15"/>
        <v>9079037</v>
      </c>
      <c r="U38" s="33">
        <f t="shared" si="15"/>
        <v>545941</v>
      </c>
      <c r="V38" s="33">
        <f t="shared" si="15"/>
        <v>981598661</v>
      </c>
      <c r="W38" s="33">
        <f t="shared" si="15"/>
        <v>203341</v>
      </c>
      <c r="X38" s="33">
        <f t="shared" si="15"/>
        <v>315201514</v>
      </c>
      <c r="Y38" s="33">
        <f t="shared" si="15"/>
        <v>221225</v>
      </c>
      <c r="Z38" s="33">
        <f t="shared" si="15"/>
        <v>401434992</v>
      </c>
      <c r="AA38" s="33">
        <f t="shared" si="15"/>
        <v>46471</v>
      </c>
      <c r="AB38" s="33">
        <f t="shared" si="15"/>
        <v>148326453</v>
      </c>
      <c r="AC38" s="33">
        <f t="shared" si="15"/>
        <v>17967</v>
      </c>
      <c r="AD38" s="33">
        <f t="shared" si="15"/>
        <v>19994648</v>
      </c>
      <c r="AE38" s="33">
        <f t="shared" si="15"/>
        <v>56937</v>
      </c>
      <c r="AF38" s="33">
        <f t="shared" si="15"/>
        <v>96641054</v>
      </c>
      <c r="AG38" s="33">
        <f t="shared" si="15"/>
        <v>10386</v>
      </c>
      <c r="AH38" s="33">
        <f t="shared" si="15"/>
        <v>97944976</v>
      </c>
      <c r="AI38" s="33">
        <f t="shared" si="15"/>
        <v>30591</v>
      </c>
      <c r="AJ38" s="33">
        <f t="shared" si="15"/>
        <v>8409240</v>
      </c>
      <c r="AK38" s="33">
        <f t="shared" si="15"/>
        <v>320506</v>
      </c>
      <c r="AL38" s="33">
        <f t="shared" si="15"/>
        <v>265017304</v>
      </c>
      <c r="AM38" s="33">
        <f t="shared" si="15"/>
        <v>18981</v>
      </c>
      <c r="AN38" s="33">
        <f t="shared" si="15"/>
        <v>7886524</v>
      </c>
      <c r="AO38" s="33">
        <f t="shared" si="15"/>
        <v>20059</v>
      </c>
      <c r="AP38" s="33">
        <f t="shared" si="15"/>
        <v>5364707</v>
      </c>
      <c r="AQ38" s="33">
        <f t="shared" si="15"/>
        <v>80182</v>
      </c>
      <c r="AR38" s="33">
        <f t="shared" si="15"/>
        <v>64186927</v>
      </c>
      <c r="AS38" s="33">
        <f t="shared" si="15"/>
        <v>2285765</v>
      </c>
      <c r="AT38" s="33">
        <f t="shared" si="15"/>
        <v>1593090464</v>
      </c>
      <c r="AU38" s="33">
        <f t="shared" si="15"/>
        <v>244243</v>
      </c>
      <c r="AV38" s="33">
        <f t="shared" si="15"/>
        <v>94725302</v>
      </c>
      <c r="AW38" s="33">
        <f t="shared" si="15"/>
        <v>232</v>
      </c>
      <c r="AX38" s="33">
        <f t="shared" si="15"/>
        <v>78400</v>
      </c>
      <c r="AY38" s="33">
        <f t="shared" si="15"/>
        <v>14595</v>
      </c>
      <c r="AZ38" s="33">
        <f t="shared" si="15"/>
        <v>10040677</v>
      </c>
      <c r="BA38" s="33">
        <f t="shared" si="15"/>
        <v>123740</v>
      </c>
      <c r="BB38" s="33">
        <f t="shared" si="15"/>
        <v>243617903</v>
      </c>
      <c r="BC38" s="33">
        <f t="shared" si="15"/>
        <v>108965</v>
      </c>
      <c r="BD38" s="33">
        <f t="shared" si="15"/>
        <v>52230308.999999993</v>
      </c>
      <c r="BE38" s="33">
        <f t="shared" si="15"/>
        <v>1568731</v>
      </c>
      <c r="BF38" s="33">
        <f t="shared" si="15"/>
        <v>1790328495.2507553</v>
      </c>
      <c r="BG38" s="33">
        <f t="shared" si="15"/>
        <v>1816263</v>
      </c>
      <c r="BH38" s="33">
        <f t="shared" si="15"/>
        <v>2096295784.2507553</v>
      </c>
      <c r="BI38" s="33">
        <f t="shared" si="15"/>
        <v>4102028</v>
      </c>
      <c r="BJ38" s="33">
        <f t="shared" si="15"/>
        <v>3689386248.2507553</v>
      </c>
    </row>
    <row r="39" spans="1:62" ht="12.75" customHeight="1" x14ac:dyDescent="0.25">
      <c r="A39" s="34">
        <v>27</v>
      </c>
      <c r="B39" s="27" t="s">
        <v>114</v>
      </c>
      <c r="C39" s="28">
        <f t="shared" ref="C39:D47" si="16">E39+Q39+S39</f>
        <v>8782</v>
      </c>
      <c r="D39" s="28">
        <f t="shared" si="16"/>
        <v>2735309</v>
      </c>
      <c r="E39" s="28">
        <f t="shared" ref="E39:F47" si="17">K39+M39</f>
        <v>5760</v>
      </c>
      <c r="F39" s="28">
        <f t="shared" si="17"/>
        <v>865197.99999999988</v>
      </c>
      <c r="G39" s="28">
        <v>1280</v>
      </c>
      <c r="H39" s="28">
        <v>149833.7110596571</v>
      </c>
      <c r="I39" s="28">
        <v>1113</v>
      </c>
      <c r="J39" s="28">
        <v>56955.288940342907</v>
      </c>
      <c r="K39" s="28">
        <f t="shared" ref="K39:L47" si="18">G39+I39</f>
        <v>2393</v>
      </c>
      <c r="L39" s="28">
        <f t="shared" si="18"/>
        <v>206789</v>
      </c>
      <c r="M39" s="28">
        <v>3367</v>
      </c>
      <c r="N39" s="28">
        <v>658408.99999999988</v>
      </c>
      <c r="O39" s="28">
        <v>1257</v>
      </c>
      <c r="P39" s="28">
        <v>413155.99999999994</v>
      </c>
      <c r="Q39" s="28">
        <v>2299</v>
      </c>
      <c r="R39" s="28">
        <v>579923</v>
      </c>
      <c r="S39" s="28">
        <v>723</v>
      </c>
      <c r="T39" s="28">
        <v>1290188</v>
      </c>
      <c r="U39" s="28">
        <f t="shared" ref="U39:V47" si="19">W39+Y39+AA39+AC39+AE39</f>
        <v>6630</v>
      </c>
      <c r="V39" s="28">
        <f t="shared" si="19"/>
        <v>29443835.000000007</v>
      </c>
      <c r="W39" s="28">
        <v>3837</v>
      </c>
      <c r="X39" s="28">
        <v>18267920.000000004</v>
      </c>
      <c r="Y39" s="28">
        <v>1870</v>
      </c>
      <c r="Z39" s="28">
        <v>9349513.0000000019</v>
      </c>
      <c r="AA39" s="28">
        <v>381</v>
      </c>
      <c r="AB39" s="28">
        <v>753374</v>
      </c>
      <c r="AC39" s="28">
        <v>53</v>
      </c>
      <c r="AD39" s="28">
        <v>12102.000000000002</v>
      </c>
      <c r="AE39" s="28">
        <v>489</v>
      </c>
      <c r="AF39" s="28">
        <v>1060926</v>
      </c>
      <c r="AG39" s="28">
        <v>69</v>
      </c>
      <c r="AH39" s="28">
        <v>26786</v>
      </c>
      <c r="AI39" s="28">
        <v>239</v>
      </c>
      <c r="AJ39" s="28">
        <v>71131</v>
      </c>
      <c r="AK39" s="28">
        <v>445</v>
      </c>
      <c r="AL39" s="28">
        <v>859686</v>
      </c>
      <c r="AM39" s="28">
        <v>142</v>
      </c>
      <c r="AN39" s="28">
        <v>49287</v>
      </c>
      <c r="AO39" s="28">
        <v>125</v>
      </c>
      <c r="AP39" s="28">
        <v>24068</v>
      </c>
      <c r="AQ39" s="28">
        <v>1049</v>
      </c>
      <c r="AR39" s="28">
        <v>276904</v>
      </c>
      <c r="AS39" s="29">
        <f t="shared" ref="AS39:AT47" si="20">C39+U39+AG39+AI39+AK39+AM39+AO39+AQ39</f>
        <v>17481</v>
      </c>
      <c r="AT39" s="29">
        <f t="shared" si="20"/>
        <v>33487006.000000007</v>
      </c>
      <c r="AU39" s="28">
        <v>1966</v>
      </c>
      <c r="AV39" s="28">
        <v>3471286</v>
      </c>
      <c r="AW39" s="28">
        <v>1</v>
      </c>
      <c r="AX39" s="28">
        <v>200</v>
      </c>
      <c r="AY39" s="28">
        <v>901</v>
      </c>
      <c r="AZ39" s="28">
        <v>103900</v>
      </c>
      <c r="BA39" s="28">
        <v>510</v>
      </c>
      <c r="BB39" s="28">
        <v>492072</v>
      </c>
      <c r="BC39" s="28">
        <v>1806</v>
      </c>
      <c r="BD39" s="28">
        <v>262300</v>
      </c>
      <c r="BE39" s="28">
        <v>7235</v>
      </c>
      <c r="BF39" s="28">
        <v>8546651.9516616315</v>
      </c>
      <c r="BG39" s="29">
        <f t="shared" ref="BG39:BH47" si="21">AW39+AY39+BA39+BC39+BE39</f>
        <v>10453</v>
      </c>
      <c r="BH39" s="29">
        <f t="shared" si="21"/>
        <v>9405123.9516616315</v>
      </c>
      <c r="BI39" s="29">
        <f t="shared" ref="BI39:BJ47" si="22">BG39+AS39</f>
        <v>27934</v>
      </c>
      <c r="BJ39" s="29">
        <f t="shared" si="22"/>
        <v>42892129.951661639</v>
      </c>
    </row>
    <row r="40" spans="1:62" ht="12.75" customHeight="1" x14ac:dyDescent="0.25">
      <c r="A40" s="34">
        <v>28</v>
      </c>
      <c r="B40" s="27" t="s">
        <v>115</v>
      </c>
      <c r="C40" s="28">
        <f t="shared" si="16"/>
        <v>0</v>
      </c>
      <c r="D40" s="28">
        <f t="shared" si="16"/>
        <v>0</v>
      </c>
      <c r="E40" s="28">
        <f t="shared" si="17"/>
        <v>0</v>
      </c>
      <c r="F40" s="28">
        <f t="shared" si="17"/>
        <v>0</v>
      </c>
      <c r="G40" s="28">
        <v>0</v>
      </c>
      <c r="H40" s="28">
        <v>0</v>
      </c>
      <c r="I40" s="28">
        <v>0</v>
      </c>
      <c r="J40" s="28">
        <v>0</v>
      </c>
      <c r="K40" s="28">
        <f t="shared" si="18"/>
        <v>0</v>
      </c>
      <c r="L40" s="28">
        <f t="shared" si="18"/>
        <v>0</v>
      </c>
      <c r="M40" s="28">
        <v>0</v>
      </c>
      <c r="N40" s="28">
        <v>0</v>
      </c>
      <c r="O40" s="28">
        <v>0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28">
        <f t="shared" si="19"/>
        <v>0</v>
      </c>
      <c r="V40" s="28">
        <f t="shared" si="19"/>
        <v>0</v>
      </c>
      <c r="W40" s="28">
        <v>0</v>
      </c>
      <c r="X40" s="28">
        <v>0</v>
      </c>
      <c r="Y40" s="28">
        <v>0</v>
      </c>
      <c r="Z40" s="28">
        <v>0</v>
      </c>
      <c r="AA40" s="28">
        <v>0</v>
      </c>
      <c r="AB40" s="28">
        <v>0</v>
      </c>
      <c r="AC40" s="28">
        <v>0</v>
      </c>
      <c r="AD40" s="28">
        <v>0</v>
      </c>
      <c r="AE40" s="28">
        <v>0</v>
      </c>
      <c r="AF40" s="28">
        <v>0</v>
      </c>
      <c r="AG40" s="28">
        <v>0</v>
      </c>
      <c r="AH40" s="28">
        <v>0</v>
      </c>
      <c r="AI40" s="28">
        <v>0</v>
      </c>
      <c r="AJ40" s="28">
        <v>0</v>
      </c>
      <c r="AK40" s="28">
        <v>0</v>
      </c>
      <c r="AL40" s="28">
        <v>0</v>
      </c>
      <c r="AM40" s="28">
        <v>0</v>
      </c>
      <c r="AN40" s="28">
        <v>0</v>
      </c>
      <c r="AO40" s="28">
        <v>0</v>
      </c>
      <c r="AP40" s="28">
        <v>0</v>
      </c>
      <c r="AQ40" s="28">
        <v>0</v>
      </c>
      <c r="AR40" s="28">
        <v>0</v>
      </c>
      <c r="AS40" s="29">
        <f t="shared" si="20"/>
        <v>0</v>
      </c>
      <c r="AT40" s="29">
        <f t="shared" si="20"/>
        <v>0</v>
      </c>
      <c r="AU40" s="28">
        <v>0</v>
      </c>
      <c r="AV40" s="28">
        <v>0</v>
      </c>
      <c r="AW40" s="28">
        <v>0</v>
      </c>
      <c r="AX40" s="28">
        <v>0</v>
      </c>
      <c r="AY40" s="28">
        <v>0</v>
      </c>
      <c r="AZ40" s="28">
        <v>0</v>
      </c>
      <c r="BA40" s="28">
        <v>0</v>
      </c>
      <c r="BB40" s="28">
        <v>0</v>
      </c>
      <c r="BC40" s="28">
        <v>0</v>
      </c>
      <c r="BD40" s="28">
        <v>0</v>
      </c>
      <c r="BE40" s="28">
        <v>0</v>
      </c>
      <c r="BF40" s="28">
        <v>0</v>
      </c>
      <c r="BG40" s="29">
        <f t="shared" si="21"/>
        <v>0</v>
      </c>
      <c r="BH40" s="29">
        <f t="shared" si="21"/>
        <v>0</v>
      </c>
      <c r="BI40" s="29">
        <f t="shared" si="22"/>
        <v>0</v>
      </c>
      <c r="BJ40" s="29">
        <f t="shared" si="22"/>
        <v>0</v>
      </c>
    </row>
    <row r="41" spans="1:62" ht="12.75" customHeight="1" x14ac:dyDescent="0.25">
      <c r="A41" s="34">
        <v>29</v>
      </c>
      <c r="B41" s="27" t="s">
        <v>116</v>
      </c>
      <c r="C41" s="28">
        <f t="shared" si="16"/>
        <v>7642</v>
      </c>
      <c r="D41" s="28">
        <f t="shared" si="16"/>
        <v>970489</v>
      </c>
      <c r="E41" s="28">
        <f t="shared" si="17"/>
        <v>6424</v>
      </c>
      <c r="F41" s="28">
        <f t="shared" si="17"/>
        <v>814388</v>
      </c>
      <c r="G41" s="28">
        <v>2735</v>
      </c>
      <c r="H41" s="28">
        <v>388052.316687693</v>
      </c>
      <c r="I41" s="28">
        <v>1538</v>
      </c>
      <c r="J41" s="28">
        <v>135709.68331230702</v>
      </c>
      <c r="K41" s="28">
        <f t="shared" si="18"/>
        <v>4273</v>
      </c>
      <c r="L41" s="28">
        <f t="shared" si="18"/>
        <v>523762</v>
      </c>
      <c r="M41" s="28">
        <v>2151</v>
      </c>
      <c r="N41" s="28">
        <v>290626</v>
      </c>
      <c r="O41" s="28">
        <v>751</v>
      </c>
      <c r="P41" s="28">
        <v>121454</v>
      </c>
      <c r="Q41" s="28">
        <v>844</v>
      </c>
      <c r="R41" s="28">
        <v>101244</v>
      </c>
      <c r="S41" s="28">
        <v>374</v>
      </c>
      <c r="T41" s="28">
        <v>54857.000000000007</v>
      </c>
      <c r="U41" s="28">
        <f t="shared" si="19"/>
        <v>5871</v>
      </c>
      <c r="V41" s="28">
        <f t="shared" si="19"/>
        <v>3392872</v>
      </c>
      <c r="W41" s="28">
        <v>4012</v>
      </c>
      <c r="X41" s="28">
        <v>817915</v>
      </c>
      <c r="Y41" s="28">
        <v>1063</v>
      </c>
      <c r="Z41" s="28">
        <v>1652595</v>
      </c>
      <c r="AA41" s="28">
        <v>200</v>
      </c>
      <c r="AB41" s="28">
        <v>56072</v>
      </c>
      <c r="AC41" s="28">
        <v>111</v>
      </c>
      <c r="AD41" s="28">
        <v>24260</v>
      </c>
      <c r="AE41" s="28">
        <v>485</v>
      </c>
      <c r="AF41" s="28">
        <v>842029.99999999988</v>
      </c>
      <c r="AG41" s="28">
        <v>60</v>
      </c>
      <c r="AH41" s="28">
        <v>11593</v>
      </c>
      <c r="AI41" s="28">
        <v>191</v>
      </c>
      <c r="AJ41" s="28">
        <v>51431.999999999993</v>
      </c>
      <c r="AK41" s="28">
        <v>555</v>
      </c>
      <c r="AL41" s="28">
        <v>264021</v>
      </c>
      <c r="AM41" s="28">
        <v>161</v>
      </c>
      <c r="AN41" s="28">
        <v>42348</v>
      </c>
      <c r="AO41" s="28">
        <v>158</v>
      </c>
      <c r="AP41" s="28">
        <v>51795.000000000007</v>
      </c>
      <c r="AQ41" s="28">
        <v>503</v>
      </c>
      <c r="AR41" s="28">
        <v>121756</v>
      </c>
      <c r="AS41" s="29">
        <f t="shared" si="20"/>
        <v>15141</v>
      </c>
      <c r="AT41" s="29">
        <f t="shared" si="20"/>
        <v>4906306</v>
      </c>
      <c r="AU41" s="28">
        <v>1835</v>
      </c>
      <c r="AV41" s="28">
        <v>646491.99999999988</v>
      </c>
      <c r="AW41" s="28">
        <v>2</v>
      </c>
      <c r="AX41" s="28">
        <v>200</v>
      </c>
      <c r="AY41" s="28">
        <v>1</v>
      </c>
      <c r="AZ41" s="28">
        <v>100</v>
      </c>
      <c r="BA41" s="28">
        <v>276</v>
      </c>
      <c r="BB41" s="28">
        <v>104203</v>
      </c>
      <c r="BC41" s="28">
        <v>6</v>
      </c>
      <c r="BD41" s="28">
        <v>1100</v>
      </c>
      <c r="BE41" s="28">
        <v>990</v>
      </c>
      <c r="BF41" s="28">
        <v>865610</v>
      </c>
      <c r="BG41" s="29">
        <f t="shared" si="21"/>
        <v>1275</v>
      </c>
      <c r="BH41" s="29">
        <f t="shared" si="21"/>
        <v>971213</v>
      </c>
      <c r="BI41" s="29">
        <f t="shared" si="22"/>
        <v>16416</v>
      </c>
      <c r="BJ41" s="29">
        <f t="shared" si="22"/>
        <v>5877519</v>
      </c>
    </row>
    <row r="42" spans="1:62" ht="12.75" customHeight="1" x14ac:dyDescent="0.25">
      <c r="A42" s="34">
        <v>30</v>
      </c>
      <c r="B42" s="27" t="s">
        <v>117</v>
      </c>
      <c r="C42" s="28">
        <f t="shared" si="16"/>
        <v>3248</v>
      </c>
      <c r="D42" s="28">
        <f t="shared" si="16"/>
        <v>350752</v>
      </c>
      <c r="E42" s="28">
        <f t="shared" si="17"/>
        <v>2327</v>
      </c>
      <c r="F42" s="28">
        <f t="shared" si="17"/>
        <v>250176.99999999997</v>
      </c>
      <c r="G42" s="28">
        <v>291</v>
      </c>
      <c r="H42" s="28">
        <v>61889.470803982978</v>
      </c>
      <c r="I42" s="28">
        <v>491</v>
      </c>
      <c r="J42" s="28">
        <v>7287.5291960170271</v>
      </c>
      <c r="K42" s="28">
        <f t="shared" si="18"/>
        <v>782</v>
      </c>
      <c r="L42" s="28">
        <f t="shared" si="18"/>
        <v>69177</v>
      </c>
      <c r="M42" s="28">
        <v>1545</v>
      </c>
      <c r="N42" s="28">
        <v>180999.99999999997</v>
      </c>
      <c r="O42" s="28">
        <v>815</v>
      </c>
      <c r="P42" s="28">
        <v>81722</v>
      </c>
      <c r="Q42" s="28">
        <v>287</v>
      </c>
      <c r="R42" s="28">
        <v>43844.000000000007</v>
      </c>
      <c r="S42" s="28">
        <v>634</v>
      </c>
      <c r="T42" s="28">
        <v>56731.000000000015</v>
      </c>
      <c r="U42" s="28">
        <f t="shared" si="19"/>
        <v>4219</v>
      </c>
      <c r="V42" s="28">
        <f t="shared" si="19"/>
        <v>353897</v>
      </c>
      <c r="W42" s="28">
        <v>3912</v>
      </c>
      <c r="X42" s="28">
        <v>210389.00000000003</v>
      </c>
      <c r="Y42" s="28">
        <v>182</v>
      </c>
      <c r="Z42" s="28">
        <v>84832</v>
      </c>
      <c r="AA42" s="28">
        <v>122</v>
      </c>
      <c r="AB42" s="28">
        <v>56150</v>
      </c>
      <c r="AC42" s="28">
        <v>2</v>
      </c>
      <c r="AD42" s="28">
        <v>2044.0000000000002</v>
      </c>
      <c r="AE42" s="28">
        <v>1</v>
      </c>
      <c r="AF42" s="28">
        <v>482</v>
      </c>
      <c r="AG42" s="28">
        <v>0</v>
      </c>
      <c r="AH42" s="28">
        <v>0</v>
      </c>
      <c r="AI42" s="28">
        <v>22</v>
      </c>
      <c r="AJ42" s="28">
        <v>5990</v>
      </c>
      <c r="AK42" s="28">
        <v>47</v>
      </c>
      <c r="AL42" s="28">
        <v>30462</v>
      </c>
      <c r="AM42" s="28">
        <v>21</v>
      </c>
      <c r="AN42" s="28">
        <v>10471</v>
      </c>
      <c r="AO42" s="28">
        <v>39</v>
      </c>
      <c r="AP42" s="28">
        <v>19557</v>
      </c>
      <c r="AQ42" s="28">
        <v>1019</v>
      </c>
      <c r="AR42" s="28">
        <v>144000</v>
      </c>
      <c r="AS42" s="29">
        <f t="shared" si="20"/>
        <v>8615</v>
      </c>
      <c r="AT42" s="29">
        <f t="shared" si="20"/>
        <v>915129</v>
      </c>
      <c r="AU42" s="28">
        <v>933</v>
      </c>
      <c r="AV42" s="28">
        <v>103944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2</v>
      </c>
      <c r="BD42" s="28">
        <v>300</v>
      </c>
      <c r="BE42" s="28">
        <v>199</v>
      </c>
      <c r="BF42" s="28">
        <v>32211</v>
      </c>
      <c r="BG42" s="29">
        <f t="shared" si="21"/>
        <v>201</v>
      </c>
      <c r="BH42" s="29">
        <f t="shared" si="21"/>
        <v>32511</v>
      </c>
      <c r="BI42" s="29">
        <f t="shared" si="22"/>
        <v>8816</v>
      </c>
      <c r="BJ42" s="29">
        <f t="shared" si="22"/>
        <v>947640</v>
      </c>
    </row>
    <row r="43" spans="1:62" ht="12.75" customHeight="1" x14ac:dyDescent="0.25">
      <c r="A43" s="34">
        <v>31</v>
      </c>
      <c r="B43" s="27" t="s">
        <v>118</v>
      </c>
      <c r="C43" s="28">
        <f t="shared" si="16"/>
        <v>89</v>
      </c>
      <c r="D43" s="28">
        <f t="shared" si="16"/>
        <v>4862</v>
      </c>
      <c r="E43" s="28">
        <f t="shared" si="17"/>
        <v>70</v>
      </c>
      <c r="F43" s="28">
        <f t="shared" si="17"/>
        <v>3919</v>
      </c>
      <c r="G43" s="28">
        <v>19</v>
      </c>
      <c r="H43" s="28">
        <v>1547.9999999999998</v>
      </c>
      <c r="I43" s="28">
        <v>8</v>
      </c>
      <c r="J43" s="28">
        <v>172.00000000000006</v>
      </c>
      <c r="K43" s="28">
        <f t="shared" si="18"/>
        <v>27</v>
      </c>
      <c r="L43" s="28">
        <f t="shared" si="18"/>
        <v>1719.9999999999998</v>
      </c>
      <c r="M43" s="28">
        <v>43</v>
      </c>
      <c r="N43" s="28">
        <v>2199</v>
      </c>
      <c r="O43" s="28">
        <v>43</v>
      </c>
      <c r="P43" s="28">
        <v>2199</v>
      </c>
      <c r="Q43" s="28">
        <v>19</v>
      </c>
      <c r="R43" s="28">
        <v>943</v>
      </c>
      <c r="S43" s="28">
        <v>0</v>
      </c>
      <c r="T43" s="28">
        <v>0</v>
      </c>
      <c r="U43" s="28">
        <f t="shared" si="19"/>
        <v>107</v>
      </c>
      <c r="V43" s="28">
        <f t="shared" si="19"/>
        <v>23253</v>
      </c>
      <c r="W43" s="28">
        <v>10</v>
      </c>
      <c r="X43" s="28">
        <v>1984</v>
      </c>
      <c r="Y43" s="28">
        <v>37</v>
      </c>
      <c r="Z43" s="28">
        <v>9366</v>
      </c>
      <c r="AA43" s="28">
        <v>20</v>
      </c>
      <c r="AB43" s="28">
        <v>3967</v>
      </c>
      <c r="AC43" s="28">
        <v>15</v>
      </c>
      <c r="AD43" s="28">
        <v>2976</v>
      </c>
      <c r="AE43" s="28">
        <v>25</v>
      </c>
      <c r="AF43" s="28">
        <v>4960</v>
      </c>
      <c r="AG43" s="28">
        <v>40</v>
      </c>
      <c r="AH43" s="28">
        <v>7627</v>
      </c>
      <c r="AI43" s="28">
        <v>23</v>
      </c>
      <c r="AJ43" s="28">
        <v>4526</v>
      </c>
      <c r="AK43" s="28">
        <v>43</v>
      </c>
      <c r="AL43" s="28">
        <v>18087</v>
      </c>
      <c r="AM43" s="28">
        <v>18</v>
      </c>
      <c r="AN43" s="28">
        <v>3429</v>
      </c>
      <c r="AO43" s="28">
        <v>12</v>
      </c>
      <c r="AP43" s="28">
        <v>2293</v>
      </c>
      <c r="AQ43" s="28">
        <v>30</v>
      </c>
      <c r="AR43" s="28">
        <v>5723</v>
      </c>
      <c r="AS43" s="29">
        <f t="shared" si="20"/>
        <v>362</v>
      </c>
      <c r="AT43" s="29">
        <f t="shared" si="20"/>
        <v>69800</v>
      </c>
      <c r="AU43" s="28">
        <v>55</v>
      </c>
      <c r="AV43" s="28">
        <v>10470</v>
      </c>
      <c r="AW43" s="28">
        <v>0</v>
      </c>
      <c r="AX43" s="28">
        <v>0</v>
      </c>
      <c r="AY43" s="28">
        <v>0</v>
      </c>
      <c r="AZ43" s="28">
        <v>0</v>
      </c>
      <c r="BA43" s="28">
        <v>60</v>
      </c>
      <c r="BB43" s="28">
        <v>11910</v>
      </c>
      <c r="BC43" s="28">
        <v>0</v>
      </c>
      <c r="BD43" s="28">
        <v>0</v>
      </c>
      <c r="BE43" s="28">
        <v>60</v>
      </c>
      <c r="BF43" s="28">
        <v>11888</v>
      </c>
      <c r="BG43" s="29">
        <f t="shared" si="21"/>
        <v>120</v>
      </c>
      <c r="BH43" s="29">
        <f t="shared" si="21"/>
        <v>23798</v>
      </c>
      <c r="BI43" s="29">
        <f t="shared" si="22"/>
        <v>482</v>
      </c>
      <c r="BJ43" s="29">
        <f t="shared" si="22"/>
        <v>93598</v>
      </c>
    </row>
    <row r="44" spans="1:62" ht="12.75" customHeight="1" x14ac:dyDescent="0.25">
      <c r="A44" s="34">
        <v>32</v>
      </c>
      <c r="B44" s="35" t="s">
        <v>119</v>
      </c>
      <c r="C44" s="28">
        <f t="shared" si="16"/>
        <v>2242</v>
      </c>
      <c r="D44" s="28">
        <f t="shared" si="16"/>
        <v>213800</v>
      </c>
      <c r="E44" s="28">
        <f t="shared" si="17"/>
        <v>1783</v>
      </c>
      <c r="F44" s="28">
        <f t="shared" si="17"/>
        <v>160156</v>
      </c>
      <c r="G44" s="28">
        <v>405</v>
      </c>
      <c r="H44" s="28">
        <v>30606.894455896763</v>
      </c>
      <c r="I44" s="28">
        <v>174</v>
      </c>
      <c r="J44" s="28">
        <v>3873.1055441032395</v>
      </c>
      <c r="K44" s="28">
        <f t="shared" si="18"/>
        <v>579</v>
      </c>
      <c r="L44" s="28">
        <f t="shared" si="18"/>
        <v>34480</v>
      </c>
      <c r="M44" s="28">
        <v>1204</v>
      </c>
      <c r="N44" s="28">
        <v>125676</v>
      </c>
      <c r="O44" s="28">
        <v>263</v>
      </c>
      <c r="P44" s="28">
        <v>29208.000000000004</v>
      </c>
      <c r="Q44" s="28">
        <v>333</v>
      </c>
      <c r="R44" s="28">
        <v>38591.999999999993</v>
      </c>
      <c r="S44" s="28">
        <v>126</v>
      </c>
      <c r="T44" s="28">
        <v>15052.000000000002</v>
      </c>
      <c r="U44" s="28">
        <f t="shared" si="19"/>
        <v>2936</v>
      </c>
      <c r="V44" s="28">
        <f t="shared" si="19"/>
        <v>742465</v>
      </c>
      <c r="W44" s="28">
        <v>2683</v>
      </c>
      <c r="X44" s="28">
        <v>465697</v>
      </c>
      <c r="Y44" s="28">
        <v>68</v>
      </c>
      <c r="Z44" s="28">
        <v>153003</v>
      </c>
      <c r="AA44" s="28">
        <v>24</v>
      </c>
      <c r="AB44" s="28">
        <v>22094</v>
      </c>
      <c r="AC44" s="28">
        <v>33</v>
      </c>
      <c r="AD44" s="28">
        <v>5017</v>
      </c>
      <c r="AE44" s="28">
        <v>128</v>
      </c>
      <c r="AF44" s="28">
        <v>96653.999999999985</v>
      </c>
      <c r="AG44" s="28">
        <v>46</v>
      </c>
      <c r="AH44" s="28">
        <v>8832</v>
      </c>
      <c r="AI44" s="28">
        <v>511</v>
      </c>
      <c r="AJ44" s="28">
        <v>206827</v>
      </c>
      <c r="AK44" s="28">
        <v>4610</v>
      </c>
      <c r="AL44" s="28">
        <v>1692065.0000000002</v>
      </c>
      <c r="AM44" s="28">
        <v>261</v>
      </c>
      <c r="AN44" s="28">
        <v>99808</v>
      </c>
      <c r="AO44" s="28">
        <v>38</v>
      </c>
      <c r="AP44" s="28">
        <v>12411</v>
      </c>
      <c r="AQ44" s="28">
        <v>772</v>
      </c>
      <c r="AR44" s="28">
        <v>285995</v>
      </c>
      <c r="AS44" s="29">
        <f t="shared" si="20"/>
        <v>11416</v>
      </c>
      <c r="AT44" s="29">
        <f t="shared" si="20"/>
        <v>3262203</v>
      </c>
      <c r="AU44" s="28">
        <v>1356</v>
      </c>
      <c r="AV44" s="28">
        <v>416771</v>
      </c>
      <c r="AW44" s="28">
        <v>0</v>
      </c>
      <c r="AX44" s="28">
        <v>0</v>
      </c>
      <c r="AY44" s="28">
        <v>700</v>
      </c>
      <c r="AZ44" s="28">
        <v>109800</v>
      </c>
      <c r="BA44" s="28">
        <v>451</v>
      </c>
      <c r="BB44" s="28">
        <v>421326</v>
      </c>
      <c r="BC44" s="28">
        <v>2300</v>
      </c>
      <c r="BD44" s="28">
        <v>274600</v>
      </c>
      <c r="BE44" s="28">
        <v>3378</v>
      </c>
      <c r="BF44" s="28">
        <v>142319</v>
      </c>
      <c r="BG44" s="29">
        <f t="shared" si="21"/>
        <v>6829</v>
      </c>
      <c r="BH44" s="29">
        <f t="shared" si="21"/>
        <v>948045</v>
      </c>
      <c r="BI44" s="29">
        <f t="shared" si="22"/>
        <v>18245</v>
      </c>
      <c r="BJ44" s="29">
        <f t="shared" si="22"/>
        <v>4210248</v>
      </c>
    </row>
    <row r="45" spans="1:62" ht="12.75" customHeight="1" x14ac:dyDescent="0.25">
      <c r="A45" s="34">
        <v>33</v>
      </c>
      <c r="B45" s="27" t="s">
        <v>120</v>
      </c>
      <c r="C45" s="28">
        <f t="shared" si="16"/>
        <v>5662</v>
      </c>
      <c r="D45" s="28">
        <f t="shared" si="16"/>
        <v>402942.00000000006</v>
      </c>
      <c r="E45" s="28">
        <f t="shared" si="17"/>
        <v>5121</v>
      </c>
      <c r="F45" s="28">
        <f t="shared" si="17"/>
        <v>353826.00000000006</v>
      </c>
      <c r="G45" s="28">
        <v>1582</v>
      </c>
      <c r="H45" s="28">
        <v>84615.76649137077</v>
      </c>
      <c r="I45" s="28">
        <v>678</v>
      </c>
      <c r="J45" s="28">
        <v>10660.233508629219</v>
      </c>
      <c r="K45" s="28">
        <f t="shared" si="18"/>
        <v>2260</v>
      </c>
      <c r="L45" s="28">
        <f t="shared" si="18"/>
        <v>95275.999999999985</v>
      </c>
      <c r="M45" s="28">
        <v>2861</v>
      </c>
      <c r="N45" s="28">
        <v>258550.00000000006</v>
      </c>
      <c r="O45" s="28">
        <v>554</v>
      </c>
      <c r="P45" s="28">
        <v>51897</v>
      </c>
      <c r="Q45" s="28">
        <v>490</v>
      </c>
      <c r="R45" s="28">
        <v>45913.999999999993</v>
      </c>
      <c r="S45" s="28">
        <v>51</v>
      </c>
      <c r="T45" s="28">
        <v>3202.0000000000005</v>
      </c>
      <c r="U45" s="28">
        <f t="shared" si="19"/>
        <v>1869</v>
      </c>
      <c r="V45" s="28">
        <f t="shared" si="19"/>
        <v>1077878.0000000002</v>
      </c>
      <c r="W45" s="28">
        <v>1190</v>
      </c>
      <c r="X45" s="28">
        <v>54078</v>
      </c>
      <c r="Y45" s="28">
        <v>186</v>
      </c>
      <c r="Z45" s="28">
        <v>557024.00000000012</v>
      </c>
      <c r="AA45" s="28">
        <v>32</v>
      </c>
      <c r="AB45" s="28">
        <v>4874</v>
      </c>
      <c r="AC45" s="28">
        <v>115</v>
      </c>
      <c r="AD45" s="28">
        <v>25466</v>
      </c>
      <c r="AE45" s="28">
        <v>346</v>
      </c>
      <c r="AF45" s="28">
        <v>436436.00000000006</v>
      </c>
      <c r="AG45" s="28">
        <v>69</v>
      </c>
      <c r="AH45" s="28">
        <v>10796</v>
      </c>
      <c r="AI45" s="28">
        <v>300</v>
      </c>
      <c r="AJ45" s="28">
        <v>90028.999999999985</v>
      </c>
      <c r="AK45" s="28">
        <v>1580</v>
      </c>
      <c r="AL45" s="28">
        <v>626642</v>
      </c>
      <c r="AM45" s="28">
        <v>202</v>
      </c>
      <c r="AN45" s="28">
        <v>52682.000000000007</v>
      </c>
      <c r="AO45" s="28">
        <v>77</v>
      </c>
      <c r="AP45" s="28">
        <v>11829</v>
      </c>
      <c r="AQ45" s="28">
        <v>609</v>
      </c>
      <c r="AR45" s="28">
        <v>140562.99999999997</v>
      </c>
      <c r="AS45" s="29">
        <f t="shared" si="20"/>
        <v>10368</v>
      </c>
      <c r="AT45" s="29">
        <f t="shared" si="20"/>
        <v>2413361</v>
      </c>
      <c r="AU45" s="28">
        <v>1496</v>
      </c>
      <c r="AV45" s="28">
        <v>359954.00000000006</v>
      </c>
      <c r="AW45" s="28">
        <v>0</v>
      </c>
      <c r="AX45" s="28">
        <v>0</v>
      </c>
      <c r="AY45" s="28">
        <v>0</v>
      </c>
      <c r="AZ45" s="28">
        <v>0</v>
      </c>
      <c r="BA45" s="28">
        <v>134</v>
      </c>
      <c r="BB45" s="28">
        <v>83045</v>
      </c>
      <c r="BC45" s="28">
        <v>0</v>
      </c>
      <c r="BD45" s="28">
        <v>0</v>
      </c>
      <c r="BE45" s="28">
        <v>145</v>
      </c>
      <c r="BF45" s="28">
        <v>55085</v>
      </c>
      <c r="BG45" s="29">
        <f t="shared" si="21"/>
        <v>279</v>
      </c>
      <c r="BH45" s="29">
        <f t="shared" si="21"/>
        <v>138130</v>
      </c>
      <c r="BI45" s="29">
        <f t="shared" si="22"/>
        <v>10647</v>
      </c>
      <c r="BJ45" s="29">
        <f t="shared" si="22"/>
        <v>2551491</v>
      </c>
    </row>
    <row r="46" spans="1:62" ht="12.75" customHeight="1" x14ac:dyDescent="0.25">
      <c r="A46" s="34">
        <v>34</v>
      </c>
      <c r="B46" s="27" t="s">
        <v>121</v>
      </c>
      <c r="C46" s="28">
        <f t="shared" si="16"/>
        <v>981</v>
      </c>
      <c r="D46" s="28">
        <f t="shared" si="16"/>
        <v>49864.999999999993</v>
      </c>
      <c r="E46" s="28">
        <f t="shared" si="17"/>
        <v>861</v>
      </c>
      <c r="F46" s="28">
        <f t="shared" si="17"/>
        <v>42206.999999999993</v>
      </c>
      <c r="G46" s="28">
        <v>392</v>
      </c>
      <c r="H46" s="28">
        <v>17924.634814169887</v>
      </c>
      <c r="I46" s="28">
        <v>168</v>
      </c>
      <c r="J46" s="28">
        <v>2279.36518583011</v>
      </c>
      <c r="K46" s="28">
        <f t="shared" si="18"/>
        <v>560</v>
      </c>
      <c r="L46" s="28">
        <f t="shared" si="18"/>
        <v>20203.999999999996</v>
      </c>
      <c r="M46" s="28">
        <v>301</v>
      </c>
      <c r="N46" s="28">
        <v>22002.999999999996</v>
      </c>
      <c r="O46" s="28">
        <v>160</v>
      </c>
      <c r="P46" s="28">
        <v>12475.000000000002</v>
      </c>
      <c r="Q46" s="28">
        <v>54</v>
      </c>
      <c r="R46" s="28">
        <v>3814</v>
      </c>
      <c r="S46" s="28">
        <v>66</v>
      </c>
      <c r="T46" s="28">
        <v>3844</v>
      </c>
      <c r="U46" s="28">
        <f t="shared" si="19"/>
        <v>780</v>
      </c>
      <c r="V46" s="28">
        <f t="shared" si="19"/>
        <v>276592</v>
      </c>
      <c r="W46" s="28">
        <v>183</v>
      </c>
      <c r="X46" s="28">
        <v>38985</v>
      </c>
      <c r="Y46" s="28">
        <v>321</v>
      </c>
      <c r="Z46" s="28">
        <v>129175</v>
      </c>
      <c r="AA46" s="28">
        <v>121</v>
      </c>
      <c r="AB46" s="28">
        <v>24476</v>
      </c>
      <c r="AC46" s="28">
        <v>41</v>
      </c>
      <c r="AD46" s="28">
        <v>8349</v>
      </c>
      <c r="AE46" s="28">
        <v>114</v>
      </c>
      <c r="AF46" s="28">
        <v>75607</v>
      </c>
      <c r="AG46" s="28">
        <v>67</v>
      </c>
      <c r="AH46" s="28">
        <v>10158.000000000002</v>
      </c>
      <c r="AI46" s="28">
        <v>552</v>
      </c>
      <c r="AJ46" s="28">
        <v>201504.00000000003</v>
      </c>
      <c r="AK46" s="28">
        <v>3413</v>
      </c>
      <c r="AL46" s="28">
        <v>1374400.9999999998</v>
      </c>
      <c r="AM46" s="28">
        <v>411</v>
      </c>
      <c r="AN46" s="28">
        <v>134499</v>
      </c>
      <c r="AO46" s="28">
        <v>103</v>
      </c>
      <c r="AP46" s="28">
        <v>18594</v>
      </c>
      <c r="AQ46" s="28">
        <v>1769</v>
      </c>
      <c r="AR46" s="28">
        <v>502451</v>
      </c>
      <c r="AS46" s="29">
        <f t="shared" si="20"/>
        <v>8076</v>
      </c>
      <c r="AT46" s="29">
        <f t="shared" si="20"/>
        <v>2568064</v>
      </c>
      <c r="AU46" s="28">
        <v>1201</v>
      </c>
      <c r="AV46" s="28">
        <v>387369.00000000006</v>
      </c>
      <c r="AW46" s="28">
        <v>1</v>
      </c>
      <c r="AX46" s="28">
        <v>200</v>
      </c>
      <c r="AY46" s="28">
        <v>1</v>
      </c>
      <c r="AZ46" s="28">
        <v>100</v>
      </c>
      <c r="BA46" s="28">
        <v>261</v>
      </c>
      <c r="BB46" s="28">
        <v>47799</v>
      </c>
      <c r="BC46" s="28">
        <v>29</v>
      </c>
      <c r="BD46" s="28">
        <v>14419</v>
      </c>
      <c r="BE46" s="28">
        <v>467</v>
      </c>
      <c r="BF46" s="28">
        <v>115986.99999999999</v>
      </c>
      <c r="BG46" s="29">
        <f t="shared" si="21"/>
        <v>759</v>
      </c>
      <c r="BH46" s="29">
        <f t="shared" si="21"/>
        <v>178505</v>
      </c>
      <c r="BI46" s="29">
        <f t="shared" si="22"/>
        <v>8835</v>
      </c>
      <c r="BJ46" s="29">
        <f t="shared" si="22"/>
        <v>2746569</v>
      </c>
    </row>
    <row r="47" spans="1:62" ht="12.75" customHeight="1" x14ac:dyDescent="0.25">
      <c r="A47" s="34">
        <v>35</v>
      </c>
      <c r="B47" s="27" t="s">
        <v>122</v>
      </c>
      <c r="C47" s="28">
        <f t="shared" si="16"/>
        <v>5470</v>
      </c>
      <c r="D47" s="28">
        <f t="shared" si="16"/>
        <v>509447.00000000006</v>
      </c>
      <c r="E47" s="28">
        <f t="shared" si="17"/>
        <v>4328</v>
      </c>
      <c r="F47" s="28">
        <f t="shared" si="17"/>
        <v>380715.00000000006</v>
      </c>
      <c r="G47" s="28">
        <v>834</v>
      </c>
      <c r="H47" s="28">
        <v>76332.614361283413</v>
      </c>
      <c r="I47" s="28">
        <v>723</v>
      </c>
      <c r="J47" s="28">
        <v>8888.3856387165852</v>
      </c>
      <c r="K47" s="28">
        <f t="shared" si="18"/>
        <v>1557</v>
      </c>
      <c r="L47" s="28">
        <f t="shared" si="18"/>
        <v>85221</v>
      </c>
      <c r="M47" s="28">
        <v>2771</v>
      </c>
      <c r="N47" s="28">
        <v>295494.00000000006</v>
      </c>
      <c r="O47" s="28">
        <v>815</v>
      </c>
      <c r="P47" s="28">
        <v>102566.00000000001</v>
      </c>
      <c r="Q47" s="28">
        <v>635</v>
      </c>
      <c r="R47" s="28">
        <v>65730</v>
      </c>
      <c r="S47" s="28">
        <v>507</v>
      </c>
      <c r="T47" s="28">
        <v>63002.000000000007</v>
      </c>
      <c r="U47" s="28">
        <f t="shared" si="19"/>
        <v>856</v>
      </c>
      <c r="V47" s="28">
        <f t="shared" si="19"/>
        <v>167071</v>
      </c>
      <c r="W47" s="28">
        <v>422</v>
      </c>
      <c r="X47" s="28">
        <v>93889</v>
      </c>
      <c r="Y47" s="28">
        <v>155</v>
      </c>
      <c r="Z47" s="28">
        <v>27844</v>
      </c>
      <c r="AA47" s="28">
        <v>208</v>
      </c>
      <c r="AB47" s="28">
        <v>30250</v>
      </c>
      <c r="AC47" s="28">
        <v>25</v>
      </c>
      <c r="AD47" s="28">
        <v>2666.0000000000005</v>
      </c>
      <c r="AE47" s="28">
        <v>46</v>
      </c>
      <c r="AF47" s="28">
        <v>12422</v>
      </c>
      <c r="AG47" s="28">
        <v>0</v>
      </c>
      <c r="AH47" s="28">
        <v>0</v>
      </c>
      <c r="AI47" s="28">
        <v>19</v>
      </c>
      <c r="AJ47" s="28">
        <v>4255</v>
      </c>
      <c r="AK47" s="28">
        <v>34</v>
      </c>
      <c r="AL47" s="28">
        <v>23666</v>
      </c>
      <c r="AM47" s="28">
        <v>0</v>
      </c>
      <c r="AN47" s="28">
        <v>0</v>
      </c>
      <c r="AO47" s="28">
        <v>0</v>
      </c>
      <c r="AP47" s="28">
        <v>0</v>
      </c>
      <c r="AQ47" s="28">
        <v>201</v>
      </c>
      <c r="AR47" s="28">
        <v>53324</v>
      </c>
      <c r="AS47" s="29">
        <f t="shared" si="20"/>
        <v>6580</v>
      </c>
      <c r="AT47" s="29">
        <f t="shared" si="20"/>
        <v>757763</v>
      </c>
      <c r="AU47" s="28">
        <v>780</v>
      </c>
      <c r="AV47" s="28">
        <v>89980</v>
      </c>
      <c r="AW47" s="28">
        <v>0</v>
      </c>
      <c r="AX47" s="28">
        <v>0</v>
      </c>
      <c r="AY47" s="28">
        <v>0</v>
      </c>
      <c r="AZ47" s="28">
        <v>0</v>
      </c>
      <c r="BA47" s="28">
        <v>3</v>
      </c>
      <c r="BB47" s="28">
        <v>543</v>
      </c>
      <c r="BC47" s="28">
        <v>2</v>
      </c>
      <c r="BD47" s="28">
        <v>300</v>
      </c>
      <c r="BE47" s="28">
        <v>152</v>
      </c>
      <c r="BF47" s="28">
        <v>1123714</v>
      </c>
      <c r="BG47" s="29">
        <f t="shared" si="21"/>
        <v>157</v>
      </c>
      <c r="BH47" s="29">
        <f t="shared" si="21"/>
        <v>1124557</v>
      </c>
      <c r="BI47" s="29">
        <f t="shared" si="22"/>
        <v>6737</v>
      </c>
      <c r="BJ47" s="29">
        <f t="shared" si="22"/>
        <v>1882320</v>
      </c>
    </row>
    <row r="48" spans="1:62" ht="12.75" customHeight="1" x14ac:dyDescent="0.25">
      <c r="A48" s="31"/>
      <c r="B48" s="32" t="s">
        <v>123</v>
      </c>
      <c r="C48" s="33">
        <f t="shared" ref="C48:BJ48" si="23">SUM(C39:C47)</f>
        <v>34116</v>
      </c>
      <c r="D48" s="33">
        <f t="shared" si="23"/>
        <v>5237466</v>
      </c>
      <c r="E48" s="33">
        <f t="shared" si="23"/>
        <v>26674</v>
      </c>
      <c r="F48" s="33">
        <f t="shared" si="23"/>
        <v>2870586</v>
      </c>
      <c r="G48" s="33">
        <f t="shared" si="23"/>
        <v>7538</v>
      </c>
      <c r="H48" s="33">
        <f t="shared" si="23"/>
        <v>810803.40867405373</v>
      </c>
      <c r="I48" s="33">
        <f t="shared" si="23"/>
        <v>4893</v>
      </c>
      <c r="J48" s="33">
        <f t="shared" si="23"/>
        <v>225825.59132594609</v>
      </c>
      <c r="K48" s="33">
        <f t="shared" si="23"/>
        <v>12431</v>
      </c>
      <c r="L48" s="33">
        <f t="shared" si="23"/>
        <v>1036629</v>
      </c>
      <c r="M48" s="33">
        <f t="shared" si="23"/>
        <v>14243</v>
      </c>
      <c r="N48" s="33">
        <f t="shared" si="23"/>
        <v>1833956.9999999998</v>
      </c>
      <c r="O48" s="33">
        <f t="shared" si="23"/>
        <v>4658</v>
      </c>
      <c r="P48" s="33">
        <f t="shared" si="23"/>
        <v>814677</v>
      </c>
      <c r="Q48" s="33">
        <f t="shared" si="23"/>
        <v>4961</v>
      </c>
      <c r="R48" s="33">
        <f t="shared" si="23"/>
        <v>880004</v>
      </c>
      <c r="S48" s="33">
        <f t="shared" si="23"/>
        <v>2481</v>
      </c>
      <c r="T48" s="33">
        <f t="shared" si="23"/>
        <v>1486876</v>
      </c>
      <c r="U48" s="33">
        <f t="shared" si="23"/>
        <v>23268</v>
      </c>
      <c r="V48" s="33">
        <f t="shared" si="23"/>
        <v>35477863.000000007</v>
      </c>
      <c r="W48" s="33">
        <f t="shared" si="23"/>
        <v>16249</v>
      </c>
      <c r="X48" s="33">
        <f t="shared" si="23"/>
        <v>19950857.000000004</v>
      </c>
      <c r="Y48" s="33">
        <f t="shared" si="23"/>
        <v>3882</v>
      </c>
      <c r="Z48" s="33">
        <f t="shared" si="23"/>
        <v>11963352.000000002</v>
      </c>
      <c r="AA48" s="33">
        <f t="shared" si="23"/>
        <v>1108</v>
      </c>
      <c r="AB48" s="33">
        <f t="shared" si="23"/>
        <v>951257</v>
      </c>
      <c r="AC48" s="33">
        <f t="shared" si="23"/>
        <v>395</v>
      </c>
      <c r="AD48" s="33">
        <f t="shared" si="23"/>
        <v>82880</v>
      </c>
      <c r="AE48" s="33">
        <f t="shared" si="23"/>
        <v>1634</v>
      </c>
      <c r="AF48" s="33">
        <f t="shared" si="23"/>
        <v>2529517</v>
      </c>
      <c r="AG48" s="33">
        <f t="shared" si="23"/>
        <v>351</v>
      </c>
      <c r="AH48" s="33">
        <f t="shared" si="23"/>
        <v>75792</v>
      </c>
      <c r="AI48" s="33">
        <f t="shared" si="23"/>
        <v>1857</v>
      </c>
      <c r="AJ48" s="33">
        <f t="shared" si="23"/>
        <v>635694</v>
      </c>
      <c r="AK48" s="33">
        <f t="shared" si="23"/>
        <v>10727</v>
      </c>
      <c r="AL48" s="33">
        <f t="shared" si="23"/>
        <v>4889030</v>
      </c>
      <c r="AM48" s="33">
        <f t="shared" si="23"/>
        <v>1216</v>
      </c>
      <c r="AN48" s="33">
        <f t="shared" si="23"/>
        <v>392524</v>
      </c>
      <c r="AO48" s="33">
        <f t="shared" si="23"/>
        <v>552</v>
      </c>
      <c r="AP48" s="33">
        <f t="shared" si="23"/>
        <v>140547</v>
      </c>
      <c r="AQ48" s="33">
        <f t="shared" si="23"/>
        <v>5952</v>
      </c>
      <c r="AR48" s="33">
        <f t="shared" si="23"/>
        <v>1530716</v>
      </c>
      <c r="AS48" s="33">
        <f t="shared" si="23"/>
        <v>78039</v>
      </c>
      <c r="AT48" s="33">
        <f t="shared" si="23"/>
        <v>48379632.000000007</v>
      </c>
      <c r="AU48" s="33">
        <f t="shared" si="23"/>
        <v>9622</v>
      </c>
      <c r="AV48" s="33">
        <f t="shared" si="23"/>
        <v>5486266</v>
      </c>
      <c r="AW48" s="33">
        <f t="shared" si="23"/>
        <v>4</v>
      </c>
      <c r="AX48" s="33">
        <f t="shared" si="23"/>
        <v>600</v>
      </c>
      <c r="AY48" s="33">
        <f t="shared" si="23"/>
        <v>1603</v>
      </c>
      <c r="AZ48" s="33">
        <f t="shared" si="23"/>
        <v>213900</v>
      </c>
      <c r="BA48" s="33">
        <f t="shared" si="23"/>
        <v>1695</v>
      </c>
      <c r="BB48" s="33">
        <f t="shared" si="23"/>
        <v>1160898</v>
      </c>
      <c r="BC48" s="33">
        <f t="shared" si="23"/>
        <v>4145</v>
      </c>
      <c r="BD48" s="33">
        <f t="shared" si="23"/>
        <v>553019</v>
      </c>
      <c r="BE48" s="33">
        <f t="shared" si="23"/>
        <v>12626</v>
      </c>
      <c r="BF48" s="33">
        <f t="shared" si="23"/>
        <v>10893465.951661631</v>
      </c>
      <c r="BG48" s="33">
        <f t="shared" si="23"/>
        <v>20073</v>
      </c>
      <c r="BH48" s="33">
        <f t="shared" si="23"/>
        <v>12821882.951661631</v>
      </c>
      <c r="BI48" s="33">
        <f t="shared" si="23"/>
        <v>98112</v>
      </c>
      <c r="BJ48" s="33">
        <f t="shared" si="23"/>
        <v>61201514.951661639</v>
      </c>
    </row>
    <row r="49" spans="1:72" ht="12.75" customHeight="1" x14ac:dyDescent="0.25">
      <c r="A49" s="34">
        <v>36</v>
      </c>
      <c r="B49" s="36" t="s">
        <v>124</v>
      </c>
      <c r="C49" s="28">
        <f t="shared" ref="C49:D49" si="24">E49+Q49+S49</f>
        <v>8</v>
      </c>
      <c r="D49" s="28">
        <f t="shared" si="24"/>
        <v>597</v>
      </c>
      <c r="E49" s="28">
        <f t="shared" ref="E49:F49" si="25">K49+M49</f>
        <v>7</v>
      </c>
      <c r="F49" s="28">
        <f t="shared" si="25"/>
        <v>489</v>
      </c>
      <c r="G49" s="28">
        <v>2</v>
      </c>
      <c r="H49" s="28">
        <v>64.999913828265477</v>
      </c>
      <c r="I49" s="28">
        <v>1</v>
      </c>
      <c r="J49" s="28">
        <v>35.000086171734523</v>
      </c>
      <c r="K49" s="28">
        <f t="shared" ref="K49:L49" si="26">G49+I49</f>
        <v>3</v>
      </c>
      <c r="L49" s="28">
        <f t="shared" si="26"/>
        <v>100</v>
      </c>
      <c r="M49" s="28">
        <v>4</v>
      </c>
      <c r="N49" s="28">
        <v>389</v>
      </c>
      <c r="O49" s="28">
        <v>2</v>
      </c>
      <c r="P49" s="28">
        <v>173</v>
      </c>
      <c r="Q49" s="28">
        <v>1</v>
      </c>
      <c r="R49" s="28">
        <v>108</v>
      </c>
      <c r="S49" s="28">
        <v>0</v>
      </c>
      <c r="T49" s="28">
        <v>0</v>
      </c>
      <c r="U49" s="28">
        <f t="shared" ref="U49:V49" si="27">W49+Y49+AA49+AC49+AE49</f>
        <v>129</v>
      </c>
      <c r="V49" s="28">
        <f t="shared" si="27"/>
        <v>201685</v>
      </c>
      <c r="W49" s="28">
        <v>86</v>
      </c>
      <c r="X49" s="28">
        <v>34200</v>
      </c>
      <c r="Y49" s="28">
        <v>15</v>
      </c>
      <c r="Z49" s="28">
        <v>44454</v>
      </c>
      <c r="AA49" s="28">
        <v>11</v>
      </c>
      <c r="AB49" s="28">
        <v>57000</v>
      </c>
      <c r="AC49" s="28">
        <v>2</v>
      </c>
      <c r="AD49" s="28">
        <v>7977</v>
      </c>
      <c r="AE49" s="28">
        <v>15</v>
      </c>
      <c r="AF49" s="28">
        <v>58054</v>
      </c>
      <c r="AG49" s="28">
        <v>4</v>
      </c>
      <c r="AH49" s="28">
        <v>1596</v>
      </c>
      <c r="AI49" s="28">
        <v>4</v>
      </c>
      <c r="AJ49" s="28">
        <v>1596</v>
      </c>
      <c r="AK49" s="28">
        <v>14</v>
      </c>
      <c r="AL49" s="28">
        <v>100792</v>
      </c>
      <c r="AM49" s="28">
        <v>0</v>
      </c>
      <c r="AN49" s="28">
        <v>0</v>
      </c>
      <c r="AO49" s="28">
        <v>0</v>
      </c>
      <c r="AP49" s="28">
        <v>0</v>
      </c>
      <c r="AQ49" s="28">
        <v>4</v>
      </c>
      <c r="AR49" s="28">
        <v>1596</v>
      </c>
      <c r="AS49" s="29">
        <f t="shared" ref="AS49:AT49" si="28">C49+U49+AG49+AI49+AK49+AM49+AO49+AQ49</f>
        <v>163</v>
      </c>
      <c r="AT49" s="29">
        <f t="shared" si="28"/>
        <v>307862</v>
      </c>
      <c r="AU49" s="28">
        <v>6</v>
      </c>
      <c r="AV49" s="28">
        <v>7269</v>
      </c>
      <c r="AW49" s="28">
        <v>0</v>
      </c>
      <c r="AX49" s="28">
        <v>0</v>
      </c>
      <c r="AY49" s="28">
        <v>0</v>
      </c>
      <c r="AZ49" s="28">
        <v>0</v>
      </c>
      <c r="BA49" s="28">
        <v>122</v>
      </c>
      <c r="BB49" s="28">
        <v>351218</v>
      </c>
      <c r="BC49" s="28">
        <v>0</v>
      </c>
      <c r="BD49" s="28">
        <v>0</v>
      </c>
      <c r="BE49" s="28">
        <v>170</v>
      </c>
      <c r="BF49" s="28">
        <v>384964</v>
      </c>
      <c r="BG49" s="29">
        <f t="shared" ref="BG49:BH49" si="29">AW49+AY49+BA49+BC49+BE49</f>
        <v>292</v>
      </c>
      <c r="BH49" s="29">
        <f t="shared" si="29"/>
        <v>736182</v>
      </c>
      <c r="BI49" s="29">
        <f t="shared" ref="BI49:BJ49" si="30">BG49+AS49</f>
        <v>455</v>
      </c>
      <c r="BJ49" s="29">
        <f t="shared" si="30"/>
        <v>1044044</v>
      </c>
      <c r="BK49" s="37"/>
      <c r="BL49" s="37"/>
      <c r="BM49" s="37"/>
      <c r="BN49" s="37"/>
      <c r="BO49" s="37"/>
      <c r="BP49" s="37"/>
      <c r="BQ49" s="37"/>
      <c r="BR49" s="37"/>
      <c r="BS49" s="37"/>
      <c r="BT49" s="37"/>
    </row>
    <row r="50" spans="1:72" ht="12.75" customHeight="1" x14ac:dyDescent="0.25">
      <c r="A50" s="31"/>
      <c r="B50" s="38" t="s">
        <v>125</v>
      </c>
      <c r="C50" s="33">
        <f>C49</f>
        <v>8</v>
      </c>
      <c r="D50" s="33">
        <f t="shared" ref="D50:BJ50" si="31">D49</f>
        <v>597</v>
      </c>
      <c r="E50" s="33">
        <f t="shared" si="31"/>
        <v>7</v>
      </c>
      <c r="F50" s="33">
        <f t="shared" si="31"/>
        <v>489</v>
      </c>
      <c r="G50" s="33">
        <f t="shared" si="31"/>
        <v>2</v>
      </c>
      <c r="H50" s="33">
        <f t="shared" si="31"/>
        <v>64.999913828265477</v>
      </c>
      <c r="I50" s="33">
        <f t="shared" si="31"/>
        <v>1</v>
      </c>
      <c r="J50" s="33">
        <f t="shared" si="31"/>
        <v>35.000086171734523</v>
      </c>
      <c r="K50" s="33">
        <f t="shared" si="31"/>
        <v>3</v>
      </c>
      <c r="L50" s="33">
        <f t="shared" si="31"/>
        <v>100</v>
      </c>
      <c r="M50" s="33">
        <f t="shared" si="31"/>
        <v>4</v>
      </c>
      <c r="N50" s="33">
        <f t="shared" si="31"/>
        <v>389</v>
      </c>
      <c r="O50" s="33">
        <f t="shared" si="31"/>
        <v>2</v>
      </c>
      <c r="P50" s="33">
        <f t="shared" si="31"/>
        <v>173</v>
      </c>
      <c r="Q50" s="33">
        <f t="shared" si="31"/>
        <v>1</v>
      </c>
      <c r="R50" s="33">
        <f t="shared" si="31"/>
        <v>108</v>
      </c>
      <c r="S50" s="33">
        <f t="shared" si="31"/>
        <v>0</v>
      </c>
      <c r="T50" s="33">
        <f t="shared" si="31"/>
        <v>0</v>
      </c>
      <c r="U50" s="33">
        <f t="shared" si="31"/>
        <v>129</v>
      </c>
      <c r="V50" s="33">
        <f t="shared" si="31"/>
        <v>201685</v>
      </c>
      <c r="W50" s="33">
        <f t="shared" si="31"/>
        <v>86</v>
      </c>
      <c r="X50" s="33">
        <f t="shared" si="31"/>
        <v>34200</v>
      </c>
      <c r="Y50" s="33">
        <f t="shared" si="31"/>
        <v>15</v>
      </c>
      <c r="Z50" s="33">
        <f t="shared" si="31"/>
        <v>44454</v>
      </c>
      <c r="AA50" s="33">
        <f t="shared" si="31"/>
        <v>11</v>
      </c>
      <c r="AB50" s="33">
        <f t="shared" si="31"/>
        <v>57000</v>
      </c>
      <c r="AC50" s="33">
        <f t="shared" si="31"/>
        <v>2</v>
      </c>
      <c r="AD50" s="33">
        <f t="shared" si="31"/>
        <v>7977</v>
      </c>
      <c r="AE50" s="33">
        <f t="shared" si="31"/>
        <v>15</v>
      </c>
      <c r="AF50" s="33">
        <f t="shared" si="31"/>
        <v>58054</v>
      </c>
      <c r="AG50" s="33">
        <f t="shared" si="31"/>
        <v>4</v>
      </c>
      <c r="AH50" s="33">
        <f t="shared" si="31"/>
        <v>1596</v>
      </c>
      <c r="AI50" s="33">
        <f t="shared" si="31"/>
        <v>4</v>
      </c>
      <c r="AJ50" s="33">
        <f t="shared" si="31"/>
        <v>1596</v>
      </c>
      <c r="AK50" s="33">
        <f t="shared" si="31"/>
        <v>14</v>
      </c>
      <c r="AL50" s="33">
        <f t="shared" si="31"/>
        <v>100792</v>
      </c>
      <c r="AM50" s="33">
        <f t="shared" si="31"/>
        <v>0</v>
      </c>
      <c r="AN50" s="33">
        <f t="shared" si="31"/>
        <v>0</v>
      </c>
      <c r="AO50" s="33">
        <f t="shared" si="31"/>
        <v>0</v>
      </c>
      <c r="AP50" s="33">
        <f t="shared" si="31"/>
        <v>0</v>
      </c>
      <c r="AQ50" s="33">
        <f t="shared" si="31"/>
        <v>4</v>
      </c>
      <c r="AR50" s="33">
        <f t="shared" si="31"/>
        <v>1596</v>
      </c>
      <c r="AS50" s="33">
        <f t="shared" si="31"/>
        <v>163</v>
      </c>
      <c r="AT50" s="33">
        <f t="shared" si="31"/>
        <v>307862</v>
      </c>
      <c r="AU50" s="33">
        <f t="shared" si="31"/>
        <v>6</v>
      </c>
      <c r="AV50" s="33">
        <f t="shared" si="31"/>
        <v>7269</v>
      </c>
      <c r="AW50" s="33">
        <f t="shared" si="31"/>
        <v>0</v>
      </c>
      <c r="AX50" s="33">
        <f t="shared" si="31"/>
        <v>0</v>
      </c>
      <c r="AY50" s="33">
        <f t="shared" si="31"/>
        <v>0</v>
      </c>
      <c r="AZ50" s="33">
        <f t="shared" si="31"/>
        <v>0</v>
      </c>
      <c r="BA50" s="33">
        <f t="shared" si="31"/>
        <v>122</v>
      </c>
      <c r="BB50" s="33">
        <f t="shared" si="31"/>
        <v>351218</v>
      </c>
      <c r="BC50" s="33">
        <f t="shared" si="31"/>
        <v>0</v>
      </c>
      <c r="BD50" s="33">
        <f t="shared" si="31"/>
        <v>0</v>
      </c>
      <c r="BE50" s="33">
        <f t="shared" si="31"/>
        <v>170</v>
      </c>
      <c r="BF50" s="33">
        <f t="shared" si="31"/>
        <v>384964</v>
      </c>
      <c r="BG50" s="33">
        <f t="shared" si="31"/>
        <v>292</v>
      </c>
      <c r="BH50" s="33">
        <f t="shared" si="31"/>
        <v>736182</v>
      </c>
      <c r="BI50" s="33">
        <f t="shared" si="31"/>
        <v>455</v>
      </c>
      <c r="BJ50" s="33">
        <f t="shared" si="31"/>
        <v>1044044</v>
      </c>
    </row>
    <row r="51" spans="1:72" ht="12.75" customHeight="1" x14ac:dyDescent="0.25">
      <c r="A51" s="34">
        <v>37</v>
      </c>
      <c r="B51" s="36" t="s">
        <v>126</v>
      </c>
      <c r="C51" s="28">
        <f t="shared" ref="C51:D51" si="32">E51+Q51+S51</f>
        <v>0</v>
      </c>
      <c r="D51" s="28">
        <f t="shared" si="32"/>
        <v>0</v>
      </c>
      <c r="E51" s="28">
        <f t="shared" ref="E51:F51" si="33">K51+M51</f>
        <v>0</v>
      </c>
      <c r="F51" s="28">
        <f t="shared" si="33"/>
        <v>0</v>
      </c>
      <c r="G51" s="28">
        <v>0</v>
      </c>
      <c r="H51" s="28">
        <v>0</v>
      </c>
      <c r="I51" s="28">
        <v>0</v>
      </c>
      <c r="J51" s="28">
        <v>0</v>
      </c>
      <c r="K51" s="28">
        <f t="shared" ref="K51:L51" si="34">G51+I51</f>
        <v>0</v>
      </c>
      <c r="L51" s="28">
        <f t="shared" si="34"/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f t="shared" ref="U51:V51" si="35">W51+Y51+AA51+AC51+AE51</f>
        <v>0</v>
      </c>
      <c r="V51" s="28">
        <f t="shared" si="35"/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0</v>
      </c>
      <c r="AC51" s="28">
        <v>0</v>
      </c>
      <c r="AD51" s="28">
        <v>0</v>
      </c>
      <c r="AE51" s="28">
        <v>0</v>
      </c>
      <c r="AF51" s="28">
        <v>0</v>
      </c>
      <c r="AG51" s="28">
        <v>0</v>
      </c>
      <c r="AH51" s="28">
        <v>0</v>
      </c>
      <c r="AI51" s="28">
        <v>0</v>
      </c>
      <c r="AJ51" s="28">
        <v>0</v>
      </c>
      <c r="AK51" s="28">
        <v>0</v>
      </c>
      <c r="AL51" s="28">
        <v>0</v>
      </c>
      <c r="AM51" s="28">
        <v>0</v>
      </c>
      <c r="AN51" s="28">
        <v>0</v>
      </c>
      <c r="AO51" s="28">
        <v>0</v>
      </c>
      <c r="AP51" s="28">
        <v>0</v>
      </c>
      <c r="AQ51" s="28">
        <v>0</v>
      </c>
      <c r="AR51" s="28">
        <v>0</v>
      </c>
      <c r="AS51" s="29">
        <f t="shared" ref="AS51:AT51" si="36">C51+U51+AG51+AI51+AK51+AM51+AO51+AQ51</f>
        <v>0</v>
      </c>
      <c r="AT51" s="29">
        <f t="shared" si="36"/>
        <v>0</v>
      </c>
      <c r="AU51" s="28">
        <v>0</v>
      </c>
      <c r="AV51" s="28">
        <v>0</v>
      </c>
      <c r="AW51" s="28">
        <v>0</v>
      </c>
      <c r="AX51" s="28">
        <v>0</v>
      </c>
      <c r="AY51" s="28">
        <v>0</v>
      </c>
      <c r="AZ51" s="28">
        <v>0</v>
      </c>
      <c r="BA51" s="28">
        <v>0</v>
      </c>
      <c r="BB51" s="28">
        <v>0</v>
      </c>
      <c r="BC51" s="28">
        <v>0</v>
      </c>
      <c r="BD51" s="28">
        <v>0</v>
      </c>
      <c r="BE51" s="28">
        <v>0</v>
      </c>
      <c r="BF51" s="28">
        <v>0</v>
      </c>
      <c r="BG51" s="29">
        <f t="shared" ref="BG51:BH51" si="37">AW51+AY51+BA51+BC51+BE51</f>
        <v>0</v>
      </c>
      <c r="BH51" s="29">
        <f t="shared" si="37"/>
        <v>0</v>
      </c>
      <c r="BI51" s="29">
        <f t="shared" ref="BI51:BJ51" si="38">BG51+AS51</f>
        <v>0</v>
      </c>
      <c r="BJ51" s="29">
        <f t="shared" si="38"/>
        <v>0</v>
      </c>
    </row>
    <row r="52" spans="1:72" ht="12.75" customHeight="1" x14ac:dyDescent="0.25">
      <c r="A52" s="31"/>
      <c r="B52" s="38" t="s">
        <v>127</v>
      </c>
      <c r="C52" s="33">
        <f>C51</f>
        <v>0</v>
      </c>
      <c r="D52" s="33">
        <f t="shared" ref="D52:BJ52" si="39">D51</f>
        <v>0</v>
      </c>
      <c r="E52" s="33">
        <f t="shared" si="39"/>
        <v>0</v>
      </c>
      <c r="F52" s="33">
        <f t="shared" si="39"/>
        <v>0</v>
      </c>
      <c r="G52" s="33">
        <f t="shared" si="39"/>
        <v>0</v>
      </c>
      <c r="H52" s="33">
        <f t="shared" si="39"/>
        <v>0</v>
      </c>
      <c r="I52" s="33">
        <f t="shared" si="39"/>
        <v>0</v>
      </c>
      <c r="J52" s="33">
        <f t="shared" si="39"/>
        <v>0</v>
      </c>
      <c r="K52" s="33">
        <f t="shared" si="39"/>
        <v>0</v>
      </c>
      <c r="L52" s="33">
        <f t="shared" si="39"/>
        <v>0</v>
      </c>
      <c r="M52" s="33">
        <f t="shared" si="39"/>
        <v>0</v>
      </c>
      <c r="N52" s="33">
        <f t="shared" si="39"/>
        <v>0</v>
      </c>
      <c r="O52" s="33">
        <f t="shared" si="39"/>
        <v>0</v>
      </c>
      <c r="P52" s="33">
        <f t="shared" si="39"/>
        <v>0</v>
      </c>
      <c r="Q52" s="33">
        <f t="shared" si="39"/>
        <v>0</v>
      </c>
      <c r="R52" s="33">
        <f t="shared" si="39"/>
        <v>0</v>
      </c>
      <c r="S52" s="33">
        <f t="shared" si="39"/>
        <v>0</v>
      </c>
      <c r="T52" s="33">
        <f t="shared" si="39"/>
        <v>0</v>
      </c>
      <c r="U52" s="33">
        <f t="shared" si="39"/>
        <v>0</v>
      </c>
      <c r="V52" s="33">
        <f t="shared" si="39"/>
        <v>0</v>
      </c>
      <c r="W52" s="33">
        <f t="shared" si="39"/>
        <v>0</v>
      </c>
      <c r="X52" s="33">
        <f t="shared" si="39"/>
        <v>0</v>
      </c>
      <c r="Y52" s="33">
        <f t="shared" si="39"/>
        <v>0</v>
      </c>
      <c r="Z52" s="33">
        <f t="shared" si="39"/>
        <v>0</v>
      </c>
      <c r="AA52" s="33">
        <f t="shared" si="39"/>
        <v>0</v>
      </c>
      <c r="AB52" s="33">
        <f t="shared" si="39"/>
        <v>0</v>
      </c>
      <c r="AC52" s="33">
        <f t="shared" si="39"/>
        <v>0</v>
      </c>
      <c r="AD52" s="33">
        <f t="shared" si="39"/>
        <v>0</v>
      </c>
      <c r="AE52" s="33">
        <f t="shared" si="39"/>
        <v>0</v>
      </c>
      <c r="AF52" s="33">
        <f t="shared" si="39"/>
        <v>0</v>
      </c>
      <c r="AG52" s="33">
        <f t="shared" si="39"/>
        <v>0</v>
      </c>
      <c r="AH52" s="33">
        <f t="shared" si="39"/>
        <v>0</v>
      </c>
      <c r="AI52" s="33">
        <f t="shared" si="39"/>
        <v>0</v>
      </c>
      <c r="AJ52" s="33">
        <f t="shared" si="39"/>
        <v>0</v>
      </c>
      <c r="AK52" s="33">
        <f t="shared" si="39"/>
        <v>0</v>
      </c>
      <c r="AL52" s="33">
        <f t="shared" si="39"/>
        <v>0</v>
      </c>
      <c r="AM52" s="33">
        <f t="shared" si="39"/>
        <v>0</v>
      </c>
      <c r="AN52" s="33">
        <f t="shared" si="39"/>
        <v>0</v>
      </c>
      <c r="AO52" s="33">
        <f t="shared" si="39"/>
        <v>0</v>
      </c>
      <c r="AP52" s="33">
        <f t="shared" si="39"/>
        <v>0</v>
      </c>
      <c r="AQ52" s="33">
        <f t="shared" si="39"/>
        <v>0</v>
      </c>
      <c r="AR52" s="33">
        <f t="shared" si="39"/>
        <v>0</v>
      </c>
      <c r="AS52" s="33">
        <f t="shared" si="39"/>
        <v>0</v>
      </c>
      <c r="AT52" s="33">
        <f t="shared" si="39"/>
        <v>0</v>
      </c>
      <c r="AU52" s="33">
        <f t="shared" si="39"/>
        <v>0</v>
      </c>
      <c r="AV52" s="33">
        <f t="shared" si="39"/>
        <v>0</v>
      </c>
      <c r="AW52" s="33">
        <f t="shared" si="39"/>
        <v>0</v>
      </c>
      <c r="AX52" s="33">
        <f t="shared" si="39"/>
        <v>0</v>
      </c>
      <c r="AY52" s="33">
        <f t="shared" si="39"/>
        <v>0</v>
      </c>
      <c r="AZ52" s="33">
        <f t="shared" si="39"/>
        <v>0</v>
      </c>
      <c r="BA52" s="33">
        <f t="shared" si="39"/>
        <v>0</v>
      </c>
      <c r="BB52" s="33">
        <f t="shared" si="39"/>
        <v>0</v>
      </c>
      <c r="BC52" s="33">
        <f t="shared" si="39"/>
        <v>0</v>
      </c>
      <c r="BD52" s="33">
        <f t="shared" si="39"/>
        <v>0</v>
      </c>
      <c r="BE52" s="33">
        <f t="shared" si="39"/>
        <v>0</v>
      </c>
      <c r="BF52" s="33">
        <f t="shared" si="39"/>
        <v>0</v>
      </c>
      <c r="BG52" s="33">
        <f t="shared" si="39"/>
        <v>0</v>
      </c>
      <c r="BH52" s="33">
        <f t="shared" si="39"/>
        <v>0</v>
      </c>
      <c r="BI52" s="33">
        <f t="shared" si="39"/>
        <v>0</v>
      </c>
      <c r="BJ52" s="33">
        <f t="shared" si="39"/>
        <v>0</v>
      </c>
    </row>
    <row r="53" spans="1:72" ht="12.75" customHeight="1" x14ac:dyDescent="0.25">
      <c r="A53" s="39" t="s">
        <v>128</v>
      </c>
      <c r="B53" s="40" t="s">
        <v>129</v>
      </c>
      <c r="C53" s="41">
        <f>C23+C38+C48+C50+C52+C62</f>
        <v>6469770</v>
      </c>
      <c r="D53" s="41">
        <f t="shared" ref="D53:BJ53" si="40">D23+D38+D48+D50+D52+D62</f>
        <v>665622057</v>
      </c>
      <c r="E53" s="41">
        <f t="shared" si="40"/>
        <v>6022219</v>
      </c>
      <c r="F53" s="41">
        <f t="shared" si="40"/>
        <v>597862253</v>
      </c>
      <c r="G53" s="41">
        <f t="shared" si="40"/>
        <v>3008586</v>
      </c>
      <c r="H53" s="41">
        <f t="shared" si="40"/>
        <v>295115900.00887966</v>
      </c>
      <c r="I53" s="41">
        <f t="shared" si="40"/>
        <v>1703391</v>
      </c>
      <c r="J53" s="41">
        <f t="shared" si="40"/>
        <v>108772853.99112035</v>
      </c>
      <c r="K53" s="41">
        <f t="shared" si="40"/>
        <v>4711977</v>
      </c>
      <c r="L53" s="41">
        <f t="shared" si="40"/>
        <v>403888754</v>
      </c>
      <c r="M53" s="41">
        <f t="shared" si="40"/>
        <v>1310242</v>
      </c>
      <c r="N53" s="41">
        <f t="shared" si="40"/>
        <v>193973499</v>
      </c>
      <c r="O53" s="41">
        <f t="shared" si="40"/>
        <v>622477</v>
      </c>
      <c r="P53" s="41">
        <f t="shared" si="40"/>
        <v>94754770</v>
      </c>
      <c r="Q53" s="41">
        <f t="shared" si="40"/>
        <v>290826</v>
      </c>
      <c r="R53" s="41">
        <f t="shared" si="40"/>
        <v>37694592</v>
      </c>
      <c r="S53" s="41">
        <f t="shared" si="40"/>
        <v>156725</v>
      </c>
      <c r="T53" s="41">
        <f t="shared" si="40"/>
        <v>30065212</v>
      </c>
      <c r="U53" s="41">
        <f t="shared" si="40"/>
        <v>1494864</v>
      </c>
      <c r="V53" s="41">
        <f t="shared" si="40"/>
        <v>2442455686</v>
      </c>
      <c r="W53" s="41">
        <f t="shared" si="40"/>
        <v>496575</v>
      </c>
      <c r="X53" s="41">
        <f t="shared" si="40"/>
        <v>718583040</v>
      </c>
      <c r="Y53" s="41">
        <f t="shared" si="40"/>
        <v>599839</v>
      </c>
      <c r="Z53" s="41">
        <f t="shared" si="40"/>
        <v>984719575</v>
      </c>
      <c r="AA53" s="41">
        <f t="shared" si="40"/>
        <v>130077</v>
      </c>
      <c r="AB53" s="41">
        <f t="shared" si="40"/>
        <v>426409469</v>
      </c>
      <c r="AC53" s="41">
        <f t="shared" si="40"/>
        <v>77629</v>
      </c>
      <c r="AD53" s="41">
        <f t="shared" si="40"/>
        <v>49291794</v>
      </c>
      <c r="AE53" s="41">
        <f t="shared" si="40"/>
        <v>190744</v>
      </c>
      <c r="AF53" s="41">
        <f t="shared" si="40"/>
        <v>263451808</v>
      </c>
      <c r="AG53" s="41">
        <f t="shared" si="40"/>
        <v>52615</v>
      </c>
      <c r="AH53" s="41">
        <f t="shared" si="40"/>
        <v>322262096.64580572</v>
      </c>
      <c r="AI53" s="41">
        <f t="shared" si="40"/>
        <v>159770</v>
      </c>
      <c r="AJ53" s="41">
        <f t="shared" si="40"/>
        <v>46180536.626643568</v>
      </c>
      <c r="AK53" s="41">
        <f t="shared" si="40"/>
        <v>610078</v>
      </c>
      <c r="AL53" s="41">
        <f t="shared" si="40"/>
        <v>653744101.64397109</v>
      </c>
      <c r="AM53" s="41">
        <f t="shared" si="40"/>
        <v>73601</v>
      </c>
      <c r="AN53" s="41">
        <f t="shared" si="40"/>
        <v>29413507.421975333</v>
      </c>
      <c r="AO53" s="41">
        <f t="shared" si="40"/>
        <v>95870</v>
      </c>
      <c r="AP53" s="41">
        <f t="shared" si="40"/>
        <v>29381969.661604322</v>
      </c>
      <c r="AQ53" s="41">
        <f t="shared" si="40"/>
        <v>283356</v>
      </c>
      <c r="AR53" s="41">
        <f t="shared" si="40"/>
        <v>207337884</v>
      </c>
      <c r="AS53" s="41">
        <f t="shared" si="40"/>
        <v>9239924</v>
      </c>
      <c r="AT53" s="41">
        <f t="shared" si="40"/>
        <v>4396397839</v>
      </c>
      <c r="AU53" s="41">
        <f t="shared" si="40"/>
        <v>989734</v>
      </c>
      <c r="AV53" s="41">
        <f t="shared" si="40"/>
        <v>268931417</v>
      </c>
      <c r="AW53" s="41">
        <f t="shared" si="40"/>
        <v>1046</v>
      </c>
      <c r="AX53" s="41">
        <f t="shared" si="40"/>
        <v>1272400</v>
      </c>
      <c r="AY53" s="41">
        <f t="shared" si="40"/>
        <v>87226</v>
      </c>
      <c r="AZ53" s="41">
        <f t="shared" si="40"/>
        <v>36154534</v>
      </c>
      <c r="BA53" s="41">
        <f t="shared" si="40"/>
        <v>307493</v>
      </c>
      <c r="BB53" s="41">
        <f t="shared" si="40"/>
        <v>485549885</v>
      </c>
      <c r="BC53" s="41">
        <f t="shared" si="40"/>
        <v>288022</v>
      </c>
      <c r="BD53" s="41">
        <f t="shared" si="40"/>
        <v>125595197</v>
      </c>
      <c r="BE53" s="41">
        <f t="shared" si="40"/>
        <v>2176384</v>
      </c>
      <c r="BF53" s="41">
        <f t="shared" si="40"/>
        <v>3190225641.8217521</v>
      </c>
      <c r="BG53" s="41">
        <f t="shared" si="40"/>
        <v>2860171</v>
      </c>
      <c r="BH53" s="41">
        <f t="shared" si="40"/>
        <v>3838797657.8217521</v>
      </c>
      <c r="BI53" s="41">
        <f t="shared" si="40"/>
        <v>12100095</v>
      </c>
      <c r="BJ53" s="41">
        <f t="shared" si="40"/>
        <v>8235195496.8217525</v>
      </c>
    </row>
    <row r="54" spans="1:72" ht="12.75" customHeight="1" x14ac:dyDescent="0.25">
      <c r="A54" s="26">
        <v>38</v>
      </c>
      <c r="B54" s="27" t="s">
        <v>130</v>
      </c>
      <c r="C54" s="28">
        <f t="shared" ref="C54:D55" si="41">E54+Q54+S54</f>
        <v>340509</v>
      </c>
      <c r="D54" s="28">
        <f t="shared" si="41"/>
        <v>28909585</v>
      </c>
      <c r="E54" s="28">
        <f t="shared" ref="E54:F55" si="42">K54+M54</f>
        <v>329827</v>
      </c>
      <c r="F54" s="28">
        <f t="shared" si="42"/>
        <v>27490536</v>
      </c>
      <c r="G54" s="28">
        <v>210859</v>
      </c>
      <c r="H54" s="28">
        <v>17885957.569795139</v>
      </c>
      <c r="I54" s="28">
        <v>90847</v>
      </c>
      <c r="J54" s="28">
        <v>5498987.4302048618</v>
      </c>
      <c r="K54" s="28">
        <f t="shared" ref="K54:L55" si="43">G54+I54</f>
        <v>301706</v>
      </c>
      <c r="L54" s="28">
        <f t="shared" si="43"/>
        <v>23384945</v>
      </c>
      <c r="M54" s="28">
        <v>28121</v>
      </c>
      <c r="N54" s="28">
        <v>4105590.9999999995</v>
      </c>
      <c r="O54" s="28">
        <v>9894</v>
      </c>
      <c r="P54" s="28">
        <v>1058765.9999999998</v>
      </c>
      <c r="Q54" s="28">
        <v>6830</v>
      </c>
      <c r="R54" s="28">
        <v>858242</v>
      </c>
      <c r="S54" s="28">
        <v>3852</v>
      </c>
      <c r="T54" s="28">
        <v>560807.00000000012</v>
      </c>
      <c r="U54" s="28">
        <f t="shared" ref="U54:V55" si="44">W54+Y54+AA54+AC54+AE54</f>
        <v>21878</v>
      </c>
      <c r="V54" s="28">
        <f t="shared" si="44"/>
        <v>13430061</v>
      </c>
      <c r="W54" s="28">
        <v>5495</v>
      </c>
      <c r="X54" s="28">
        <v>2281710</v>
      </c>
      <c r="Y54" s="28">
        <v>6984</v>
      </c>
      <c r="Z54" s="28">
        <v>2186675.0000000005</v>
      </c>
      <c r="AA54" s="28">
        <v>1654</v>
      </c>
      <c r="AB54" s="28">
        <v>899600</v>
      </c>
      <c r="AC54" s="28">
        <v>3263</v>
      </c>
      <c r="AD54" s="28">
        <v>1120695</v>
      </c>
      <c r="AE54" s="28">
        <v>4482</v>
      </c>
      <c r="AF54" s="28">
        <v>6941381</v>
      </c>
      <c r="AG54" s="28">
        <v>714</v>
      </c>
      <c r="AH54" s="28">
        <v>256505.00000000003</v>
      </c>
      <c r="AI54" s="28">
        <v>2346</v>
      </c>
      <c r="AJ54" s="28">
        <v>797366.99999999988</v>
      </c>
      <c r="AK54" s="28">
        <v>5294</v>
      </c>
      <c r="AL54" s="28">
        <v>3990346</v>
      </c>
      <c r="AM54" s="28">
        <v>2613</v>
      </c>
      <c r="AN54" s="28">
        <v>593454.99999999988</v>
      </c>
      <c r="AO54" s="28">
        <v>1082</v>
      </c>
      <c r="AP54" s="28">
        <v>420879.00000000012</v>
      </c>
      <c r="AQ54" s="28">
        <v>7227</v>
      </c>
      <c r="AR54" s="28">
        <v>1891382</v>
      </c>
      <c r="AS54" s="29">
        <f t="shared" ref="AS54:AT55" si="45">C54+U54+AG54+AI54+AK54+AM54+AO54+AQ54</f>
        <v>381663</v>
      </c>
      <c r="AT54" s="29">
        <f t="shared" si="45"/>
        <v>50289580</v>
      </c>
      <c r="AU54" s="28">
        <v>31323</v>
      </c>
      <c r="AV54" s="28">
        <v>3153977.0000000005</v>
      </c>
      <c r="AW54" s="28">
        <v>0</v>
      </c>
      <c r="AX54" s="28">
        <v>0</v>
      </c>
      <c r="AY54" s="28">
        <v>9099</v>
      </c>
      <c r="AZ54" s="28">
        <v>3639400</v>
      </c>
      <c r="BA54" s="28">
        <v>4411</v>
      </c>
      <c r="BB54" s="28">
        <v>4181601</v>
      </c>
      <c r="BC54" s="28">
        <v>11450</v>
      </c>
      <c r="BD54" s="28">
        <v>9113950</v>
      </c>
      <c r="BE54" s="28">
        <v>7272</v>
      </c>
      <c r="BF54" s="28">
        <v>3984371</v>
      </c>
      <c r="BG54" s="29">
        <f t="shared" ref="BG54:BH55" si="46">AW54+AY54+BA54+BC54+BE54</f>
        <v>32232</v>
      </c>
      <c r="BH54" s="29">
        <f t="shared" si="46"/>
        <v>20919322</v>
      </c>
      <c r="BI54" s="29">
        <f t="shared" ref="BI54:BJ55" si="47">BG54+AS54</f>
        <v>413895</v>
      </c>
      <c r="BJ54" s="29">
        <f t="shared" si="47"/>
        <v>71208902</v>
      </c>
    </row>
    <row r="55" spans="1:72" ht="12.75" customHeight="1" x14ac:dyDescent="0.25">
      <c r="A55" s="26">
        <v>39</v>
      </c>
      <c r="B55" s="35" t="s">
        <v>131</v>
      </c>
      <c r="C55" s="28">
        <f t="shared" si="41"/>
        <v>228573</v>
      </c>
      <c r="D55" s="28">
        <f t="shared" si="41"/>
        <v>19380109</v>
      </c>
      <c r="E55" s="28">
        <f t="shared" si="42"/>
        <v>215783</v>
      </c>
      <c r="F55" s="28">
        <f t="shared" si="42"/>
        <v>18064479</v>
      </c>
      <c r="G55" s="28">
        <v>93963</v>
      </c>
      <c r="H55" s="28">
        <v>12239011.634583088</v>
      </c>
      <c r="I55" s="28">
        <v>88687</v>
      </c>
      <c r="J55" s="28">
        <v>2111196.3654169128</v>
      </c>
      <c r="K55" s="28">
        <f t="shared" si="43"/>
        <v>182650</v>
      </c>
      <c r="L55" s="28">
        <f t="shared" si="43"/>
        <v>14350208</v>
      </c>
      <c r="M55" s="28">
        <v>33133</v>
      </c>
      <c r="N55" s="28">
        <v>3714271</v>
      </c>
      <c r="O55" s="28">
        <v>20268</v>
      </c>
      <c r="P55" s="28">
        <v>1609245</v>
      </c>
      <c r="Q55" s="28">
        <v>6590</v>
      </c>
      <c r="R55" s="28">
        <v>699502</v>
      </c>
      <c r="S55" s="28">
        <v>6200</v>
      </c>
      <c r="T55" s="28">
        <v>616128</v>
      </c>
      <c r="U55" s="28">
        <f t="shared" si="44"/>
        <v>13410</v>
      </c>
      <c r="V55" s="28">
        <f t="shared" si="44"/>
        <v>4273620</v>
      </c>
      <c r="W55" s="28">
        <v>6572</v>
      </c>
      <c r="X55" s="28">
        <v>1999891</v>
      </c>
      <c r="Y55" s="28">
        <v>2986</v>
      </c>
      <c r="Z55" s="28">
        <v>1142770</v>
      </c>
      <c r="AA55" s="28">
        <v>1912</v>
      </c>
      <c r="AB55" s="28">
        <v>653358</v>
      </c>
      <c r="AC55" s="28">
        <v>576</v>
      </c>
      <c r="AD55" s="28">
        <v>131154</v>
      </c>
      <c r="AE55" s="28">
        <v>1364</v>
      </c>
      <c r="AF55" s="28">
        <v>346447</v>
      </c>
      <c r="AG55" s="28">
        <v>44</v>
      </c>
      <c r="AH55" s="28">
        <v>7506.9999999999991</v>
      </c>
      <c r="AI55" s="28">
        <v>1502</v>
      </c>
      <c r="AJ55" s="28">
        <v>384786</v>
      </c>
      <c r="AK55" s="28">
        <v>2896</v>
      </c>
      <c r="AL55" s="28">
        <v>1401867.9999999998</v>
      </c>
      <c r="AM55" s="28">
        <v>156</v>
      </c>
      <c r="AN55" s="28">
        <v>79265</v>
      </c>
      <c r="AO55" s="28">
        <v>294</v>
      </c>
      <c r="AP55" s="28">
        <v>117890.00000000001</v>
      </c>
      <c r="AQ55" s="28">
        <v>7487</v>
      </c>
      <c r="AR55" s="28">
        <v>1183391</v>
      </c>
      <c r="AS55" s="29">
        <f t="shared" si="45"/>
        <v>254362</v>
      </c>
      <c r="AT55" s="29">
        <f t="shared" si="45"/>
        <v>26828436</v>
      </c>
      <c r="AU55" s="28">
        <v>23253</v>
      </c>
      <c r="AV55" s="28">
        <v>2606122.0000000005</v>
      </c>
      <c r="AW55" s="28">
        <v>2</v>
      </c>
      <c r="AX55" s="28">
        <v>400</v>
      </c>
      <c r="AY55" s="28">
        <v>0</v>
      </c>
      <c r="AZ55" s="28">
        <v>300</v>
      </c>
      <c r="BA55" s="28">
        <v>44</v>
      </c>
      <c r="BB55" s="28">
        <v>42041.999999999993</v>
      </c>
      <c r="BC55" s="28">
        <v>54</v>
      </c>
      <c r="BD55" s="28">
        <v>26520.999999999996</v>
      </c>
      <c r="BE55" s="28">
        <v>10285</v>
      </c>
      <c r="BF55" s="28">
        <v>1483805.1782477342</v>
      </c>
      <c r="BG55" s="29">
        <f t="shared" si="46"/>
        <v>10385</v>
      </c>
      <c r="BH55" s="29">
        <f t="shared" si="46"/>
        <v>1553068.1782477342</v>
      </c>
      <c r="BI55" s="29">
        <f t="shared" si="47"/>
        <v>264747</v>
      </c>
      <c r="BJ55" s="29">
        <f t="shared" si="47"/>
        <v>28381504.178247735</v>
      </c>
    </row>
    <row r="56" spans="1:72" ht="12.75" customHeight="1" x14ac:dyDescent="0.25">
      <c r="A56" s="42" t="s">
        <v>132</v>
      </c>
      <c r="B56" s="32" t="s">
        <v>133</v>
      </c>
      <c r="C56" s="33">
        <f>SUM(C54:C55)</f>
        <v>569082</v>
      </c>
      <c r="D56" s="33">
        <f t="shared" ref="D56:BJ56" si="48">SUM(D54:D55)</f>
        <v>48289694</v>
      </c>
      <c r="E56" s="33">
        <f t="shared" si="48"/>
        <v>545610</v>
      </c>
      <c r="F56" s="33">
        <f t="shared" si="48"/>
        <v>45555015</v>
      </c>
      <c r="G56" s="33">
        <f t="shared" si="48"/>
        <v>304822</v>
      </c>
      <c r="H56" s="33">
        <f t="shared" si="48"/>
        <v>30124969.204378225</v>
      </c>
      <c r="I56" s="33">
        <f t="shared" si="48"/>
        <v>179534</v>
      </c>
      <c r="J56" s="33">
        <f t="shared" si="48"/>
        <v>7610183.7956217751</v>
      </c>
      <c r="K56" s="33">
        <f t="shared" si="48"/>
        <v>484356</v>
      </c>
      <c r="L56" s="33">
        <f t="shared" si="48"/>
        <v>37735153</v>
      </c>
      <c r="M56" s="33">
        <f t="shared" si="48"/>
        <v>61254</v>
      </c>
      <c r="N56" s="33">
        <f t="shared" si="48"/>
        <v>7819862</v>
      </c>
      <c r="O56" s="33">
        <f t="shared" si="48"/>
        <v>30162</v>
      </c>
      <c r="P56" s="33">
        <f t="shared" si="48"/>
        <v>2668011</v>
      </c>
      <c r="Q56" s="33">
        <f t="shared" si="48"/>
        <v>13420</v>
      </c>
      <c r="R56" s="33">
        <f t="shared" si="48"/>
        <v>1557744</v>
      </c>
      <c r="S56" s="33">
        <f t="shared" si="48"/>
        <v>10052</v>
      </c>
      <c r="T56" s="33">
        <f t="shared" si="48"/>
        <v>1176935</v>
      </c>
      <c r="U56" s="33">
        <f t="shared" si="48"/>
        <v>35288</v>
      </c>
      <c r="V56" s="33">
        <f t="shared" si="48"/>
        <v>17703681</v>
      </c>
      <c r="W56" s="33">
        <f t="shared" si="48"/>
        <v>12067</v>
      </c>
      <c r="X56" s="33">
        <f t="shared" si="48"/>
        <v>4281601</v>
      </c>
      <c r="Y56" s="33">
        <f t="shared" si="48"/>
        <v>9970</v>
      </c>
      <c r="Z56" s="33">
        <f t="shared" si="48"/>
        <v>3329445.0000000005</v>
      </c>
      <c r="AA56" s="33">
        <f t="shared" si="48"/>
        <v>3566</v>
      </c>
      <c r="AB56" s="33">
        <f t="shared" si="48"/>
        <v>1552958</v>
      </c>
      <c r="AC56" s="33">
        <f t="shared" si="48"/>
        <v>3839</v>
      </c>
      <c r="AD56" s="33">
        <f t="shared" si="48"/>
        <v>1251849</v>
      </c>
      <c r="AE56" s="33">
        <f t="shared" si="48"/>
        <v>5846</v>
      </c>
      <c r="AF56" s="33">
        <f t="shared" si="48"/>
        <v>7287828</v>
      </c>
      <c r="AG56" s="33">
        <f t="shared" si="48"/>
        <v>758</v>
      </c>
      <c r="AH56" s="33">
        <f t="shared" si="48"/>
        <v>264012</v>
      </c>
      <c r="AI56" s="33">
        <f t="shared" si="48"/>
        <v>3848</v>
      </c>
      <c r="AJ56" s="33">
        <f t="shared" si="48"/>
        <v>1182153</v>
      </c>
      <c r="AK56" s="33">
        <f t="shared" si="48"/>
        <v>8190</v>
      </c>
      <c r="AL56" s="33">
        <f t="shared" si="48"/>
        <v>5392214</v>
      </c>
      <c r="AM56" s="33">
        <f t="shared" si="48"/>
        <v>2769</v>
      </c>
      <c r="AN56" s="33">
        <f t="shared" si="48"/>
        <v>672719.99999999988</v>
      </c>
      <c r="AO56" s="33">
        <f t="shared" si="48"/>
        <v>1376</v>
      </c>
      <c r="AP56" s="33">
        <f t="shared" si="48"/>
        <v>538769.00000000012</v>
      </c>
      <c r="AQ56" s="33">
        <f t="shared" si="48"/>
        <v>14714</v>
      </c>
      <c r="AR56" s="33">
        <f t="shared" si="48"/>
        <v>3074773</v>
      </c>
      <c r="AS56" s="33">
        <f t="shared" si="48"/>
        <v>636025</v>
      </c>
      <c r="AT56" s="33">
        <f t="shared" si="48"/>
        <v>77118016</v>
      </c>
      <c r="AU56" s="33">
        <f t="shared" si="48"/>
        <v>54576</v>
      </c>
      <c r="AV56" s="33">
        <f t="shared" si="48"/>
        <v>5760099.0000000009</v>
      </c>
      <c r="AW56" s="33">
        <f t="shared" si="48"/>
        <v>2</v>
      </c>
      <c r="AX56" s="33">
        <f t="shared" si="48"/>
        <v>400</v>
      </c>
      <c r="AY56" s="33">
        <f t="shared" si="48"/>
        <v>9099</v>
      </c>
      <c r="AZ56" s="33">
        <f t="shared" si="48"/>
        <v>3639700</v>
      </c>
      <c r="BA56" s="33">
        <f t="shared" si="48"/>
        <v>4455</v>
      </c>
      <c r="BB56" s="33">
        <f t="shared" si="48"/>
        <v>4223643</v>
      </c>
      <c r="BC56" s="33">
        <f t="shared" si="48"/>
        <v>11504</v>
      </c>
      <c r="BD56" s="33">
        <f t="shared" si="48"/>
        <v>9140471</v>
      </c>
      <c r="BE56" s="33">
        <f t="shared" si="48"/>
        <v>17557</v>
      </c>
      <c r="BF56" s="33">
        <f t="shared" si="48"/>
        <v>5468176.178247734</v>
      </c>
      <c r="BG56" s="33">
        <f t="shared" si="48"/>
        <v>42617</v>
      </c>
      <c r="BH56" s="33">
        <f t="shared" si="48"/>
        <v>22472390.178247735</v>
      </c>
      <c r="BI56" s="33">
        <f t="shared" si="48"/>
        <v>678642</v>
      </c>
      <c r="BJ56" s="33">
        <f t="shared" si="48"/>
        <v>99590406.178247735</v>
      </c>
    </row>
    <row r="57" spans="1:72" ht="12.75" customHeight="1" x14ac:dyDescent="0.25">
      <c r="A57" s="26">
        <v>40</v>
      </c>
      <c r="B57" s="27" t="s">
        <v>134</v>
      </c>
      <c r="C57" s="28">
        <f t="shared" ref="C57:D58" si="49">E57+Q57+S57</f>
        <v>2939470</v>
      </c>
      <c r="D57" s="28">
        <f t="shared" si="49"/>
        <v>222344282</v>
      </c>
      <c r="E57" s="28">
        <f t="shared" ref="E57:F58" si="50">K57+M57</f>
        <v>2880245</v>
      </c>
      <c r="F57" s="28">
        <f t="shared" si="50"/>
        <v>212765819</v>
      </c>
      <c r="G57" s="28">
        <v>1634341</v>
      </c>
      <c r="H57" s="28">
        <v>132611906.78674215</v>
      </c>
      <c r="I57" s="28">
        <v>953065</v>
      </c>
      <c r="J57" s="28">
        <v>50352460.213257849</v>
      </c>
      <c r="K57" s="28">
        <f t="shared" ref="K57:L58" si="51">G57+I57</f>
        <v>2587406</v>
      </c>
      <c r="L57" s="28">
        <f t="shared" si="51"/>
        <v>182964367</v>
      </c>
      <c r="M57" s="28">
        <v>292839</v>
      </c>
      <c r="N57" s="28">
        <v>29801452</v>
      </c>
      <c r="O57" s="28">
        <v>83568</v>
      </c>
      <c r="P57" s="28">
        <v>10730859.000000002</v>
      </c>
      <c r="Q57" s="28">
        <v>40682</v>
      </c>
      <c r="R57" s="28">
        <v>6566541</v>
      </c>
      <c r="S57" s="28">
        <v>18543</v>
      </c>
      <c r="T57" s="28">
        <v>3011922</v>
      </c>
      <c r="U57" s="28">
        <f t="shared" ref="U57:V58" si="52">W57+Y57+AA57+AC57+AE57</f>
        <v>156442</v>
      </c>
      <c r="V57" s="28">
        <f t="shared" si="52"/>
        <v>24730927</v>
      </c>
      <c r="W57" s="28">
        <v>58335</v>
      </c>
      <c r="X57" s="28">
        <v>4300083</v>
      </c>
      <c r="Y57" s="28">
        <v>49810</v>
      </c>
      <c r="Z57" s="28">
        <v>9318931.0000000019</v>
      </c>
      <c r="AA57" s="28">
        <v>2746</v>
      </c>
      <c r="AB57" s="28">
        <v>1595777</v>
      </c>
      <c r="AC57" s="28">
        <v>7621</v>
      </c>
      <c r="AD57" s="28">
        <v>1761403</v>
      </c>
      <c r="AE57" s="28">
        <v>37930</v>
      </c>
      <c r="AF57" s="28">
        <v>7754733</v>
      </c>
      <c r="AG57" s="28">
        <v>2620</v>
      </c>
      <c r="AH57" s="28">
        <v>535644</v>
      </c>
      <c r="AI57" s="28">
        <v>23851</v>
      </c>
      <c r="AJ57" s="28">
        <v>3729218</v>
      </c>
      <c r="AK57" s="28">
        <v>36918</v>
      </c>
      <c r="AL57" s="28">
        <v>11280355.000000002</v>
      </c>
      <c r="AM57" s="28">
        <v>4302</v>
      </c>
      <c r="AN57" s="28">
        <v>1605757</v>
      </c>
      <c r="AO57" s="28">
        <v>3516</v>
      </c>
      <c r="AP57" s="28">
        <v>2160827.9999999995</v>
      </c>
      <c r="AQ57" s="28">
        <v>27232</v>
      </c>
      <c r="AR57" s="28">
        <v>5207685</v>
      </c>
      <c r="AS57" s="29">
        <f t="shared" ref="AS57:AT58" si="53">C57+U57+AG57+AI57+AK57+AM57+AO57+AQ57</f>
        <v>3194351</v>
      </c>
      <c r="AT57" s="29">
        <f t="shared" si="53"/>
        <v>271594696</v>
      </c>
      <c r="AU57" s="28">
        <v>315824</v>
      </c>
      <c r="AV57" s="28">
        <v>29900752.999999996</v>
      </c>
      <c r="AW57" s="28">
        <v>642</v>
      </c>
      <c r="AX57" s="28">
        <v>222500</v>
      </c>
      <c r="AY57" s="28">
        <v>321</v>
      </c>
      <c r="AZ57" s="28">
        <v>133100</v>
      </c>
      <c r="BA57" s="28">
        <v>30731</v>
      </c>
      <c r="BB57" s="28">
        <v>9493880</v>
      </c>
      <c r="BC57" s="28">
        <v>3205</v>
      </c>
      <c r="BD57" s="28">
        <v>1277506</v>
      </c>
      <c r="BE57" s="28">
        <v>263197</v>
      </c>
      <c r="BF57" s="28">
        <v>50469889.999999993</v>
      </c>
      <c r="BG57" s="29">
        <f t="shared" ref="BG57:BH58" si="54">AW57+AY57+BA57+BC57+BE57</f>
        <v>298096</v>
      </c>
      <c r="BH57" s="29">
        <f t="shared" si="54"/>
        <v>61596875.999999993</v>
      </c>
      <c r="BI57" s="29">
        <f t="shared" ref="BI57:BJ58" si="55">BG57+AS57</f>
        <v>3492447</v>
      </c>
      <c r="BJ57" s="29">
        <f t="shared" si="55"/>
        <v>333191572</v>
      </c>
    </row>
    <row r="58" spans="1:72" ht="12.75" customHeight="1" x14ac:dyDescent="0.25">
      <c r="A58" s="26">
        <v>41</v>
      </c>
      <c r="B58" s="43" t="s">
        <v>135</v>
      </c>
      <c r="C58" s="28">
        <f t="shared" si="49"/>
        <v>0</v>
      </c>
      <c r="D58" s="28">
        <f t="shared" si="49"/>
        <v>0</v>
      </c>
      <c r="E58" s="28">
        <f t="shared" si="50"/>
        <v>0</v>
      </c>
      <c r="F58" s="28">
        <f t="shared" si="50"/>
        <v>0</v>
      </c>
      <c r="G58" s="28">
        <v>0</v>
      </c>
      <c r="H58" s="28">
        <v>0</v>
      </c>
      <c r="I58" s="28">
        <v>0</v>
      </c>
      <c r="J58" s="28">
        <v>0</v>
      </c>
      <c r="K58" s="28">
        <f t="shared" si="51"/>
        <v>0</v>
      </c>
      <c r="L58" s="28">
        <f t="shared" si="51"/>
        <v>0</v>
      </c>
      <c r="M58" s="28">
        <v>0</v>
      </c>
      <c r="N58" s="28">
        <v>0</v>
      </c>
      <c r="O58" s="28">
        <v>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28">
        <f t="shared" si="52"/>
        <v>0</v>
      </c>
      <c r="V58" s="28">
        <f t="shared" si="52"/>
        <v>0</v>
      </c>
      <c r="W58" s="28">
        <v>0</v>
      </c>
      <c r="X58" s="28">
        <v>0</v>
      </c>
      <c r="Y58" s="28">
        <v>0</v>
      </c>
      <c r="Z58" s="28">
        <v>0</v>
      </c>
      <c r="AA58" s="28">
        <v>0</v>
      </c>
      <c r="AB58" s="28">
        <v>0</v>
      </c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0</v>
      </c>
      <c r="AI58" s="28">
        <v>0</v>
      </c>
      <c r="AJ58" s="28">
        <v>0</v>
      </c>
      <c r="AK58" s="28">
        <v>0</v>
      </c>
      <c r="AL58" s="28">
        <v>0</v>
      </c>
      <c r="AM58" s="28">
        <v>0</v>
      </c>
      <c r="AN58" s="28">
        <v>0</v>
      </c>
      <c r="AO58" s="28">
        <v>0</v>
      </c>
      <c r="AP58" s="28">
        <v>0</v>
      </c>
      <c r="AQ58" s="28">
        <v>0</v>
      </c>
      <c r="AR58" s="28">
        <v>0</v>
      </c>
      <c r="AS58" s="29">
        <f t="shared" si="53"/>
        <v>0</v>
      </c>
      <c r="AT58" s="29">
        <f t="shared" si="53"/>
        <v>0</v>
      </c>
      <c r="AU58" s="28">
        <v>0</v>
      </c>
      <c r="AV58" s="28">
        <v>0</v>
      </c>
      <c r="AW58" s="28">
        <v>0</v>
      </c>
      <c r="AX58" s="28">
        <v>0</v>
      </c>
      <c r="AY58" s="28">
        <v>0</v>
      </c>
      <c r="AZ58" s="28">
        <v>0</v>
      </c>
      <c r="BA58" s="28">
        <v>0</v>
      </c>
      <c r="BB58" s="28">
        <v>0</v>
      </c>
      <c r="BC58" s="28">
        <v>0</v>
      </c>
      <c r="BD58" s="28">
        <v>0</v>
      </c>
      <c r="BE58" s="28">
        <v>0</v>
      </c>
      <c r="BF58" s="28">
        <v>0</v>
      </c>
      <c r="BG58" s="29">
        <f t="shared" si="54"/>
        <v>0</v>
      </c>
      <c r="BH58" s="29">
        <f t="shared" si="54"/>
        <v>0</v>
      </c>
      <c r="BI58" s="29">
        <f t="shared" si="55"/>
        <v>0</v>
      </c>
      <c r="BJ58" s="29">
        <f t="shared" si="55"/>
        <v>0</v>
      </c>
    </row>
    <row r="59" spans="1:72" ht="12.75" customHeight="1" x14ac:dyDescent="0.25">
      <c r="A59" s="42" t="s">
        <v>136</v>
      </c>
      <c r="B59" s="44" t="s">
        <v>137</v>
      </c>
      <c r="C59" s="33">
        <f t="shared" ref="C59:BJ59" si="56">SUM(C57:C58)</f>
        <v>2939470</v>
      </c>
      <c r="D59" s="33">
        <f t="shared" si="56"/>
        <v>222344282</v>
      </c>
      <c r="E59" s="33">
        <f t="shared" si="56"/>
        <v>2880245</v>
      </c>
      <c r="F59" s="33">
        <f t="shared" si="56"/>
        <v>212765819</v>
      </c>
      <c r="G59" s="33">
        <f t="shared" si="56"/>
        <v>1634341</v>
      </c>
      <c r="H59" s="33">
        <f t="shared" si="56"/>
        <v>132611906.78674215</v>
      </c>
      <c r="I59" s="33">
        <f t="shared" si="56"/>
        <v>953065</v>
      </c>
      <c r="J59" s="33">
        <f t="shared" si="56"/>
        <v>50352460.213257849</v>
      </c>
      <c r="K59" s="33">
        <f t="shared" si="56"/>
        <v>2587406</v>
      </c>
      <c r="L59" s="33">
        <f t="shared" si="56"/>
        <v>182964367</v>
      </c>
      <c r="M59" s="33">
        <f t="shared" si="56"/>
        <v>292839</v>
      </c>
      <c r="N59" s="33">
        <f t="shared" si="56"/>
        <v>29801452</v>
      </c>
      <c r="O59" s="33">
        <f t="shared" si="56"/>
        <v>83568</v>
      </c>
      <c r="P59" s="33">
        <f t="shared" si="56"/>
        <v>10730859.000000002</v>
      </c>
      <c r="Q59" s="33">
        <f t="shared" si="56"/>
        <v>40682</v>
      </c>
      <c r="R59" s="33">
        <f t="shared" si="56"/>
        <v>6566541</v>
      </c>
      <c r="S59" s="33">
        <f t="shared" si="56"/>
        <v>18543</v>
      </c>
      <c r="T59" s="33">
        <f t="shared" si="56"/>
        <v>3011922</v>
      </c>
      <c r="U59" s="33">
        <f t="shared" si="56"/>
        <v>156442</v>
      </c>
      <c r="V59" s="33">
        <f t="shared" si="56"/>
        <v>24730927</v>
      </c>
      <c r="W59" s="33">
        <f t="shared" si="56"/>
        <v>58335</v>
      </c>
      <c r="X59" s="33">
        <f t="shared" si="56"/>
        <v>4300083</v>
      </c>
      <c r="Y59" s="33">
        <f t="shared" si="56"/>
        <v>49810</v>
      </c>
      <c r="Z59" s="33">
        <f t="shared" si="56"/>
        <v>9318931.0000000019</v>
      </c>
      <c r="AA59" s="33">
        <f t="shared" si="56"/>
        <v>2746</v>
      </c>
      <c r="AB59" s="33">
        <f t="shared" si="56"/>
        <v>1595777</v>
      </c>
      <c r="AC59" s="33">
        <f t="shared" si="56"/>
        <v>7621</v>
      </c>
      <c r="AD59" s="33">
        <f t="shared" si="56"/>
        <v>1761403</v>
      </c>
      <c r="AE59" s="33">
        <f t="shared" si="56"/>
        <v>37930</v>
      </c>
      <c r="AF59" s="33">
        <f t="shared" si="56"/>
        <v>7754733</v>
      </c>
      <c r="AG59" s="33">
        <f t="shared" si="56"/>
        <v>2620</v>
      </c>
      <c r="AH59" s="33">
        <f t="shared" si="56"/>
        <v>535644</v>
      </c>
      <c r="AI59" s="33">
        <f t="shared" si="56"/>
        <v>23851</v>
      </c>
      <c r="AJ59" s="33">
        <f t="shared" si="56"/>
        <v>3729218</v>
      </c>
      <c r="AK59" s="33">
        <f t="shared" si="56"/>
        <v>36918</v>
      </c>
      <c r="AL59" s="33">
        <f t="shared" si="56"/>
        <v>11280355.000000002</v>
      </c>
      <c r="AM59" s="33">
        <f t="shared" si="56"/>
        <v>4302</v>
      </c>
      <c r="AN59" s="33">
        <f t="shared" si="56"/>
        <v>1605757</v>
      </c>
      <c r="AO59" s="33">
        <f t="shared" si="56"/>
        <v>3516</v>
      </c>
      <c r="AP59" s="33">
        <f t="shared" si="56"/>
        <v>2160827.9999999995</v>
      </c>
      <c r="AQ59" s="33">
        <f t="shared" si="56"/>
        <v>27232</v>
      </c>
      <c r="AR59" s="33">
        <f t="shared" si="56"/>
        <v>5207685</v>
      </c>
      <c r="AS59" s="33">
        <f t="shared" si="56"/>
        <v>3194351</v>
      </c>
      <c r="AT59" s="33">
        <f t="shared" si="56"/>
        <v>271594696</v>
      </c>
      <c r="AU59" s="33">
        <f t="shared" si="56"/>
        <v>315824</v>
      </c>
      <c r="AV59" s="33">
        <f t="shared" si="56"/>
        <v>29900752.999999996</v>
      </c>
      <c r="AW59" s="33">
        <f t="shared" si="56"/>
        <v>642</v>
      </c>
      <c r="AX59" s="33">
        <f t="shared" si="56"/>
        <v>222500</v>
      </c>
      <c r="AY59" s="33">
        <f t="shared" si="56"/>
        <v>321</v>
      </c>
      <c r="AZ59" s="33">
        <f t="shared" si="56"/>
        <v>133100</v>
      </c>
      <c r="BA59" s="33">
        <f t="shared" si="56"/>
        <v>30731</v>
      </c>
      <c r="BB59" s="33">
        <f t="shared" si="56"/>
        <v>9493880</v>
      </c>
      <c r="BC59" s="33">
        <f t="shared" si="56"/>
        <v>3205</v>
      </c>
      <c r="BD59" s="33">
        <f t="shared" si="56"/>
        <v>1277506</v>
      </c>
      <c r="BE59" s="33">
        <f t="shared" si="56"/>
        <v>263197</v>
      </c>
      <c r="BF59" s="33">
        <f t="shared" si="56"/>
        <v>50469889.999999993</v>
      </c>
      <c r="BG59" s="33">
        <f t="shared" si="56"/>
        <v>298096</v>
      </c>
      <c r="BH59" s="33">
        <f t="shared" si="56"/>
        <v>61596875.999999993</v>
      </c>
      <c r="BI59" s="33">
        <f t="shared" si="56"/>
        <v>3492447</v>
      </c>
      <c r="BJ59" s="33">
        <f t="shared" si="56"/>
        <v>333191572</v>
      </c>
    </row>
    <row r="60" spans="1:72" ht="12.75" customHeight="1" x14ac:dyDescent="0.25">
      <c r="A60" s="26">
        <v>42</v>
      </c>
      <c r="B60" s="45" t="s">
        <v>138</v>
      </c>
      <c r="C60" s="28">
        <f t="shared" ref="C60:D60" si="57">E60+Q60+S60</f>
        <v>0</v>
      </c>
      <c r="D60" s="28">
        <f t="shared" si="57"/>
        <v>0</v>
      </c>
      <c r="E60" s="28">
        <f t="shared" ref="E60:F60" si="58">K60+M60</f>
        <v>0</v>
      </c>
      <c r="F60" s="28">
        <f t="shared" si="58"/>
        <v>0</v>
      </c>
      <c r="G60" s="28">
        <v>0</v>
      </c>
      <c r="H60" s="28">
        <v>0</v>
      </c>
      <c r="I60" s="28">
        <v>0</v>
      </c>
      <c r="J60" s="28">
        <v>0</v>
      </c>
      <c r="K60" s="28">
        <f t="shared" ref="K60:L60" si="59">G60+I60</f>
        <v>0</v>
      </c>
      <c r="L60" s="28">
        <f t="shared" si="59"/>
        <v>0</v>
      </c>
      <c r="M60" s="28">
        <v>0</v>
      </c>
      <c r="N60" s="28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f t="shared" ref="U60:V60" si="60">W60+Y60+AA60+AC60+AE60</f>
        <v>0</v>
      </c>
      <c r="V60" s="28">
        <f t="shared" si="60"/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9">
        <f t="shared" ref="AS60:AT60" si="61">C60+U60+AG60+AI60+AK60+AM60+AO60+AQ60</f>
        <v>0</v>
      </c>
      <c r="AT60" s="29">
        <f t="shared" si="61"/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9">
        <f t="shared" ref="BG60:BH60" si="62">AW60+AY60+BA60+BC60+BE60</f>
        <v>0</v>
      </c>
      <c r="BH60" s="29">
        <f t="shared" si="62"/>
        <v>0</v>
      </c>
      <c r="BI60" s="29">
        <f t="shared" ref="BI60:BJ60" si="63">BG60+AS60</f>
        <v>0</v>
      </c>
      <c r="BJ60" s="29">
        <f t="shared" si="63"/>
        <v>0</v>
      </c>
    </row>
    <row r="61" spans="1:72" ht="12.75" customHeight="1" x14ac:dyDescent="0.25">
      <c r="A61" s="34">
        <v>43</v>
      </c>
      <c r="B61" s="45" t="s">
        <v>139</v>
      </c>
      <c r="C61" s="29">
        <f t="shared" ref="C61:BJ61" si="64">C81</f>
        <v>3773</v>
      </c>
      <c r="D61" s="29">
        <f t="shared" si="64"/>
        <v>464254</v>
      </c>
      <c r="E61" s="29">
        <f t="shared" si="64"/>
        <v>3189</v>
      </c>
      <c r="F61" s="29">
        <f t="shared" si="64"/>
        <v>410336</v>
      </c>
      <c r="G61" s="29">
        <f t="shared" si="64"/>
        <v>296</v>
      </c>
      <c r="H61" s="29">
        <f t="shared" si="64"/>
        <v>61011.408046709039</v>
      </c>
      <c r="I61" s="29">
        <f t="shared" si="64"/>
        <v>250</v>
      </c>
      <c r="J61" s="29">
        <f t="shared" si="64"/>
        <v>58888.591953290968</v>
      </c>
      <c r="K61" s="29">
        <f t="shared" si="64"/>
        <v>546</v>
      </c>
      <c r="L61" s="29">
        <f t="shared" si="64"/>
        <v>119900</v>
      </c>
      <c r="M61" s="29">
        <f t="shared" si="64"/>
        <v>2643</v>
      </c>
      <c r="N61" s="29">
        <f t="shared" si="64"/>
        <v>290436</v>
      </c>
      <c r="O61" s="29">
        <f t="shared" si="64"/>
        <v>1413</v>
      </c>
      <c r="P61" s="29">
        <f t="shared" si="64"/>
        <v>130576</v>
      </c>
      <c r="Q61" s="29">
        <f t="shared" si="64"/>
        <v>563</v>
      </c>
      <c r="R61" s="29">
        <f t="shared" si="64"/>
        <v>51918</v>
      </c>
      <c r="S61" s="29">
        <f t="shared" si="64"/>
        <v>21</v>
      </c>
      <c r="T61" s="29">
        <f t="shared" si="64"/>
        <v>2000</v>
      </c>
      <c r="U61" s="29">
        <f t="shared" si="64"/>
        <v>991</v>
      </c>
      <c r="V61" s="29">
        <f t="shared" si="64"/>
        <v>2742763</v>
      </c>
      <c r="W61" s="29">
        <f t="shared" si="64"/>
        <v>539</v>
      </c>
      <c r="X61" s="29">
        <f t="shared" si="64"/>
        <v>660379</v>
      </c>
      <c r="Y61" s="29">
        <f t="shared" si="64"/>
        <v>138</v>
      </c>
      <c r="Z61" s="29">
        <f t="shared" si="64"/>
        <v>1232259</v>
      </c>
      <c r="AA61" s="29">
        <f t="shared" si="64"/>
        <v>44</v>
      </c>
      <c r="AB61" s="29">
        <f t="shared" si="64"/>
        <v>612395</v>
      </c>
      <c r="AC61" s="29">
        <f t="shared" si="64"/>
        <v>62</v>
      </c>
      <c r="AD61" s="29">
        <f t="shared" si="64"/>
        <v>37248</v>
      </c>
      <c r="AE61" s="29">
        <f t="shared" si="64"/>
        <v>208</v>
      </c>
      <c r="AF61" s="29">
        <f t="shared" si="64"/>
        <v>200482</v>
      </c>
      <c r="AG61" s="29">
        <f t="shared" si="64"/>
        <v>78</v>
      </c>
      <c r="AH61" s="29">
        <f t="shared" si="64"/>
        <v>35594</v>
      </c>
      <c r="AI61" s="29">
        <f t="shared" si="64"/>
        <v>263</v>
      </c>
      <c r="AJ61" s="29">
        <f t="shared" si="64"/>
        <v>46101</v>
      </c>
      <c r="AK61" s="29">
        <f t="shared" si="64"/>
        <v>190</v>
      </c>
      <c r="AL61" s="29">
        <f t="shared" si="64"/>
        <v>497803</v>
      </c>
      <c r="AM61" s="29">
        <f t="shared" si="64"/>
        <v>89</v>
      </c>
      <c r="AN61" s="29">
        <f t="shared" si="64"/>
        <v>38788</v>
      </c>
      <c r="AO61" s="29">
        <f t="shared" si="64"/>
        <v>126</v>
      </c>
      <c r="AP61" s="29">
        <f t="shared" si="64"/>
        <v>58857</v>
      </c>
      <c r="AQ61" s="29">
        <f t="shared" si="64"/>
        <v>399</v>
      </c>
      <c r="AR61" s="29">
        <f t="shared" si="64"/>
        <v>154450</v>
      </c>
      <c r="AS61" s="29">
        <f t="shared" si="64"/>
        <v>5909</v>
      </c>
      <c r="AT61" s="29">
        <f t="shared" si="64"/>
        <v>4038610</v>
      </c>
      <c r="AU61" s="29">
        <f t="shared" si="64"/>
        <v>686</v>
      </c>
      <c r="AV61" s="29">
        <f t="shared" si="64"/>
        <v>193287</v>
      </c>
      <c r="AW61" s="29">
        <f t="shared" si="64"/>
        <v>0</v>
      </c>
      <c r="AX61" s="29">
        <f t="shared" si="64"/>
        <v>0</v>
      </c>
      <c r="AY61" s="29">
        <f t="shared" si="64"/>
        <v>100</v>
      </c>
      <c r="AZ61" s="29">
        <f t="shared" si="64"/>
        <v>34400</v>
      </c>
      <c r="BA61" s="29">
        <f t="shared" si="64"/>
        <v>267</v>
      </c>
      <c r="BB61" s="29">
        <f t="shared" si="64"/>
        <v>141127</v>
      </c>
      <c r="BC61" s="29">
        <f t="shared" si="64"/>
        <v>800</v>
      </c>
      <c r="BD61" s="29">
        <f t="shared" si="64"/>
        <v>86200</v>
      </c>
      <c r="BE61" s="29">
        <f t="shared" si="64"/>
        <v>688</v>
      </c>
      <c r="BF61" s="29">
        <f t="shared" si="64"/>
        <v>292000</v>
      </c>
      <c r="BG61" s="29">
        <f t="shared" si="64"/>
        <v>1855</v>
      </c>
      <c r="BH61" s="29">
        <f t="shared" si="64"/>
        <v>553727</v>
      </c>
      <c r="BI61" s="29">
        <f t="shared" si="64"/>
        <v>7764</v>
      </c>
      <c r="BJ61" s="29">
        <f t="shared" si="64"/>
        <v>4592337</v>
      </c>
    </row>
    <row r="62" spans="1:72" ht="12.75" customHeight="1" x14ac:dyDescent="0.25">
      <c r="A62" s="42" t="s">
        <v>140</v>
      </c>
      <c r="B62" s="44" t="s">
        <v>141</v>
      </c>
      <c r="C62" s="33">
        <f>C60+C61</f>
        <v>3773</v>
      </c>
      <c r="D62" s="33">
        <f t="shared" ref="D62:BJ62" si="65">D60+D61</f>
        <v>464254</v>
      </c>
      <c r="E62" s="33">
        <f t="shared" si="65"/>
        <v>3189</v>
      </c>
      <c r="F62" s="33">
        <f t="shared" si="65"/>
        <v>410336</v>
      </c>
      <c r="G62" s="33">
        <f t="shared" si="65"/>
        <v>296</v>
      </c>
      <c r="H62" s="33">
        <f t="shared" si="65"/>
        <v>61011.408046709039</v>
      </c>
      <c r="I62" s="33">
        <f t="shared" si="65"/>
        <v>250</v>
      </c>
      <c r="J62" s="33">
        <f t="shared" si="65"/>
        <v>58888.591953290968</v>
      </c>
      <c r="K62" s="33">
        <f t="shared" si="65"/>
        <v>546</v>
      </c>
      <c r="L62" s="33">
        <f t="shared" si="65"/>
        <v>119900</v>
      </c>
      <c r="M62" s="33">
        <f t="shared" si="65"/>
        <v>2643</v>
      </c>
      <c r="N62" s="33">
        <f t="shared" si="65"/>
        <v>290436</v>
      </c>
      <c r="O62" s="33">
        <f t="shared" si="65"/>
        <v>1413</v>
      </c>
      <c r="P62" s="33">
        <f t="shared" si="65"/>
        <v>130576</v>
      </c>
      <c r="Q62" s="33">
        <f t="shared" si="65"/>
        <v>563</v>
      </c>
      <c r="R62" s="33">
        <f t="shared" si="65"/>
        <v>51918</v>
      </c>
      <c r="S62" s="33">
        <f t="shared" si="65"/>
        <v>21</v>
      </c>
      <c r="T62" s="33">
        <f t="shared" si="65"/>
        <v>2000</v>
      </c>
      <c r="U62" s="33">
        <f t="shared" si="65"/>
        <v>991</v>
      </c>
      <c r="V62" s="33">
        <f t="shared" si="65"/>
        <v>2742763</v>
      </c>
      <c r="W62" s="33">
        <f t="shared" si="65"/>
        <v>539</v>
      </c>
      <c r="X62" s="33">
        <f t="shared" si="65"/>
        <v>660379</v>
      </c>
      <c r="Y62" s="33">
        <f t="shared" si="65"/>
        <v>138</v>
      </c>
      <c r="Z62" s="33">
        <f t="shared" si="65"/>
        <v>1232259</v>
      </c>
      <c r="AA62" s="33">
        <f t="shared" si="65"/>
        <v>44</v>
      </c>
      <c r="AB62" s="33">
        <f t="shared" si="65"/>
        <v>612395</v>
      </c>
      <c r="AC62" s="33">
        <f t="shared" si="65"/>
        <v>62</v>
      </c>
      <c r="AD62" s="33">
        <f t="shared" si="65"/>
        <v>37248</v>
      </c>
      <c r="AE62" s="33">
        <f t="shared" si="65"/>
        <v>208</v>
      </c>
      <c r="AF62" s="33">
        <f t="shared" si="65"/>
        <v>200482</v>
      </c>
      <c r="AG62" s="33">
        <f t="shared" si="65"/>
        <v>78</v>
      </c>
      <c r="AH62" s="33">
        <f t="shared" si="65"/>
        <v>35594</v>
      </c>
      <c r="AI62" s="33">
        <f t="shared" si="65"/>
        <v>263</v>
      </c>
      <c r="AJ62" s="33">
        <f t="shared" si="65"/>
        <v>46101</v>
      </c>
      <c r="AK62" s="33">
        <f t="shared" si="65"/>
        <v>190</v>
      </c>
      <c r="AL62" s="33">
        <f t="shared" si="65"/>
        <v>497803</v>
      </c>
      <c r="AM62" s="33">
        <f t="shared" si="65"/>
        <v>89</v>
      </c>
      <c r="AN62" s="33">
        <f t="shared" si="65"/>
        <v>38788</v>
      </c>
      <c r="AO62" s="33">
        <f t="shared" si="65"/>
        <v>126</v>
      </c>
      <c r="AP62" s="33">
        <f t="shared" si="65"/>
        <v>58857</v>
      </c>
      <c r="AQ62" s="33">
        <f t="shared" si="65"/>
        <v>399</v>
      </c>
      <c r="AR62" s="33">
        <f t="shared" si="65"/>
        <v>154450</v>
      </c>
      <c r="AS62" s="33">
        <f t="shared" si="65"/>
        <v>5909</v>
      </c>
      <c r="AT62" s="33">
        <f t="shared" si="65"/>
        <v>4038610</v>
      </c>
      <c r="AU62" s="33">
        <f t="shared" si="65"/>
        <v>686</v>
      </c>
      <c r="AV62" s="33">
        <f t="shared" si="65"/>
        <v>193287</v>
      </c>
      <c r="AW62" s="33">
        <f t="shared" si="65"/>
        <v>0</v>
      </c>
      <c r="AX62" s="33">
        <f t="shared" si="65"/>
        <v>0</v>
      </c>
      <c r="AY62" s="33">
        <f t="shared" si="65"/>
        <v>100</v>
      </c>
      <c r="AZ62" s="33">
        <f t="shared" si="65"/>
        <v>34400</v>
      </c>
      <c r="BA62" s="33">
        <f t="shared" si="65"/>
        <v>267</v>
      </c>
      <c r="BB62" s="33">
        <f t="shared" si="65"/>
        <v>141127</v>
      </c>
      <c r="BC62" s="33">
        <f t="shared" si="65"/>
        <v>800</v>
      </c>
      <c r="BD62" s="33">
        <f t="shared" si="65"/>
        <v>86200</v>
      </c>
      <c r="BE62" s="33">
        <f t="shared" si="65"/>
        <v>688</v>
      </c>
      <c r="BF62" s="33">
        <f t="shared" si="65"/>
        <v>292000</v>
      </c>
      <c r="BG62" s="33">
        <f t="shared" si="65"/>
        <v>1855</v>
      </c>
      <c r="BH62" s="33">
        <f t="shared" si="65"/>
        <v>553727</v>
      </c>
      <c r="BI62" s="33">
        <f t="shared" si="65"/>
        <v>7764</v>
      </c>
      <c r="BJ62" s="33">
        <f t="shared" si="65"/>
        <v>4592337</v>
      </c>
    </row>
    <row r="63" spans="1:72" ht="12.75" customHeight="1" x14ac:dyDescent="0.25">
      <c r="A63" s="46"/>
      <c r="B63" s="47" t="s">
        <v>142</v>
      </c>
      <c r="C63" s="41">
        <f>C53+C56+C59</f>
        <v>9978322</v>
      </c>
      <c r="D63" s="41">
        <f t="shared" ref="D63:BJ63" si="66">D53+D56+D59</f>
        <v>936256033</v>
      </c>
      <c r="E63" s="41">
        <f t="shared" si="66"/>
        <v>9448074</v>
      </c>
      <c r="F63" s="41">
        <f t="shared" si="66"/>
        <v>856183087</v>
      </c>
      <c r="G63" s="41">
        <f t="shared" si="66"/>
        <v>4947749</v>
      </c>
      <c r="H63" s="41">
        <f t="shared" si="66"/>
        <v>457852776.00000006</v>
      </c>
      <c r="I63" s="41">
        <f t="shared" si="66"/>
        <v>2835990</v>
      </c>
      <c r="J63" s="41">
        <f t="shared" si="66"/>
        <v>166735497.99999997</v>
      </c>
      <c r="K63" s="41">
        <f t="shared" si="66"/>
        <v>7783739</v>
      </c>
      <c r="L63" s="41">
        <f t="shared" si="66"/>
        <v>624588274</v>
      </c>
      <c r="M63" s="41">
        <f t="shared" si="66"/>
        <v>1664335</v>
      </c>
      <c r="N63" s="41">
        <f t="shared" si="66"/>
        <v>231594813</v>
      </c>
      <c r="O63" s="41">
        <f t="shared" si="66"/>
        <v>736207</v>
      </c>
      <c r="P63" s="41">
        <f t="shared" si="66"/>
        <v>108153640</v>
      </c>
      <c r="Q63" s="41">
        <f t="shared" si="66"/>
        <v>344928</v>
      </c>
      <c r="R63" s="41">
        <f t="shared" si="66"/>
        <v>45818877</v>
      </c>
      <c r="S63" s="41">
        <f t="shared" si="66"/>
        <v>185320</v>
      </c>
      <c r="T63" s="41">
        <f t="shared" si="66"/>
        <v>34254069</v>
      </c>
      <c r="U63" s="41">
        <f t="shared" si="66"/>
        <v>1686594</v>
      </c>
      <c r="V63" s="41">
        <f t="shared" si="66"/>
        <v>2484890294</v>
      </c>
      <c r="W63" s="41">
        <f t="shared" si="66"/>
        <v>566977</v>
      </c>
      <c r="X63" s="41">
        <f t="shared" si="66"/>
        <v>727164724</v>
      </c>
      <c r="Y63" s="41">
        <f t="shared" si="66"/>
        <v>659619</v>
      </c>
      <c r="Z63" s="41">
        <f t="shared" si="66"/>
        <v>997367951</v>
      </c>
      <c r="AA63" s="41">
        <f t="shared" si="66"/>
        <v>136389</v>
      </c>
      <c r="AB63" s="41">
        <f t="shared" si="66"/>
        <v>429558204</v>
      </c>
      <c r="AC63" s="41">
        <f t="shared" si="66"/>
        <v>89089</v>
      </c>
      <c r="AD63" s="41">
        <f t="shared" si="66"/>
        <v>52305046</v>
      </c>
      <c r="AE63" s="41">
        <f t="shared" si="66"/>
        <v>234520</v>
      </c>
      <c r="AF63" s="41">
        <f t="shared" si="66"/>
        <v>278494369</v>
      </c>
      <c r="AG63" s="41">
        <f t="shared" si="66"/>
        <v>55993</v>
      </c>
      <c r="AH63" s="41">
        <f t="shared" si="66"/>
        <v>323061752.64580572</v>
      </c>
      <c r="AI63" s="41">
        <f t="shared" si="66"/>
        <v>187469</v>
      </c>
      <c r="AJ63" s="41">
        <f t="shared" si="66"/>
        <v>51091907.626643568</v>
      </c>
      <c r="AK63" s="41">
        <f t="shared" si="66"/>
        <v>655186</v>
      </c>
      <c r="AL63" s="41">
        <f t="shared" si="66"/>
        <v>670416670.64397109</v>
      </c>
      <c r="AM63" s="41">
        <f t="shared" si="66"/>
        <v>80672</v>
      </c>
      <c r="AN63" s="41">
        <f t="shared" si="66"/>
        <v>31691984.421975333</v>
      </c>
      <c r="AO63" s="41">
        <f t="shared" si="66"/>
        <v>100762</v>
      </c>
      <c r="AP63" s="41">
        <f t="shared" si="66"/>
        <v>32081566.661604322</v>
      </c>
      <c r="AQ63" s="41">
        <f t="shared" si="66"/>
        <v>325302</v>
      </c>
      <c r="AR63" s="41">
        <f t="shared" si="66"/>
        <v>215620342</v>
      </c>
      <c r="AS63" s="41">
        <f t="shared" si="66"/>
        <v>13070300</v>
      </c>
      <c r="AT63" s="41">
        <f t="shared" si="66"/>
        <v>4745110551</v>
      </c>
      <c r="AU63" s="41">
        <f t="shared" si="66"/>
        <v>1360134</v>
      </c>
      <c r="AV63" s="41">
        <f t="shared" si="66"/>
        <v>304592269</v>
      </c>
      <c r="AW63" s="41">
        <f t="shared" si="66"/>
        <v>1690</v>
      </c>
      <c r="AX63" s="41">
        <f t="shared" si="66"/>
        <v>1495300</v>
      </c>
      <c r="AY63" s="41">
        <f t="shared" si="66"/>
        <v>96646</v>
      </c>
      <c r="AZ63" s="41">
        <f t="shared" si="66"/>
        <v>39927334</v>
      </c>
      <c r="BA63" s="41">
        <f t="shared" si="66"/>
        <v>342679</v>
      </c>
      <c r="BB63" s="41">
        <f t="shared" si="66"/>
        <v>499267408</v>
      </c>
      <c r="BC63" s="41">
        <f t="shared" si="66"/>
        <v>302731</v>
      </c>
      <c r="BD63" s="41">
        <f t="shared" si="66"/>
        <v>136013174</v>
      </c>
      <c r="BE63" s="41">
        <f t="shared" si="66"/>
        <v>2457138</v>
      </c>
      <c r="BF63" s="41">
        <f t="shared" si="66"/>
        <v>3246163708</v>
      </c>
      <c r="BG63" s="41">
        <f t="shared" si="66"/>
        <v>3200884</v>
      </c>
      <c r="BH63" s="41">
        <f t="shared" si="66"/>
        <v>3922866924</v>
      </c>
      <c r="BI63" s="41">
        <f t="shared" si="66"/>
        <v>16271184</v>
      </c>
      <c r="BJ63" s="41">
        <f t="shared" si="66"/>
        <v>8667977475</v>
      </c>
    </row>
    <row r="64" spans="1:72" ht="15" customHeight="1" x14ac:dyDescent="0.25">
      <c r="A64" s="48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50"/>
      <c r="AT64" s="77"/>
      <c r="AU64" s="49"/>
      <c r="AV64" s="77"/>
      <c r="AW64" s="49"/>
      <c r="AX64" s="77"/>
      <c r="AY64" s="49"/>
      <c r="AZ64" s="77"/>
      <c r="BA64" s="49"/>
      <c r="BB64" s="50"/>
      <c r="BC64" s="49"/>
      <c r="BD64" s="77"/>
      <c r="BE64" s="49"/>
      <c r="BF64" s="50"/>
      <c r="BG64" s="50"/>
      <c r="BH64" s="50"/>
      <c r="BI64" s="50"/>
      <c r="BJ64" s="50"/>
    </row>
    <row r="65" spans="1:62" ht="15" customHeight="1" x14ac:dyDescent="0.25">
      <c r="A65" s="51" t="s">
        <v>139</v>
      </c>
      <c r="B65" s="52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4"/>
    </row>
    <row r="66" spans="1:62" ht="15" customHeight="1" x14ac:dyDescent="0.25">
      <c r="A66" s="26">
        <v>1</v>
      </c>
      <c r="B66" s="27" t="s">
        <v>143</v>
      </c>
      <c r="C66" s="28">
        <f t="shared" ref="C66:D80" si="67">E66+Q66+S66</f>
        <v>805</v>
      </c>
      <c r="D66" s="28">
        <f t="shared" si="67"/>
        <v>87541</v>
      </c>
      <c r="E66" s="28">
        <f t="shared" ref="E66:F80" si="68">K66+M66</f>
        <v>805</v>
      </c>
      <c r="F66" s="28">
        <f t="shared" si="68"/>
        <v>87541</v>
      </c>
      <c r="G66" s="28">
        <v>0</v>
      </c>
      <c r="H66" s="28">
        <v>0</v>
      </c>
      <c r="I66" s="28">
        <v>0</v>
      </c>
      <c r="J66" s="28">
        <v>0</v>
      </c>
      <c r="K66" s="28">
        <f t="shared" ref="K66:L80" si="69">G66+I66</f>
        <v>0</v>
      </c>
      <c r="L66" s="28">
        <f t="shared" si="69"/>
        <v>0</v>
      </c>
      <c r="M66" s="28">
        <v>805</v>
      </c>
      <c r="N66" s="28">
        <v>87541</v>
      </c>
      <c r="O66" s="28">
        <v>464</v>
      </c>
      <c r="P66" s="28">
        <v>41299</v>
      </c>
      <c r="Q66" s="28">
        <v>0</v>
      </c>
      <c r="R66" s="28">
        <v>0</v>
      </c>
      <c r="S66" s="28">
        <v>0</v>
      </c>
      <c r="T66" s="28">
        <v>0</v>
      </c>
      <c r="U66" s="28">
        <f t="shared" ref="U66:V80" si="70">W66+Y66+AA66+AC66+AE66</f>
        <v>296</v>
      </c>
      <c r="V66" s="28">
        <f t="shared" si="70"/>
        <v>137209</v>
      </c>
      <c r="W66" s="28">
        <v>245</v>
      </c>
      <c r="X66" s="28">
        <v>54140</v>
      </c>
      <c r="Y66" s="28">
        <v>21</v>
      </c>
      <c r="Z66" s="28">
        <v>65713</v>
      </c>
      <c r="AA66" s="28">
        <v>4</v>
      </c>
      <c r="AB66" s="28">
        <v>1420</v>
      </c>
      <c r="AC66" s="28">
        <v>9</v>
      </c>
      <c r="AD66" s="28">
        <v>5515</v>
      </c>
      <c r="AE66" s="28">
        <v>17</v>
      </c>
      <c r="AF66" s="28">
        <v>10421</v>
      </c>
      <c r="AG66" s="28">
        <v>7</v>
      </c>
      <c r="AH66" s="28">
        <v>3044</v>
      </c>
      <c r="AI66" s="28">
        <v>25</v>
      </c>
      <c r="AJ66" s="28">
        <v>4081</v>
      </c>
      <c r="AK66" s="28">
        <v>20</v>
      </c>
      <c r="AL66" s="28">
        <v>118324</v>
      </c>
      <c r="AM66" s="28">
        <v>10</v>
      </c>
      <c r="AN66" s="28">
        <v>4059.0000000000005</v>
      </c>
      <c r="AO66" s="28">
        <v>10</v>
      </c>
      <c r="AP66" s="28">
        <v>4059.0000000000005</v>
      </c>
      <c r="AQ66" s="28">
        <v>142</v>
      </c>
      <c r="AR66" s="28">
        <v>27590.999999999996</v>
      </c>
      <c r="AS66" s="29">
        <f t="shared" ref="AS66:AT80" si="71">C66+U66+AG66+AI66+AK66+AM66+AO66+AQ66</f>
        <v>1315</v>
      </c>
      <c r="AT66" s="29">
        <f t="shared" si="71"/>
        <v>385908</v>
      </c>
      <c r="AU66" s="28">
        <v>170</v>
      </c>
      <c r="AV66" s="28">
        <v>37876</v>
      </c>
      <c r="AW66" s="28">
        <v>0</v>
      </c>
      <c r="AX66" s="28">
        <v>0</v>
      </c>
      <c r="AY66" s="28">
        <v>0</v>
      </c>
      <c r="AZ66" s="28">
        <v>0</v>
      </c>
      <c r="BA66" s="28">
        <v>19</v>
      </c>
      <c r="BB66" s="28">
        <v>9730</v>
      </c>
      <c r="BC66" s="28">
        <v>0</v>
      </c>
      <c r="BD66" s="28">
        <v>0</v>
      </c>
      <c r="BE66" s="28">
        <v>150</v>
      </c>
      <c r="BF66" s="28">
        <v>79657</v>
      </c>
      <c r="BG66" s="29">
        <f t="shared" ref="BG66:BH80" si="72">AW66+AY66+BA66+BC66+BE66</f>
        <v>169</v>
      </c>
      <c r="BH66" s="29">
        <f t="shared" si="72"/>
        <v>89387</v>
      </c>
      <c r="BI66" s="29">
        <f t="shared" ref="BI66:BJ80" si="73">BG66+AS66</f>
        <v>1484</v>
      </c>
      <c r="BJ66" s="29">
        <f t="shared" si="73"/>
        <v>475295</v>
      </c>
    </row>
    <row r="67" spans="1:62" ht="15" customHeight="1" x14ac:dyDescent="0.25">
      <c r="A67" s="26">
        <v>2</v>
      </c>
      <c r="B67" s="27" t="s">
        <v>144</v>
      </c>
      <c r="C67" s="28">
        <f t="shared" si="67"/>
        <v>1524</v>
      </c>
      <c r="D67" s="28">
        <f t="shared" si="67"/>
        <v>135685</v>
      </c>
      <c r="E67" s="28">
        <f t="shared" si="68"/>
        <v>1050</v>
      </c>
      <c r="F67" s="28">
        <f t="shared" si="68"/>
        <v>93487</v>
      </c>
      <c r="G67" s="28">
        <v>0</v>
      </c>
      <c r="H67" s="28">
        <v>0</v>
      </c>
      <c r="I67" s="28">
        <v>0</v>
      </c>
      <c r="J67" s="28">
        <v>0</v>
      </c>
      <c r="K67" s="28">
        <f t="shared" si="69"/>
        <v>0</v>
      </c>
      <c r="L67" s="28">
        <f t="shared" si="69"/>
        <v>0</v>
      </c>
      <c r="M67" s="28">
        <v>1050</v>
      </c>
      <c r="N67" s="28">
        <v>93487</v>
      </c>
      <c r="O67" s="28">
        <v>474</v>
      </c>
      <c r="P67" s="28">
        <v>42198</v>
      </c>
      <c r="Q67" s="28">
        <v>474</v>
      </c>
      <c r="R67" s="28">
        <v>42198</v>
      </c>
      <c r="S67" s="28">
        <v>0</v>
      </c>
      <c r="T67" s="28">
        <v>0</v>
      </c>
      <c r="U67" s="28">
        <f t="shared" si="70"/>
        <v>124</v>
      </c>
      <c r="V67" s="28">
        <f t="shared" si="70"/>
        <v>2074562</v>
      </c>
      <c r="W67" s="28">
        <v>33</v>
      </c>
      <c r="X67" s="28">
        <v>499451</v>
      </c>
      <c r="Y67" s="28">
        <v>20</v>
      </c>
      <c r="Z67" s="28">
        <v>952051.99999999988</v>
      </c>
      <c r="AA67" s="28">
        <v>13</v>
      </c>
      <c r="AB67" s="28">
        <v>543212</v>
      </c>
      <c r="AC67" s="28">
        <v>25</v>
      </c>
      <c r="AD67" s="28">
        <v>13344</v>
      </c>
      <c r="AE67" s="28">
        <v>33</v>
      </c>
      <c r="AF67" s="28">
        <v>66503</v>
      </c>
      <c r="AG67" s="28">
        <v>15</v>
      </c>
      <c r="AH67" s="28">
        <v>6752</v>
      </c>
      <c r="AI67" s="28">
        <v>45</v>
      </c>
      <c r="AJ67" s="28">
        <v>6725.9999999999991</v>
      </c>
      <c r="AK67" s="28">
        <v>40</v>
      </c>
      <c r="AL67" s="28">
        <v>110264.00000000001</v>
      </c>
      <c r="AM67" s="28">
        <v>23</v>
      </c>
      <c r="AN67" s="28">
        <v>10371</v>
      </c>
      <c r="AO67" s="28">
        <v>34</v>
      </c>
      <c r="AP67" s="28">
        <v>16313.999999999998</v>
      </c>
      <c r="AQ67" s="28">
        <v>26</v>
      </c>
      <c r="AR67" s="28">
        <v>12408.000000000002</v>
      </c>
      <c r="AS67" s="29">
        <f t="shared" si="71"/>
        <v>1831</v>
      </c>
      <c r="AT67" s="29">
        <f t="shared" si="71"/>
        <v>2373082</v>
      </c>
      <c r="AU67" s="28">
        <v>263</v>
      </c>
      <c r="AV67" s="28">
        <v>43512</v>
      </c>
      <c r="AW67" s="28">
        <v>0</v>
      </c>
      <c r="AX67" s="28">
        <v>0</v>
      </c>
      <c r="AY67" s="28">
        <v>0</v>
      </c>
      <c r="AZ67" s="28">
        <v>0</v>
      </c>
      <c r="BA67" s="28">
        <v>20</v>
      </c>
      <c r="BB67" s="28">
        <v>33220</v>
      </c>
      <c r="BC67" s="28">
        <v>0</v>
      </c>
      <c r="BD67" s="28">
        <v>0</v>
      </c>
      <c r="BE67" s="28">
        <v>114</v>
      </c>
      <c r="BF67" s="28">
        <v>73367</v>
      </c>
      <c r="BG67" s="29">
        <f t="shared" si="72"/>
        <v>134</v>
      </c>
      <c r="BH67" s="29">
        <f t="shared" si="72"/>
        <v>106587</v>
      </c>
      <c r="BI67" s="29">
        <f t="shared" si="73"/>
        <v>1965</v>
      </c>
      <c r="BJ67" s="29">
        <f t="shared" si="73"/>
        <v>2479669</v>
      </c>
    </row>
    <row r="68" spans="1:62" ht="15" customHeight="1" x14ac:dyDescent="0.25">
      <c r="A68" s="26">
        <v>3</v>
      </c>
      <c r="B68" s="27" t="s">
        <v>145</v>
      </c>
      <c r="C68" s="28">
        <f t="shared" si="67"/>
        <v>1114</v>
      </c>
      <c r="D68" s="28">
        <f t="shared" si="67"/>
        <v>122900</v>
      </c>
      <c r="E68" s="28">
        <f t="shared" si="68"/>
        <v>1004</v>
      </c>
      <c r="F68" s="28">
        <f t="shared" si="68"/>
        <v>111180</v>
      </c>
      <c r="G68" s="28">
        <v>161</v>
      </c>
      <c r="H68" s="28">
        <v>18420.022611540295</v>
      </c>
      <c r="I68" s="28">
        <v>85</v>
      </c>
      <c r="J68" s="28">
        <v>6479.9773884597062</v>
      </c>
      <c r="K68" s="28">
        <f t="shared" si="69"/>
        <v>246</v>
      </c>
      <c r="L68" s="28">
        <f t="shared" si="69"/>
        <v>24900</v>
      </c>
      <c r="M68" s="28">
        <v>758</v>
      </c>
      <c r="N68" s="28">
        <v>86280</v>
      </c>
      <c r="O68" s="28">
        <v>475</v>
      </c>
      <c r="P68" s="28">
        <v>47079</v>
      </c>
      <c r="Q68" s="28">
        <v>89</v>
      </c>
      <c r="R68" s="28">
        <v>9720</v>
      </c>
      <c r="S68" s="28">
        <v>21</v>
      </c>
      <c r="T68" s="28">
        <v>2000</v>
      </c>
      <c r="U68" s="28">
        <f t="shared" si="70"/>
        <v>401</v>
      </c>
      <c r="V68" s="28">
        <f t="shared" si="70"/>
        <v>430728</v>
      </c>
      <c r="W68" s="28">
        <v>199</v>
      </c>
      <c r="X68" s="28">
        <v>80564</v>
      </c>
      <c r="Y68" s="28">
        <v>58</v>
      </c>
      <c r="Z68" s="28">
        <v>185405.00000000003</v>
      </c>
      <c r="AA68" s="28">
        <v>23</v>
      </c>
      <c r="AB68" s="28">
        <v>65312</v>
      </c>
      <c r="AC68" s="28">
        <v>6</v>
      </c>
      <c r="AD68" s="28">
        <v>3676</v>
      </c>
      <c r="AE68" s="28">
        <v>115</v>
      </c>
      <c r="AF68" s="28">
        <v>95771</v>
      </c>
      <c r="AG68" s="28">
        <v>35</v>
      </c>
      <c r="AH68" s="28">
        <v>16664.999999999996</v>
      </c>
      <c r="AI68" s="28">
        <v>101</v>
      </c>
      <c r="AJ68" s="28">
        <v>23152</v>
      </c>
      <c r="AK68" s="28">
        <v>88</v>
      </c>
      <c r="AL68" s="28">
        <v>227608</v>
      </c>
      <c r="AM68" s="28">
        <v>28</v>
      </c>
      <c r="AN68" s="28">
        <v>12179</v>
      </c>
      <c r="AO68" s="28">
        <v>54</v>
      </c>
      <c r="AP68" s="28">
        <v>26305</v>
      </c>
      <c r="AQ68" s="28">
        <v>195</v>
      </c>
      <c r="AR68" s="28">
        <v>98229.000000000015</v>
      </c>
      <c r="AS68" s="29">
        <f t="shared" si="71"/>
        <v>2016</v>
      </c>
      <c r="AT68" s="29">
        <f t="shared" si="71"/>
        <v>957766</v>
      </c>
      <c r="AU68" s="28">
        <v>206</v>
      </c>
      <c r="AV68" s="28">
        <v>84379</v>
      </c>
      <c r="AW68" s="28">
        <v>0</v>
      </c>
      <c r="AX68" s="28">
        <v>0</v>
      </c>
      <c r="AY68" s="28">
        <v>100</v>
      </c>
      <c r="AZ68" s="28">
        <v>34400</v>
      </c>
      <c r="BA68" s="28">
        <v>213</v>
      </c>
      <c r="BB68" s="28">
        <v>89697</v>
      </c>
      <c r="BC68" s="28">
        <v>800</v>
      </c>
      <c r="BD68" s="28">
        <v>86200</v>
      </c>
      <c r="BE68" s="28">
        <v>305</v>
      </c>
      <c r="BF68" s="28">
        <v>96938</v>
      </c>
      <c r="BG68" s="29">
        <f t="shared" si="72"/>
        <v>1418</v>
      </c>
      <c r="BH68" s="29">
        <f t="shared" si="72"/>
        <v>307235</v>
      </c>
      <c r="BI68" s="29">
        <f t="shared" si="73"/>
        <v>3434</v>
      </c>
      <c r="BJ68" s="29">
        <f t="shared" si="73"/>
        <v>1265001</v>
      </c>
    </row>
    <row r="69" spans="1:62" ht="15" customHeight="1" x14ac:dyDescent="0.25">
      <c r="A69" s="26">
        <v>4</v>
      </c>
      <c r="B69" s="27"/>
      <c r="C69" s="28">
        <f t="shared" si="67"/>
        <v>330</v>
      </c>
      <c r="D69" s="28">
        <f t="shared" si="67"/>
        <v>118128</v>
      </c>
      <c r="E69" s="28">
        <f t="shared" si="68"/>
        <v>330</v>
      </c>
      <c r="F69" s="28">
        <f t="shared" si="68"/>
        <v>118128</v>
      </c>
      <c r="G69" s="28">
        <v>135</v>
      </c>
      <c r="H69" s="28">
        <v>42591.385435168748</v>
      </c>
      <c r="I69" s="28">
        <v>165</v>
      </c>
      <c r="J69" s="28">
        <v>52408.614564831259</v>
      </c>
      <c r="K69" s="28">
        <f t="shared" si="69"/>
        <v>300</v>
      </c>
      <c r="L69" s="28">
        <f t="shared" si="69"/>
        <v>95000</v>
      </c>
      <c r="M69" s="28">
        <v>30</v>
      </c>
      <c r="N69" s="28">
        <v>23128</v>
      </c>
      <c r="O69" s="28">
        <v>0</v>
      </c>
      <c r="P69" s="28">
        <v>0</v>
      </c>
      <c r="Q69" s="28">
        <v>0</v>
      </c>
      <c r="R69" s="28">
        <v>0</v>
      </c>
      <c r="S69" s="28">
        <v>0</v>
      </c>
      <c r="T69" s="28">
        <v>0</v>
      </c>
      <c r="U69" s="28">
        <f t="shared" si="70"/>
        <v>170</v>
      </c>
      <c r="V69" s="28">
        <f t="shared" si="70"/>
        <v>100264</v>
      </c>
      <c r="W69" s="28">
        <v>62</v>
      </c>
      <c r="X69" s="28">
        <v>26224</v>
      </c>
      <c r="Y69" s="28">
        <v>39</v>
      </c>
      <c r="Z69" s="28">
        <v>29089.000000000004</v>
      </c>
      <c r="AA69" s="28">
        <v>4</v>
      </c>
      <c r="AB69" s="28">
        <v>2451</v>
      </c>
      <c r="AC69" s="28">
        <v>22</v>
      </c>
      <c r="AD69" s="28">
        <v>14713</v>
      </c>
      <c r="AE69" s="28">
        <v>43</v>
      </c>
      <c r="AF69" s="28">
        <v>27787</v>
      </c>
      <c r="AG69" s="28">
        <v>21</v>
      </c>
      <c r="AH69" s="28">
        <v>9133</v>
      </c>
      <c r="AI69" s="28">
        <v>92</v>
      </c>
      <c r="AJ69" s="28">
        <v>12142</v>
      </c>
      <c r="AK69" s="28">
        <v>42</v>
      </c>
      <c r="AL69" s="28">
        <v>41607</v>
      </c>
      <c r="AM69" s="28">
        <v>28</v>
      </c>
      <c r="AN69" s="28">
        <v>12179</v>
      </c>
      <c r="AO69" s="28">
        <v>28</v>
      </c>
      <c r="AP69" s="28">
        <v>12179</v>
      </c>
      <c r="AQ69" s="28">
        <v>36</v>
      </c>
      <c r="AR69" s="28">
        <v>16222</v>
      </c>
      <c r="AS69" s="29">
        <f t="shared" si="71"/>
        <v>747</v>
      </c>
      <c r="AT69" s="29">
        <f t="shared" si="71"/>
        <v>321854</v>
      </c>
      <c r="AU69" s="28">
        <v>47</v>
      </c>
      <c r="AV69" s="28">
        <v>27520</v>
      </c>
      <c r="AW69" s="28">
        <v>0</v>
      </c>
      <c r="AX69" s="28">
        <v>0</v>
      </c>
      <c r="AY69" s="28">
        <v>0</v>
      </c>
      <c r="AZ69" s="28">
        <v>0</v>
      </c>
      <c r="BA69" s="28">
        <v>15</v>
      </c>
      <c r="BB69" s="28">
        <v>8480</v>
      </c>
      <c r="BC69" s="28">
        <v>0</v>
      </c>
      <c r="BD69" s="28">
        <v>0</v>
      </c>
      <c r="BE69" s="28">
        <v>119</v>
      </c>
      <c r="BF69" s="28">
        <v>42038</v>
      </c>
      <c r="BG69" s="29">
        <f t="shared" si="72"/>
        <v>134</v>
      </c>
      <c r="BH69" s="29">
        <f t="shared" si="72"/>
        <v>50518</v>
      </c>
      <c r="BI69" s="29">
        <f t="shared" si="73"/>
        <v>881</v>
      </c>
      <c r="BJ69" s="29">
        <f t="shared" si="73"/>
        <v>372372</v>
      </c>
    </row>
    <row r="70" spans="1:62" ht="15" customHeight="1" x14ac:dyDescent="0.25">
      <c r="A70" s="26">
        <v>5</v>
      </c>
      <c r="B70" s="27"/>
      <c r="C70" s="28">
        <f t="shared" si="67"/>
        <v>0</v>
      </c>
      <c r="D70" s="28">
        <f t="shared" si="67"/>
        <v>0</v>
      </c>
      <c r="E70" s="28">
        <f t="shared" si="68"/>
        <v>0</v>
      </c>
      <c r="F70" s="28">
        <f t="shared" si="68"/>
        <v>0</v>
      </c>
      <c r="G70" s="28">
        <v>0</v>
      </c>
      <c r="H70" s="28">
        <v>0</v>
      </c>
      <c r="I70" s="28">
        <v>0</v>
      </c>
      <c r="J70" s="28">
        <v>0</v>
      </c>
      <c r="K70" s="28">
        <f t="shared" si="69"/>
        <v>0</v>
      </c>
      <c r="L70" s="28">
        <f t="shared" si="69"/>
        <v>0</v>
      </c>
      <c r="M70" s="28">
        <v>0</v>
      </c>
      <c r="N70" s="28">
        <v>0</v>
      </c>
      <c r="O70" s="28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28">
        <f t="shared" si="70"/>
        <v>0</v>
      </c>
      <c r="V70" s="28">
        <f t="shared" si="70"/>
        <v>0</v>
      </c>
      <c r="W70" s="28">
        <v>0</v>
      </c>
      <c r="X70" s="28">
        <v>0</v>
      </c>
      <c r="Y70" s="28">
        <v>0</v>
      </c>
      <c r="Z70" s="28">
        <v>0</v>
      </c>
      <c r="AA70" s="28">
        <v>0</v>
      </c>
      <c r="AB70" s="28">
        <v>0</v>
      </c>
      <c r="AC70" s="28">
        <v>0</v>
      </c>
      <c r="AD70" s="28">
        <v>0</v>
      </c>
      <c r="AE70" s="28">
        <v>0</v>
      </c>
      <c r="AF70" s="28">
        <v>0</v>
      </c>
      <c r="AG70" s="28">
        <v>0</v>
      </c>
      <c r="AH70" s="28">
        <v>0</v>
      </c>
      <c r="AI70" s="28">
        <v>0</v>
      </c>
      <c r="AJ70" s="28">
        <v>0</v>
      </c>
      <c r="AK70" s="28">
        <v>0</v>
      </c>
      <c r="AL70" s="28">
        <v>0</v>
      </c>
      <c r="AM70" s="28">
        <v>0</v>
      </c>
      <c r="AN70" s="28">
        <v>0</v>
      </c>
      <c r="AO70" s="28">
        <v>0</v>
      </c>
      <c r="AP70" s="28">
        <v>0</v>
      </c>
      <c r="AQ70" s="28">
        <v>0</v>
      </c>
      <c r="AR70" s="28">
        <v>0</v>
      </c>
      <c r="AS70" s="29">
        <f t="shared" si="71"/>
        <v>0</v>
      </c>
      <c r="AT70" s="29">
        <f t="shared" si="71"/>
        <v>0</v>
      </c>
      <c r="AU70" s="28">
        <v>0</v>
      </c>
      <c r="AV70" s="28">
        <v>0</v>
      </c>
      <c r="AW70" s="28">
        <v>0</v>
      </c>
      <c r="AX70" s="28">
        <v>0</v>
      </c>
      <c r="AY70" s="28">
        <v>0</v>
      </c>
      <c r="AZ70" s="28">
        <v>0</v>
      </c>
      <c r="BA70" s="28">
        <v>0</v>
      </c>
      <c r="BB70" s="28">
        <v>0</v>
      </c>
      <c r="BC70" s="28">
        <v>0</v>
      </c>
      <c r="BD70" s="28">
        <v>0</v>
      </c>
      <c r="BE70" s="28">
        <v>0</v>
      </c>
      <c r="BF70" s="28">
        <v>0</v>
      </c>
      <c r="BG70" s="29">
        <f t="shared" si="72"/>
        <v>0</v>
      </c>
      <c r="BH70" s="29">
        <f t="shared" si="72"/>
        <v>0</v>
      </c>
      <c r="BI70" s="29">
        <f t="shared" si="73"/>
        <v>0</v>
      </c>
      <c r="BJ70" s="29">
        <f t="shared" si="73"/>
        <v>0</v>
      </c>
    </row>
    <row r="71" spans="1:62" ht="15" customHeight="1" x14ac:dyDescent="0.25">
      <c r="A71" s="26">
        <v>6</v>
      </c>
      <c r="B71" s="27"/>
      <c r="C71" s="28">
        <f t="shared" si="67"/>
        <v>0</v>
      </c>
      <c r="D71" s="28">
        <f t="shared" si="67"/>
        <v>0</v>
      </c>
      <c r="E71" s="28">
        <f t="shared" si="68"/>
        <v>0</v>
      </c>
      <c r="F71" s="28">
        <f t="shared" si="68"/>
        <v>0</v>
      </c>
      <c r="G71" s="28">
        <v>0</v>
      </c>
      <c r="H71" s="28">
        <v>0</v>
      </c>
      <c r="I71" s="28">
        <v>0</v>
      </c>
      <c r="J71" s="28">
        <v>0</v>
      </c>
      <c r="K71" s="28">
        <f t="shared" si="69"/>
        <v>0</v>
      </c>
      <c r="L71" s="28">
        <f t="shared" si="69"/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f t="shared" si="70"/>
        <v>0</v>
      </c>
      <c r="V71" s="28">
        <f t="shared" si="70"/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9">
        <f t="shared" si="71"/>
        <v>0</v>
      </c>
      <c r="AT71" s="29">
        <f t="shared" si="71"/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9">
        <f t="shared" si="72"/>
        <v>0</v>
      </c>
      <c r="BH71" s="29">
        <f t="shared" si="72"/>
        <v>0</v>
      </c>
      <c r="BI71" s="29">
        <f t="shared" si="73"/>
        <v>0</v>
      </c>
      <c r="BJ71" s="29">
        <f t="shared" si="73"/>
        <v>0</v>
      </c>
    </row>
    <row r="72" spans="1:62" ht="15" customHeight="1" x14ac:dyDescent="0.25">
      <c r="A72" s="26">
        <v>7</v>
      </c>
      <c r="B72" s="27"/>
      <c r="C72" s="28">
        <f t="shared" si="67"/>
        <v>0</v>
      </c>
      <c r="D72" s="28">
        <f t="shared" si="67"/>
        <v>0</v>
      </c>
      <c r="E72" s="28">
        <f t="shared" si="68"/>
        <v>0</v>
      </c>
      <c r="F72" s="28">
        <f t="shared" si="68"/>
        <v>0</v>
      </c>
      <c r="G72" s="28">
        <v>0</v>
      </c>
      <c r="H72" s="28">
        <v>0</v>
      </c>
      <c r="I72" s="28">
        <v>0</v>
      </c>
      <c r="J72" s="28">
        <v>0</v>
      </c>
      <c r="K72" s="28">
        <f t="shared" si="69"/>
        <v>0</v>
      </c>
      <c r="L72" s="28">
        <f t="shared" si="69"/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f t="shared" si="70"/>
        <v>0</v>
      </c>
      <c r="V72" s="28">
        <f t="shared" si="70"/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9">
        <f t="shared" si="71"/>
        <v>0</v>
      </c>
      <c r="AT72" s="29">
        <f t="shared" si="71"/>
        <v>0</v>
      </c>
      <c r="AU72" s="28">
        <v>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9">
        <f t="shared" si="72"/>
        <v>0</v>
      </c>
      <c r="BH72" s="29">
        <f t="shared" si="72"/>
        <v>0</v>
      </c>
      <c r="BI72" s="29">
        <f t="shared" si="73"/>
        <v>0</v>
      </c>
      <c r="BJ72" s="29">
        <f t="shared" si="73"/>
        <v>0</v>
      </c>
    </row>
    <row r="73" spans="1:62" ht="15" customHeight="1" x14ac:dyDescent="0.25">
      <c r="A73" s="26">
        <v>8</v>
      </c>
      <c r="B73" s="27"/>
      <c r="C73" s="28">
        <f t="shared" si="67"/>
        <v>0</v>
      </c>
      <c r="D73" s="28">
        <f t="shared" si="67"/>
        <v>0</v>
      </c>
      <c r="E73" s="28">
        <f t="shared" si="68"/>
        <v>0</v>
      </c>
      <c r="F73" s="28">
        <f t="shared" si="68"/>
        <v>0</v>
      </c>
      <c r="G73" s="28">
        <v>0</v>
      </c>
      <c r="H73" s="28">
        <v>0</v>
      </c>
      <c r="I73" s="28">
        <v>0</v>
      </c>
      <c r="J73" s="28">
        <v>0</v>
      </c>
      <c r="K73" s="28">
        <f t="shared" si="69"/>
        <v>0</v>
      </c>
      <c r="L73" s="28">
        <f t="shared" si="69"/>
        <v>0</v>
      </c>
      <c r="M73" s="28">
        <v>0</v>
      </c>
      <c r="N73" s="28">
        <v>0</v>
      </c>
      <c r="O73" s="28">
        <v>0</v>
      </c>
      <c r="P73" s="28">
        <v>0</v>
      </c>
      <c r="Q73" s="28">
        <v>0</v>
      </c>
      <c r="R73" s="28">
        <v>0</v>
      </c>
      <c r="S73" s="28">
        <v>0</v>
      </c>
      <c r="T73" s="28">
        <v>0</v>
      </c>
      <c r="U73" s="28">
        <f t="shared" si="70"/>
        <v>0</v>
      </c>
      <c r="V73" s="28">
        <f t="shared" si="70"/>
        <v>0</v>
      </c>
      <c r="W73" s="28">
        <v>0</v>
      </c>
      <c r="X73" s="28">
        <v>0</v>
      </c>
      <c r="Y73" s="28">
        <v>0</v>
      </c>
      <c r="Z73" s="28">
        <v>0</v>
      </c>
      <c r="AA73" s="28">
        <v>0</v>
      </c>
      <c r="AB73" s="28">
        <v>0</v>
      </c>
      <c r="AC73" s="28">
        <v>0</v>
      </c>
      <c r="AD73" s="28">
        <v>0</v>
      </c>
      <c r="AE73" s="28">
        <v>0</v>
      </c>
      <c r="AF73" s="28">
        <v>0</v>
      </c>
      <c r="AG73" s="28">
        <v>0</v>
      </c>
      <c r="AH73" s="28">
        <v>0</v>
      </c>
      <c r="AI73" s="28">
        <v>0</v>
      </c>
      <c r="AJ73" s="28">
        <v>0</v>
      </c>
      <c r="AK73" s="28">
        <v>0</v>
      </c>
      <c r="AL73" s="28">
        <v>0</v>
      </c>
      <c r="AM73" s="28">
        <v>0</v>
      </c>
      <c r="AN73" s="28">
        <v>0</v>
      </c>
      <c r="AO73" s="28">
        <v>0</v>
      </c>
      <c r="AP73" s="28">
        <v>0</v>
      </c>
      <c r="AQ73" s="28">
        <v>0</v>
      </c>
      <c r="AR73" s="28">
        <v>0</v>
      </c>
      <c r="AS73" s="29">
        <f t="shared" si="71"/>
        <v>0</v>
      </c>
      <c r="AT73" s="29">
        <f t="shared" si="71"/>
        <v>0</v>
      </c>
      <c r="AU73" s="28">
        <v>0</v>
      </c>
      <c r="AV73" s="28">
        <v>0</v>
      </c>
      <c r="AW73" s="28">
        <v>0</v>
      </c>
      <c r="AX73" s="28">
        <v>0</v>
      </c>
      <c r="AY73" s="28">
        <v>0</v>
      </c>
      <c r="AZ73" s="28">
        <v>0</v>
      </c>
      <c r="BA73" s="28">
        <v>0</v>
      </c>
      <c r="BB73" s="28">
        <v>0</v>
      </c>
      <c r="BC73" s="28">
        <v>0</v>
      </c>
      <c r="BD73" s="28">
        <v>0</v>
      </c>
      <c r="BE73" s="28">
        <v>0</v>
      </c>
      <c r="BF73" s="28">
        <v>0</v>
      </c>
      <c r="BG73" s="29">
        <f t="shared" si="72"/>
        <v>0</v>
      </c>
      <c r="BH73" s="29">
        <f t="shared" si="72"/>
        <v>0</v>
      </c>
      <c r="BI73" s="29">
        <f t="shared" si="73"/>
        <v>0</v>
      </c>
      <c r="BJ73" s="29">
        <f t="shared" si="73"/>
        <v>0</v>
      </c>
    </row>
    <row r="74" spans="1:62" ht="15" customHeight="1" x14ac:dyDescent="0.25">
      <c r="A74" s="26">
        <v>9</v>
      </c>
      <c r="B74" s="27"/>
      <c r="C74" s="28">
        <f t="shared" si="67"/>
        <v>0</v>
      </c>
      <c r="D74" s="28">
        <f t="shared" si="67"/>
        <v>0</v>
      </c>
      <c r="E74" s="28">
        <f t="shared" si="68"/>
        <v>0</v>
      </c>
      <c r="F74" s="28">
        <f t="shared" si="68"/>
        <v>0</v>
      </c>
      <c r="G74" s="28">
        <v>0</v>
      </c>
      <c r="H74" s="28">
        <v>0</v>
      </c>
      <c r="I74" s="28">
        <v>0</v>
      </c>
      <c r="J74" s="28">
        <v>0</v>
      </c>
      <c r="K74" s="28">
        <f t="shared" si="69"/>
        <v>0</v>
      </c>
      <c r="L74" s="28">
        <f t="shared" si="69"/>
        <v>0</v>
      </c>
      <c r="M74" s="28">
        <v>0</v>
      </c>
      <c r="N74" s="28">
        <v>0</v>
      </c>
      <c r="O74" s="28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28">
        <f t="shared" si="70"/>
        <v>0</v>
      </c>
      <c r="V74" s="28">
        <f t="shared" si="70"/>
        <v>0</v>
      </c>
      <c r="W74" s="28">
        <v>0</v>
      </c>
      <c r="X74" s="28">
        <v>0</v>
      </c>
      <c r="Y74" s="28">
        <v>0</v>
      </c>
      <c r="Z74" s="28">
        <v>0</v>
      </c>
      <c r="AA74" s="28">
        <v>0</v>
      </c>
      <c r="AB74" s="28">
        <v>0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0</v>
      </c>
      <c r="AI74" s="28">
        <v>0</v>
      </c>
      <c r="AJ74" s="28">
        <v>0</v>
      </c>
      <c r="AK74" s="28">
        <v>0</v>
      </c>
      <c r="AL74" s="28">
        <v>0</v>
      </c>
      <c r="AM74" s="28">
        <v>0</v>
      </c>
      <c r="AN74" s="28">
        <v>0</v>
      </c>
      <c r="AO74" s="28">
        <v>0</v>
      </c>
      <c r="AP74" s="28">
        <v>0</v>
      </c>
      <c r="AQ74" s="28">
        <v>0</v>
      </c>
      <c r="AR74" s="28">
        <v>0</v>
      </c>
      <c r="AS74" s="29">
        <f t="shared" si="71"/>
        <v>0</v>
      </c>
      <c r="AT74" s="29">
        <f t="shared" si="71"/>
        <v>0</v>
      </c>
      <c r="AU74" s="28">
        <v>0</v>
      </c>
      <c r="AV74" s="28">
        <v>0</v>
      </c>
      <c r="AW74" s="28">
        <v>0</v>
      </c>
      <c r="AX74" s="28">
        <v>0</v>
      </c>
      <c r="AY74" s="28">
        <v>0</v>
      </c>
      <c r="AZ74" s="28">
        <v>0</v>
      </c>
      <c r="BA74" s="28">
        <v>0</v>
      </c>
      <c r="BB74" s="28">
        <v>0</v>
      </c>
      <c r="BC74" s="28">
        <v>0</v>
      </c>
      <c r="BD74" s="28">
        <v>0</v>
      </c>
      <c r="BE74" s="28">
        <v>0</v>
      </c>
      <c r="BF74" s="28">
        <v>0</v>
      </c>
      <c r="BG74" s="29">
        <f t="shared" si="72"/>
        <v>0</v>
      </c>
      <c r="BH74" s="29">
        <f t="shared" si="72"/>
        <v>0</v>
      </c>
      <c r="BI74" s="29">
        <f t="shared" si="73"/>
        <v>0</v>
      </c>
      <c r="BJ74" s="29">
        <f t="shared" si="73"/>
        <v>0</v>
      </c>
    </row>
    <row r="75" spans="1:62" ht="15" customHeight="1" x14ac:dyDescent="0.25">
      <c r="A75" s="26">
        <v>10</v>
      </c>
      <c r="B75" s="27"/>
      <c r="C75" s="28">
        <f t="shared" si="67"/>
        <v>0</v>
      </c>
      <c r="D75" s="28">
        <f t="shared" si="67"/>
        <v>0</v>
      </c>
      <c r="E75" s="28">
        <f t="shared" si="68"/>
        <v>0</v>
      </c>
      <c r="F75" s="28">
        <f t="shared" si="68"/>
        <v>0</v>
      </c>
      <c r="G75" s="28">
        <v>0</v>
      </c>
      <c r="H75" s="28">
        <v>0</v>
      </c>
      <c r="I75" s="28">
        <v>0</v>
      </c>
      <c r="J75" s="28">
        <v>0</v>
      </c>
      <c r="K75" s="28">
        <f t="shared" si="69"/>
        <v>0</v>
      </c>
      <c r="L75" s="28">
        <f t="shared" si="69"/>
        <v>0</v>
      </c>
      <c r="M75" s="28">
        <v>0</v>
      </c>
      <c r="N75" s="28">
        <v>0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f t="shared" si="70"/>
        <v>0</v>
      </c>
      <c r="V75" s="28">
        <f t="shared" si="70"/>
        <v>0</v>
      </c>
      <c r="W75" s="28">
        <v>0</v>
      </c>
      <c r="X75" s="28">
        <v>0</v>
      </c>
      <c r="Y75" s="28">
        <v>0</v>
      </c>
      <c r="Z75" s="28">
        <v>0</v>
      </c>
      <c r="AA75" s="28">
        <v>0</v>
      </c>
      <c r="AB75" s="28">
        <v>0</v>
      </c>
      <c r="AC75" s="28">
        <v>0</v>
      </c>
      <c r="AD75" s="28">
        <v>0</v>
      </c>
      <c r="AE75" s="28">
        <v>0</v>
      </c>
      <c r="AF75" s="28">
        <v>0</v>
      </c>
      <c r="AG75" s="28">
        <v>0</v>
      </c>
      <c r="AH75" s="28">
        <v>0</v>
      </c>
      <c r="AI75" s="28">
        <v>0</v>
      </c>
      <c r="AJ75" s="28">
        <v>0</v>
      </c>
      <c r="AK75" s="28">
        <v>0</v>
      </c>
      <c r="AL75" s="28">
        <v>0</v>
      </c>
      <c r="AM75" s="28">
        <v>0</v>
      </c>
      <c r="AN75" s="28">
        <v>0</v>
      </c>
      <c r="AO75" s="28">
        <v>0</v>
      </c>
      <c r="AP75" s="28">
        <v>0</v>
      </c>
      <c r="AQ75" s="28">
        <v>0</v>
      </c>
      <c r="AR75" s="28">
        <v>0</v>
      </c>
      <c r="AS75" s="29">
        <f t="shared" si="71"/>
        <v>0</v>
      </c>
      <c r="AT75" s="29">
        <f t="shared" si="71"/>
        <v>0</v>
      </c>
      <c r="AU75" s="28">
        <v>0</v>
      </c>
      <c r="AV75" s="28">
        <v>0</v>
      </c>
      <c r="AW75" s="28">
        <v>0</v>
      </c>
      <c r="AX75" s="28">
        <v>0</v>
      </c>
      <c r="AY75" s="28">
        <v>0</v>
      </c>
      <c r="AZ75" s="28">
        <v>0</v>
      </c>
      <c r="BA75" s="28">
        <v>0</v>
      </c>
      <c r="BB75" s="28">
        <v>0</v>
      </c>
      <c r="BC75" s="28">
        <v>0</v>
      </c>
      <c r="BD75" s="28">
        <v>0</v>
      </c>
      <c r="BE75" s="28">
        <v>0</v>
      </c>
      <c r="BF75" s="28">
        <v>0</v>
      </c>
      <c r="BG75" s="29">
        <f t="shared" si="72"/>
        <v>0</v>
      </c>
      <c r="BH75" s="29">
        <f t="shared" si="72"/>
        <v>0</v>
      </c>
      <c r="BI75" s="29">
        <f t="shared" si="73"/>
        <v>0</v>
      </c>
      <c r="BJ75" s="29">
        <f t="shared" si="73"/>
        <v>0</v>
      </c>
    </row>
    <row r="76" spans="1:62" ht="15" customHeight="1" x14ac:dyDescent="0.25">
      <c r="A76" s="26">
        <v>11</v>
      </c>
      <c r="B76" s="27"/>
      <c r="C76" s="28">
        <f t="shared" si="67"/>
        <v>0</v>
      </c>
      <c r="D76" s="28">
        <f t="shared" si="67"/>
        <v>0</v>
      </c>
      <c r="E76" s="28">
        <f t="shared" si="68"/>
        <v>0</v>
      </c>
      <c r="F76" s="28">
        <f t="shared" si="68"/>
        <v>0</v>
      </c>
      <c r="G76" s="28">
        <v>0</v>
      </c>
      <c r="H76" s="28">
        <v>0</v>
      </c>
      <c r="I76" s="28">
        <v>0</v>
      </c>
      <c r="J76" s="28">
        <v>0</v>
      </c>
      <c r="K76" s="28">
        <f t="shared" si="69"/>
        <v>0</v>
      </c>
      <c r="L76" s="28">
        <f t="shared" si="69"/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f t="shared" si="70"/>
        <v>0</v>
      </c>
      <c r="V76" s="28">
        <f t="shared" si="70"/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9">
        <f t="shared" si="71"/>
        <v>0</v>
      </c>
      <c r="AT76" s="29">
        <f t="shared" si="71"/>
        <v>0</v>
      </c>
      <c r="AU76" s="28">
        <v>0</v>
      </c>
      <c r="AV76" s="28">
        <v>0</v>
      </c>
      <c r="AW76" s="28">
        <v>0</v>
      </c>
      <c r="AX76" s="28">
        <v>0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9">
        <f t="shared" si="72"/>
        <v>0</v>
      </c>
      <c r="BH76" s="29">
        <f t="shared" si="72"/>
        <v>0</v>
      </c>
      <c r="BI76" s="29">
        <f t="shared" si="73"/>
        <v>0</v>
      </c>
      <c r="BJ76" s="29">
        <f t="shared" si="73"/>
        <v>0</v>
      </c>
    </row>
    <row r="77" spans="1:62" ht="15" customHeight="1" x14ac:dyDescent="0.25">
      <c r="A77" s="26">
        <v>12</v>
      </c>
      <c r="B77" s="27"/>
      <c r="C77" s="28">
        <f t="shared" si="67"/>
        <v>0</v>
      </c>
      <c r="D77" s="28">
        <f t="shared" si="67"/>
        <v>0</v>
      </c>
      <c r="E77" s="28">
        <f t="shared" si="68"/>
        <v>0</v>
      </c>
      <c r="F77" s="28">
        <f t="shared" si="68"/>
        <v>0</v>
      </c>
      <c r="G77" s="28">
        <v>0</v>
      </c>
      <c r="H77" s="28">
        <v>0</v>
      </c>
      <c r="I77" s="28">
        <v>0</v>
      </c>
      <c r="J77" s="28">
        <v>0</v>
      </c>
      <c r="K77" s="28">
        <f t="shared" si="69"/>
        <v>0</v>
      </c>
      <c r="L77" s="28">
        <f t="shared" si="69"/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f t="shared" si="70"/>
        <v>0</v>
      </c>
      <c r="V77" s="28">
        <f t="shared" si="70"/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9">
        <f t="shared" si="71"/>
        <v>0</v>
      </c>
      <c r="AT77" s="29">
        <f t="shared" si="71"/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9">
        <f t="shared" si="72"/>
        <v>0</v>
      </c>
      <c r="BH77" s="29">
        <f t="shared" si="72"/>
        <v>0</v>
      </c>
      <c r="BI77" s="29">
        <f t="shared" si="73"/>
        <v>0</v>
      </c>
      <c r="BJ77" s="29">
        <f t="shared" si="73"/>
        <v>0</v>
      </c>
    </row>
    <row r="78" spans="1:62" ht="15" customHeight="1" x14ac:dyDescent="0.25">
      <c r="A78" s="26">
        <v>13</v>
      </c>
      <c r="B78" s="27"/>
      <c r="C78" s="28">
        <f t="shared" si="67"/>
        <v>0</v>
      </c>
      <c r="D78" s="28">
        <f t="shared" si="67"/>
        <v>0</v>
      </c>
      <c r="E78" s="28">
        <f t="shared" si="68"/>
        <v>0</v>
      </c>
      <c r="F78" s="28">
        <f t="shared" si="68"/>
        <v>0</v>
      </c>
      <c r="G78" s="28">
        <v>0</v>
      </c>
      <c r="H78" s="28">
        <v>0</v>
      </c>
      <c r="I78" s="28">
        <v>0</v>
      </c>
      <c r="J78" s="28">
        <v>0</v>
      </c>
      <c r="K78" s="28">
        <f t="shared" si="69"/>
        <v>0</v>
      </c>
      <c r="L78" s="28">
        <f t="shared" si="69"/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f t="shared" si="70"/>
        <v>0</v>
      </c>
      <c r="V78" s="28">
        <f t="shared" si="70"/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9">
        <f t="shared" si="71"/>
        <v>0</v>
      </c>
      <c r="AT78" s="29">
        <f t="shared" si="71"/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28">
        <v>0</v>
      </c>
      <c r="BF78" s="28">
        <v>0</v>
      </c>
      <c r="BG78" s="29">
        <f t="shared" si="72"/>
        <v>0</v>
      </c>
      <c r="BH78" s="29">
        <f t="shared" si="72"/>
        <v>0</v>
      </c>
      <c r="BI78" s="29">
        <f t="shared" si="73"/>
        <v>0</v>
      </c>
      <c r="BJ78" s="29">
        <f t="shared" si="73"/>
        <v>0</v>
      </c>
    </row>
    <row r="79" spans="1:62" ht="15" customHeight="1" x14ac:dyDescent="0.25">
      <c r="A79" s="26">
        <v>14</v>
      </c>
      <c r="B79" s="27"/>
      <c r="C79" s="28">
        <f t="shared" si="67"/>
        <v>0</v>
      </c>
      <c r="D79" s="28">
        <f t="shared" si="67"/>
        <v>0</v>
      </c>
      <c r="E79" s="28">
        <f t="shared" si="68"/>
        <v>0</v>
      </c>
      <c r="F79" s="28">
        <f t="shared" si="68"/>
        <v>0</v>
      </c>
      <c r="G79" s="28">
        <v>0</v>
      </c>
      <c r="H79" s="28">
        <v>0</v>
      </c>
      <c r="I79" s="28">
        <v>0</v>
      </c>
      <c r="J79" s="28">
        <v>0</v>
      </c>
      <c r="K79" s="28">
        <f t="shared" si="69"/>
        <v>0</v>
      </c>
      <c r="L79" s="28">
        <f t="shared" si="69"/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f t="shared" si="70"/>
        <v>0</v>
      </c>
      <c r="V79" s="28">
        <f t="shared" si="70"/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v>0</v>
      </c>
      <c r="AO79" s="28">
        <v>0</v>
      </c>
      <c r="AP79" s="28">
        <v>0</v>
      </c>
      <c r="AQ79" s="28">
        <v>0</v>
      </c>
      <c r="AR79" s="28">
        <v>0</v>
      </c>
      <c r="AS79" s="29">
        <f t="shared" si="71"/>
        <v>0</v>
      </c>
      <c r="AT79" s="29">
        <f t="shared" si="71"/>
        <v>0</v>
      </c>
      <c r="AU79" s="28">
        <v>0</v>
      </c>
      <c r="AV79" s="28">
        <v>0</v>
      </c>
      <c r="AW79" s="28">
        <v>0</v>
      </c>
      <c r="AX79" s="28">
        <v>0</v>
      </c>
      <c r="AY79" s="28">
        <v>0</v>
      </c>
      <c r="AZ79" s="28">
        <v>0</v>
      </c>
      <c r="BA79" s="28">
        <v>0</v>
      </c>
      <c r="BB79" s="28">
        <v>0</v>
      </c>
      <c r="BC79" s="28">
        <v>0</v>
      </c>
      <c r="BD79" s="28">
        <v>0</v>
      </c>
      <c r="BE79" s="28">
        <v>0</v>
      </c>
      <c r="BF79" s="28">
        <v>0</v>
      </c>
      <c r="BG79" s="29">
        <f t="shared" si="72"/>
        <v>0</v>
      </c>
      <c r="BH79" s="29">
        <f t="shared" si="72"/>
        <v>0</v>
      </c>
      <c r="BI79" s="29">
        <f t="shared" si="73"/>
        <v>0</v>
      </c>
      <c r="BJ79" s="29">
        <f t="shared" si="73"/>
        <v>0</v>
      </c>
    </row>
    <row r="80" spans="1:62" ht="15" customHeight="1" x14ac:dyDescent="0.25">
      <c r="A80" s="26">
        <v>15</v>
      </c>
      <c r="B80" s="27"/>
      <c r="C80" s="28">
        <f t="shared" si="67"/>
        <v>0</v>
      </c>
      <c r="D80" s="28">
        <f t="shared" si="67"/>
        <v>0</v>
      </c>
      <c r="E80" s="28">
        <f t="shared" si="68"/>
        <v>0</v>
      </c>
      <c r="F80" s="28">
        <f t="shared" si="68"/>
        <v>0</v>
      </c>
      <c r="G80" s="28">
        <v>0</v>
      </c>
      <c r="H80" s="28">
        <v>0</v>
      </c>
      <c r="I80" s="28">
        <v>0</v>
      </c>
      <c r="J80" s="28">
        <v>0</v>
      </c>
      <c r="K80" s="28">
        <f t="shared" si="69"/>
        <v>0</v>
      </c>
      <c r="L80" s="28">
        <f t="shared" si="69"/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f t="shared" si="70"/>
        <v>0</v>
      </c>
      <c r="V80" s="28">
        <f t="shared" si="70"/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9">
        <f t="shared" si="71"/>
        <v>0</v>
      </c>
      <c r="AT80" s="29">
        <f t="shared" si="71"/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>
        <v>0</v>
      </c>
      <c r="BD80" s="28">
        <v>0</v>
      </c>
      <c r="BE80" s="28">
        <v>0</v>
      </c>
      <c r="BF80" s="28">
        <v>0</v>
      </c>
      <c r="BG80" s="29">
        <f t="shared" si="72"/>
        <v>0</v>
      </c>
      <c r="BH80" s="29">
        <f t="shared" si="72"/>
        <v>0</v>
      </c>
      <c r="BI80" s="29">
        <f t="shared" si="73"/>
        <v>0</v>
      </c>
      <c r="BJ80" s="29">
        <f t="shared" si="73"/>
        <v>0</v>
      </c>
    </row>
    <row r="81" spans="1:62" ht="15" customHeight="1" x14ac:dyDescent="0.25">
      <c r="A81" s="42"/>
      <c r="B81" s="32" t="s">
        <v>146</v>
      </c>
      <c r="C81" s="33">
        <f t="shared" ref="C81:BJ81" si="74">SUM(C66:C80)</f>
        <v>3773</v>
      </c>
      <c r="D81" s="33">
        <f t="shared" si="74"/>
        <v>464254</v>
      </c>
      <c r="E81" s="33">
        <f t="shared" si="74"/>
        <v>3189</v>
      </c>
      <c r="F81" s="33">
        <f t="shared" si="74"/>
        <v>410336</v>
      </c>
      <c r="G81" s="33">
        <f t="shared" si="74"/>
        <v>296</v>
      </c>
      <c r="H81" s="33">
        <f t="shared" si="74"/>
        <v>61011.408046709039</v>
      </c>
      <c r="I81" s="33">
        <f t="shared" si="74"/>
        <v>250</v>
      </c>
      <c r="J81" s="33">
        <f t="shared" si="74"/>
        <v>58888.591953290968</v>
      </c>
      <c r="K81" s="33">
        <f t="shared" si="74"/>
        <v>546</v>
      </c>
      <c r="L81" s="33">
        <f t="shared" si="74"/>
        <v>119900</v>
      </c>
      <c r="M81" s="33">
        <f t="shared" si="74"/>
        <v>2643</v>
      </c>
      <c r="N81" s="33">
        <f t="shared" si="74"/>
        <v>290436</v>
      </c>
      <c r="O81" s="33">
        <f t="shared" si="74"/>
        <v>1413</v>
      </c>
      <c r="P81" s="33">
        <f t="shared" si="74"/>
        <v>130576</v>
      </c>
      <c r="Q81" s="33">
        <f t="shared" si="74"/>
        <v>563</v>
      </c>
      <c r="R81" s="33">
        <f t="shared" si="74"/>
        <v>51918</v>
      </c>
      <c r="S81" s="33">
        <f t="shared" si="74"/>
        <v>21</v>
      </c>
      <c r="T81" s="33">
        <f t="shared" si="74"/>
        <v>2000</v>
      </c>
      <c r="U81" s="33">
        <f t="shared" si="74"/>
        <v>991</v>
      </c>
      <c r="V81" s="33">
        <f t="shared" si="74"/>
        <v>2742763</v>
      </c>
      <c r="W81" s="33">
        <f t="shared" si="74"/>
        <v>539</v>
      </c>
      <c r="X81" s="33">
        <f t="shared" si="74"/>
        <v>660379</v>
      </c>
      <c r="Y81" s="33">
        <f t="shared" si="74"/>
        <v>138</v>
      </c>
      <c r="Z81" s="33">
        <f t="shared" si="74"/>
        <v>1232259</v>
      </c>
      <c r="AA81" s="33">
        <f t="shared" si="74"/>
        <v>44</v>
      </c>
      <c r="AB81" s="33">
        <f t="shared" si="74"/>
        <v>612395</v>
      </c>
      <c r="AC81" s="33">
        <f t="shared" si="74"/>
        <v>62</v>
      </c>
      <c r="AD81" s="33">
        <f t="shared" si="74"/>
        <v>37248</v>
      </c>
      <c r="AE81" s="33">
        <f t="shared" si="74"/>
        <v>208</v>
      </c>
      <c r="AF81" s="33">
        <f t="shared" si="74"/>
        <v>200482</v>
      </c>
      <c r="AG81" s="33">
        <f t="shared" si="74"/>
        <v>78</v>
      </c>
      <c r="AH81" s="33">
        <f t="shared" si="74"/>
        <v>35594</v>
      </c>
      <c r="AI81" s="33">
        <f t="shared" si="74"/>
        <v>263</v>
      </c>
      <c r="AJ81" s="33">
        <f t="shared" si="74"/>
        <v>46101</v>
      </c>
      <c r="AK81" s="33">
        <f t="shared" si="74"/>
        <v>190</v>
      </c>
      <c r="AL81" s="33">
        <f t="shared" si="74"/>
        <v>497803</v>
      </c>
      <c r="AM81" s="33">
        <f t="shared" si="74"/>
        <v>89</v>
      </c>
      <c r="AN81" s="33">
        <f t="shared" si="74"/>
        <v>38788</v>
      </c>
      <c r="AO81" s="33">
        <f t="shared" si="74"/>
        <v>126</v>
      </c>
      <c r="AP81" s="33">
        <f t="shared" si="74"/>
        <v>58857</v>
      </c>
      <c r="AQ81" s="33">
        <f t="shared" si="74"/>
        <v>399</v>
      </c>
      <c r="AR81" s="33">
        <f t="shared" si="74"/>
        <v>154450</v>
      </c>
      <c r="AS81" s="33">
        <f t="shared" si="74"/>
        <v>5909</v>
      </c>
      <c r="AT81" s="33">
        <f t="shared" si="74"/>
        <v>4038610</v>
      </c>
      <c r="AU81" s="33">
        <f t="shared" si="74"/>
        <v>686</v>
      </c>
      <c r="AV81" s="33">
        <f t="shared" si="74"/>
        <v>193287</v>
      </c>
      <c r="AW81" s="33">
        <f t="shared" si="74"/>
        <v>0</v>
      </c>
      <c r="AX81" s="33">
        <f t="shared" si="74"/>
        <v>0</v>
      </c>
      <c r="AY81" s="33">
        <f t="shared" si="74"/>
        <v>100</v>
      </c>
      <c r="AZ81" s="33">
        <f t="shared" si="74"/>
        <v>34400</v>
      </c>
      <c r="BA81" s="33">
        <f t="shared" si="74"/>
        <v>267</v>
      </c>
      <c r="BB81" s="33">
        <f t="shared" si="74"/>
        <v>141127</v>
      </c>
      <c r="BC81" s="33">
        <f t="shared" si="74"/>
        <v>800</v>
      </c>
      <c r="BD81" s="33">
        <f t="shared" si="74"/>
        <v>86200</v>
      </c>
      <c r="BE81" s="33">
        <f t="shared" si="74"/>
        <v>688</v>
      </c>
      <c r="BF81" s="33">
        <f t="shared" si="74"/>
        <v>292000</v>
      </c>
      <c r="BG81" s="33">
        <f t="shared" si="74"/>
        <v>1855</v>
      </c>
      <c r="BH81" s="33">
        <f t="shared" si="74"/>
        <v>553727</v>
      </c>
      <c r="BI81" s="33">
        <f t="shared" si="74"/>
        <v>7764</v>
      </c>
      <c r="BJ81" s="33">
        <f t="shared" si="74"/>
        <v>4592337</v>
      </c>
    </row>
    <row r="82" spans="1:62" ht="15" customHeight="1" x14ac:dyDescent="0.25"/>
    <row r="83" spans="1:62" ht="15" customHeight="1" x14ac:dyDescent="0.25"/>
    <row r="84" spans="1:62" ht="15" customHeight="1" x14ac:dyDescent="0.25">
      <c r="B84" s="16" t="s">
        <v>147</v>
      </c>
      <c r="C84" s="78">
        <f>'Bank wise'!C69-C63</f>
        <v>0</v>
      </c>
      <c r="D84" s="78">
        <f>'Bank wise'!D69-D63</f>
        <v>0</v>
      </c>
      <c r="E84" s="78">
        <f>'Bank wise'!E69-E63</f>
        <v>0</v>
      </c>
      <c r="F84" s="78">
        <f>'Bank wise'!F69-F63</f>
        <v>0</v>
      </c>
      <c r="G84" s="78">
        <f>'Bank wise'!G69-G63</f>
        <v>0</v>
      </c>
      <c r="H84" s="78">
        <f>'Bank wise'!H69-H63</f>
        <v>0</v>
      </c>
      <c r="I84" s="78">
        <f>'Bank wise'!I69-I63</f>
        <v>0</v>
      </c>
      <c r="J84" s="78">
        <f>'Bank wise'!J69-J63</f>
        <v>0</v>
      </c>
      <c r="K84" s="78">
        <f>'Bank wise'!K69-K63</f>
        <v>0</v>
      </c>
      <c r="L84" s="78">
        <f>'Bank wise'!L69-L63</f>
        <v>0</v>
      </c>
      <c r="M84" s="78">
        <f>'Bank wise'!M69-M63</f>
        <v>0</v>
      </c>
      <c r="N84" s="78">
        <f>'Bank wise'!N69-N63</f>
        <v>0</v>
      </c>
      <c r="O84" s="78">
        <f>'Bank wise'!O69-O63</f>
        <v>0</v>
      </c>
      <c r="P84" s="78">
        <f>'Bank wise'!P69-P63</f>
        <v>0</v>
      </c>
      <c r="Q84" s="78">
        <f>'Bank wise'!Q69-Q63</f>
        <v>0</v>
      </c>
      <c r="R84" s="78">
        <f>'Bank wise'!R69-R63</f>
        <v>0</v>
      </c>
      <c r="S84" s="78">
        <f>'Bank wise'!S69-S63</f>
        <v>0</v>
      </c>
      <c r="T84" s="78">
        <f>'Bank wise'!T69-T63</f>
        <v>0</v>
      </c>
      <c r="U84" s="78">
        <f>'Bank wise'!U69-U63</f>
        <v>0</v>
      </c>
      <c r="V84" s="78">
        <f>'Bank wise'!V69-V63</f>
        <v>0</v>
      </c>
      <c r="W84" s="78">
        <f>'Bank wise'!W69-W63</f>
        <v>0</v>
      </c>
      <c r="X84" s="78">
        <f>'Bank wise'!X69-X63</f>
        <v>0</v>
      </c>
      <c r="Y84" s="78">
        <f>'Bank wise'!Y69-Y63</f>
        <v>0</v>
      </c>
      <c r="Z84" s="78">
        <f>'Bank wise'!Z69-Z63</f>
        <v>0</v>
      </c>
      <c r="AA84" s="78">
        <f>'Bank wise'!AA69-AA63</f>
        <v>0</v>
      </c>
      <c r="AB84" s="78">
        <f>'Bank wise'!AB69-AB63</f>
        <v>0</v>
      </c>
      <c r="AC84" s="78">
        <f>'Bank wise'!AC69-AC63</f>
        <v>0</v>
      </c>
      <c r="AD84" s="78">
        <f>'Bank wise'!AD69-AD63</f>
        <v>0</v>
      </c>
      <c r="AE84" s="78">
        <f>'Bank wise'!AE69-AE63</f>
        <v>0</v>
      </c>
      <c r="AF84" s="78">
        <f>'Bank wise'!AF69-AF63</f>
        <v>0</v>
      </c>
      <c r="AG84" s="78">
        <f>'Bank wise'!AG69-AG63</f>
        <v>0</v>
      </c>
      <c r="AH84" s="78">
        <f>'Bank wise'!AH69-AH63</f>
        <v>0</v>
      </c>
      <c r="AI84" s="78">
        <f>'Bank wise'!AI69-AI63</f>
        <v>0</v>
      </c>
      <c r="AJ84" s="78">
        <f>'Bank wise'!AJ69-AJ63</f>
        <v>0</v>
      </c>
      <c r="AK84" s="78">
        <f>'Bank wise'!AK69-AK63</f>
        <v>0</v>
      </c>
      <c r="AL84" s="78">
        <f>'Bank wise'!AL69-AL63</f>
        <v>0</v>
      </c>
      <c r="AM84" s="78">
        <f>'Bank wise'!AM69-AM63</f>
        <v>0</v>
      </c>
      <c r="AN84" s="78">
        <f>'Bank wise'!AN69-AN63</f>
        <v>0</v>
      </c>
      <c r="AO84" s="78">
        <f>'Bank wise'!AO69-AO63</f>
        <v>0</v>
      </c>
      <c r="AP84" s="78">
        <f>'Bank wise'!AP69-AP63</f>
        <v>0</v>
      </c>
      <c r="AQ84" s="78">
        <f>'Bank wise'!AQ69-AQ63</f>
        <v>0</v>
      </c>
      <c r="AR84" s="78">
        <f>'Bank wise'!AR69-AR63</f>
        <v>0</v>
      </c>
      <c r="AS84" s="78">
        <f>'Bank wise'!AS69-AS63</f>
        <v>0</v>
      </c>
      <c r="AT84" s="78">
        <f>'Bank wise'!AT69-AT63</f>
        <v>0</v>
      </c>
      <c r="AU84" s="78">
        <f>'Bank wise'!AU69-AU63</f>
        <v>0</v>
      </c>
      <c r="AV84" s="78">
        <f>'Bank wise'!AV69-AV63</f>
        <v>0</v>
      </c>
      <c r="AW84" s="78">
        <f>'Bank wise'!AW69-AW63</f>
        <v>0</v>
      </c>
      <c r="AX84" s="78">
        <f>'Bank wise'!AX69-AX63</f>
        <v>0</v>
      </c>
      <c r="AY84" s="78">
        <f>'Bank wise'!AY69-AY63</f>
        <v>0</v>
      </c>
      <c r="AZ84" s="78">
        <f>'Bank wise'!AZ69-AZ63</f>
        <v>0</v>
      </c>
      <c r="BA84" s="78">
        <f>'Bank wise'!BA69-BA63</f>
        <v>0</v>
      </c>
      <c r="BB84" s="78">
        <f>'Bank wise'!BB69-BB63</f>
        <v>0</v>
      </c>
      <c r="BC84" s="78">
        <f>'Bank wise'!BC69-BC63</f>
        <v>0</v>
      </c>
      <c r="BD84" s="78">
        <f>'Bank wise'!BD69-BD63</f>
        <v>0</v>
      </c>
      <c r="BE84" s="78">
        <f>'Bank wise'!BE69-BE63</f>
        <v>0</v>
      </c>
      <c r="BF84" s="78">
        <f>'Bank wise'!BF69-BF63</f>
        <v>0</v>
      </c>
      <c r="BG84" s="78">
        <f>'Bank wise'!BG69-BG63</f>
        <v>0</v>
      </c>
      <c r="BH84" s="78">
        <f>'Bank wise'!BH69-BH63</f>
        <v>0</v>
      </c>
      <c r="BI84" s="78">
        <f>'Bank wise'!BI69-BI63</f>
        <v>0</v>
      </c>
      <c r="BJ84" s="78">
        <f>'Bank wise'!BJ69-BJ63</f>
        <v>0</v>
      </c>
    </row>
    <row r="85" spans="1:62" ht="15" customHeight="1" x14ac:dyDescent="0.25"/>
    <row r="86" spans="1:62" ht="15" customHeight="1" x14ac:dyDescent="0.25"/>
    <row r="87" spans="1:62" ht="15" customHeight="1" x14ac:dyDescent="0.25"/>
    <row r="88" spans="1:62" ht="15" customHeight="1" x14ac:dyDescent="0.25"/>
    <row r="89" spans="1:62" ht="15" customHeight="1" x14ac:dyDescent="0.25"/>
    <row r="90" spans="1:62" ht="15" customHeight="1" x14ac:dyDescent="0.25"/>
    <row r="91" spans="1:62" ht="15" customHeight="1" x14ac:dyDescent="0.25"/>
    <row r="92" spans="1:62" ht="15" customHeight="1" x14ac:dyDescent="0.25"/>
    <row r="93" spans="1:62" ht="15" customHeight="1" x14ac:dyDescent="0.25"/>
    <row r="94" spans="1:62" ht="15" customHeight="1" x14ac:dyDescent="0.25"/>
    <row r="95" spans="1:62" ht="15" customHeight="1" x14ac:dyDescent="0.25"/>
    <row r="96" spans="1:6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</sheetData>
  <sheetProtection algorithmName="SHA-512" hashValue="NlJDuZ9k22dDzBGweq4GoUKvGxpq3rq8GblMYMicNPsZW1luSclt4jlHzV8+jdMPqJN7fIh6QAlGJxtZHZXl0Q==" saltValue="n80bnLxaILQDe6l0/lsW4w==" spinCount="100000" sheet="1" objects="1" scenarios="1"/>
  <mergeCells count="36">
    <mergeCell ref="BI6:BJ8"/>
    <mergeCell ref="E7:F8"/>
    <mergeCell ref="G7:L7"/>
    <mergeCell ref="M7:N8"/>
    <mergeCell ref="G8:H8"/>
    <mergeCell ref="I8:J8"/>
    <mergeCell ref="K8:L8"/>
    <mergeCell ref="AU6:AV8"/>
    <mergeCell ref="AW6:AX8"/>
    <mergeCell ref="AY6:AZ8"/>
    <mergeCell ref="BA6:BB8"/>
    <mergeCell ref="BC6:BD8"/>
    <mergeCell ref="BE6:BF8"/>
    <mergeCell ref="AI6:AJ8"/>
    <mergeCell ref="AK6:AL8"/>
    <mergeCell ref="AA6:AB8"/>
    <mergeCell ref="AC6:AD8"/>
    <mergeCell ref="AE6:AF8"/>
    <mergeCell ref="AG6:AH8"/>
    <mergeCell ref="BG6:BH8"/>
    <mergeCell ref="C5:AT5"/>
    <mergeCell ref="AW5:BH5"/>
    <mergeCell ref="A6:A9"/>
    <mergeCell ref="B6:B9"/>
    <mergeCell ref="C6:D8"/>
    <mergeCell ref="E6:N6"/>
    <mergeCell ref="O6:P8"/>
    <mergeCell ref="Q6:R8"/>
    <mergeCell ref="S6:T8"/>
    <mergeCell ref="U6:V8"/>
    <mergeCell ref="AM6:AN8"/>
    <mergeCell ref="AO6:AP8"/>
    <mergeCell ref="AQ6:AR8"/>
    <mergeCell ref="AS6:AT8"/>
    <mergeCell ref="W6:X8"/>
    <mergeCell ref="Y6:Z8"/>
  </mergeCells>
  <dataValidations count="3">
    <dataValidation type="whole" allowBlank="1" showInputMessage="1" showErrorMessage="1" sqref="C66:T80 C39:T47 C57:T58 AU51:BF51 C49:T49 C54:T55 C60:T60 W39:AR47 W49:AR49 W54:AR55 W57:AR58 W60:AR60 W66:AR80 AU39:BF47 AU49:BF49 AU54:BF55 AU57:BF58 AU60:BF60 AU66:BF80 C24:T37 W24:AR37 AU24:BF37 W51:AR51 C51:T51 C11:T22 W11:AR22 AU11:BF22">
      <formula1>0</formula1>
      <formula2>9999999999</formula2>
    </dataValidation>
    <dataValidation type="whole" allowBlank="1" showInputMessage="1" showErrorMessage="1" sqref="C81:BJ81">
      <formula1>0</formula1>
      <formula2>9.99999999999999E+21</formula2>
    </dataValidation>
    <dataValidation type="whole" allowBlank="1" showInputMessage="1" showErrorMessage="1" sqref="U66:V80 AS49:AT49 BG57:BJ58 U49:V49 AS57:AT58 AS60:AT60 AS54:AT55 U60:V60 U57:V58 U54:V55 C61:BJ63 BG11:BJ22 U39:V47 AS39:AT47 BG66:BJ80 AS66:AT80 BG39:BJ47 BG49:BJ49 BG54:BJ55 BG60:BJ60 BG24:BJ37 C48:BJ48 C23:BJ23 C38:BJ38 C59:BJ59 C56:BJ56 U24:V37 AS24:AT37 C50:BJ50 BG51:BJ51 AS51:AT51 U51:V51 AS11:AT22 U11:V22 C52:BJ53">
      <formula1>0</formula1>
      <formula2>99999999999999900000</formula2>
    </dataValidation>
  </dataValidations>
  <printOptions horizontalCentered="1"/>
  <pageMargins left="0.25" right="0.25" top="0.25" bottom="0.25" header="0.25" footer="0.25"/>
  <pageSetup paperSize="9" scale="91" orientation="portrait" r:id="rId1"/>
  <headerFooter alignWithMargins="0"/>
  <colBreaks count="1" manualBreakCount="1">
    <brk id="4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T186"/>
  <sheetViews>
    <sheetView zoomScaleNormal="100" workbookViewId="0">
      <pane xSplit="2" ySplit="10" topLeftCell="C11" activePane="bottomRight" state="frozen"/>
      <selection activeCell="AD7" sqref="A1:XFD1048576"/>
      <selection pane="topRight" activeCell="AD7" sqref="A1:XFD1048576"/>
      <selection pane="bottomLeft" activeCell="AD7" sqref="A1:XFD1048576"/>
      <selection pane="bottomRight" activeCell="C11" sqref="C11"/>
    </sheetView>
  </sheetViews>
  <sheetFormatPr defaultRowHeight="12.75" x14ac:dyDescent="0.25"/>
  <cols>
    <col min="1" max="1" width="5.7109375" style="16" customWidth="1"/>
    <col min="2" max="2" width="29.140625" style="16" bestFit="1" customWidth="1"/>
    <col min="3" max="62" width="8.7109375" style="16" customWidth="1"/>
    <col min="63" max="16384" width="9.140625" style="16"/>
  </cols>
  <sheetData>
    <row r="1" spans="1:62" ht="20.25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6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3" spans="1:62" ht="15.75" x14ac:dyDescent="0.25">
      <c r="A3" s="18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</row>
    <row r="4" spans="1:62" ht="12.75" customHeight="1" x14ac:dyDescent="0.25">
      <c r="A4" s="19" t="s">
        <v>203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21" t="s">
        <v>63</v>
      </c>
    </row>
    <row r="5" spans="1:62" x14ac:dyDescent="0.25">
      <c r="A5" s="22"/>
      <c r="B5" s="22"/>
      <c r="C5" s="84" t="s">
        <v>64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71"/>
      <c r="AV5" s="71"/>
      <c r="AW5" s="85" t="s">
        <v>65</v>
      </c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22"/>
      <c r="BJ5" s="22"/>
    </row>
    <row r="6" spans="1:62" ht="17.100000000000001" customHeight="1" x14ac:dyDescent="0.25">
      <c r="A6" s="86" t="s">
        <v>66</v>
      </c>
      <c r="B6" s="86" t="s">
        <v>67</v>
      </c>
      <c r="C6" s="89" t="s">
        <v>68</v>
      </c>
      <c r="D6" s="90"/>
      <c r="E6" s="95" t="s">
        <v>13</v>
      </c>
      <c r="F6" s="95"/>
      <c r="G6" s="95"/>
      <c r="H6" s="95"/>
      <c r="I6" s="95"/>
      <c r="J6" s="95"/>
      <c r="K6" s="95"/>
      <c r="L6" s="95"/>
      <c r="M6" s="95"/>
      <c r="N6" s="95"/>
      <c r="O6" s="89" t="s">
        <v>69</v>
      </c>
      <c r="P6" s="90"/>
      <c r="Q6" s="89" t="s">
        <v>15</v>
      </c>
      <c r="R6" s="90"/>
      <c r="S6" s="89" t="s">
        <v>17</v>
      </c>
      <c r="T6" s="90"/>
      <c r="U6" s="89" t="s">
        <v>70</v>
      </c>
      <c r="V6" s="90"/>
      <c r="W6" s="89" t="s">
        <v>71</v>
      </c>
      <c r="X6" s="90"/>
      <c r="Y6" s="89" t="s">
        <v>72</v>
      </c>
      <c r="Z6" s="90"/>
      <c r="AA6" s="89" t="s">
        <v>73</v>
      </c>
      <c r="AB6" s="90"/>
      <c r="AC6" s="89" t="s">
        <v>27</v>
      </c>
      <c r="AD6" s="90"/>
      <c r="AE6" s="89" t="s">
        <v>29</v>
      </c>
      <c r="AF6" s="90"/>
      <c r="AG6" s="89" t="s">
        <v>31</v>
      </c>
      <c r="AH6" s="90"/>
      <c r="AI6" s="89" t="s">
        <v>33</v>
      </c>
      <c r="AJ6" s="90"/>
      <c r="AK6" s="89" t="s">
        <v>35</v>
      </c>
      <c r="AL6" s="90"/>
      <c r="AM6" s="89" t="s">
        <v>37</v>
      </c>
      <c r="AN6" s="90"/>
      <c r="AO6" s="89" t="s">
        <v>39</v>
      </c>
      <c r="AP6" s="90"/>
      <c r="AQ6" s="89" t="s">
        <v>41</v>
      </c>
      <c r="AR6" s="90"/>
      <c r="AS6" s="89" t="s">
        <v>74</v>
      </c>
      <c r="AT6" s="90"/>
      <c r="AU6" s="89" t="s">
        <v>43</v>
      </c>
      <c r="AV6" s="90"/>
      <c r="AW6" s="89" t="s">
        <v>46</v>
      </c>
      <c r="AX6" s="90"/>
      <c r="AY6" s="89" t="s">
        <v>33</v>
      </c>
      <c r="AZ6" s="90"/>
      <c r="BA6" s="89" t="s">
        <v>35</v>
      </c>
      <c r="BB6" s="90"/>
      <c r="BC6" s="89" t="s">
        <v>75</v>
      </c>
      <c r="BD6" s="90"/>
      <c r="BE6" s="89" t="s">
        <v>41</v>
      </c>
      <c r="BF6" s="90"/>
      <c r="BG6" s="89" t="s">
        <v>76</v>
      </c>
      <c r="BH6" s="90"/>
      <c r="BI6" s="89" t="s">
        <v>77</v>
      </c>
      <c r="BJ6" s="90"/>
    </row>
    <row r="7" spans="1:62" ht="17.100000000000001" customHeight="1" x14ac:dyDescent="0.25">
      <c r="A7" s="87"/>
      <c r="B7" s="87"/>
      <c r="C7" s="91"/>
      <c r="D7" s="92"/>
      <c r="E7" s="95" t="s">
        <v>78</v>
      </c>
      <c r="F7" s="95"/>
      <c r="G7" s="95" t="s">
        <v>79</v>
      </c>
      <c r="H7" s="95"/>
      <c r="I7" s="95"/>
      <c r="J7" s="95"/>
      <c r="K7" s="95"/>
      <c r="L7" s="95"/>
      <c r="M7" s="95" t="s">
        <v>80</v>
      </c>
      <c r="N7" s="95"/>
      <c r="O7" s="91"/>
      <c r="P7" s="92"/>
      <c r="Q7" s="91"/>
      <c r="R7" s="92"/>
      <c r="S7" s="91"/>
      <c r="T7" s="92"/>
      <c r="U7" s="91"/>
      <c r="V7" s="92"/>
      <c r="W7" s="91"/>
      <c r="X7" s="92"/>
      <c r="Y7" s="91"/>
      <c r="Z7" s="92"/>
      <c r="AA7" s="91"/>
      <c r="AB7" s="92"/>
      <c r="AC7" s="91"/>
      <c r="AD7" s="92"/>
      <c r="AE7" s="91"/>
      <c r="AF7" s="92"/>
      <c r="AG7" s="91"/>
      <c r="AH7" s="92"/>
      <c r="AI7" s="91"/>
      <c r="AJ7" s="92"/>
      <c r="AK7" s="91"/>
      <c r="AL7" s="92"/>
      <c r="AM7" s="91"/>
      <c r="AN7" s="92"/>
      <c r="AO7" s="91"/>
      <c r="AP7" s="92"/>
      <c r="AQ7" s="91"/>
      <c r="AR7" s="92"/>
      <c r="AS7" s="91"/>
      <c r="AT7" s="92"/>
      <c r="AU7" s="91"/>
      <c r="AV7" s="92"/>
      <c r="AW7" s="91"/>
      <c r="AX7" s="92"/>
      <c r="AY7" s="91"/>
      <c r="AZ7" s="92"/>
      <c r="BA7" s="91"/>
      <c r="BB7" s="92"/>
      <c r="BC7" s="91"/>
      <c r="BD7" s="92"/>
      <c r="BE7" s="91"/>
      <c r="BF7" s="92"/>
      <c r="BG7" s="91"/>
      <c r="BH7" s="92"/>
      <c r="BI7" s="91"/>
      <c r="BJ7" s="92"/>
    </row>
    <row r="8" spans="1:62" ht="24.95" customHeight="1" x14ac:dyDescent="0.25">
      <c r="A8" s="87"/>
      <c r="B8" s="87"/>
      <c r="C8" s="93"/>
      <c r="D8" s="94"/>
      <c r="E8" s="95"/>
      <c r="F8" s="95"/>
      <c r="G8" s="96" t="s">
        <v>81</v>
      </c>
      <c r="H8" s="96"/>
      <c r="I8" s="96" t="s">
        <v>82</v>
      </c>
      <c r="J8" s="96"/>
      <c r="K8" s="96" t="s">
        <v>83</v>
      </c>
      <c r="L8" s="96"/>
      <c r="M8" s="95"/>
      <c r="N8" s="95"/>
      <c r="O8" s="93"/>
      <c r="P8" s="94"/>
      <c r="Q8" s="93"/>
      <c r="R8" s="94"/>
      <c r="S8" s="93"/>
      <c r="T8" s="94"/>
      <c r="U8" s="93"/>
      <c r="V8" s="94"/>
      <c r="W8" s="93"/>
      <c r="X8" s="94"/>
      <c r="Y8" s="93"/>
      <c r="Z8" s="94"/>
      <c r="AA8" s="93"/>
      <c r="AB8" s="94"/>
      <c r="AC8" s="93"/>
      <c r="AD8" s="94"/>
      <c r="AE8" s="93"/>
      <c r="AF8" s="94"/>
      <c r="AG8" s="93"/>
      <c r="AH8" s="94"/>
      <c r="AI8" s="93"/>
      <c r="AJ8" s="94"/>
      <c r="AK8" s="93"/>
      <c r="AL8" s="94"/>
      <c r="AM8" s="93"/>
      <c r="AN8" s="94"/>
      <c r="AO8" s="93"/>
      <c r="AP8" s="94"/>
      <c r="AQ8" s="93"/>
      <c r="AR8" s="94"/>
      <c r="AS8" s="93"/>
      <c r="AT8" s="94"/>
      <c r="AU8" s="93"/>
      <c r="AV8" s="94"/>
      <c r="AW8" s="93"/>
      <c r="AX8" s="94"/>
      <c r="AY8" s="93"/>
      <c r="AZ8" s="94"/>
      <c r="BA8" s="93"/>
      <c r="BB8" s="94"/>
      <c r="BC8" s="93"/>
      <c r="BD8" s="94"/>
      <c r="BE8" s="93"/>
      <c r="BF8" s="94"/>
      <c r="BG8" s="93"/>
      <c r="BH8" s="94"/>
      <c r="BI8" s="93"/>
      <c r="BJ8" s="94"/>
    </row>
    <row r="9" spans="1:62" ht="15" customHeight="1" x14ac:dyDescent="0.25">
      <c r="A9" s="88"/>
      <c r="B9" s="88"/>
      <c r="C9" s="23" t="s">
        <v>84</v>
      </c>
      <c r="D9" s="24" t="s">
        <v>85</v>
      </c>
      <c r="E9" s="23" t="s">
        <v>84</v>
      </c>
      <c r="F9" s="24" t="s">
        <v>85</v>
      </c>
      <c r="G9" s="23" t="s">
        <v>84</v>
      </c>
      <c r="H9" s="24" t="s">
        <v>85</v>
      </c>
      <c r="I9" s="23" t="s">
        <v>84</v>
      </c>
      <c r="J9" s="24" t="s">
        <v>85</v>
      </c>
      <c r="K9" s="23" t="s">
        <v>84</v>
      </c>
      <c r="L9" s="24" t="s">
        <v>85</v>
      </c>
      <c r="M9" s="23" t="s">
        <v>84</v>
      </c>
      <c r="N9" s="24" t="s">
        <v>85</v>
      </c>
      <c r="O9" s="23" t="s">
        <v>84</v>
      </c>
      <c r="P9" s="24" t="s">
        <v>85</v>
      </c>
      <c r="Q9" s="23" t="s">
        <v>84</v>
      </c>
      <c r="R9" s="24" t="s">
        <v>85</v>
      </c>
      <c r="S9" s="23" t="s">
        <v>84</v>
      </c>
      <c r="T9" s="24" t="s">
        <v>85</v>
      </c>
      <c r="U9" s="23" t="s">
        <v>84</v>
      </c>
      <c r="V9" s="24" t="s">
        <v>85</v>
      </c>
      <c r="W9" s="23" t="s">
        <v>84</v>
      </c>
      <c r="X9" s="24" t="s">
        <v>85</v>
      </c>
      <c r="Y9" s="23" t="s">
        <v>84</v>
      </c>
      <c r="Z9" s="24" t="s">
        <v>85</v>
      </c>
      <c r="AA9" s="23" t="s">
        <v>84</v>
      </c>
      <c r="AB9" s="24" t="s">
        <v>85</v>
      </c>
      <c r="AC9" s="23" t="s">
        <v>84</v>
      </c>
      <c r="AD9" s="24" t="s">
        <v>85</v>
      </c>
      <c r="AE9" s="23" t="s">
        <v>84</v>
      </c>
      <c r="AF9" s="24" t="s">
        <v>85</v>
      </c>
      <c r="AG9" s="23" t="s">
        <v>84</v>
      </c>
      <c r="AH9" s="24" t="s">
        <v>85</v>
      </c>
      <c r="AI9" s="23" t="s">
        <v>84</v>
      </c>
      <c r="AJ9" s="24" t="s">
        <v>85</v>
      </c>
      <c r="AK9" s="23" t="s">
        <v>84</v>
      </c>
      <c r="AL9" s="24" t="s">
        <v>85</v>
      </c>
      <c r="AM9" s="23" t="s">
        <v>84</v>
      </c>
      <c r="AN9" s="24" t="s">
        <v>85</v>
      </c>
      <c r="AO9" s="23" t="s">
        <v>84</v>
      </c>
      <c r="AP9" s="24" t="s">
        <v>85</v>
      </c>
      <c r="AQ9" s="23" t="s">
        <v>84</v>
      </c>
      <c r="AR9" s="24" t="s">
        <v>85</v>
      </c>
      <c r="AS9" s="23" t="s">
        <v>84</v>
      </c>
      <c r="AT9" s="24" t="s">
        <v>85</v>
      </c>
      <c r="AU9" s="23" t="s">
        <v>84</v>
      </c>
      <c r="AV9" s="24" t="s">
        <v>85</v>
      </c>
      <c r="AW9" s="23" t="s">
        <v>84</v>
      </c>
      <c r="AX9" s="24" t="s">
        <v>85</v>
      </c>
      <c r="AY9" s="23" t="s">
        <v>84</v>
      </c>
      <c r="AZ9" s="24" t="s">
        <v>85</v>
      </c>
      <c r="BA9" s="23" t="s">
        <v>84</v>
      </c>
      <c r="BB9" s="24" t="s">
        <v>85</v>
      </c>
      <c r="BC9" s="23" t="s">
        <v>84</v>
      </c>
      <c r="BD9" s="24" t="s">
        <v>85</v>
      </c>
      <c r="BE9" s="23" t="s">
        <v>84</v>
      </c>
      <c r="BF9" s="24" t="s">
        <v>85</v>
      </c>
      <c r="BG9" s="23" t="s">
        <v>84</v>
      </c>
      <c r="BH9" s="24" t="s">
        <v>85</v>
      </c>
      <c r="BI9" s="23" t="s">
        <v>84</v>
      </c>
      <c r="BJ9" s="24" t="s">
        <v>85</v>
      </c>
    </row>
    <row r="10" spans="1:62" ht="15" customHeight="1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5">
        <v>18</v>
      </c>
      <c r="S10" s="25">
        <v>19</v>
      </c>
      <c r="T10" s="25">
        <v>20</v>
      </c>
      <c r="U10" s="25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  <c r="AL10" s="25">
        <v>38</v>
      </c>
      <c r="AM10" s="25">
        <v>39</v>
      </c>
      <c r="AN10" s="25">
        <v>40</v>
      </c>
      <c r="AO10" s="25">
        <v>41</v>
      </c>
      <c r="AP10" s="25">
        <v>42</v>
      </c>
      <c r="AQ10" s="25">
        <v>43</v>
      </c>
      <c r="AR10" s="25">
        <v>44</v>
      </c>
      <c r="AS10" s="25">
        <v>45</v>
      </c>
      <c r="AT10" s="25">
        <v>46</v>
      </c>
      <c r="AU10" s="25">
        <v>47</v>
      </c>
      <c r="AV10" s="25">
        <v>48</v>
      </c>
      <c r="AW10" s="25">
        <v>49</v>
      </c>
      <c r="AX10" s="25">
        <v>50</v>
      </c>
      <c r="AY10" s="25">
        <v>51</v>
      </c>
      <c r="AZ10" s="25">
        <v>52</v>
      </c>
      <c r="BA10" s="25">
        <v>53</v>
      </c>
      <c r="BB10" s="25">
        <v>54</v>
      </c>
      <c r="BC10" s="25">
        <v>55</v>
      </c>
      <c r="BD10" s="25">
        <v>56</v>
      </c>
      <c r="BE10" s="25">
        <v>57</v>
      </c>
      <c r="BF10" s="25">
        <v>58</v>
      </c>
      <c r="BG10" s="25">
        <v>59</v>
      </c>
      <c r="BH10" s="25">
        <v>60</v>
      </c>
      <c r="BI10" s="25">
        <v>61</v>
      </c>
      <c r="BJ10" s="25">
        <v>62</v>
      </c>
    </row>
    <row r="11" spans="1:62" ht="12.75" customHeight="1" x14ac:dyDescent="0.25">
      <c r="A11" s="26">
        <v>1</v>
      </c>
      <c r="B11" s="27" t="s">
        <v>148</v>
      </c>
      <c r="C11" s="28">
        <f>E11+Q11+S11</f>
        <v>59611</v>
      </c>
      <c r="D11" s="28">
        <f>F11+R11+T11</f>
        <v>5179305</v>
      </c>
      <c r="E11" s="28">
        <f>K11+M11</f>
        <v>57188</v>
      </c>
      <c r="F11" s="28">
        <f>L11+N11</f>
        <v>4757004</v>
      </c>
      <c r="G11" s="28">
        <v>29238</v>
      </c>
      <c r="H11" s="28">
        <v>3177427.2945435629</v>
      </c>
      <c r="I11" s="28">
        <v>21511</v>
      </c>
      <c r="J11" s="28">
        <v>650645.70545643731</v>
      </c>
      <c r="K11" s="28">
        <f>G11+I11</f>
        <v>50749</v>
      </c>
      <c r="L11" s="28">
        <f>H11+J11</f>
        <v>3828073</v>
      </c>
      <c r="M11" s="28">
        <v>6439</v>
      </c>
      <c r="N11" s="28">
        <v>928931.00000000012</v>
      </c>
      <c r="O11" s="28">
        <v>2248</v>
      </c>
      <c r="P11" s="28">
        <v>299745</v>
      </c>
      <c r="Q11" s="28">
        <v>1184</v>
      </c>
      <c r="R11" s="28">
        <v>203031</v>
      </c>
      <c r="S11" s="28">
        <v>1239</v>
      </c>
      <c r="T11" s="28">
        <v>219269.99999999997</v>
      </c>
      <c r="U11" s="28">
        <f>W11+Y11+AA11+AC11+AE11</f>
        <v>9910</v>
      </c>
      <c r="V11" s="28">
        <f>X11+Z11+AB11+AD11+AF11</f>
        <v>12205327.000000002</v>
      </c>
      <c r="W11" s="28">
        <v>2620</v>
      </c>
      <c r="X11" s="28">
        <v>2545545</v>
      </c>
      <c r="Y11" s="28">
        <v>4024</v>
      </c>
      <c r="Z11" s="28">
        <v>5514872.0000000019</v>
      </c>
      <c r="AA11" s="28">
        <v>1063</v>
      </c>
      <c r="AB11" s="28">
        <v>1664294.0000000002</v>
      </c>
      <c r="AC11" s="28">
        <v>707</v>
      </c>
      <c r="AD11" s="28">
        <v>332221.99999999994</v>
      </c>
      <c r="AE11" s="28">
        <v>1496</v>
      </c>
      <c r="AF11" s="28">
        <v>2148394</v>
      </c>
      <c r="AG11" s="28">
        <v>375</v>
      </c>
      <c r="AH11" s="28">
        <v>4713569</v>
      </c>
      <c r="AI11" s="28">
        <v>1756</v>
      </c>
      <c r="AJ11" s="28">
        <v>610312</v>
      </c>
      <c r="AK11" s="28">
        <v>2615</v>
      </c>
      <c r="AL11" s="28">
        <v>49415872</v>
      </c>
      <c r="AM11" s="28">
        <v>683</v>
      </c>
      <c r="AN11" s="28">
        <v>339221.00000000006</v>
      </c>
      <c r="AO11" s="28">
        <v>602</v>
      </c>
      <c r="AP11" s="28">
        <v>249374.00000000012</v>
      </c>
      <c r="AQ11" s="28">
        <v>2826</v>
      </c>
      <c r="AR11" s="28">
        <v>4264953</v>
      </c>
      <c r="AS11" s="29">
        <f>C11+U11+AG11+AI11+AK11+AM11+AO11+AQ11</f>
        <v>78378</v>
      </c>
      <c r="AT11" s="29">
        <f>D11+V11+AH11+AJ11+AL11+AN11+AP11+AR11</f>
        <v>76977933</v>
      </c>
      <c r="AU11" s="28">
        <v>9104</v>
      </c>
      <c r="AV11" s="28">
        <v>1938770</v>
      </c>
      <c r="AW11" s="28">
        <v>3</v>
      </c>
      <c r="AX11" s="28">
        <v>900</v>
      </c>
      <c r="AY11" s="28">
        <v>816</v>
      </c>
      <c r="AZ11" s="28">
        <v>163900</v>
      </c>
      <c r="BA11" s="28">
        <v>1180</v>
      </c>
      <c r="BB11" s="28">
        <v>2076835.0000000002</v>
      </c>
      <c r="BC11" s="28">
        <v>1620</v>
      </c>
      <c r="BD11" s="28">
        <v>333793</v>
      </c>
      <c r="BE11" s="28">
        <v>14058</v>
      </c>
      <c r="BF11" s="28">
        <v>87576331.634441093</v>
      </c>
      <c r="BG11" s="29">
        <f>AW11+AY11+BA11+BC11+BE11</f>
        <v>17677</v>
      </c>
      <c r="BH11" s="29">
        <f>AX11+AZ11+BB11+BD11+BF11</f>
        <v>90151759.634441093</v>
      </c>
      <c r="BI11" s="29">
        <f t="shared" ref="BI11:BJ26" si="0">BG11+AS11</f>
        <v>96055</v>
      </c>
      <c r="BJ11" s="29">
        <f t="shared" si="0"/>
        <v>167129692.63444108</v>
      </c>
    </row>
    <row r="12" spans="1:62" ht="12.75" customHeight="1" x14ac:dyDescent="0.25">
      <c r="A12" s="26">
        <v>2</v>
      </c>
      <c r="B12" s="27" t="s">
        <v>149</v>
      </c>
      <c r="C12" s="28">
        <f t="shared" ref="C12:D28" si="1">E12+Q12+S12</f>
        <v>24166</v>
      </c>
      <c r="D12" s="28">
        <f t="shared" si="1"/>
        <v>2282418.0000000005</v>
      </c>
      <c r="E12" s="28">
        <f t="shared" ref="E12:F28" si="2">K12+M12</f>
        <v>21976</v>
      </c>
      <c r="F12" s="28">
        <f t="shared" si="2"/>
        <v>1950666.0000000002</v>
      </c>
      <c r="G12" s="28">
        <v>11304</v>
      </c>
      <c r="H12" s="28">
        <v>1083645.4576155292</v>
      </c>
      <c r="I12" s="28">
        <v>5791</v>
      </c>
      <c r="J12" s="28">
        <v>320778.54238447105</v>
      </c>
      <c r="K12" s="28">
        <f t="shared" ref="K12:L28" si="3">G12+I12</f>
        <v>17095</v>
      </c>
      <c r="L12" s="28">
        <f t="shared" si="3"/>
        <v>1404424.0000000002</v>
      </c>
      <c r="M12" s="28">
        <v>4881</v>
      </c>
      <c r="N12" s="28">
        <v>546242</v>
      </c>
      <c r="O12" s="28">
        <v>1261</v>
      </c>
      <c r="P12" s="28">
        <v>141535</v>
      </c>
      <c r="Q12" s="28">
        <v>1680</v>
      </c>
      <c r="R12" s="28">
        <v>188171.00000000003</v>
      </c>
      <c r="S12" s="28">
        <v>510</v>
      </c>
      <c r="T12" s="28">
        <v>143581</v>
      </c>
      <c r="U12" s="28">
        <f t="shared" ref="U12:V28" si="4">W12+Y12+AA12+AC12+AE12</f>
        <v>10809</v>
      </c>
      <c r="V12" s="28">
        <f t="shared" si="4"/>
        <v>35704044</v>
      </c>
      <c r="W12" s="28">
        <v>4495</v>
      </c>
      <c r="X12" s="28">
        <v>2733998</v>
      </c>
      <c r="Y12" s="28">
        <v>3407</v>
      </c>
      <c r="Z12" s="28">
        <v>12124461</v>
      </c>
      <c r="AA12" s="28">
        <v>1268</v>
      </c>
      <c r="AB12" s="28">
        <v>11457999.999999998</v>
      </c>
      <c r="AC12" s="28">
        <v>290</v>
      </c>
      <c r="AD12" s="28">
        <v>120432</v>
      </c>
      <c r="AE12" s="28">
        <v>1349</v>
      </c>
      <c r="AF12" s="28">
        <v>9267153</v>
      </c>
      <c r="AG12" s="28">
        <v>238</v>
      </c>
      <c r="AH12" s="28">
        <v>8156306.0000000028</v>
      </c>
      <c r="AI12" s="28">
        <v>906</v>
      </c>
      <c r="AJ12" s="28">
        <v>355245</v>
      </c>
      <c r="AK12" s="28">
        <v>1737</v>
      </c>
      <c r="AL12" s="28">
        <v>5259498</v>
      </c>
      <c r="AM12" s="28">
        <v>533</v>
      </c>
      <c r="AN12" s="28">
        <v>278710</v>
      </c>
      <c r="AO12" s="28">
        <v>395</v>
      </c>
      <c r="AP12" s="28">
        <v>161018</v>
      </c>
      <c r="AQ12" s="28">
        <v>4016</v>
      </c>
      <c r="AR12" s="28">
        <v>4121674.9999999991</v>
      </c>
      <c r="AS12" s="29">
        <f t="shared" ref="AS12:AT28" si="5">C12+U12+AG12+AI12+AK12+AM12+AO12+AQ12</f>
        <v>42800</v>
      </c>
      <c r="AT12" s="29">
        <f t="shared" si="5"/>
        <v>56318914</v>
      </c>
      <c r="AU12" s="28">
        <v>5019</v>
      </c>
      <c r="AV12" s="28">
        <v>1449388</v>
      </c>
      <c r="AW12" s="28">
        <v>3</v>
      </c>
      <c r="AX12" s="28">
        <v>900</v>
      </c>
      <c r="AY12" s="28">
        <v>1653</v>
      </c>
      <c r="AZ12" s="28">
        <v>440730</v>
      </c>
      <c r="BA12" s="28">
        <v>1195</v>
      </c>
      <c r="BB12" s="28">
        <v>2111941.9999999995</v>
      </c>
      <c r="BC12" s="28">
        <v>3389</v>
      </c>
      <c r="BD12" s="28">
        <v>645738</v>
      </c>
      <c r="BE12" s="28">
        <v>12282</v>
      </c>
      <c r="BF12" s="28">
        <v>29330569.634441089</v>
      </c>
      <c r="BG12" s="29">
        <f t="shared" ref="BG12:BH28" si="6">AW12+AY12+BA12+BC12+BE12</f>
        <v>18522</v>
      </c>
      <c r="BH12" s="29">
        <f t="shared" si="6"/>
        <v>32529879.634441089</v>
      </c>
      <c r="BI12" s="29">
        <f t="shared" si="0"/>
        <v>61322</v>
      </c>
      <c r="BJ12" s="29">
        <f t="shared" si="0"/>
        <v>88848793.634441093</v>
      </c>
    </row>
    <row r="13" spans="1:62" ht="12.75" customHeight="1" x14ac:dyDescent="0.25">
      <c r="A13" s="26">
        <v>3</v>
      </c>
      <c r="B13" s="27" t="s">
        <v>86</v>
      </c>
      <c r="C13" s="28">
        <f t="shared" si="1"/>
        <v>465790</v>
      </c>
      <c r="D13" s="28">
        <f t="shared" si="1"/>
        <v>48369851</v>
      </c>
      <c r="E13" s="28">
        <f t="shared" si="2"/>
        <v>425217</v>
      </c>
      <c r="F13" s="28">
        <f t="shared" si="2"/>
        <v>43347088</v>
      </c>
      <c r="G13" s="28">
        <v>213564</v>
      </c>
      <c r="H13" s="28">
        <v>22055963.40394517</v>
      </c>
      <c r="I13" s="28">
        <v>114395</v>
      </c>
      <c r="J13" s="28">
        <v>8250490.5960548278</v>
      </c>
      <c r="K13" s="28">
        <f t="shared" si="3"/>
        <v>327959</v>
      </c>
      <c r="L13" s="28">
        <f t="shared" si="3"/>
        <v>30306454</v>
      </c>
      <c r="M13" s="28">
        <v>97258</v>
      </c>
      <c r="N13" s="28">
        <v>13040633.999999998</v>
      </c>
      <c r="O13" s="28">
        <v>40530</v>
      </c>
      <c r="P13" s="28">
        <v>5361214.0000000009</v>
      </c>
      <c r="Q13" s="28">
        <v>29381</v>
      </c>
      <c r="R13" s="28">
        <v>3343160</v>
      </c>
      <c r="S13" s="28">
        <v>11192</v>
      </c>
      <c r="T13" s="28">
        <v>1679603.0000000002</v>
      </c>
      <c r="U13" s="28">
        <f t="shared" si="4"/>
        <v>87616</v>
      </c>
      <c r="V13" s="28">
        <f t="shared" si="4"/>
        <v>212509970</v>
      </c>
      <c r="W13" s="28">
        <v>24415</v>
      </c>
      <c r="X13" s="28">
        <v>104135496.00000001</v>
      </c>
      <c r="Y13" s="28">
        <v>37193</v>
      </c>
      <c r="Z13" s="28">
        <v>60445073</v>
      </c>
      <c r="AA13" s="28">
        <v>7272</v>
      </c>
      <c r="AB13" s="28">
        <v>18345975</v>
      </c>
      <c r="AC13" s="28">
        <v>5674</v>
      </c>
      <c r="AD13" s="28">
        <v>2928730</v>
      </c>
      <c r="AE13" s="28">
        <v>13062</v>
      </c>
      <c r="AF13" s="28">
        <v>26654696.000000007</v>
      </c>
      <c r="AG13" s="28">
        <v>3687</v>
      </c>
      <c r="AH13" s="28">
        <v>24296296</v>
      </c>
      <c r="AI13" s="28">
        <v>14593</v>
      </c>
      <c r="AJ13" s="28">
        <v>4159699.0000000014</v>
      </c>
      <c r="AK13" s="28">
        <v>27866</v>
      </c>
      <c r="AL13" s="28">
        <v>36259288.000000007</v>
      </c>
      <c r="AM13" s="28">
        <v>7908</v>
      </c>
      <c r="AN13" s="28">
        <v>2938082</v>
      </c>
      <c r="AO13" s="28">
        <v>6600</v>
      </c>
      <c r="AP13" s="28">
        <v>2269706</v>
      </c>
      <c r="AQ13" s="28">
        <v>14775</v>
      </c>
      <c r="AR13" s="28">
        <v>17149255.999999996</v>
      </c>
      <c r="AS13" s="29">
        <f t="shared" si="5"/>
        <v>628835</v>
      </c>
      <c r="AT13" s="29">
        <f t="shared" si="5"/>
        <v>347952148</v>
      </c>
      <c r="AU13" s="28">
        <v>77556</v>
      </c>
      <c r="AV13" s="28">
        <v>21446402</v>
      </c>
      <c r="AW13" s="28">
        <v>122</v>
      </c>
      <c r="AX13" s="28">
        <v>60900</v>
      </c>
      <c r="AY13" s="28">
        <v>5074</v>
      </c>
      <c r="AZ13" s="28">
        <v>3187500</v>
      </c>
      <c r="BA13" s="28">
        <v>16226</v>
      </c>
      <c r="BB13" s="28">
        <v>21901184</v>
      </c>
      <c r="BC13" s="28">
        <v>6923</v>
      </c>
      <c r="BD13" s="28">
        <v>4976127</v>
      </c>
      <c r="BE13" s="28">
        <v>71930</v>
      </c>
      <c r="BF13" s="28">
        <v>172759081.13897279</v>
      </c>
      <c r="BG13" s="29">
        <f t="shared" si="6"/>
        <v>100275</v>
      </c>
      <c r="BH13" s="29">
        <f t="shared" si="6"/>
        <v>202884792.13897279</v>
      </c>
      <c r="BI13" s="29">
        <f t="shared" si="0"/>
        <v>729110</v>
      </c>
      <c r="BJ13" s="29">
        <f t="shared" si="0"/>
        <v>550836940.13897276</v>
      </c>
    </row>
    <row r="14" spans="1:62" ht="12.75" customHeight="1" x14ac:dyDescent="0.25">
      <c r="A14" s="26">
        <v>4</v>
      </c>
      <c r="B14" s="27" t="s">
        <v>87</v>
      </c>
      <c r="C14" s="28">
        <f t="shared" si="1"/>
        <v>558294</v>
      </c>
      <c r="D14" s="28">
        <f t="shared" si="1"/>
        <v>62118101</v>
      </c>
      <c r="E14" s="28">
        <f t="shared" si="2"/>
        <v>508762</v>
      </c>
      <c r="F14" s="28">
        <f t="shared" si="2"/>
        <v>55580750</v>
      </c>
      <c r="G14" s="28">
        <v>194103</v>
      </c>
      <c r="H14" s="28">
        <v>23425086.282687359</v>
      </c>
      <c r="I14" s="28">
        <v>153653</v>
      </c>
      <c r="J14" s="28">
        <v>13215005.717312643</v>
      </c>
      <c r="K14" s="28">
        <f t="shared" si="3"/>
        <v>347756</v>
      </c>
      <c r="L14" s="28">
        <f t="shared" si="3"/>
        <v>36640092</v>
      </c>
      <c r="M14" s="28">
        <v>161006</v>
      </c>
      <c r="N14" s="28">
        <v>18940657.999999996</v>
      </c>
      <c r="O14" s="28">
        <v>100659</v>
      </c>
      <c r="P14" s="28">
        <v>9671036</v>
      </c>
      <c r="Q14" s="28">
        <v>23225</v>
      </c>
      <c r="R14" s="28">
        <v>2857131</v>
      </c>
      <c r="S14" s="28">
        <v>26307</v>
      </c>
      <c r="T14" s="28">
        <v>3680219.9999999995</v>
      </c>
      <c r="U14" s="28">
        <f t="shared" si="4"/>
        <v>96799</v>
      </c>
      <c r="V14" s="28">
        <f t="shared" si="4"/>
        <v>128400339</v>
      </c>
      <c r="W14" s="28">
        <v>39363</v>
      </c>
      <c r="X14" s="28">
        <v>34390509.999999993</v>
      </c>
      <c r="Y14" s="28">
        <v>28900</v>
      </c>
      <c r="Z14" s="28">
        <v>61031460</v>
      </c>
      <c r="AA14" s="28">
        <v>11173</v>
      </c>
      <c r="AB14" s="28">
        <v>20457886</v>
      </c>
      <c r="AC14" s="28">
        <v>4087</v>
      </c>
      <c r="AD14" s="28">
        <v>2406056</v>
      </c>
      <c r="AE14" s="28">
        <v>13276</v>
      </c>
      <c r="AF14" s="28">
        <v>10114427.000000002</v>
      </c>
      <c r="AG14" s="28">
        <v>4839</v>
      </c>
      <c r="AH14" s="28">
        <v>16297078.000000004</v>
      </c>
      <c r="AI14" s="28">
        <v>10243</v>
      </c>
      <c r="AJ14" s="28">
        <v>3042429.9999999995</v>
      </c>
      <c r="AK14" s="28">
        <v>21779</v>
      </c>
      <c r="AL14" s="28">
        <v>23031583</v>
      </c>
      <c r="AM14" s="28">
        <v>3348</v>
      </c>
      <c r="AN14" s="28">
        <v>1421742</v>
      </c>
      <c r="AO14" s="28">
        <v>9281</v>
      </c>
      <c r="AP14" s="28">
        <v>1127667.9999999998</v>
      </c>
      <c r="AQ14" s="28">
        <v>20727</v>
      </c>
      <c r="AR14" s="28">
        <v>8980341</v>
      </c>
      <c r="AS14" s="29">
        <f t="shared" si="5"/>
        <v>725310</v>
      </c>
      <c r="AT14" s="29">
        <f t="shared" si="5"/>
        <v>244419282</v>
      </c>
      <c r="AU14" s="28">
        <v>60342</v>
      </c>
      <c r="AV14" s="28">
        <v>16802060</v>
      </c>
      <c r="AW14" s="28">
        <v>116</v>
      </c>
      <c r="AX14" s="28">
        <v>725000</v>
      </c>
      <c r="AY14" s="28">
        <v>10946</v>
      </c>
      <c r="AZ14" s="28">
        <v>1565194</v>
      </c>
      <c r="BA14" s="28">
        <v>35305</v>
      </c>
      <c r="BB14" s="28">
        <v>22751538</v>
      </c>
      <c r="BC14" s="28">
        <v>27438</v>
      </c>
      <c r="BD14" s="28">
        <v>3633979</v>
      </c>
      <c r="BE14" s="28">
        <v>56165</v>
      </c>
      <c r="BF14" s="28">
        <v>119533053.60422958</v>
      </c>
      <c r="BG14" s="29">
        <f t="shared" si="6"/>
        <v>129970</v>
      </c>
      <c r="BH14" s="29">
        <f t="shared" si="6"/>
        <v>148208764.60422957</v>
      </c>
      <c r="BI14" s="29">
        <f t="shared" si="0"/>
        <v>855280</v>
      </c>
      <c r="BJ14" s="29">
        <f t="shared" si="0"/>
        <v>392628046.60422957</v>
      </c>
    </row>
    <row r="15" spans="1:62" ht="12.75" customHeight="1" x14ac:dyDescent="0.25">
      <c r="A15" s="26">
        <v>5</v>
      </c>
      <c r="B15" s="27" t="s">
        <v>88</v>
      </c>
      <c r="C15" s="28">
        <f t="shared" si="1"/>
        <v>893163</v>
      </c>
      <c r="D15" s="28">
        <f t="shared" si="1"/>
        <v>86754254.000000015</v>
      </c>
      <c r="E15" s="28">
        <f t="shared" si="2"/>
        <v>838070</v>
      </c>
      <c r="F15" s="28">
        <f t="shared" si="2"/>
        <v>79607798.000000015</v>
      </c>
      <c r="G15" s="28">
        <v>444099</v>
      </c>
      <c r="H15" s="28">
        <v>41588782.563016862</v>
      </c>
      <c r="I15" s="28">
        <v>248005</v>
      </c>
      <c r="J15" s="28">
        <v>16093022.436983149</v>
      </c>
      <c r="K15" s="28">
        <f t="shared" si="3"/>
        <v>692104</v>
      </c>
      <c r="L15" s="28">
        <f t="shared" si="3"/>
        <v>57681805.000000015</v>
      </c>
      <c r="M15" s="28">
        <v>145966</v>
      </c>
      <c r="N15" s="28">
        <v>21925993</v>
      </c>
      <c r="O15" s="28">
        <v>58461</v>
      </c>
      <c r="P15" s="28">
        <v>8127974.9999999981</v>
      </c>
      <c r="Q15" s="28">
        <v>36041</v>
      </c>
      <c r="R15" s="28">
        <v>4380853.9999999991</v>
      </c>
      <c r="S15" s="28">
        <v>19052</v>
      </c>
      <c r="T15" s="28">
        <v>2765602.0000000005</v>
      </c>
      <c r="U15" s="28">
        <f t="shared" si="4"/>
        <v>112360</v>
      </c>
      <c r="V15" s="28">
        <f t="shared" si="4"/>
        <v>99767415</v>
      </c>
      <c r="W15" s="28">
        <v>29144</v>
      </c>
      <c r="X15" s="28">
        <v>27960969</v>
      </c>
      <c r="Y15" s="28">
        <v>51786</v>
      </c>
      <c r="Z15" s="28">
        <v>33457300</v>
      </c>
      <c r="AA15" s="28">
        <v>9957</v>
      </c>
      <c r="AB15" s="28">
        <v>8502775</v>
      </c>
      <c r="AC15" s="28">
        <v>6027</v>
      </c>
      <c r="AD15" s="28">
        <v>6550858</v>
      </c>
      <c r="AE15" s="28">
        <v>15446</v>
      </c>
      <c r="AF15" s="28">
        <v>23295513</v>
      </c>
      <c r="AG15" s="28">
        <v>3534</v>
      </c>
      <c r="AH15" s="28">
        <v>9805581.9999999981</v>
      </c>
      <c r="AI15" s="28">
        <v>12409</v>
      </c>
      <c r="AJ15" s="28">
        <v>3338228.9999999995</v>
      </c>
      <c r="AK15" s="28">
        <v>23695</v>
      </c>
      <c r="AL15" s="28">
        <v>24769028.000000007</v>
      </c>
      <c r="AM15" s="28">
        <v>5188</v>
      </c>
      <c r="AN15" s="28">
        <v>1783371</v>
      </c>
      <c r="AO15" s="28">
        <v>8749</v>
      </c>
      <c r="AP15" s="28">
        <v>3079325</v>
      </c>
      <c r="AQ15" s="28">
        <v>31418</v>
      </c>
      <c r="AR15" s="28">
        <v>10291409</v>
      </c>
      <c r="AS15" s="29">
        <f t="shared" si="5"/>
        <v>1090516</v>
      </c>
      <c r="AT15" s="29">
        <f t="shared" si="5"/>
        <v>239588613</v>
      </c>
      <c r="AU15" s="28">
        <v>124611</v>
      </c>
      <c r="AV15" s="28">
        <v>22948616.000000004</v>
      </c>
      <c r="AW15" s="28">
        <v>134</v>
      </c>
      <c r="AX15" s="28">
        <v>41300</v>
      </c>
      <c r="AY15" s="28">
        <v>5608</v>
      </c>
      <c r="AZ15" s="28">
        <v>2480476</v>
      </c>
      <c r="BA15" s="28">
        <v>17150</v>
      </c>
      <c r="BB15" s="28">
        <v>17275417</v>
      </c>
      <c r="BC15" s="28">
        <v>21502</v>
      </c>
      <c r="BD15" s="28">
        <v>4801192.9999999991</v>
      </c>
      <c r="BE15" s="28">
        <v>69219</v>
      </c>
      <c r="BF15" s="28">
        <v>74587726.797583088</v>
      </c>
      <c r="BG15" s="29">
        <f t="shared" si="6"/>
        <v>113613</v>
      </c>
      <c r="BH15" s="29">
        <f t="shared" si="6"/>
        <v>99186112.797583088</v>
      </c>
      <c r="BI15" s="29">
        <f t="shared" si="0"/>
        <v>1204129</v>
      </c>
      <c r="BJ15" s="29">
        <f t="shared" si="0"/>
        <v>338774725.7975831</v>
      </c>
    </row>
    <row r="16" spans="1:62" ht="12.75" customHeight="1" x14ac:dyDescent="0.25">
      <c r="A16" s="26">
        <v>6</v>
      </c>
      <c r="B16" s="27" t="s">
        <v>89</v>
      </c>
      <c r="C16" s="28">
        <f t="shared" si="1"/>
        <v>154464</v>
      </c>
      <c r="D16" s="28">
        <f t="shared" si="1"/>
        <v>15217460.999999998</v>
      </c>
      <c r="E16" s="28">
        <f t="shared" si="2"/>
        <v>144780</v>
      </c>
      <c r="F16" s="28">
        <f t="shared" si="2"/>
        <v>13819280.999999998</v>
      </c>
      <c r="G16" s="28">
        <v>75722</v>
      </c>
      <c r="H16" s="28">
        <v>7016681.9282249399</v>
      </c>
      <c r="I16" s="28">
        <v>40420</v>
      </c>
      <c r="J16" s="28">
        <v>2819812.0717750588</v>
      </c>
      <c r="K16" s="28">
        <f t="shared" si="3"/>
        <v>116142</v>
      </c>
      <c r="L16" s="28">
        <f t="shared" si="3"/>
        <v>9836493.9999999981</v>
      </c>
      <c r="M16" s="28">
        <v>28638</v>
      </c>
      <c r="N16" s="28">
        <v>3982787.0000000005</v>
      </c>
      <c r="O16" s="28">
        <v>11677</v>
      </c>
      <c r="P16" s="28">
        <v>2172058.9999999995</v>
      </c>
      <c r="Q16" s="28">
        <v>6929</v>
      </c>
      <c r="R16" s="28">
        <v>836441</v>
      </c>
      <c r="S16" s="28">
        <v>2755</v>
      </c>
      <c r="T16" s="28">
        <v>561739</v>
      </c>
      <c r="U16" s="28">
        <f t="shared" si="4"/>
        <v>48006</v>
      </c>
      <c r="V16" s="28">
        <f t="shared" si="4"/>
        <v>103435287.00000001</v>
      </c>
      <c r="W16" s="28">
        <v>18357</v>
      </c>
      <c r="X16" s="28">
        <v>30798585.000000004</v>
      </c>
      <c r="Y16" s="28">
        <v>15244</v>
      </c>
      <c r="Z16" s="28">
        <v>31599565.000000007</v>
      </c>
      <c r="AA16" s="28">
        <v>3955</v>
      </c>
      <c r="AB16" s="28">
        <v>26830158</v>
      </c>
      <c r="AC16" s="28">
        <v>2441</v>
      </c>
      <c r="AD16" s="28">
        <v>1943814</v>
      </c>
      <c r="AE16" s="28">
        <v>8009</v>
      </c>
      <c r="AF16" s="28">
        <v>12263165</v>
      </c>
      <c r="AG16" s="28">
        <v>1140</v>
      </c>
      <c r="AH16" s="28">
        <v>9595401</v>
      </c>
      <c r="AI16" s="28">
        <v>5140</v>
      </c>
      <c r="AJ16" s="28">
        <v>1287773.9999999998</v>
      </c>
      <c r="AK16" s="28">
        <v>7697</v>
      </c>
      <c r="AL16" s="28">
        <v>18142387</v>
      </c>
      <c r="AM16" s="28">
        <v>2246</v>
      </c>
      <c r="AN16" s="28">
        <v>1228960</v>
      </c>
      <c r="AO16" s="28">
        <v>2255</v>
      </c>
      <c r="AP16" s="28">
        <v>1107511</v>
      </c>
      <c r="AQ16" s="28">
        <v>5383</v>
      </c>
      <c r="AR16" s="28">
        <v>5404913</v>
      </c>
      <c r="AS16" s="29">
        <f t="shared" si="5"/>
        <v>226331</v>
      </c>
      <c r="AT16" s="29">
        <f t="shared" si="5"/>
        <v>155419694</v>
      </c>
      <c r="AU16" s="28">
        <v>24989</v>
      </c>
      <c r="AV16" s="28">
        <v>9002644</v>
      </c>
      <c r="AW16" s="28">
        <v>30</v>
      </c>
      <c r="AX16" s="28">
        <v>8400</v>
      </c>
      <c r="AY16" s="28">
        <v>2125</v>
      </c>
      <c r="AZ16" s="28">
        <v>473600</v>
      </c>
      <c r="BA16" s="28">
        <v>4963</v>
      </c>
      <c r="BB16" s="28">
        <v>16133236.000000002</v>
      </c>
      <c r="BC16" s="28">
        <v>4852</v>
      </c>
      <c r="BD16" s="28">
        <v>589300</v>
      </c>
      <c r="BE16" s="28">
        <v>28866</v>
      </c>
      <c r="BF16" s="28">
        <v>72563006.960725069</v>
      </c>
      <c r="BG16" s="29">
        <f t="shared" si="6"/>
        <v>40836</v>
      </c>
      <c r="BH16" s="29">
        <f t="shared" si="6"/>
        <v>89767542.960725069</v>
      </c>
      <c r="BI16" s="29">
        <f t="shared" si="0"/>
        <v>267167</v>
      </c>
      <c r="BJ16" s="29">
        <f t="shared" si="0"/>
        <v>245187236.96072507</v>
      </c>
    </row>
    <row r="17" spans="1:62" ht="12.75" customHeight="1" x14ac:dyDescent="0.25">
      <c r="A17" s="26">
        <v>7</v>
      </c>
      <c r="B17" s="27" t="s">
        <v>90</v>
      </c>
      <c r="C17" s="28">
        <f t="shared" si="1"/>
        <v>484791</v>
      </c>
      <c r="D17" s="28">
        <f t="shared" si="1"/>
        <v>44948427</v>
      </c>
      <c r="E17" s="28">
        <f t="shared" si="2"/>
        <v>469372</v>
      </c>
      <c r="F17" s="28">
        <f t="shared" si="2"/>
        <v>42184852</v>
      </c>
      <c r="G17" s="28">
        <v>253934</v>
      </c>
      <c r="H17" s="28">
        <v>24826218.615302376</v>
      </c>
      <c r="I17" s="28">
        <v>144032</v>
      </c>
      <c r="J17" s="28">
        <v>6683770.3846976189</v>
      </c>
      <c r="K17" s="28">
        <f t="shared" si="3"/>
        <v>397966</v>
      </c>
      <c r="L17" s="28">
        <f t="shared" si="3"/>
        <v>31509988.999999996</v>
      </c>
      <c r="M17" s="28">
        <v>71406</v>
      </c>
      <c r="N17" s="28">
        <v>10674863.000000002</v>
      </c>
      <c r="O17" s="28">
        <v>30086</v>
      </c>
      <c r="P17" s="28">
        <v>4492475.0000000009</v>
      </c>
      <c r="Q17" s="28">
        <v>8643</v>
      </c>
      <c r="R17" s="28">
        <v>1542849.0000000002</v>
      </c>
      <c r="S17" s="28">
        <v>6776</v>
      </c>
      <c r="T17" s="28">
        <v>1220725.9999999998</v>
      </c>
      <c r="U17" s="28">
        <f t="shared" si="4"/>
        <v>75069</v>
      </c>
      <c r="V17" s="28">
        <f t="shared" si="4"/>
        <v>68628254</v>
      </c>
      <c r="W17" s="28">
        <v>9257</v>
      </c>
      <c r="X17" s="28">
        <v>4711617.0000000009</v>
      </c>
      <c r="Y17" s="28">
        <v>51391</v>
      </c>
      <c r="Z17" s="28">
        <v>30522625</v>
      </c>
      <c r="AA17" s="28">
        <v>4449</v>
      </c>
      <c r="AB17" s="28">
        <v>24299393</v>
      </c>
      <c r="AC17" s="28">
        <v>2512</v>
      </c>
      <c r="AD17" s="28">
        <v>782553.99999999988</v>
      </c>
      <c r="AE17" s="28">
        <v>7460</v>
      </c>
      <c r="AF17" s="28">
        <v>8312064.9999999991</v>
      </c>
      <c r="AG17" s="28">
        <v>1829</v>
      </c>
      <c r="AH17" s="28">
        <v>8058740.0000000009</v>
      </c>
      <c r="AI17" s="28">
        <v>6259</v>
      </c>
      <c r="AJ17" s="28">
        <v>1963716.9999999998</v>
      </c>
      <c r="AK17" s="28">
        <v>13537</v>
      </c>
      <c r="AL17" s="28">
        <v>34149901.000000015</v>
      </c>
      <c r="AM17" s="28">
        <v>2651</v>
      </c>
      <c r="AN17" s="28">
        <v>988006</v>
      </c>
      <c r="AO17" s="28">
        <v>4395</v>
      </c>
      <c r="AP17" s="28">
        <v>2222850.0000000005</v>
      </c>
      <c r="AQ17" s="28">
        <v>12109</v>
      </c>
      <c r="AR17" s="28">
        <v>6581876.0000000009</v>
      </c>
      <c r="AS17" s="29">
        <f t="shared" si="5"/>
        <v>600640</v>
      </c>
      <c r="AT17" s="29">
        <f t="shared" si="5"/>
        <v>167541771</v>
      </c>
      <c r="AU17" s="28">
        <v>71033</v>
      </c>
      <c r="AV17" s="28">
        <v>10660991</v>
      </c>
      <c r="AW17" s="28">
        <v>54</v>
      </c>
      <c r="AX17" s="28">
        <v>16900</v>
      </c>
      <c r="AY17" s="28">
        <v>1362</v>
      </c>
      <c r="AZ17" s="28">
        <v>643900</v>
      </c>
      <c r="BA17" s="28">
        <v>8046</v>
      </c>
      <c r="BB17" s="28">
        <v>6004902</v>
      </c>
      <c r="BC17" s="28">
        <v>2790</v>
      </c>
      <c r="BD17" s="28">
        <v>1564141.0000000002</v>
      </c>
      <c r="BE17" s="28">
        <v>40727</v>
      </c>
      <c r="BF17" s="28">
        <v>70528635.066465259</v>
      </c>
      <c r="BG17" s="29">
        <f t="shared" si="6"/>
        <v>52979</v>
      </c>
      <c r="BH17" s="29">
        <f t="shared" si="6"/>
        <v>78758478.066465259</v>
      </c>
      <c r="BI17" s="29">
        <f t="shared" si="0"/>
        <v>653619</v>
      </c>
      <c r="BJ17" s="29">
        <f t="shared" si="0"/>
        <v>246300249.06646526</v>
      </c>
    </row>
    <row r="18" spans="1:62" ht="12.75" customHeight="1" x14ac:dyDescent="0.25">
      <c r="A18" s="26">
        <v>8</v>
      </c>
      <c r="B18" s="27" t="s">
        <v>150</v>
      </c>
      <c r="C18" s="28">
        <f t="shared" si="1"/>
        <v>63993</v>
      </c>
      <c r="D18" s="28">
        <f t="shared" si="1"/>
        <v>5843875</v>
      </c>
      <c r="E18" s="28">
        <f t="shared" si="2"/>
        <v>60281</v>
      </c>
      <c r="F18" s="28">
        <f t="shared" si="2"/>
        <v>5371267</v>
      </c>
      <c r="G18" s="28">
        <v>30191</v>
      </c>
      <c r="H18" s="28">
        <v>2538034.8285140945</v>
      </c>
      <c r="I18" s="28">
        <v>15584</v>
      </c>
      <c r="J18" s="28">
        <v>1171460.171485906</v>
      </c>
      <c r="K18" s="28">
        <f t="shared" si="3"/>
        <v>45775</v>
      </c>
      <c r="L18" s="28">
        <f t="shared" si="3"/>
        <v>3709495.0000000005</v>
      </c>
      <c r="M18" s="28">
        <v>14506</v>
      </c>
      <c r="N18" s="28">
        <v>1661772</v>
      </c>
      <c r="O18" s="28">
        <v>3803</v>
      </c>
      <c r="P18" s="28">
        <v>459516.99999999994</v>
      </c>
      <c r="Q18" s="28">
        <v>2449</v>
      </c>
      <c r="R18" s="28">
        <v>292613</v>
      </c>
      <c r="S18" s="28">
        <v>1263</v>
      </c>
      <c r="T18" s="28">
        <v>179995</v>
      </c>
      <c r="U18" s="28">
        <f t="shared" si="4"/>
        <v>19231</v>
      </c>
      <c r="V18" s="28">
        <f t="shared" si="4"/>
        <v>38396361.999999993</v>
      </c>
      <c r="W18" s="28">
        <v>7663</v>
      </c>
      <c r="X18" s="28">
        <v>3784680.0000000005</v>
      </c>
      <c r="Y18" s="28">
        <v>8550</v>
      </c>
      <c r="Z18" s="28">
        <v>19113185.999999996</v>
      </c>
      <c r="AA18" s="28">
        <v>817</v>
      </c>
      <c r="AB18" s="28">
        <v>11704578.999999998</v>
      </c>
      <c r="AC18" s="28">
        <v>246</v>
      </c>
      <c r="AD18" s="28">
        <v>87677</v>
      </c>
      <c r="AE18" s="28">
        <v>1955</v>
      </c>
      <c r="AF18" s="28">
        <v>3706239.9999999995</v>
      </c>
      <c r="AG18" s="28">
        <v>1049</v>
      </c>
      <c r="AH18" s="28">
        <v>8195741</v>
      </c>
      <c r="AI18" s="28">
        <v>2405</v>
      </c>
      <c r="AJ18" s="28">
        <v>948370.99999999988</v>
      </c>
      <c r="AK18" s="28">
        <v>12291</v>
      </c>
      <c r="AL18" s="28">
        <v>8862560</v>
      </c>
      <c r="AM18" s="28">
        <v>1266</v>
      </c>
      <c r="AN18" s="28">
        <v>747189</v>
      </c>
      <c r="AO18" s="28">
        <v>1156</v>
      </c>
      <c r="AP18" s="28">
        <v>481975.00000000012</v>
      </c>
      <c r="AQ18" s="28">
        <v>3972</v>
      </c>
      <c r="AR18" s="28">
        <v>5111337</v>
      </c>
      <c r="AS18" s="29">
        <f t="shared" si="5"/>
        <v>105363</v>
      </c>
      <c r="AT18" s="29">
        <f t="shared" si="5"/>
        <v>68587410</v>
      </c>
      <c r="AU18" s="28">
        <v>13055</v>
      </c>
      <c r="AV18" s="28">
        <v>3088664</v>
      </c>
      <c r="AW18" s="28">
        <v>27</v>
      </c>
      <c r="AX18" s="28">
        <v>8400</v>
      </c>
      <c r="AY18" s="28">
        <v>1024</v>
      </c>
      <c r="AZ18" s="28">
        <v>169300</v>
      </c>
      <c r="BA18" s="28">
        <v>3129</v>
      </c>
      <c r="BB18" s="28">
        <v>2704017</v>
      </c>
      <c r="BC18" s="28">
        <v>2122</v>
      </c>
      <c r="BD18" s="28">
        <v>381364</v>
      </c>
      <c r="BE18" s="28">
        <v>17086</v>
      </c>
      <c r="BF18" s="28">
        <v>52262836.791540779</v>
      </c>
      <c r="BG18" s="29">
        <f t="shared" si="6"/>
        <v>23388</v>
      </c>
      <c r="BH18" s="29">
        <f t="shared" si="6"/>
        <v>55525917.791540779</v>
      </c>
      <c r="BI18" s="29">
        <f t="shared" si="0"/>
        <v>128751</v>
      </c>
      <c r="BJ18" s="29">
        <f t="shared" si="0"/>
        <v>124113327.79154077</v>
      </c>
    </row>
    <row r="19" spans="1:62" ht="12.75" customHeight="1" x14ac:dyDescent="0.25">
      <c r="A19" s="26">
        <v>9</v>
      </c>
      <c r="B19" s="27" t="s">
        <v>91</v>
      </c>
      <c r="C19" s="28">
        <f t="shared" si="1"/>
        <v>41748</v>
      </c>
      <c r="D19" s="28">
        <f t="shared" si="1"/>
        <v>3840281.9999999995</v>
      </c>
      <c r="E19" s="28">
        <f t="shared" si="2"/>
        <v>37810</v>
      </c>
      <c r="F19" s="28">
        <f t="shared" si="2"/>
        <v>3301955.9999999995</v>
      </c>
      <c r="G19" s="28">
        <v>16434</v>
      </c>
      <c r="H19" s="28">
        <v>1390251.3885466037</v>
      </c>
      <c r="I19" s="28">
        <v>8562</v>
      </c>
      <c r="J19" s="28">
        <v>496392.61145339586</v>
      </c>
      <c r="K19" s="28">
        <f t="shared" si="3"/>
        <v>24996</v>
      </c>
      <c r="L19" s="28">
        <f t="shared" si="3"/>
        <v>1886643.9999999995</v>
      </c>
      <c r="M19" s="28">
        <v>12814</v>
      </c>
      <c r="N19" s="28">
        <v>1415312</v>
      </c>
      <c r="O19" s="28">
        <v>5907</v>
      </c>
      <c r="P19" s="28">
        <v>633216</v>
      </c>
      <c r="Q19" s="28">
        <v>2724</v>
      </c>
      <c r="R19" s="28">
        <v>313334.99999999994</v>
      </c>
      <c r="S19" s="28">
        <v>1214</v>
      </c>
      <c r="T19" s="28">
        <v>224990.99999999994</v>
      </c>
      <c r="U19" s="28">
        <f t="shared" si="4"/>
        <v>26341</v>
      </c>
      <c r="V19" s="28">
        <f t="shared" si="4"/>
        <v>74509172.000000015</v>
      </c>
      <c r="W19" s="28">
        <v>10552</v>
      </c>
      <c r="X19" s="28">
        <v>29604936.000000011</v>
      </c>
      <c r="Y19" s="28">
        <v>12507</v>
      </c>
      <c r="Z19" s="28">
        <v>32117234.000000004</v>
      </c>
      <c r="AA19" s="28">
        <v>702</v>
      </c>
      <c r="AB19" s="28">
        <v>8634623.0000000019</v>
      </c>
      <c r="AC19" s="28">
        <v>617</v>
      </c>
      <c r="AD19" s="28">
        <v>347832</v>
      </c>
      <c r="AE19" s="28">
        <v>1963</v>
      </c>
      <c r="AF19" s="28">
        <v>3804546.9999999995</v>
      </c>
      <c r="AG19" s="28">
        <v>583</v>
      </c>
      <c r="AH19" s="28">
        <v>966668.99999999988</v>
      </c>
      <c r="AI19" s="28">
        <v>1587</v>
      </c>
      <c r="AJ19" s="28">
        <v>641184.99999999988</v>
      </c>
      <c r="AK19" s="28">
        <v>4058</v>
      </c>
      <c r="AL19" s="28">
        <v>10743361</v>
      </c>
      <c r="AM19" s="28">
        <v>1326</v>
      </c>
      <c r="AN19" s="28">
        <v>474158.00000000006</v>
      </c>
      <c r="AO19" s="28">
        <v>706</v>
      </c>
      <c r="AP19" s="28">
        <v>261169</v>
      </c>
      <c r="AQ19" s="28">
        <v>2660</v>
      </c>
      <c r="AR19" s="28">
        <v>4428764</v>
      </c>
      <c r="AS19" s="29">
        <f t="shared" si="5"/>
        <v>79009</v>
      </c>
      <c r="AT19" s="29">
        <f t="shared" si="5"/>
        <v>95864760.000000015</v>
      </c>
      <c r="AU19" s="28">
        <v>8193</v>
      </c>
      <c r="AV19" s="28">
        <v>2997450</v>
      </c>
      <c r="AW19" s="28">
        <v>13</v>
      </c>
      <c r="AX19" s="28">
        <v>4200</v>
      </c>
      <c r="AY19" s="28">
        <v>326</v>
      </c>
      <c r="AZ19" s="28">
        <v>137700</v>
      </c>
      <c r="BA19" s="28">
        <v>1922</v>
      </c>
      <c r="BB19" s="28">
        <v>2934504</v>
      </c>
      <c r="BC19" s="28">
        <v>550</v>
      </c>
      <c r="BD19" s="28">
        <v>101440</v>
      </c>
      <c r="BE19" s="28">
        <v>19265</v>
      </c>
      <c r="BF19" s="28">
        <v>54114798.093655601</v>
      </c>
      <c r="BG19" s="29">
        <f t="shared" si="6"/>
        <v>22076</v>
      </c>
      <c r="BH19" s="29">
        <f t="shared" si="6"/>
        <v>57292642.093655601</v>
      </c>
      <c r="BI19" s="29">
        <f t="shared" si="0"/>
        <v>101085</v>
      </c>
      <c r="BJ19" s="29">
        <f t="shared" si="0"/>
        <v>153157402.09365562</v>
      </c>
    </row>
    <row r="20" spans="1:62" ht="12.75" customHeight="1" x14ac:dyDescent="0.25">
      <c r="A20" s="26">
        <v>10</v>
      </c>
      <c r="B20" s="27" t="s">
        <v>92</v>
      </c>
      <c r="C20" s="28">
        <f t="shared" si="1"/>
        <v>65856</v>
      </c>
      <c r="D20" s="28">
        <f t="shared" si="1"/>
        <v>7204199</v>
      </c>
      <c r="E20" s="28">
        <f t="shared" si="2"/>
        <v>59411</v>
      </c>
      <c r="F20" s="28">
        <f t="shared" si="2"/>
        <v>6120957</v>
      </c>
      <c r="G20" s="28">
        <v>27408</v>
      </c>
      <c r="H20" s="28">
        <v>2775636.5202106163</v>
      </c>
      <c r="I20" s="28">
        <v>15154</v>
      </c>
      <c r="J20" s="28">
        <v>1217929.4797893839</v>
      </c>
      <c r="K20" s="28">
        <f t="shared" si="3"/>
        <v>42562</v>
      </c>
      <c r="L20" s="28">
        <f t="shared" si="3"/>
        <v>3993566</v>
      </c>
      <c r="M20" s="28">
        <v>16849</v>
      </c>
      <c r="N20" s="28">
        <v>2127391</v>
      </c>
      <c r="O20" s="28">
        <v>9784</v>
      </c>
      <c r="P20" s="28">
        <v>1268423</v>
      </c>
      <c r="Q20" s="28">
        <v>4012</v>
      </c>
      <c r="R20" s="28">
        <v>477787.00000000017</v>
      </c>
      <c r="S20" s="28">
        <v>2433</v>
      </c>
      <c r="T20" s="28">
        <v>605455</v>
      </c>
      <c r="U20" s="28">
        <f t="shared" si="4"/>
        <v>22690</v>
      </c>
      <c r="V20" s="28">
        <f t="shared" si="4"/>
        <v>44346500</v>
      </c>
      <c r="W20" s="28">
        <v>7994</v>
      </c>
      <c r="X20" s="28">
        <v>9110238</v>
      </c>
      <c r="Y20" s="28">
        <v>9796</v>
      </c>
      <c r="Z20" s="28">
        <v>26702876.999999996</v>
      </c>
      <c r="AA20" s="28">
        <v>1798</v>
      </c>
      <c r="AB20" s="28">
        <v>2543931</v>
      </c>
      <c r="AC20" s="28">
        <v>800</v>
      </c>
      <c r="AD20" s="28">
        <v>362042</v>
      </c>
      <c r="AE20" s="28">
        <v>2302</v>
      </c>
      <c r="AF20" s="28">
        <v>5627412</v>
      </c>
      <c r="AG20" s="28">
        <v>491</v>
      </c>
      <c r="AH20" s="28">
        <v>13846633.000000002</v>
      </c>
      <c r="AI20" s="28">
        <v>1996</v>
      </c>
      <c r="AJ20" s="28">
        <v>764558.00000000012</v>
      </c>
      <c r="AK20" s="28">
        <v>6281</v>
      </c>
      <c r="AL20" s="28">
        <v>5765391.0000000009</v>
      </c>
      <c r="AM20" s="28">
        <v>794</v>
      </c>
      <c r="AN20" s="28">
        <v>547076.99999999988</v>
      </c>
      <c r="AO20" s="28">
        <v>1038</v>
      </c>
      <c r="AP20" s="28">
        <v>489835.99999999994</v>
      </c>
      <c r="AQ20" s="28">
        <v>5257</v>
      </c>
      <c r="AR20" s="28">
        <v>5188882</v>
      </c>
      <c r="AS20" s="29">
        <f t="shared" si="5"/>
        <v>104403</v>
      </c>
      <c r="AT20" s="29">
        <f t="shared" si="5"/>
        <v>78153076</v>
      </c>
      <c r="AU20" s="28">
        <v>11344</v>
      </c>
      <c r="AV20" s="28">
        <v>4006683</v>
      </c>
      <c r="AW20" s="28">
        <v>14</v>
      </c>
      <c r="AX20" s="28">
        <v>4200</v>
      </c>
      <c r="AY20" s="28">
        <v>949</v>
      </c>
      <c r="AZ20" s="28">
        <v>680612</v>
      </c>
      <c r="BA20" s="28">
        <v>2574</v>
      </c>
      <c r="BB20" s="28">
        <v>5574235.9999999991</v>
      </c>
      <c r="BC20" s="28">
        <v>2993</v>
      </c>
      <c r="BD20" s="28">
        <v>741397.00000000012</v>
      </c>
      <c r="BE20" s="28">
        <v>20159</v>
      </c>
      <c r="BF20" s="28">
        <v>61998479.885196373</v>
      </c>
      <c r="BG20" s="29">
        <f t="shared" si="6"/>
        <v>26689</v>
      </c>
      <c r="BH20" s="29">
        <f t="shared" si="6"/>
        <v>68998924.885196373</v>
      </c>
      <c r="BI20" s="29">
        <f t="shared" si="0"/>
        <v>131092</v>
      </c>
      <c r="BJ20" s="29">
        <f t="shared" si="0"/>
        <v>147152000.88519639</v>
      </c>
    </row>
    <row r="21" spans="1:62" ht="12.75" customHeight="1" x14ac:dyDescent="0.25">
      <c r="A21" s="26">
        <v>11</v>
      </c>
      <c r="B21" s="27" t="s">
        <v>151</v>
      </c>
      <c r="C21" s="28">
        <f t="shared" si="1"/>
        <v>24464</v>
      </c>
      <c r="D21" s="28">
        <f t="shared" si="1"/>
        <v>2350678</v>
      </c>
      <c r="E21" s="28">
        <f t="shared" si="2"/>
        <v>23316</v>
      </c>
      <c r="F21" s="28">
        <f t="shared" si="2"/>
        <v>2175321</v>
      </c>
      <c r="G21" s="28">
        <v>12154</v>
      </c>
      <c r="H21" s="28">
        <v>1094070.2577399269</v>
      </c>
      <c r="I21" s="28">
        <v>5491</v>
      </c>
      <c r="J21" s="28">
        <v>430466.7422600732</v>
      </c>
      <c r="K21" s="28">
        <f t="shared" si="3"/>
        <v>17645</v>
      </c>
      <c r="L21" s="28">
        <f t="shared" si="3"/>
        <v>1524537</v>
      </c>
      <c r="M21" s="28">
        <v>5671</v>
      </c>
      <c r="N21" s="28">
        <v>650783.99999999988</v>
      </c>
      <c r="O21" s="28">
        <v>1167</v>
      </c>
      <c r="P21" s="28">
        <v>154036</v>
      </c>
      <c r="Q21" s="28">
        <v>661</v>
      </c>
      <c r="R21" s="28">
        <v>113007</v>
      </c>
      <c r="S21" s="28">
        <v>487</v>
      </c>
      <c r="T21" s="28">
        <v>62350.000000000015</v>
      </c>
      <c r="U21" s="28">
        <f t="shared" si="4"/>
        <v>12216</v>
      </c>
      <c r="V21" s="28">
        <f t="shared" si="4"/>
        <v>45994523.000000007</v>
      </c>
      <c r="W21" s="28">
        <v>5814</v>
      </c>
      <c r="X21" s="28">
        <v>14306652.000000006</v>
      </c>
      <c r="Y21" s="28">
        <v>4548</v>
      </c>
      <c r="Z21" s="28">
        <v>22250606</v>
      </c>
      <c r="AA21" s="28">
        <v>670</v>
      </c>
      <c r="AB21" s="28">
        <v>5360639</v>
      </c>
      <c r="AC21" s="28">
        <v>294</v>
      </c>
      <c r="AD21" s="28">
        <v>243125</v>
      </c>
      <c r="AE21" s="28">
        <v>890</v>
      </c>
      <c r="AF21" s="28">
        <v>3833500.9999999995</v>
      </c>
      <c r="AG21" s="28">
        <v>634</v>
      </c>
      <c r="AH21" s="28">
        <v>14531843.000000002</v>
      </c>
      <c r="AI21" s="28">
        <v>1395</v>
      </c>
      <c r="AJ21" s="28">
        <v>689679.99999999988</v>
      </c>
      <c r="AK21" s="28">
        <v>4448</v>
      </c>
      <c r="AL21" s="28">
        <v>20752137.000000004</v>
      </c>
      <c r="AM21" s="28">
        <v>873</v>
      </c>
      <c r="AN21" s="28">
        <v>400890</v>
      </c>
      <c r="AO21" s="28">
        <v>436</v>
      </c>
      <c r="AP21" s="28">
        <v>195632.00000000003</v>
      </c>
      <c r="AQ21" s="28">
        <v>3749</v>
      </c>
      <c r="AR21" s="28">
        <v>4928684</v>
      </c>
      <c r="AS21" s="29">
        <f t="shared" si="5"/>
        <v>48215</v>
      </c>
      <c r="AT21" s="29">
        <f t="shared" si="5"/>
        <v>89844067.000000015</v>
      </c>
      <c r="AU21" s="28">
        <v>5442</v>
      </c>
      <c r="AV21" s="28">
        <v>2960314</v>
      </c>
      <c r="AW21" s="28">
        <v>23</v>
      </c>
      <c r="AX21" s="28">
        <v>10200</v>
      </c>
      <c r="AY21" s="28">
        <v>1101</v>
      </c>
      <c r="AZ21" s="28">
        <v>275711</v>
      </c>
      <c r="BA21" s="28">
        <v>2142</v>
      </c>
      <c r="BB21" s="28">
        <v>4184930.0000000005</v>
      </c>
      <c r="BC21" s="28">
        <v>3155</v>
      </c>
      <c r="BD21" s="28">
        <v>401312</v>
      </c>
      <c r="BE21" s="28">
        <v>14920</v>
      </c>
      <c r="BF21" s="28">
        <v>57272991.951661624</v>
      </c>
      <c r="BG21" s="29">
        <f t="shared" si="6"/>
        <v>21341</v>
      </c>
      <c r="BH21" s="29">
        <f t="shared" si="6"/>
        <v>62145144.951661624</v>
      </c>
      <c r="BI21" s="29">
        <f t="shared" si="0"/>
        <v>69556</v>
      </c>
      <c r="BJ21" s="29">
        <f t="shared" si="0"/>
        <v>151989211.95166165</v>
      </c>
    </row>
    <row r="22" spans="1:62" ht="12.75" customHeight="1" x14ac:dyDescent="0.25">
      <c r="A22" s="26">
        <v>12</v>
      </c>
      <c r="B22" s="27" t="s">
        <v>93</v>
      </c>
      <c r="C22" s="28">
        <f t="shared" si="1"/>
        <v>3693</v>
      </c>
      <c r="D22" s="28">
        <f t="shared" si="1"/>
        <v>563672.00000000012</v>
      </c>
      <c r="E22" s="28">
        <f t="shared" si="2"/>
        <v>3520</v>
      </c>
      <c r="F22" s="28">
        <f t="shared" si="2"/>
        <v>538520.00000000012</v>
      </c>
      <c r="G22" s="28">
        <v>1141</v>
      </c>
      <c r="H22" s="28">
        <v>155585.78740254612</v>
      </c>
      <c r="I22" s="28">
        <v>499</v>
      </c>
      <c r="J22" s="28">
        <v>51667.212597453909</v>
      </c>
      <c r="K22" s="28">
        <f t="shared" si="3"/>
        <v>1640</v>
      </c>
      <c r="L22" s="28">
        <f t="shared" si="3"/>
        <v>207253.00000000003</v>
      </c>
      <c r="M22" s="28">
        <v>1880</v>
      </c>
      <c r="N22" s="28">
        <v>331267.00000000006</v>
      </c>
      <c r="O22" s="28">
        <v>1467</v>
      </c>
      <c r="P22" s="28">
        <v>276009</v>
      </c>
      <c r="Q22" s="28">
        <v>28</v>
      </c>
      <c r="R22" s="28">
        <v>1652</v>
      </c>
      <c r="S22" s="28">
        <v>145</v>
      </c>
      <c r="T22" s="28">
        <v>23500</v>
      </c>
      <c r="U22" s="28">
        <f t="shared" si="4"/>
        <v>13547</v>
      </c>
      <c r="V22" s="28">
        <f t="shared" si="4"/>
        <v>18717589</v>
      </c>
      <c r="W22" s="28">
        <v>12105</v>
      </c>
      <c r="X22" s="28">
        <v>7923490.0000000009</v>
      </c>
      <c r="Y22" s="28">
        <v>997</v>
      </c>
      <c r="Z22" s="28">
        <v>3947179.9999999995</v>
      </c>
      <c r="AA22" s="28">
        <v>108</v>
      </c>
      <c r="AB22" s="28">
        <v>4200885</v>
      </c>
      <c r="AC22" s="28">
        <v>63</v>
      </c>
      <c r="AD22" s="28">
        <v>36211.999999999993</v>
      </c>
      <c r="AE22" s="28">
        <v>274</v>
      </c>
      <c r="AF22" s="28">
        <v>2609821.9999999995</v>
      </c>
      <c r="AG22" s="28">
        <v>103</v>
      </c>
      <c r="AH22" s="28">
        <v>584514</v>
      </c>
      <c r="AI22" s="28">
        <v>1041</v>
      </c>
      <c r="AJ22" s="28">
        <v>491368</v>
      </c>
      <c r="AK22" s="28">
        <v>2015</v>
      </c>
      <c r="AL22" s="28">
        <v>6444570</v>
      </c>
      <c r="AM22" s="28">
        <v>165</v>
      </c>
      <c r="AN22" s="28">
        <v>264942</v>
      </c>
      <c r="AO22" s="28">
        <v>73</v>
      </c>
      <c r="AP22" s="28">
        <v>51740</v>
      </c>
      <c r="AQ22" s="28">
        <v>501</v>
      </c>
      <c r="AR22" s="28">
        <v>3720027.0000000005</v>
      </c>
      <c r="AS22" s="29">
        <f t="shared" si="5"/>
        <v>21138</v>
      </c>
      <c r="AT22" s="29">
        <f t="shared" si="5"/>
        <v>30838422</v>
      </c>
      <c r="AU22" s="28">
        <v>2194</v>
      </c>
      <c r="AV22" s="28">
        <v>2104709</v>
      </c>
      <c r="AW22" s="28">
        <v>35</v>
      </c>
      <c r="AX22" s="28">
        <v>240000</v>
      </c>
      <c r="AY22" s="28">
        <v>815</v>
      </c>
      <c r="AZ22" s="28">
        <v>159160</v>
      </c>
      <c r="BA22" s="28">
        <v>1105</v>
      </c>
      <c r="BB22" s="28">
        <v>6696043.0000000009</v>
      </c>
      <c r="BC22" s="28">
        <v>4904</v>
      </c>
      <c r="BD22" s="28">
        <v>3398000</v>
      </c>
      <c r="BE22" s="28">
        <v>8282</v>
      </c>
      <c r="BF22" s="28">
        <v>51590609</v>
      </c>
      <c r="BG22" s="29">
        <f t="shared" si="6"/>
        <v>15141</v>
      </c>
      <c r="BH22" s="29">
        <f t="shared" si="6"/>
        <v>62083812</v>
      </c>
      <c r="BI22" s="29">
        <f t="shared" si="0"/>
        <v>36279</v>
      </c>
      <c r="BJ22" s="29">
        <f t="shared" si="0"/>
        <v>92922234</v>
      </c>
    </row>
    <row r="23" spans="1:62" ht="12.75" customHeight="1" x14ac:dyDescent="0.25">
      <c r="A23" s="26">
        <v>13</v>
      </c>
      <c r="B23" s="27" t="s">
        <v>94</v>
      </c>
      <c r="C23" s="28">
        <f t="shared" si="1"/>
        <v>77207</v>
      </c>
      <c r="D23" s="28">
        <f t="shared" si="1"/>
        <v>8027048.9999999991</v>
      </c>
      <c r="E23" s="28">
        <f t="shared" si="2"/>
        <v>73250</v>
      </c>
      <c r="F23" s="28">
        <f t="shared" si="2"/>
        <v>7171232.9999999991</v>
      </c>
      <c r="G23" s="28">
        <v>36534</v>
      </c>
      <c r="H23" s="28">
        <v>4037755.6861822172</v>
      </c>
      <c r="I23" s="28">
        <v>21636</v>
      </c>
      <c r="J23" s="28">
        <v>1043265.3138177822</v>
      </c>
      <c r="K23" s="28">
        <f t="shared" si="3"/>
        <v>58170</v>
      </c>
      <c r="L23" s="28">
        <f t="shared" si="3"/>
        <v>5081020.9999999991</v>
      </c>
      <c r="M23" s="28">
        <v>15080</v>
      </c>
      <c r="N23" s="28">
        <v>2090212</v>
      </c>
      <c r="O23" s="28">
        <v>5994</v>
      </c>
      <c r="P23" s="28">
        <v>898566.99999999977</v>
      </c>
      <c r="Q23" s="28">
        <v>2682</v>
      </c>
      <c r="R23" s="28">
        <v>397169</v>
      </c>
      <c r="S23" s="28">
        <v>1275</v>
      </c>
      <c r="T23" s="28">
        <v>458647</v>
      </c>
      <c r="U23" s="28">
        <f t="shared" si="4"/>
        <v>21607</v>
      </c>
      <c r="V23" s="28">
        <f t="shared" si="4"/>
        <v>54756004</v>
      </c>
      <c r="W23" s="28">
        <v>6912</v>
      </c>
      <c r="X23" s="28">
        <v>10443757</v>
      </c>
      <c r="Y23" s="28">
        <v>7149</v>
      </c>
      <c r="Z23" s="28">
        <v>22425388.999999996</v>
      </c>
      <c r="AA23" s="28">
        <v>1412</v>
      </c>
      <c r="AB23" s="28">
        <v>13658383.000000004</v>
      </c>
      <c r="AC23" s="28">
        <v>795</v>
      </c>
      <c r="AD23" s="28">
        <v>474560.99999999994</v>
      </c>
      <c r="AE23" s="28">
        <v>5339</v>
      </c>
      <c r="AF23" s="28">
        <v>7753914</v>
      </c>
      <c r="AG23" s="28">
        <v>682</v>
      </c>
      <c r="AH23" s="28">
        <v>14627218.000000002</v>
      </c>
      <c r="AI23" s="28">
        <v>2848</v>
      </c>
      <c r="AJ23" s="28">
        <v>1038687.9999999999</v>
      </c>
      <c r="AK23" s="28">
        <v>6021</v>
      </c>
      <c r="AL23" s="28">
        <v>4474005</v>
      </c>
      <c r="AM23" s="28">
        <v>1992</v>
      </c>
      <c r="AN23" s="28">
        <v>1207820</v>
      </c>
      <c r="AO23" s="28">
        <v>1499</v>
      </c>
      <c r="AP23" s="28">
        <v>815815.00000000012</v>
      </c>
      <c r="AQ23" s="28">
        <v>5466</v>
      </c>
      <c r="AR23" s="28">
        <v>4920631.0000000009</v>
      </c>
      <c r="AS23" s="29">
        <f t="shared" si="5"/>
        <v>117322</v>
      </c>
      <c r="AT23" s="29">
        <f t="shared" si="5"/>
        <v>89867230</v>
      </c>
      <c r="AU23" s="28">
        <v>13182</v>
      </c>
      <c r="AV23" s="28">
        <v>4542199.0000000009</v>
      </c>
      <c r="AW23" s="28">
        <v>12</v>
      </c>
      <c r="AX23" s="28">
        <v>4200</v>
      </c>
      <c r="AY23" s="28">
        <v>3590</v>
      </c>
      <c r="AZ23" s="28">
        <v>1628929</v>
      </c>
      <c r="BA23" s="28">
        <v>4196</v>
      </c>
      <c r="BB23" s="28">
        <v>6257279</v>
      </c>
      <c r="BC23" s="28">
        <v>8545</v>
      </c>
      <c r="BD23" s="28">
        <v>1805884.9999999998</v>
      </c>
      <c r="BE23" s="28">
        <v>20695</v>
      </c>
      <c r="BF23" s="28">
        <v>62207401.854984879</v>
      </c>
      <c r="BG23" s="29">
        <f t="shared" si="6"/>
        <v>37038</v>
      </c>
      <c r="BH23" s="29">
        <f t="shared" si="6"/>
        <v>71903694.854984879</v>
      </c>
      <c r="BI23" s="29">
        <f t="shared" si="0"/>
        <v>154360</v>
      </c>
      <c r="BJ23" s="29">
        <f t="shared" si="0"/>
        <v>161770924.85498488</v>
      </c>
    </row>
    <row r="24" spans="1:62" ht="12.75" customHeight="1" x14ac:dyDescent="0.25">
      <c r="A24" s="26">
        <v>14</v>
      </c>
      <c r="B24" s="27" t="s">
        <v>95</v>
      </c>
      <c r="C24" s="28">
        <f t="shared" si="1"/>
        <v>1803941</v>
      </c>
      <c r="D24" s="28">
        <f t="shared" si="1"/>
        <v>157701076</v>
      </c>
      <c r="E24" s="28">
        <f t="shared" si="2"/>
        <v>1713755</v>
      </c>
      <c r="F24" s="28">
        <f t="shared" si="2"/>
        <v>146164104</v>
      </c>
      <c r="G24" s="28">
        <v>946579</v>
      </c>
      <c r="H24" s="28">
        <v>87603351.615130901</v>
      </c>
      <c r="I24" s="28">
        <v>521270</v>
      </c>
      <c r="J24" s="28">
        <v>26606385.384869102</v>
      </c>
      <c r="K24" s="28">
        <f t="shared" si="3"/>
        <v>1467849</v>
      </c>
      <c r="L24" s="28">
        <f t="shared" si="3"/>
        <v>114209737</v>
      </c>
      <c r="M24" s="28">
        <v>245906</v>
      </c>
      <c r="N24" s="28">
        <v>31954367</v>
      </c>
      <c r="O24" s="28">
        <v>108018</v>
      </c>
      <c r="P24" s="28">
        <v>11607731</v>
      </c>
      <c r="Q24" s="28">
        <v>52687</v>
      </c>
      <c r="R24" s="28">
        <v>6589327</v>
      </c>
      <c r="S24" s="28">
        <v>37499</v>
      </c>
      <c r="T24" s="28">
        <v>4947645</v>
      </c>
      <c r="U24" s="28">
        <f t="shared" si="4"/>
        <v>258262</v>
      </c>
      <c r="V24" s="28">
        <f t="shared" si="4"/>
        <v>173804603</v>
      </c>
      <c r="W24" s="28">
        <v>54712</v>
      </c>
      <c r="X24" s="28">
        <v>52469803</v>
      </c>
      <c r="Y24" s="28">
        <v>98296</v>
      </c>
      <c r="Z24" s="28">
        <v>64700261.000000007</v>
      </c>
      <c r="AA24" s="28">
        <v>29810</v>
      </c>
      <c r="AB24" s="28">
        <v>20603473</v>
      </c>
      <c r="AC24" s="28">
        <v>30395</v>
      </c>
      <c r="AD24" s="28">
        <v>10718439.000000002</v>
      </c>
      <c r="AE24" s="28">
        <v>45049</v>
      </c>
      <c r="AF24" s="28">
        <v>25312626.999999996</v>
      </c>
      <c r="AG24" s="28">
        <v>17001</v>
      </c>
      <c r="AH24" s="28">
        <v>59280824.645805731</v>
      </c>
      <c r="AI24" s="28">
        <v>53157</v>
      </c>
      <c r="AJ24" s="28">
        <v>13648375.626643565</v>
      </c>
      <c r="AK24" s="28">
        <v>121263</v>
      </c>
      <c r="AL24" s="28">
        <v>91262545.643971056</v>
      </c>
      <c r="AM24" s="28">
        <v>17886</v>
      </c>
      <c r="AN24" s="28">
        <v>5042075.4219753332</v>
      </c>
      <c r="AO24" s="28">
        <v>31366</v>
      </c>
      <c r="AP24" s="28">
        <v>8853384.6616043206</v>
      </c>
      <c r="AQ24" s="28">
        <v>61079</v>
      </c>
      <c r="AR24" s="28">
        <v>20774481.999999996</v>
      </c>
      <c r="AS24" s="29">
        <f t="shared" si="5"/>
        <v>2363955</v>
      </c>
      <c r="AT24" s="29">
        <f t="shared" si="5"/>
        <v>530367367</v>
      </c>
      <c r="AU24" s="28">
        <v>236429</v>
      </c>
      <c r="AV24" s="28">
        <v>46080128</v>
      </c>
      <c r="AW24" s="28">
        <v>140</v>
      </c>
      <c r="AX24" s="28">
        <v>41300</v>
      </c>
      <c r="AY24" s="28">
        <v>29339</v>
      </c>
      <c r="AZ24" s="28">
        <v>12748587</v>
      </c>
      <c r="BA24" s="28">
        <v>55003</v>
      </c>
      <c r="BB24" s="28">
        <v>90125508.999999985</v>
      </c>
      <c r="BC24" s="28">
        <v>67031</v>
      </c>
      <c r="BD24" s="28">
        <v>43078045.000000007</v>
      </c>
      <c r="BE24" s="28">
        <v>109452</v>
      </c>
      <c r="BF24" s="28">
        <v>146479353.63444111</v>
      </c>
      <c r="BG24" s="29">
        <f t="shared" si="6"/>
        <v>260965</v>
      </c>
      <c r="BH24" s="29">
        <f t="shared" si="6"/>
        <v>292472794.63444114</v>
      </c>
      <c r="BI24" s="29">
        <f t="shared" si="0"/>
        <v>2624920</v>
      </c>
      <c r="BJ24" s="29">
        <f t="shared" si="0"/>
        <v>822840161.63444114</v>
      </c>
    </row>
    <row r="25" spans="1:62" ht="12.75" customHeight="1" x14ac:dyDescent="0.25">
      <c r="A25" s="26">
        <v>15</v>
      </c>
      <c r="B25" s="27" t="s">
        <v>152</v>
      </c>
      <c r="C25" s="28">
        <f t="shared" si="1"/>
        <v>73583</v>
      </c>
      <c r="D25" s="28">
        <f t="shared" si="1"/>
        <v>7193428</v>
      </c>
      <c r="E25" s="28">
        <f t="shared" si="2"/>
        <v>66420</v>
      </c>
      <c r="F25" s="28">
        <f t="shared" si="2"/>
        <v>6473893</v>
      </c>
      <c r="G25" s="28">
        <v>30718</v>
      </c>
      <c r="H25" s="28">
        <v>2879420.7261393582</v>
      </c>
      <c r="I25" s="28">
        <v>15613</v>
      </c>
      <c r="J25" s="28">
        <v>1088194.2738606415</v>
      </c>
      <c r="K25" s="28">
        <f t="shared" si="3"/>
        <v>46331</v>
      </c>
      <c r="L25" s="28">
        <f t="shared" si="3"/>
        <v>3967615</v>
      </c>
      <c r="M25" s="28">
        <v>20089</v>
      </c>
      <c r="N25" s="28">
        <v>2506278.0000000005</v>
      </c>
      <c r="O25" s="28">
        <v>7597</v>
      </c>
      <c r="P25" s="28">
        <v>740164.99999999988</v>
      </c>
      <c r="Q25" s="28">
        <v>4693</v>
      </c>
      <c r="R25" s="28">
        <v>466314.99999999994</v>
      </c>
      <c r="S25" s="28">
        <v>2470</v>
      </c>
      <c r="T25" s="28">
        <v>253220.00000000003</v>
      </c>
      <c r="U25" s="28">
        <f t="shared" si="4"/>
        <v>20793</v>
      </c>
      <c r="V25" s="28">
        <f t="shared" si="4"/>
        <v>16005708</v>
      </c>
      <c r="W25" s="28">
        <v>8132</v>
      </c>
      <c r="X25" s="28">
        <v>4358043</v>
      </c>
      <c r="Y25" s="28">
        <v>7532</v>
      </c>
      <c r="Z25" s="28">
        <v>7408212.0000000009</v>
      </c>
      <c r="AA25" s="28">
        <v>2072</v>
      </c>
      <c r="AB25" s="28">
        <v>2695002</v>
      </c>
      <c r="AC25" s="28">
        <v>458</v>
      </c>
      <c r="AD25" s="28">
        <v>262676</v>
      </c>
      <c r="AE25" s="28">
        <v>2599</v>
      </c>
      <c r="AF25" s="28">
        <v>1281774.9999999998</v>
      </c>
      <c r="AG25" s="28">
        <v>2431</v>
      </c>
      <c r="AH25" s="28">
        <v>6416271.0000000009</v>
      </c>
      <c r="AI25" s="28">
        <v>2239</v>
      </c>
      <c r="AJ25" s="28">
        <v>1434794.0000000002</v>
      </c>
      <c r="AK25" s="28">
        <v>5275</v>
      </c>
      <c r="AL25" s="28">
        <v>4034374.0000000005</v>
      </c>
      <c r="AM25" s="28">
        <v>1161</v>
      </c>
      <c r="AN25" s="28">
        <v>642975.99999999988</v>
      </c>
      <c r="AO25" s="28">
        <v>1361</v>
      </c>
      <c r="AP25" s="28">
        <v>510676</v>
      </c>
      <c r="AQ25" s="28">
        <v>3784</v>
      </c>
      <c r="AR25" s="28">
        <v>4662113</v>
      </c>
      <c r="AS25" s="29">
        <f t="shared" si="5"/>
        <v>110627</v>
      </c>
      <c r="AT25" s="29">
        <f t="shared" si="5"/>
        <v>40900340</v>
      </c>
      <c r="AU25" s="28">
        <v>13418</v>
      </c>
      <c r="AV25" s="28">
        <v>3169524</v>
      </c>
      <c r="AW25" s="28">
        <v>28</v>
      </c>
      <c r="AX25" s="28">
        <v>8300</v>
      </c>
      <c r="AY25" s="28">
        <v>834</v>
      </c>
      <c r="AZ25" s="28">
        <v>319658</v>
      </c>
      <c r="BA25" s="28">
        <v>8034</v>
      </c>
      <c r="BB25" s="28">
        <v>15866085</v>
      </c>
      <c r="BC25" s="28">
        <v>3523</v>
      </c>
      <c r="BD25" s="28">
        <v>2512719</v>
      </c>
      <c r="BE25" s="28">
        <v>23063</v>
      </c>
      <c r="BF25" s="28">
        <v>60864299.425981857</v>
      </c>
      <c r="BG25" s="29">
        <f t="shared" si="6"/>
        <v>35482</v>
      </c>
      <c r="BH25" s="29">
        <f t="shared" si="6"/>
        <v>79571061.425981849</v>
      </c>
      <c r="BI25" s="29">
        <f t="shared" si="0"/>
        <v>146109</v>
      </c>
      <c r="BJ25" s="29">
        <f t="shared" si="0"/>
        <v>120471401.42598185</v>
      </c>
    </row>
    <row r="26" spans="1:62" ht="12.75" customHeight="1" x14ac:dyDescent="0.25">
      <c r="A26" s="26">
        <v>16</v>
      </c>
      <c r="B26" s="27" t="s">
        <v>96</v>
      </c>
      <c r="C26" s="28">
        <f t="shared" si="1"/>
        <v>63422</v>
      </c>
      <c r="D26" s="28">
        <f t="shared" si="1"/>
        <v>7022906</v>
      </c>
      <c r="E26" s="28">
        <f t="shared" si="2"/>
        <v>59374</v>
      </c>
      <c r="F26" s="28">
        <f t="shared" si="2"/>
        <v>6339695</v>
      </c>
      <c r="G26" s="28">
        <v>29858</v>
      </c>
      <c r="H26" s="28">
        <v>3072469.335503275</v>
      </c>
      <c r="I26" s="28">
        <v>14576</v>
      </c>
      <c r="J26" s="28">
        <v>912267.66449672519</v>
      </c>
      <c r="K26" s="28">
        <f t="shared" si="3"/>
        <v>44434</v>
      </c>
      <c r="L26" s="28">
        <f t="shared" si="3"/>
        <v>3984737</v>
      </c>
      <c r="M26" s="28">
        <v>14940</v>
      </c>
      <c r="N26" s="28">
        <v>2354958</v>
      </c>
      <c r="O26" s="28">
        <v>7013</v>
      </c>
      <c r="P26" s="28">
        <v>1172959</v>
      </c>
      <c r="Q26" s="28">
        <v>2785</v>
      </c>
      <c r="R26" s="28">
        <v>410327.00000000006</v>
      </c>
      <c r="S26" s="28">
        <v>1263</v>
      </c>
      <c r="T26" s="28">
        <v>272883.99999999994</v>
      </c>
      <c r="U26" s="28">
        <f t="shared" si="4"/>
        <v>15896</v>
      </c>
      <c r="V26" s="28">
        <f t="shared" si="4"/>
        <v>25068725</v>
      </c>
      <c r="W26" s="28">
        <v>3162</v>
      </c>
      <c r="X26" s="28">
        <v>1149604</v>
      </c>
      <c r="Y26" s="28">
        <v>8198</v>
      </c>
      <c r="Z26" s="28">
        <v>18228209</v>
      </c>
      <c r="AA26" s="28">
        <v>1342</v>
      </c>
      <c r="AB26" s="28">
        <v>1214668</v>
      </c>
      <c r="AC26" s="28">
        <v>1151</v>
      </c>
      <c r="AD26" s="28">
        <v>312759.00000000006</v>
      </c>
      <c r="AE26" s="28">
        <v>2043</v>
      </c>
      <c r="AF26" s="28">
        <v>4163485.0000000005</v>
      </c>
      <c r="AG26" s="28">
        <v>719</v>
      </c>
      <c r="AH26" s="28">
        <v>3357958.9999999995</v>
      </c>
      <c r="AI26" s="28">
        <v>2119</v>
      </c>
      <c r="AJ26" s="28">
        <v>548374</v>
      </c>
      <c r="AK26" s="28">
        <v>4137</v>
      </c>
      <c r="AL26" s="28">
        <v>11497429</v>
      </c>
      <c r="AM26" s="28">
        <v>1212</v>
      </c>
      <c r="AN26" s="28">
        <v>534003.00000000012</v>
      </c>
      <c r="AO26" s="28">
        <v>1045</v>
      </c>
      <c r="AP26" s="28">
        <v>303943.99999999994</v>
      </c>
      <c r="AQ26" s="28">
        <v>3246</v>
      </c>
      <c r="AR26" s="28">
        <v>20390589</v>
      </c>
      <c r="AS26" s="29">
        <f t="shared" si="5"/>
        <v>91796</v>
      </c>
      <c r="AT26" s="29">
        <f t="shared" si="5"/>
        <v>68723929</v>
      </c>
      <c r="AU26" s="28">
        <v>10535</v>
      </c>
      <c r="AV26" s="28">
        <v>4841559.0000000009</v>
      </c>
      <c r="AW26" s="28">
        <v>27</v>
      </c>
      <c r="AX26" s="28">
        <v>8300</v>
      </c>
      <c r="AY26" s="28">
        <v>224</v>
      </c>
      <c r="AZ26" s="28">
        <v>69100</v>
      </c>
      <c r="BA26" s="28">
        <v>1452</v>
      </c>
      <c r="BB26" s="28">
        <v>1727878.9999999998</v>
      </c>
      <c r="BC26" s="28">
        <v>812</v>
      </c>
      <c r="BD26" s="28">
        <v>474664.99999999994</v>
      </c>
      <c r="BE26" s="28">
        <v>16284</v>
      </c>
      <c r="BF26" s="28">
        <v>54636339.649546824</v>
      </c>
      <c r="BG26" s="29">
        <f t="shared" si="6"/>
        <v>18799</v>
      </c>
      <c r="BH26" s="29">
        <f t="shared" si="6"/>
        <v>56916283.649546824</v>
      </c>
      <c r="BI26" s="29">
        <f t="shared" si="0"/>
        <v>110595</v>
      </c>
      <c r="BJ26" s="29">
        <f t="shared" si="0"/>
        <v>125640212.64954683</v>
      </c>
    </row>
    <row r="27" spans="1:62" ht="12.75" customHeight="1" x14ac:dyDescent="0.25">
      <c r="A27" s="26">
        <v>17</v>
      </c>
      <c r="B27" s="27" t="s">
        <v>97</v>
      </c>
      <c r="C27" s="28">
        <f t="shared" si="1"/>
        <v>307841</v>
      </c>
      <c r="D27" s="28">
        <f t="shared" si="1"/>
        <v>31388682.999999996</v>
      </c>
      <c r="E27" s="28">
        <f t="shared" si="2"/>
        <v>280342</v>
      </c>
      <c r="F27" s="28">
        <f t="shared" si="2"/>
        <v>27310296.999999996</v>
      </c>
      <c r="G27" s="28">
        <v>138587</v>
      </c>
      <c r="H27" s="28">
        <v>13822501.66135898</v>
      </c>
      <c r="I27" s="28">
        <v>80081</v>
      </c>
      <c r="J27" s="28">
        <v>5468364.3386410167</v>
      </c>
      <c r="K27" s="28">
        <f t="shared" si="3"/>
        <v>218668</v>
      </c>
      <c r="L27" s="28">
        <f t="shared" si="3"/>
        <v>19290865.999999996</v>
      </c>
      <c r="M27" s="28">
        <v>61674</v>
      </c>
      <c r="N27" s="28">
        <v>8019431.0000000009</v>
      </c>
      <c r="O27" s="28">
        <v>24115</v>
      </c>
      <c r="P27" s="28">
        <v>3523050.0000000009</v>
      </c>
      <c r="Q27" s="28">
        <v>18395</v>
      </c>
      <c r="R27" s="28">
        <v>2442404.0000000005</v>
      </c>
      <c r="S27" s="28">
        <v>9104</v>
      </c>
      <c r="T27" s="28">
        <v>1635982.0000000002</v>
      </c>
      <c r="U27" s="28">
        <f t="shared" si="4"/>
        <v>67802</v>
      </c>
      <c r="V27" s="28">
        <f t="shared" si="4"/>
        <v>225974555.00000003</v>
      </c>
      <c r="W27" s="28">
        <v>30311</v>
      </c>
      <c r="X27" s="28">
        <v>41335757</v>
      </c>
      <c r="Y27" s="28">
        <v>22619</v>
      </c>
      <c r="Z27" s="28">
        <v>117276579.00000003</v>
      </c>
      <c r="AA27" s="28">
        <v>4345</v>
      </c>
      <c r="AB27" s="28">
        <v>59561179</v>
      </c>
      <c r="AC27" s="28">
        <v>2500</v>
      </c>
      <c r="AD27" s="28">
        <v>1212563</v>
      </c>
      <c r="AE27" s="28">
        <v>8027</v>
      </c>
      <c r="AF27" s="28">
        <v>6588477</v>
      </c>
      <c r="AG27" s="28">
        <v>2376</v>
      </c>
      <c r="AH27" s="28">
        <v>20830372</v>
      </c>
      <c r="AI27" s="28">
        <v>6701</v>
      </c>
      <c r="AJ27" s="28">
        <v>1903503.9999999998</v>
      </c>
      <c r="AK27" s="28">
        <v>12872</v>
      </c>
      <c r="AL27" s="28">
        <v>26590073</v>
      </c>
      <c r="AM27" s="28">
        <v>3747</v>
      </c>
      <c r="AN27" s="28">
        <v>2012911</v>
      </c>
      <c r="AO27" s="28">
        <v>4001</v>
      </c>
      <c r="AP27" s="28">
        <v>1529487</v>
      </c>
      <c r="AQ27" s="28">
        <v>15156</v>
      </c>
      <c r="AR27" s="28">
        <v>6680470.9999999991</v>
      </c>
      <c r="AS27" s="29">
        <f t="shared" si="5"/>
        <v>420496</v>
      </c>
      <c r="AT27" s="29">
        <f t="shared" si="5"/>
        <v>316910056</v>
      </c>
      <c r="AU27" s="28">
        <v>46857</v>
      </c>
      <c r="AV27" s="28">
        <v>9721564.9999999981</v>
      </c>
      <c r="AW27" s="28">
        <v>24</v>
      </c>
      <c r="AX27" s="28">
        <v>8300</v>
      </c>
      <c r="AY27" s="28">
        <v>5113</v>
      </c>
      <c r="AZ27" s="28">
        <v>681200</v>
      </c>
      <c r="BA27" s="28">
        <v>17308</v>
      </c>
      <c r="BB27" s="28">
        <v>13605709.999999998</v>
      </c>
      <c r="BC27" s="28">
        <v>11913</v>
      </c>
      <c r="BD27" s="28">
        <v>3270771.0000000005</v>
      </c>
      <c r="BE27" s="28">
        <v>42105</v>
      </c>
      <c r="BF27" s="28">
        <v>131409710.54380667</v>
      </c>
      <c r="BG27" s="29">
        <f t="shared" si="6"/>
        <v>76463</v>
      </c>
      <c r="BH27" s="29">
        <f t="shared" si="6"/>
        <v>148975691.54380667</v>
      </c>
      <c r="BI27" s="29">
        <f t="shared" ref="BI27:BJ28" si="7">BG27+AS27</f>
        <v>496959</v>
      </c>
      <c r="BJ27" s="29">
        <f t="shared" si="7"/>
        <v>465885747.54380667</v>
      </c>
    </row>
    <row r="28" spans="1:62" ht="12.75" customHeight="1" x14ac:dyDescent="0.25">
      <c r="A28" s="26">
        <v>18</v>
      </c>
      <c r="B28" s="27" t="s">
        <v>153</v>
      </c>
      <c r="C28" s="28">
        <f t="shared" si="1"/>
        <v>6727</v>
      </c>
      <c r="D28" s="28">
        <f t="shared" si="1"/>
        <v>1231950</v>
      </c>
      <c r="E28" s="28">
        <f t="shared" si="2"/>
        <v>6367</v>
      </c>
      <c r="F28" s="28">
        <f t="shared" si="2"/>
        <v>645873</v>
      </c>
      <c r="G28" s="28">
        <v>3057</v>
      </c>
      <c r="H28" s="28">
        <v>266975.90977364121</v>
      </c>
      <c r="I28" s="28">
        <v>1678</v>
      </c>
      <c r="J28" s="28">
        <v>163620.09022635879</v>
      </c>
      <c r="K28" s="28">
        <f t="shared" si="3"/>
        <v>4735</v>
      </c>
      <c r="L28" s="28">
        <f t="shared" si="3"/>
        <v>430596</v>
      </c>
      <c r="M28" s="28">
        <v>1632</v>
      </c>
      <c r="N28" s="28">
        <v>215277</v>
      </c>
      <c r="O28" s="28">
        <v>522</v>
      </c>
      <c r="P28" s="28">
        <v>75937.000000000015</v>
      </c>
      <c r="Q28" s="28">
        <v>75</v>
      </c>
      <c r="R28" s="28">
        <v>24188</v>
      </c>
      <c r="S28" s="28">
        <v>285</v>
      </c>
      <c r="T28" s="28">
        <v>561889</v>
      </c>
      <c r="U28" s="28">
        <f t="shared" si="4"/>
        <v>5581</v>
      </c>
      <c r="V28" s="28">
        <f t="shared" si="4"/>
        <v>44210337</v>
      </c>
      <c r="W28" s="28">
        <v>1352</v>
      </c>
      <c r="X28" s="28">
        <v>972409.99999999988</v>
      </c>
      <c r="Y28" s="28">
        <v>2442</v>
      </c>
      <c r="Z28" s="28">
        <v>1179429</v>
      </c>
      <c r="AA28" s="28">
        <v>230</v>
      </c>
      <c r="AB28" s="28">
        <v>34726521</v>
      </c>
      <c r="AC28" s="28">
        <v>146</v>
      </c>
      <c r="AD28" s="28">
        <v>46489</v>
      </c>
      <c r="AE28" s="28">
        <v>1411</v>
      </c>
      <c r="AF28" s="28">
        <v>7285488</v>
      </c>
      <c r="AG28" s="28">
        <v>85</v>
      </c>
      <c r="AH28" s="28">
        <v>643122</v>
      </c>
      <c r="AI28" s="28">
        <v>261</v>
      </c>
      <c r="AJ28" s="28">
        <v>221602</v>
      </c>
      <c r="AK28" s="28">
        <v>1054</v>
      </c>
      <c r="AL28" s="28">
        <v>1785170</v>
      </c>
      <c r="AM28" s="28">
        <v>336</v>
      </c>
      <c r="AN28" s="28">
        <v>243538</v>
      </c>
      <c r="AO28" s="28">
        <v>175</v>
      </c>
      <c r="AP28" s="28">
        <v>106748</v>
      </c>
      <c r="AQ28" s="28">
        <v>695</v>
      </c>
      <c r="AR28" s="28">
        <v>3863792</v>
      </c>
      <c r="AS28" s="29">
        <f t="shared" si="5"/>
        <v>14914</v>
      </c>
      <c r="AT28" s="29">
        <f t="shared" si="5"/>
        <v>52306259</v>
      </c>
      <c r="AU28" s="28">
        <v>1874</v>
      </c>
      <c r="AV28" s="28">
        <v>757627</v>
      </c>
      <c r="AW28" s="28">
        <v>5</v>
      </c>
      <c r="AX28" s="28">
        <v>1700</v>
      </c>
      <c r="AY28" s="28">
        <v>29</v>
      </c>
      <c r="AZ28" s="28">
        <v>40300</v>
      </c>
      <c r="BA28" s="28">
        <v>739</v>
      </c>
      <c r="BB28" s="28">
        <v>2347492.9999999995</v>
      </c>
      <c r="BC28" s="28">
        <v>50</v>
      </c>
      <c r="BD28" s="28">
        <v>15800</v>
      </c>
      <c r="BE28" s="28">
        <v>9611</v>
      </c>
      <c r="BF28" s="28">
        <v>28611490.951661639</v>
      </c>
      <c r="BG28" s="29">
        <f t="shared" si="6"/>
        <v>10434</v>
      </c>
      <c r="BH28" s="29">
        <f t="shared" si="6"/>
        <v>31016783.951661639</v>
      </c>
      <c r="BI28" s="29">
        <f t="shared" si="7"/>
        <v>25348</v>
      </c>
      <c r="BJ28" s="29">
        <f t="shared" si="7"/>
        <v>83323042.951661646</v>
      </c>
    </row>
    <row r="29" spans="1:62" ht="12.75" customHeight="1" x14ac:dyDescent="0.25">
      <c r="A29" s="31"/>
      <c r="B29" s="32" t="s">
        <v>98</v>
      </c>
      <c r="C29" s="33">
        <f>SUM(C11:C28)</f>
        <v>5172754</v>
      </c>
      <c r="D29" s="33">
        <f t="shared" ref="D29:BJ29" si="8">SUM(D11:D28)</f>
        <v>497237615</v>
      </c>
      <c r="E29" s="33">
        <f t="shared" si="8"/>
        <v>4849211</v>
      </c>
      <c r="F29" s="33">
        <f t="shared" si="8"/>
        <v>452860555</v>
      </c>
      <c r="G29" s="33">
        <f t="shared" si="8"/>
        <v>2494625</v>
      </c>
      <c r="H29" s="33">
        <f t="shared" si="8"/>
        <v>242809859.26183799</v>
      </c>
      <c r="I29" s="33">
        <f t="shared" si="8"/>
        <v>1427951</v>
      </c>
      <c r="J29" s="33">
        <f t="shared" si="8"/>
        <v>86683538.738162056</v>
      </c>
      <c r="K29" s="33">
        <f t="shared" si="8"/>
        <v>3922576</v>
      </c>
      <c r="L29" s="33">
        <f t="shared" si="8"/>
        <v>329493398</v>
      </c>
      <c r="M29" s="33">
        <f t="shared" si="8"/>
        <v>926635</v>
      </c>
      <c r="N29" s="33">
        <f t="shared" si="8"/>
        <v>123367157</v>
      </c>
      <c r="O29" s="33">
        <f t="shared" si="8"/>
        <v>420309</v>
      </c>
      <c r="P29" s="33">
        <f t="shared" si="8"/>
        <v>51075649</v>
      </c>
      <c r="Q29" s="33">
        <f t="shared" si="8"/>
        <v>198274</v>
      </c>
      <c r="R29" s="33">
        <f t="shared" si="8"/>
        <v>24879761</v>
      </c>
      <c r="S29" s="33">
        <f t="shared" si="8"/>
        <v>125269</v>
      </c>
      <c r="T29" s="33">
        <f t="shared" si="8"/>
        <v>19497299</v>
      </c>
      <c r="U29" s="33">
        <f t="shared" si="8"/>
        <v>924535</v>
      </c>
      <c r="V29" s="33">
        <f t="shared" si="8"/>
        <v>1422434714</v>
      </c>
      <c r="W29" s="33">
        <f t="shared" si="8"/>
        <v>276360</v>
      </c>
      <c r="X29" s="33">
        <f t="shared" si="8"/>
        <v>382736090</v>
      </c>
      <c r="Y29" s="33">
        <f t="shared" si="8"/>
        <v>374579</v>
      </c>
      <c r="Z29" s="33">
        <f t="shared" si="8"/>
        <v>570044518</v>
      </c>
      <c r="AA29" s="33">
        <f t="shared" si="8"/>
        <v>82443</v>
      </c>
      <c r="AB29" s="33">
        <f t="shared" si="8"/>
        <v>276462364</v>
      </c>
      <c r="AC29" s="33">
        <f t="shared" si="8"/>
        <v>59203</v>
      </c>
      <c r="AD29" s="33">
        <f t="shared" si="8"/>
        <v>29169041</v>
      </c>
      <c r="AE29" s="33">
        <f t="shared" si="8"/>
        <v>131950</v>
      </c>
      <c r="AF29" s="33">
        <f t="shared" si="8"/>
        <v>164022701</v>
      </c>
      <c r="AG29" s="33">
        <f t="shared" si="8"/>
        <v>41796</v>
      </c>
      <c r="AH29" s="33">
        <f t="shared" si="8"/>
        <v>224204138.64580572</v>
      </c>
      <c r="AI29" s="33">
        <f t="shared" si="8"/>
        <v>127055</v>
      </c>
      <c r="AJ29" s="33">
        <f t="shared" si="8"/>
        <v>37087905.626643568</v>
      </c>
      <c r="AK29" s="33">
        <f t="shared" si="8"/>
        <v>278641</v>
      </c>
      <c r="AL29" s="33">
        <f t="shared" si="8"/>
        <v>383239172.64397109</v>
      </c>
      <c r="AM29" s="33">
        <f t="shared" si="8"/>
        <v>53315</v>
      </c>
      <c r="AN29" s="33">
        <f t="shared" si="8"/>
        <v>21095671.421975333</v>
      </c>
      <c r="AO29" s="33">
        <f t="shared" si="8"/>
        <v>75133</v>
      </c>
      <c r="AP29" s="33">
        <f t="shared" si="8"/>
        <v>23817858.661604322</v>
      </c>
      <c r="AQ29" s="33">
        <f t="shared" si="8"/>
        <v>196819</v>
      </c>
      <c r="AR29" s="33">
        <f t="shared" si="8"/>
        <v>141464195</v>
      </c>
      <c r="AS29" s="33">
        <f t="shared" si="8"/>
        <v>6870048</v>
      </c>
      <c r="AT29" s="33">
        <f t="shared" si="8"/>
        <v>2750581271</v>
      </c>
      <c r="AU29" s="33">
        <f t="shared" si="8"/>
        <v>735177</v>
      </c>
      <c r="AV29" s="33">
        <f t="shared" si="8"/>
        <v>168519293</v>
      </c>
      <c r="AW29" s="33">
        <f t="shared" si="8"/>
        <v>810</v>
      </c>
      <c r="AX29" s="33">
        <f t="shared" si="8"/>
        <v>1193400</v>
      </c>
      <c r="AY29" s="33">
        <f t="shared" si="8"/>
        <v>70928</v>
      </c>
      <c r="AZ29" s="33">
        <f t="shared" si="8"/>
        <v>25865557</v>
      </c>
      <c r="BA29" s="33">
        <f t="shared" si="8"/>
        <v>181669</v>
      </c>
      <c r="BB29" s="33">
        <f t="shared" si="8"/>
        <v>240278739</v>
      </c>
      <c r="BC29" s="33">
        <f t="shared" si="8"/>
        <v>174112</v>
      </c>
      <c r="BD29" s="33">
        <f t="shared" si="8"/>
        <v>72725669</v>
      </c>
      <c r="BE29" s="33">
        <f t="shared" si="8"/>
        <v>594169</v>
      </c>
      <c r="BF29" s="33">
        <f t="shared" si="8"/>
        <v>1388326716.6193352</v>
      </c>
      <c r="BG29" s="33">
        <f t="shared" si="8"/>
        <v>1021688</v>
      </c>
      <c r="BH29" s="33">
        <f t="shared" si="8"/>
        <v>1728390081.6193352</v>
      </c>
      <c r="BI29" s="33">
        <f t="shared" si="8"/>
        <v>7891736</v>
      </c>
      <c r="BJ29" s="33">
        <f t="shared" si="8"/>
        <v>4478971352.6193352</v>
      </c>
    </row>
    <row r="30" spans="1:62" ht="12.75" customHeight="1" x14ac:dyDescent="0.25">
      <c r="A30" s="26">
        <v>19</v>
      </c>
      <c r="B30" s="27" t="s">
        <v>99</v>
      </c>
      <c r="C30" s="28">
        <f t="shared" ref="C30:D43" si="9">E30+Q30+S30</f>
        <v>131729</v>
      </c>
      <c r="D30" s="28">
        <f t="shared" si="9"/>
        <v>13777130</v>
      </c>
      <c r="E30" s="28">
        <f t="shared" ref="E30:F43" si="10">K30+M30</f>
        <v>123539</v>
      </c>
      <c r="F30" s="28">
        <f t="shared" si="10"/>
        <v>12636049</v>
      </c>
      <c r="G30" s="28">
        <v>60845</v>
      </c>
      <c r="H30" s="28">
        <v>6155139.5706238439</v>
      </c>
      <c r="I30" s="28">
        <v>32119</v>
      </c>
      <c r="J30" s="28">
        <v>2374573.4293761561</v>
      </c>
      <c r="K30" s="28">
        <f t="shared" ref="K30:L43" si="11">G30+I30</f>
        <v>92964</v>
      </c>
      <c r="L30" s="28">
        <f t="shared" si="11"/>
        <v>8529713</v>
      </c>
      <c r="M30" s="28">
        <v>30575</v>
      </c>
      <c r="N30" s="28">
        <v>4106335.9999999995</v>
      </c>
      <c r="O30" s="28">
        <v>14888</v>
      </c>
      <c r="P30" s="28">
        <v>1889591</v>
      </c>
      <c r="Q30" s="28">
        <v>4905</v>
      </c>
      <c r="R30" s="28">
        <v>646678.99999999988</v>
      </c>
      <c r="S30" s="28">
        <v>3285</v>
      </c>
      <c r="T30" s="28">
        <v>494401.99999999994</v>
      </c>
      <c r="U30" s="28">
        <f t="shared" ref="U30:V43" si="12">W30+Y30+AA30+AC30+AE30</f>
        <v>39851</v>
      </c>
      <c r="V30" s="28">
        <f t="shared" si="12"/>
        <v>124606479</v>
      </c>
      <c r="W30" s="28">
        <v>13424</v>
      </c>
      <c r="X30" s="28">
        <v>31292688</v>
      </c>
      <c r="Y30" s="28">
        <v>12176</v>
      </c>
      <c r="Z30" s="28">
        <v>28893074</v>
      </c>
      <c r="AA30" s="28">
        <v>2907</v>
      </c>
      <c r="AB30" s="28">
        <v>48168952</v>
      </c>
      <c r="AC30" s="28">
        <v>1377</v>
      </c>
      <c r="AD30" s="28">
        <v>1149834.9999999998</v>
      </c>
      <c r="AE30" s="28">
        <v>9967</v>
      </c>
      <c r="AF30" s="28">
        <v>15101929.999999998</v>
      </c>
      <c r="AG30" s="28">
        <v>1207</v>
      </c>
      <c r="AH30" s="28">
        <v>6622625.0000000019</v>
      </c>
      <c r="AI30" s="28">
        <v>3399</v>
      </c>
      <c r="AJ30" s="28">
        <v>1335491</v>
      </c>
      <c r="AK30" s="28">
        <v>23000</v>
      </c>
      <c r="AL30" s="28">
        <v>100723697.00000001</v>
      </c>
      <c r="AM30" s="28">
        <v>3006</v>
      </c>
      <c r="AN30" s="28">
        <v>1040491</v>
      </c>
      <c r="AO30" s="28">
        <v>2028</v>
      </c>
      <c r="AP30" s="28">
        <v>731879</v>
      </c>
      <c r="AQ30" s="28">
        <v>11359</v>
      </c>
      <c r="AR30" s="28">
        <v>5841399.0000000009</v>
      </c>
      <c r="AS30" s="29">
        <f t="shared" ref="AS30:AT43" si="13">C30+U30+AG30+AI30+AK30+AM30+AO30+AQ30</f>
        <v>215579</v>
      </c>
      <c r="AT30" s="29">
        <f t="shared" si="13"/>
        <v>254679191</v>
      </c>
      <c r="AU30" s="28">
        <v>24011</v>
      </c>
      <c r="AV30" s="28">
        <v>10342799.999999998</v>
      </c>
      <c r="AW30" s="28">
        <v>18</v>
      </c>
      <c r="AX30" s="28">
        <v>6000</v>
      </c>
      <c r="AY30" s="28">
        <v>1903</v>
      </c>
      <c r="AZ30" s="28">
        <v>1689366.9999999998</v>
      </c>
      <c r="BA30" s="28">
        <v>17828</v>
      </c>
      <c r="BB30" s="28">
        <v>13214764.000000002</v>
      </c>
      <c r="BC30" s="28">
        <v>6025</v>
      </c>
      <c r="BD30" s="28">
        <v>7315787</v>
      </c>
      <c r="BE30" s="28">
        <v>75173</v>
      </c>
      <c r="BF30" s="28">
        <v>149607489.70996985</v>
      </c>
      <c r="BG30" s="29">
        <f t="shared" ref="BG30:BH43" si="14">AW30+AY30+BA30+BC30+BE30</f>
        <v>100947</v>
      </c>
      <c r="BH30" s="29">
        <f t="shared" si="14"/>
        <v>171833407.70996985</v>
      </c>
      <c r="BI30" s="29">
        <f t="shared" ref="BI30:BJ43" si="15">BG30+AS30</f>
        <v>316526</v>
      </c>
      <c r="BJ30" s="29">
        <f t="shared" si="15"/>
        <v>426512598.70996988</v>
      </c>
    </row>
    <row r="31" spans="1:62" ht="12.75" customHeight="1" x14ac:dyDescent="0.25">
      <c r="A31" s="26">
        <v>20</v>
      </c>
      <c r="B31" s="27" t="s">
        <v>100</v>
      </c>
      <c r="C31" s="28">
        <f t="shared" si="9"/>
        <v>5869</v>
      </c>
      <c r="D31" s="28">
        <f t="shared" si="9"/>
        <v>621271</v>
      </c>
      <c r="E31" s="28">
        <f t="shared" si="10"/>
        <v>5720</v>
      </c>
      <c r="F31" s="28">
        <f t="shared" si="10"/>
        <v>580078</v>
      </c>
      <c r="G31" s="28">
        <v>713</v>
      </c>
      <c r="H31" s="28">
        <v>67722.347981092273</v>
      </c>
      <c r="I31" s="28">
        <v>320</v>
      </c>
      <c r="J31" s="28">
        <v>12796.652018907716</v>
      </c>
      <c r="K31" s="28">
        <f t="shared" si="11"/>
        <v>1033</v>
      </c>
      <c r="L31" s="28">
        <f t="shared" si="11"/>
        <v>80518.999999999985</v>
      </c>
      <c r="M31" s="28">
        <v>4687</v>
      </c>
      <c r="N31" s="28">
        <v>499559</v>
      </c>
      <c r="O31" s="28">
        <v>1486</v>
      </c>
      <c r="P31" s="28">
        <v>159458</v>
      </c>
      <c r="Q31" s="28">
        <v>49</v>
      </c>
      <c r="R31" s="28">
        <v>7533</v>
      </c>
      <c r="S31" s="28">
        <v>100</v>
      </c>
      <c r="T31" s="28">
        <v>33660</v>
      </c>
      <c r="U31" s="28">
        <f t="shared" si="12"/>
        <v>81474</v>
      </c>
      <c r="V31" s="28">
        <f t="shared" si="12"/>
        <v>10877729.999999998</v>
      </c>
      <c r="W31" s="28">
        <v>20067</v>
      </c>
      <c r="X31" s="28">
        <v>765464</v>
      </c>
      <c r="Y31" s="28">
        <v>59672</v>
      </c>
      <c r="Z31" s="28">
        <v>5238293.9999999991</v>
      </c>
      <c r="AA31" s="28">
        <v>200</v>
      </c>
      <c r="AB31" s="28">
        <v>150005</v>
      </c>
      <c r="AC31" s="28">
        <v>144</v>
      </c>
      <c r="AD31" s="28">
        <v>34899</v>
      </c>
      <c r="AE31" s="28">
        <v>1391</v>
      </c>
      <c r="AF31" s="28">
        <v>4689067.9999999991</v>
      </c>
      <c r="AG31" s="28">
        <v>54</v>
      </c>
      <c r="AH31" s="28">
        <v>15068</v>
      </c>
      <c r="AI31" s="28">
        <v>191</v>
      </c>
      <c r="AJ31" s="28">
        <v>58026.000000000007</v>
      </c>
      <c r="AK31" s="28">
        <v>527</v>
      </c>
      <c r="AL31" s="28">
        <v>1214799.9999999998</v>
      </c>
      <c r="AM31" s="28">
        <v>170</v>
      </c>
      <c r="AN31" s="28">
        <v>65652</v>
      </c>
      <c r="AO31" s="28">
        <v>212</v>
      </c>
      <c r="AP31" s="28">
        <v>43909</v>
      </c>
      <c r="AQ31" s="28">
        <v>180</v>
      </c>
      <c r="AR31" s="28">
        <v>91610</v>
      </c>
      <c r="AS31" s="29">
        <f t="shared" si="13"/>
        <v>88677</v>
      </c>
      <c r="AT31" s="29">
        <f t="shared" si="13"/>
        <v>12988065.999999998</v>
      </c>
      <c r="AU31" s="28">
        <v>1568</v>
      </c>
      <c r="AV31" s="28">
        <v>1327530</v>
      </c>
      <c r="AW31" s="28">
        <v>2</v>
      </c>
      <c r="AX31" s="28">
        <v>400</v>
      </c>
      <c r="AY31" s="28">
        <v>2</v>
      </c>
      <c r="AZ31" s="28">
        <v>300</v>
      </c>
      <c r="BA31" s="28">
        <v>636</v>
      </c>
      <c r="BB31" s="28">
        <v>660802</v>
      </c>
      <c r="BC31" s="28">
        <v>9</v>
      </c>
      <c r="BD31" s="28">
        <v>3800</v>
      </c>
      <c r="BE31" s="28">
        <v>643</v>
      </c>
      <c r="BF31" s="28">
        <v>604502</v>
      </c>
      <c r="BG31" s="29">
        <f t="shared" si="14"/>
        <v>1292</v>
      </c>
      <c r="BH31" s="29">
        <f t="shared" si="14"/>
        <v>1269804</v>
      </c>
      <c r="BI31" s="29">
        <f t="shared" si="15"/>
        <v>89969</v>
      </c>
      <c r="BJ31" s="29">
        <f t="shared" si="15"/>
        <v>14257869.999999998</v>
      </c>
    </row>
    <row r="32" spans="1:62" ht="12.75" customHeight="1" x14ac:dyDescent="0.25">
      <c r="A32" s="26">
        <v>21</v>
      </c>
      <c r="B32" s="27" t="s">
        <v>101</v>
      </c>
      <c r="C32" s="28">
        <f t="shared" si="9"/>
        <v>2020</v>
      </c>
      <c r="D32" s="28">
        <f t="shared" si="9"/>
        <v>191180</v>
      </c>
      <c r="E32" s="28">
        <f t="shared" si="10"/>
        <v>1558</v>
      </c>
      <c r="F32" s="28">
        <f t="shared" si="10"/>
        <v>147479</v>
      </c>
      <c r="G32" s="28">
        <v>184</v>
      </c>
      <c r="H32" s="28">
        <v>15729.161620562532</v>
      </c>
      <c r="I32" s="28">
        <v>155</v>
      </c>
      <c r="J32" s="28">
        <v>12259.838379437468</v>
      </c>
      <c r="K32" s="28">
        <f t="shared" si="11"/>
        <v>339</v>
      </c>
      <c r="L32" s="28">
        <f t="shared" si="11"/>
        <v>27989</v>
      </c>
      <c r="M32" s="28">
        <v>1219</v>
      </c>
      <c r="N32" s="28">
        <v>119490.00000000001</v>
      </c>
      <c r="O32" s="28">
        <v>487</v>
      </c>
      <c r="P32" s="28">
        <v>45999</v>
      </c>
      <c r="Q32" s="28">
        <v>460</v>
      </c>
      <c r="R32" s="28">
        <v>42901.000000000007</v>
      </c>
      <c r="S32" s="28">
        <v>2</v>
      </c>
      <c r="T32" s="28">
        <v>800</v>
      </c>
      <c r="U32" s="28">
        <f t="shared" si="12"/>
        <v>375</v>
      </c>
      <c r="V32" s="28">
        <f t="shared" si="12"/>
        <v>1938820</v>
      </c>
      <c r="W32" s="28">
        <v>159</v>
      </c>
      <c r="X32" s="28">
        <v>422676.99999999994</v>
      </c>
      <c r="Y32" s="28">
        <v>119</v>
      </c>
      <c r="Z32" s="28">
        <v>971931</v>
      </c>
      <c r="AA32" s="28">
        <v>18</v>
      </c>
      <c r="AB32" s="28">
        <v>425539.99999999994</v>
      </c>
      <c r="AC32" s="28">
        <v>24</v>
      </c>
      <c r="AD32" s="28">
        <v>25533</v>
      </c>
      <c r="AE32" s="28">
        <v>55</v>
      </c>
      <c r="AF32" s="28">
        <v>93139</v>
      </c>
      <c r="AG32" s="28">
        <v>15</v>
      </c>
      <c r="AH32" s="28">
        <v>6565.0000000000009</v>
      </c>
      <c r="AI32" s="28">
        <v>108</v>
      </c>
      <c r="AJ32" s="28">
        <v>30859.000000000004</v>
      </c>
      <c r="AK32" s="28">
        <v>89</v>
      </c>
      <c r="AL32" s="28">
        <v>131453</v>
      </c>
      <c r="AM32" s="28">
        <v>141</v>
      </c>
      <c r="AN32" s="28">
        <v>53184</v>
      </c>
      <c r="AO32" s="28">
        <v>20</v>
      </c>
      <c r="AP32" s="28">
        <v>9152</v>
      </c>
      <c r="AQ32" s="28">
        <v>145</v>
      </c>
      <c r="AR32" s="28">
        <v>78792</v>
      </c>
      <c r="AS32" s="29">
        <f t="shared" si="13"/>
        <v>2913</v>
      </c>
      <c r="AT32" s="29">
        <f t="shared" si="13"/>
        <v>2440005</v>
      </c>
      <c r="AU32" s="28">
        <v>435</v>
      </c>
      <c r="AV32" s="28">
        <v>134898</v>
      </c>
      <c r="AW32" s="28">
        <v>1</v>
      </c>
      <c r="AX32" s="28">
        <v>400</v>
      </c>
      <c r="AY32" s="28">
        <v>2</v>
      </c>
      <c r="AZ32" s="28">
        <v>300</v>
      </c>
      <c r="BA32" s="28">
        <v>207</v>
      </c>
      <c r="BB32" s="28">
        <v>518338.99999999994</v>
      </c>
      <c r="BC32" s="28">
        <v>4</v>
      </c>
      <c r="BD32" s="28">
        <v>1800</v>
      </c>
      <c r="BE32" s="28">
        <v>249</v>
      </c>
      <c r="BF32" s="28">
        <v>243194.99999999997</v>
      </c>
      <c r="BG32" s="29">
        <f t="shared" si="14"/>
        <v>463</v>
      </c>
      <c r="BH32" s="29">
        <f t="shared" si="14"/>
        <v>764033.99999999988</v>
      </c>
      <c r="BI32" s="29">
        <f t="shared" si="15"/>
        <v>3376</v>
      </c>
      <c r="BJ32" s="29">
        <f t="shared" si="15"/>
        <v>3204039</v>
      </c>
    </row>
    <row r="33" spans="1:62" ht="12.75" customHeight="1" x14ac:dyDescent="0.25">
      <c r="A33" s="26">
        <v>22</v>
      </c>
      <c r="B33" s="27" t="s">
        <v>102</v>
      </c>
      <c r="C33" s="28">
        <f t="shared" si="9"/>
        <v>7121</v>
      </c>
      <c r="D33" s="28">
        <f t="shared" si="9"/>
        <v>547646</v>
      </c>
      <c r="E33" s="28">
        <f t="shared" si="10"/>
        <v>6901</v>
      </c>
      <c r="F33" s="28">
        <f t="shared" si="10"/>
        <v>462396</v>
      </c>
      <c r="G33" s="28">
        <v>1433</v>
      </c>
      <c r="H33" s="28">
        <v>162689.28450535453</v>
      </c>
      <c r="I33" s="28">
        <v>632</v>
      </c>
      <c r="J33" s="28">
        <v>38972.715494645439</v>
      </c>
      <c r="K33" s="28">
        <f t="shared" si="11"/>
        <v>2065</v>
      </c>
      <c r="L33" s="28">
        <f t="shared" si="11"/>
        <v>201661.99999999997</v>
      </c>
      <c r="M33" s="28">
        <v>4836</v>
      </c>
      <c r="N33" s="28">
        <v>260734</v>
      </c>
      <c r="O33" s="28">
        <v>3194</v>
      </c>
      <c r="P33" s="28">
        <v>191135</v>
      </c>
      <c r="Q33" s="28">
        <v>95</v>
      </c>
      <c r="R33" s="28">
        <v>7019</v>
      </c>
      <c r="S33" s="28">
        <v>125</v>
      </c>
      <c r="T33" s="28">
        <v>78231</v>
      </c>
      <c r="U33" s="28">
        <f t="shared" si="12"/>
        <v>7647</v>
      </c>
      <c r="V33" s="28">
        <f t="shared" si="12"/>
        <v>17612314</v>
      </c>
      <c r="W33" s="28">
        <v>2800</v>
      </c>
      <c r="X33" s="28">
        <v>10189106</v>
      </c>
      <c r="Y33" s="28">
        <v>3585</v>
      </c>
      <c r="Z33" s="28">
        <v>5473590</v>
      </c>
      <c r="AA33" s="28">
        <v>325</v>
      </c>
      <c r="AB33" s="28">
        <v>709303</v>
      </c>
      <c r="AC33" s="28">
        <v>98</v>
      </c>
      <c r="AD33" s="28">
        <v>26970</v>
      </c>
      <c r="AE33" s="28">
        <v>839</v>
      </c>
      <c r="AF33" s="28">
        <v>1213345</v>
      </c>
      <c r="AG33" s="28">
        <v>270</v>
      </c>
      <c r="AH33" s="28">
        <v>151112.99999999997</v>
      </c>
      <c r="AI33" s="28">
        <v>527</v>
      </c>
      <c r="AJ33" s="28">
        <v>114094.99999999999</v>
      </c>
      <c r="AK33" s="28">
        <v>2394</v>
      </c>
      <c r="AL33" s="28">
        <v>2292284</v>
      </c>
      <c r="AM33" s="28">
        <v>211</v>
      </c>
      <c r="AN33" s="28">
        <v>93425.000000000015</v>
      </c>
      <c r="AO33" s="28">
        <v>216</v>
      </c>
      <c r="AP33" s="28">
        <v>64466.999999999993</v>
      </c>
      <c r="AQ33" s="28">
        <v>870</v>
      </c>
      <c r="AR33" s="28">
        <v>3832958.9999999995</v>
      </c>
      <c r="AS33" s="29">
        <f t="shared" si="13"/>
        <v>19256</v>
      </c>
      <c r="AT33" s="29">
        <f t="shared" si="13"/>
        <v>24708303</v>
      </c>
      <c r="AU33" s="28">
        <v>2183</v>
      </c>
      <c r="AV33" s="28">
        <v>1938200</v>
      </c>
      <c r="AW33" s="28">
        <v>45</v>
      </c>
      <c r="AX33" s="28">
        <v>15200</v>
      </c>
      <c r="AY33" s="28">
        <v>336</v>
      </c>
      <c r="AZ33" s="28">
        <v>90250</v>
      </c>
      <c r="BA33" s="28">
        <v>478</v>
      </c>
      <c r="BB33" s="28">
        <v>3465599.0000000005</v>
      </c>
      <c r="BC33" s="28">
        <v>1975</v>
      </c>
      <c r="BD33" s="28">
        <v>414600</v>
      </c>
      <c r="BE33" s="28">
        <v>7612</v>
      </c>
      <c r="BF33" s="28">
        <v>24888177</v>
      </c>
      <c r="BG33" s="29">
        <f t="shared" si="14"/>
        <v>10446</v>
      </c>
      <c r="BH33" s="29">
        <f t="shared" si="14"/>
        <v>28873826</v>
      </c>
      <c r="BI33" s="29">
        <f t="shared" si="15"/>
        <v>29702</v>
      </c>
      <c r="BJ33" s="29">
        <f t="shared" si="15"/>
        <v>53582129</v>
      </c>
    </row>
    <row r="34" spans="1:62" ht="12.75" customHeight="1" x14ac:dyDescent="0.25">
      <c r="A34" s="26">
        <v>23</v>
      </c>
      <c r="B34" s="27" t="s">
        <v>103</v>
      </c>
      <c r="C34" s="28">
        <f t="shared" si="9"/>
        <v>33887</v>
      </c>
      <c r="D34" s="28">
        <f t="shared" si="9"/>
        <v>5136491</v>
      </c>
      <c r="E34" s="28">
        <f t="shared" si="10"/>
        <v>32752</v>
      </c>
      <c r="F34" s="28">
        <f t="shared" si="10"/>
        <v>4825773</v>
      </c>
      <c r="G34" s="28">
        <v>6322</v>
      </c>
      <c r="H34" s="28">
        <v>928866.03905928205</v>
      </c>
      <c r="I34" s="28">
        <v>4655</v>
      </c>
      <c r="J34" s="28">
        <v>771528.96094071807</v>
      </c>
      <c r="K34" s="28">
        <f t="shared" si="11"/>
        <v>10977</v>
      </c>
      <c r="L34" s="28">
        <f t="shared" si="11"/>
        <v>1700395</v>
      </c>
      <c r="M34" s="28">
        <v>21775</v>
      </c>
      <c r="N34" s="28">
        <v>3125378</v>
      </c>
      <c r="O34" s="28">
        <v>16914</v>
      </c>
      <c r="P34" s="28">
        <v>2059326.0000000002</v>
      </c>
      <c r="Q34" s="28">
        <v>446</v>
      </c>
      <c r="R34" s="28">
        <v>77279</v>
      </c>
      <c r="S34" s="28">
        <v>689</v>
      </c>
      <c r="T34" s="28">
        <v>233439</v>
      </c>
      <c r="U34" s="28">
        <f t="shared" si="12"/>
        <v>8605</v>
      </c>
      <c r="V34" s="28">
        <f t="shared" si="12"/>
        <v>15331567</v>
      </c>
      <c r="W34" s="28">
        <v>2541</v>
      </c>
      <c r="X34" s="28">
        <v>3617915.9999999995</v>
      </c>
      <c r="Y34" s="28">
        <v>3095</v>
      </c>
      <c r="Z34" s="28">
        <v>8421910</v>
      </c>
      <c r="AA34" s="28">
        <v>692</v>
      </c>
      <c r="AB34" s="28">
        <v>919189.00000000012</v>
      </c>
      <c r="AC34" s="28">
        <v>400</v>
      </c>
      <c r="AD34" s="28">
        <v>130397</v>
      </c>
      <c r="AE34" s="28">
        <v>1877</v>
      </c>
      <c r="AF34" s="28">
        <v>2242155</v>
      </c>
      <c r="AG34" s="28">
        <v>627</v>
      </c>
      <c r="AH34" s="28">
        <v>1037839.0000000001</v>
      </c>
      <c r="AI34" s="28">
        <v>1139</v>
      </c>
      <c r="AJ34" s="28">
        <v>429978.00000000006</v>
      </c>
      <c r="AK34" s="28">
        <v>4459</v>
      </c>
      <c r="AL34" s="28">
        <v>2837037</v>
      </c>
      <c r="AM34" s="28">
        <v>840</v>
      </c>
      <c r="AN34" s="28">
        <v>507833</v>
      </c>
      <c r="AO34" s="28">
        <v>898</v>
      </c>
      <c r="AP34" s="28">
        <v>225985</v>
      </c>
      <c r="AQ34" s="28">
        <v>2010</v>
      </c>
      <c r="AR34" s="28">
        <v>4585042</v>
      </c>
      <c r="AS34" s="29">
        <f t="shared" si="13"/>
        <v>52465</v>
      </c>
      <c r="AT34" s="29">
        <f t="shared" si="13"/>
        <v>30091772</v>
      </c>
      <c r="AU34" s="28">
        <v>6897</v>
      </c>
      <c r="AV34" s="28">
        <v>2950289</v>
      </c>
      <c r="AW34" s="28">
        <v>6</v>
      </c>
      <c r="AX34" s="28">
        <v>1500</v>
      </c>
      <c r="AY34" s="28">
        <v>16</v>
      </c>
      <c r="AZ34" s="28">
        <v>37200</v>
      </c>
      <c r="BA34" s="28">
        <v>3454</v>
      </c>
      <c r="BB34" s="28">
        <v>16329202.999999996</v>
      </c>
      <c r="BC34" s="28">
        <v>6068</v>
      </c>
      <c r="BD34" s="28">
        <v>306000</v>
      </c>
      <c r="BE34" s="28">
        <v>23402</v>
      </c>
      <c r="BF34" s="28">
        <v>90878222.537764341</v>
      </c>
      <c r="BG34" s="29">
        <f t="shared" si="14"/>
        <v>32946</v>
      </c>
      <c r="BH34" s="29">
        <f t="shared" si="14"/>
        <v>107552125.53776434</v>
      </c>
      <c r="BI34" s="29">
        <f t="shared" si="15"/>
        <v>85411</v>
      </c>
      <c r="BJ34" s="29">
        <f t="shared" si="15"/>
        <v>137643897.53776434</v>
      </c>
    </row>
    <row r="35" spans="1:62" ht="12.75" customHeight="1" x14ac:dyDescent="0.25">
      <c r="A35" s="26">
        <v>24</v>
      </c>
      <c r="B35" s="27" t="s">
        <v>104</v>
      </c>
      <c r="C35" s="28">
        <f t="shared" si="9"/>
        <v>305768</v>
      </c>
      <c r="D35" s="28">
        <f t="shared" si="9"/>
        <v>42262729</v>
      </c>
      <c r="E35" s="28">
        <f t="shared" si="10"/>
        <v>272849</v>
      </c>
      <c r="F35" s="28">
        <f t="shared" si="10"/>
        <v>36808207</v>
      </c>
      <c r="G35" s="28">
        <v>140162</v>
      </c>
      <c r="H35" s="28">
        <v>13614538.815455299</v>
      </c>
      <c r="I35" s="28">
        <v>69281</v>
      </c>
      <c r="J35" s="28">
        <v>4882633.184544703</v>
      </c>
      <c r="K35" s="28">
        <f t="shared" si="11"/>
        <v>209443</v>
      </c>
      <c r="L35" s="28">
        <f t="shared" si="11"/>
        <v>18497172</v>
      </c>
      <c r="M35" s="28">
        <v>63406</v>
      </c>
      <c r="N35" s="28">
        <v>18311035</v>
      </c>
      <c r="O35" s="28">
        <v>35027</v>
      </c>
      <c r="P35" s="28">
        <v>13293465</v>
      </c>
      <c r="Q35" s="28">
        <v>26165</v>
      </c>
      <c r="R35" s="28">
        <v>3081750</v>
      </c>
      <c r="S35" s="28">
        <v>6754</v>
      </c>
      <c r="T35" s="28">
        <v>2372772.0000000005</v>
      </c>
      <c r="U35" s="28">
        <f t="shared" si="12"/>
        <v>111339</v>
      </c>
      <c r="V35" s="28">
        <f t="shared" si="12"/>
        <v>325427272</v>
      </c>
      <c r="W35" s="28">
        <v>40234</v>
      </c>
      <c r="X35" s="28">
        <v>111191275</v>
      </c>
      <c r="Y35" s="28">
        <v>41434</v>
      </c>
      <c r="Z35" s="28">
        <v>146052080</v>
      </c>
      <c r="AA35" s="28">
        <v>11108</v>
      </c>
      <c r="AB35" s="28">
        <v>36929444</v>
      </c>
      <c r="AC35" s="28">
        <v>5879</v>
      </c>
      <c r="AD35" s="28">
        <v>9601547</v>
      </c>
      <c r="AE35" s="28">
        <v>12684</v>
      </c>
      <c r="AF35" s="28">
        <v>21652926.000000004</v>
      </c>
      <c r="AG35" s="28">
        <v>1757</v>
      </c>
      <c r="AH35" s="28">
        <v>48656320</v>
      </c>
      <c r="AI35" s="28">
        <v>4818</v>
      </c>
      <c r="AJ35" s="28">
        <v>1131087</v>
      </c>
      <c r="AK35" s="28">
        <v>19316</v>
      </c>
      <c r="AL35" s="28">
        <v>38176616</v>
      </c>
      <c r="AM35" s="28">
        <v>2316</v>
      </c>
      <c r="AN35" s="28">
        <v>1060994</v>
      </c>
      <c r="AO35" s="28">
        <v>5058</v>
      </c>
      <c r="AP35" s="28">
        <v>903713.00000000012</v>
      </c>
      <c r="AQ35" s="28">
        <v>14391</v>
      </c>
      <c r="AR35" s="28">
        <v>9111386.0000000019</v>
      </c>
      <c r="AS35" s="29">
        <f t="shared" si="13"/>
        <v>464763</v>
      </c>
      <c r="AT35" s="29">
        <f t="shared" si="13"/>
        <v>466730117</v>
      </c>
      <c r="AU35" s="28">
        <v>55451</v>
      </c>
      <c r="AV35" s="28">
        <v>22289596</v>
      </c>
      <c r="AW35" s="28">
        <v>14</v>
      </c>
      <c r="AX35" s="28">
        <v>6300</v>
      </c>
      <c r="AY35" s="28">
        <v>2529</v>
      </c>
      <c r="AZ35" s="28">
        <v>371700</v>
      </c>
      <c r="BA35" s="28">
        <v>34630</v>
      </c>
      <c r="BB35" s="28">
        <v>87498711</v>
      </c>
      <c r="BC35" s="28">
        <v>68984</v>
      </c>
      <c r="BD35" s="28">
        <v>34521461.999999993</v>
      </c>
      <c r="BE35" s="28">
        <v>150897</v>
      </c>
      <c r="BF35" s="28">
        <v>276155144.91540784</v>
      </c>
      <c r="BG35" s="29">
        <f t="shared" si="14"/>
        <v>257054</v>
      </c>
      <c r="BH35" s="29">
        <f t="shared" si="14"/>
        <v>398553317.91540784</v>
      </c>
      <c r="BI35" s="29">
        <f t="shared" si="15"/>
        <v>721817</v>
      </c>
      <c r="BJ35" s="29">
        <f t="shared" si="15"/>
        <v>865283434.9154079</v>
      </c>
    </row>
    <row r="36" spans="1:62" ht="12.75" customHeight="1" x14ac:dyDescent="0.25">
      <c r="A36" s="26">
        <v>25</v>
      </c>
      <c r="B36" s="27" t="s">
        <v>105</v>
      </c>
      <c r="C36" s="28">
        <f t="shared" si="9"/>
        <v>350833</v>
      </c>
      <c r="D36" s="28">
        <f t="shared" si="9"/>
        <v>41150515</v>
      </c>
      <c r="E36" s="28">
        <f t="shared" si="10"/>
        <v>316110</v>
      </c>
      <c r="F36" s="28">
        <f t="shared" si="10"/>
        <v>36286051</v>
      </c>
      <c r="G36" s="28">
        <v>147559</v>
      </c>
      <c r="H36" s="28">
        <v>16031779.816735234</v>
      </c>
      <c r="I36" s="28">
        <v>84142</v>
      </c>
      <c r="J36" s="28">
        <v>7027070.1832647687</v>
      </c>
      <c r="K36" s="28">
        <f t="shared" si="11"/>
        <v>231701</v>
      </c>
      <c r="L36" s="28">
        <f t="shared" si="11"/>
        <v>23058850.000000004</v>
      </c>
      <c r="M36" s="28">
        <v>84409</v>
      </c>
      <c r="N36" s="28">
        <v>13227201</v>
      </c>
      <c r="O36" s="28">
        <v>40120</v>
      </c>
      <c r="P36" s="28">
        <v>6179257.9999999991</v>
      </c>
      <c r="Q36" s="28">
        <v>26262</v>
      </c>
      <c r="R36" s="28">
        <v>3466117</v>
      </c>
      <c r="S36" s="28">
        <v>8461</v>
      </c>
      <c r="T36" s="28">
        <v>1398347</v>
      </c>
      <c r="U36" s="28">
        <f t="shared" si="12"/>
        <v>119710</v>
      </c>
      <c r="V36" s="28">
        <f t="shared" si="12"/>
        <v>183521713</v>
      </c>
      <c r="W36" s="28">
        <v>47564</v>
      </c>
      <c r="X36" s="28">
        <v>62572924.000000007</v>
      </c>
      <c r="Y36" s="28">
        <v>37664</v>
      </c>
      <c r="Z36" s="28">
        <v>65868961.999999985</v>
      </c>
      <c r="AA36" s="28">
        <v>14766</v>
      </c>
      <c r="AB36" s="28">
        <v>20256093</v>
      </c>
      <c r="AC36" s="28">
        <v>4953</v>
      </c>
      <c r="AD36" s="28">
        <v>6547456.0000000009</v>
      </c>
      <c r="AE36" s="28">
        <v>14763</v>
      </c>
      <c r="AF36" s="28">
        <v>28276277.999999996</v>
      </c>
      <c r="AG36" s="28">
        <v>2668</v>
      </c>
      <c r="AH36" s="28">
        <v>23392820</v>
      </c>
      <c r="AI36" s="28">
        <v>8352</v>
      </c>
      <c r="AJ36" s="28">
        <v>2203854</v>
      </c>
      <c r="AK36" s="28">
        <v>38020</v>
      </c>
      <c r="AL36" s="28">
        <v>56842884.000000007</v>
      </c>
      <c r="AM36" s="28">
        <v>4732</v>
      </c>
      <c r="AN36" s="28">
        <v>1937953</v>
      </c>
      <c r="AO36" s="28">
        <v>3431</v>
      </c>
      <c r="AP36" s="28">
        <v>1368207</v>
      </c>
      <c r="AQ36" s="28">
        <v>17511</v>
      </c>
      <c r="AR36" s="28">
        <v>8088258</v>
      </c>
      <c r="AS36" s="29">
        <f t="shared" si="13"/>
        <v>545257</v>
      </c>
      <c r="AT36" s="29">
        <f t="shared" si="13"/>
        <v>318506204</v>
      </c>
      <c r="AU36" s="28">
        <v>58868</v>
      </c>
      <c r="AV36" s="28">
        <v>17618717</v>
      </c>
      <c r="AW36" s="28">
        <v>27</v>
      </c>
      <c r="AX36" s="28">
        <v>10600</v>
      </c>
      <c r="AY36" s="28">
        <v>4399</v>
      </c>
      <c r="AZ36" s="28">
        <v>4985053</v>
      </c>
      <c r="BA36" s="28">
        <v>36310</v>
      </c>
      <c r="BB36" s="28">
        <v>61211711</v>
      </c>
      <c r="BC36" s="28">
        <v>11912</v>
      </c>
      <c r="BD36" s="28">
        <v>4618378</v>
      </c>
      <c r="BE36" s="28">
        <v>83727</v>
      </c>
      <c r="BF36" s="28">
        <v>203313524.51661628</v>
      </c>
      <c r="BG36" s="29">
        <f t="shared" si="14"/>
        <v>136375</v>
      </c>
      <c r="BH36" s="29">
        <f t="shared" si="14"/>
        <v>274139266.51661628</v>
      </c>
      <c r="BI36" s="29">
        <f t="shared" si="15"/>
        <v>681632</v>
      </c>
      <c r="BJ36" s="29">
        <f t="shared" si="15"/>
        <v>592645470.51661634</v>
      </c>
    </row>
    <row r="37" spans="1:62" ht="12.75" customHeight="1" x14ac:dyDescent="0.25">
      <c r="A37" s="26">
        <v>26</v>
      </c>
      <c r="B37" s="27" t="s">
        <v>106</v>
      </c>
      <c r="C37" s="28">
        <f t="shared" si="9"/>
        <v>239146</v>
      </c>
      <c r="D37" s="28">
        <f t="shared" si="9"/>
        <v>28474365.000000004</v>
      </c>
      <c r="E37" s="28">
        <f t="shared" si="10"/>
        <v>212571</v>
      </c>
      <c r="F37" s="28">
        <f t="shared" si="10"/>
        <v>23475299.000000004</v>
      </c>
      <c r="G37" s="28">
        <v>95255</v>
      </c>
      <c r="H37" s="28">
        <v>9851125.648573678</v>
      </c>
      <c r="I37" s="28">
        <v>52500</v>
      </c>
      <c r="J37" s="28">
        <v>4213065.3514263239</v>
      </c>
      <c r="K37" s="28">
        <f t="shared" si="11"/>
        <v>147755</v>
      </c>
      <c r="L37" s="28">
        <f t="shared" si="11"/>
        <v>14064191.000000002</v>
      </c>
      <c r="M37" s="28">
        <v>64816</v>
      </c>
      <c r="N37" s="28">
        <v>9411108.0000000019</v>
      </c>
      <c r="O37" s="28">
        <v>23847</v>
      </c>
      <c r="P37" s="28">
        <v>3749500</v>
      </c>
      <c r="Q37" s="28">
        <v>21183</v>
      </c>
      <c r="R37" s="28">
        <v>3509300.0000000009</v>
      </c>
      <c r="S37" s="28">
        <v>5392</v>
      </c>
      <c r="T37" s="28">
        <v>1489766</v>
      </c>
      <c r="U37" s="28">
        <f t="shared" si="12"/>
        <v>51309</v>
      </c>
      <c r="V37" s="28">
        <f t="shared" si="12"/>
        <v>60371822</v>
      </c>
      <c r="W37" s="28">
        <v>20818</v>
      </c>
      <c r="X37" s="28">
        <v>23575143.999999996</v>
      </c>
      <c r="Y37" s="28">
        <v>17720</v>
      </c>
      <c r="Z37" s="28">
        <v>22010219</v>
      </c>
      <c r="AA37" s="28">
        <v>3317</v>
      </c>
      <c r="AB37" s="28">
        <v>6393734</v>
      </c>
      <c r="AC37" s="28">
        <v>2500</v>
      </c>
      <c r="AD37" s="28">
        <v>821631.00000000012</v>
      </c>
      <c r="AE37" s="28">
        <v>6954</v>
      </c>
      <c r="AF37" s="28">
        <v>7571094</v>
      </c>
      <c r="AG37" s="28">
        <v>2101</v>
      </c>
      <c r="AH37" s="28">
        <v>6731374.9999999981</v>
      </c>
      <c r="AI37" s="28">
        <v>5643</v>
      </c>
      <c r="AJ37" s="28">
        <v>1708510.0000000002</v>
      </c>
      <c r="AK37" s="28">
        <v>32100</v>
      </c>
      <c r="AL37" s="28">
        <v>31327259.999999996</v>
      </c>
      <c r="AM37" s="28">
        <v>5391</v>
      </c>
      <c r="AN37" s="28">
        <v>1705219.9999999998</v>
      </c>
      <c r="AO37" s="28">
        <v>3543</v>
      </c>
      <c r="AP37" s="28">
        <v>1082003.9999999998</v>
      </c>
      <c r="AQ37" s="28">
        <v>9021</v>
      </c>
      <c r="AR37" s="28">
        <v>6849469</v>
      </c>
      <c r="AS37" s="29">
        <f t="shared" si="13"/>
        <v>348254</v>
      </c>
      <c r="AT37" s="29">
        <f t="shared" si="13"/>
        <v>138250025</v>
      </c>
      <c r="AU37" s="28">
        <v>38911</v>
      </c>
      <c r="AV37" s="28">
        <v>11491740.999999998</v>
      </c>
      <c r="AW37" s="28">
        <v>78</v>
      </c>
      <c r="AX37" s="28">
        <v>25000</v>
      </c>
      <c r="AY37" s="28">
        <v>2027</v>
      </c>
      <c r="AZ37" s="28">
        <v>887779.99999999988</v>
      </c>
      <c r="BA37" s="28">
        <v>8904</v>
      </c>
      <c r="BB37" s="28">
        <v>15382674.000000002</v>
      </c>
      <c r="BC37" s="28">
        <v>3407</v>
      </c>
      <c r="BD37" s="28">
        <v>2392564</v>
      </c>
      <c r="BE37" s="28">
        <v>31032</v>
      </c>
      <c r="BF37" s="28">
        <v>85195761.734138981</v>
      </c>
      <c r="BG37" s="29">
        <f t="shared" si="14"/>
        <v>45448</v>
      </c>
      <c r="BH37" s="29">
        <f t="shared" si="14"/>
        <v>103883779.73413898</v>
      </c>
      <c r="BI37" s="29">
        <f t="shared" si="15"/>
        <v>393702</v>
      </c>
      <c r="BJ37" s="29">
        <f t="shared" si="15"/>
        <v>242133804.73413897</v>
      </c>
    </row>
    <row r="38" spans="1:62" ht="12.75" customHeight="1" x14ac:dyDescent="0.25">
      <c r="A38" s="26">
        <v>27</v>
      </c>
      <c r="B38" s="27" t="s">
        <v>107</v>
      </c>
      <c r="C38" s="28">
        <f t="shared" si="9"/>
        <v>2821</v>
      </c>
      <c r="D38" s="28">
        <f t="shared" si="9"/>
        <v>8775652</v>
      </c>
      <c r="E38" s="28">
        <f t="shared" si="10"/>
        <v>2385</v>
      </c>
      <c r="F38" s="28">
        <f t="shared" si="10"/>
        <v>8711573</v>
      </c>
      <c r="G38" s="28">
        <v>554</v>
      </c>
      <c r="H38" s="28">
        <v>38564.999913828266</v>
      </c>
      <c r="I38" s="28">
        <v>237</v>
      </c>
      <c r="J38" s="28">
        <v>16660.000086171734</v>
      </c>
      <c r="K38" s="28">
        <f t="shared" si="11"/>
        <v>791</v>
      </c>
      <c r="L38" s="28">
        <f t="shared" si="11"/>
        <v>55225</v>
      </c>
      <c r="M38" s="28">
        <v>1594</v>
      </c>
      <c r="N38" s="28">
        <v>8656348</v>
      </c>
      <c r="O38" s="28">
        <v>764</v>
      </c>
      <c r="P38" s="28">
        <v>8569612.0000000019</v>
      </c>
      <c r="Q38" s="28">
        <v>419</v>
      </c>
      <c r="R38" s="28">
        <v>43692</v>
      </c>
      <c r="S38" s="28">
        <v>17</v>
      </c>
      <c r="T38" s="28">
        <v>20387</v>
      </c>
      <c r="U38" s="28">
        <f t="shared" si="12"/>
        <v>6052</v>
      </c>
      <c r="V38" s="28">
        <f t="shared" si="12"/>
        <v>16626681</v>
      </c>
      <c r="W38" s="28">
        <v>1721</v>
      </c>
      <c r="X38" s="28">
        <v>5593306</v>
      </c>
      <c r="Y38" s="28">
        <v>2582</v>
      </c>
      <c r="Z38" s="28">
        <v>6891530</v>
      </c>
      <c r="AA38" s="28">
        <v>964</v>
      </c>
      <c r="AB38" s="28">
        <v>1081700</v>
      </c>
      <c r="AC38" s="28">
        <v>240</v>
      </c>
      <c r="AD38" s="28">
        <v>837882</v>
      </c>
      <c r="AE38" s="28">
        <v>545</v>
      </c>
      <c r="AF38" s="28">
        <v>2222263</v>
      </c>
      <c r="AG38" s="28">
        <v>429</v>
      </c>
      <c r="AH38" s="28">
        <v>249276.99999999994</v>
      </c>
      <c r="AI38" s="28">
        <v>505</v>
      </c>
      <c r="AJ38" s="28">
        <v>225537.00000000003</v>
      </c>
      <c r="AK38" s="28">
        <v>1142</v>
      </c>
      <c r="AL38" s="28">
        <v>8970198</v>
      </c>
      <c r="AM38" s="28">
        <v>96</v>
      </c>
      <c r="AN38" s="28">
        <v>16007.999999999998</v>
      </c>
      <c r="AO38" s="28">
        <v>85</v>
      </c>
      <c r="AP38" s="28">
        <v>21606</v>
      </c>
      <c r="AQ38" s="28">
        <v>709</v>
      </c>
      <c r="AR38" s="28">
        <v>3851303</v>
      </c>
      <c r="AS38" s="29">
        <f t="shared" si="13"/>
        <v>11839</v>
      </c>
      <c r="AT38" s="29">
        <f t="shared" si="13"/>
        <v>38736262</v>
      </c>
      <c r="AU38" s="28">
        <v>1204</v>
      </c>
      <c r="AV38" s="28">
        <v>2901233.9999999995</v>
      </c>
      <c r="AW38" s="28">
        <v>0</v>
      </c>
      <c r="AX38" s="28">
        <v>0</v>
      </c>
      <c r="AY38" s="28">
        <v>0</v>
      </c>
      <c r="AZ38" s="28">
        <v>0</v>
      </c>
      <c r="BA38" s="28">
        <v>1776</v>
      </c>
      <c r="BB38" s="28">
        <v>4957792.9999999991</v>
      </c>
      <c r="BC38" s="28">
        <v>1</v>
      </c>
      <c r="BD38" s="28">
        <v>500</v>
      </c>
      <c r="BE38" s="28">
        <v>186617</v>
      </c>
      <c r="BF38" s="28">
        <v>14948358.000000002</v>
      </c>
      <c r="BG38" s="29">
        <f t="shared" si="14"/>
        <v>188394</v>
      </c>
      <c r="BH38" s="29">
        <f t="shared" si="14"/>
        <v>19906651</v>
      </c>
      <c r="BI38" s="29">
        <f t="shared" si="15"/>
        <v>200233</v>
      </c>
      <c r="BJ38" s="29">
        <f t="shared" si="15"/>
        <v>58642913</v>
      </c>
    </row>
    <row r="39" spans="1:62" ht="12.75" customHeight="1" x14ac:dyDescent="0.25">
      <c r="A39" s="26">
        <v>28</v>
      </c>
      <c r="B39" s="27" t="s">
        <v>108</v>
      </c>
      <c r="C39" s="28">
        <f t="shared" si="9"/>
        <v>20159</v>
      </c>
      <c r="D39" s="28">
        <f t="shared" si="9"/>
        <v>2689185</v>
      </c>
      <c r="E39" s="28">
        <f t="shared" si="10"/>
        <v>17745</v>
      </c>
      <c r="F39" s="28">
        <f t="shared" si="10"/>
        <v>2111761</v>
      </c>
      <c r="G39" s="28">
        <v>1862</v>
      </c>
      <c r="H39" s="28">
        <v>223938.64944365583</v>
      </c>
      <c r="I39" s="28">
        <v>1966</v>
      </c>
      <c r="J39" s="28">
        <v>162786.35055634417</v>
      </c>
      <c r="K39" s="28">
        <f t="shared" si="11"/>
        <v>3828</v>
      </c>
      <c r="L39" s="28">
        <f t="shared" si="11"/>
        <v>386725</v>
      </c>
      <c r="M39" s="28">
        <v>13917</v>
      </c>
      <c r="N39" s="28">
        <v>1725035.9999999998</v>
      </c>
      <c r="O39" s="28">
        <v>9438</v>
      </c>
      <c r="P39" s="28">
        <v>1127013</v>
      </c>
      <c r="Q39" s="28">
        <v>1004</v>
      </c>
      <c r="R39" s="28">
        <v>162879.00000000003</v>
      </c>
      <c r="S39" s="28">
        <v>1410</v>
      </c>
      <c r="T39" s="28">
        <v>414545.00000000006</v>
      </c>
      <c r="U39" s="28">
        <f t="shared" si="12"/>
        <v>17427</v>
      </c>
      <c r="V39" s="28">
        <f t="shared" si="12"/>
        <v>50208497.000000007</v>
      </c>
      <c r="W39" s="28">
        <v>8934</v>
      </c>
      <c r="X39" s="28">
        <v>14098834.000000002</v>
      </c>
      <c r="Y39" s="28">
        <v>5131</v>
      </c>
      <c r="Z39" s="28">
        <v>25852527.000000004</v>
      </c>
      <c r="AA39" s="28">
        <v>2417</v>
      </c>
      <c r="AB39" s="28">
        <v>9714785</v>
      </c>
      <c r="AC39" s="28">
        <v>145</v>
      </c>
      <c r="AD39" s="28">
        <v>87176</v>
      </c>
      <c r="AE39" s="28">
        <v>800</v>
      </c>
      <c r="AF39" s="28">
        <v>455175</v>
      </c>
      <c r="AG39" s="28">
        <v>83</v>
      </c>
      <c r="AH39" s="28">
        <v>431271</v>
      </c>
      <c r="AI39" s="28">
        <v>297</v>
      </c>
      <c r="AJ39" s="28">
        <v>150539</v>
      </c>
      <c r="AK39" s="28">
        <v>785</v>
      </c>
      <c r="AL39" s="28">
        <v>4128861</v>
      </c>
      <c r="AM39" s="28">
        <v>165</v>
      </c>
      <c r="AN39" s="28">
        <v>118238.00000000001</v>
      </c>
      <c r="AO39" s="28">
        <v>111</v>
      </c>
      <c r="AP39" s="28">
        <v>49746</v>
      </c>
      <c r="AQ39" s="28">
        <v>633</v>
      </c>
      <c r="AR39" s="28">
        <v>3811678</v>
      </c>
      <c r="AS39" s="29">
        <f t="shared" si="13"/>
        <v>39660</v>
      </c>
      <c r="AT39" s="29">
        <f t="shared" si="13"/>
        <v>61588015.000000007</v>
      </c>
      <c r="AU39" s="28">
        <v>3940</v>
      </c>
      <c r="AV39" s="28">
        <v>5315737</v>
      </c>
      <c r="AW39" s="28">
        <v>1</v>
      </c>
      <c r="AX39" s="28">
        <v>200</v>
      </c>
      <c r="AY39" s="28">
        <v>1611</v>
      </c>
      <c r="AZ39" s="28">
        <v>1297867</v>
      </c>
      <c r="BA39" s="28">
        <v>1897</v>
      </c>
      <c r="BB39" s="28">
        <v>5511230</v>
      </c>
      <c r="BC39" s="28">
        <v>3771</v>
      </c>
      <c r="BD39" s="28">
        <v>1161158</v>
      </c>
      <c r="BE39" s="28">
        <v>11123</v>
      </c>
      <c r="BF39" s="28">
        <v>106778292.22054382</v>
      </c>
      <c r="BG39" s="29">
        <f t="shared" si="14"/>
        <v>18403</v>
      </c>
      <c r="BH39" s="29">
        <f t="shared" si="14"/>
        <v>114748747.22054382</v>
      </c>
      <c r="BI39" s="29">
        <f t="shared" si="15"/>
        <v>58063</v>
      </c>
      <c r="BJ39" s="29">
        <f t="shared" si="15"/>
        <v>176336762.22054383</v>
      </c>
    </row>
    <row r="40" spans="1:62" ht="12.75" customHeight="1" x14ac:dyDescent="0.25">
      <c r="A40" s="26">
        <v>29</v>
      </c>
      <c r="B40" s="27" t="s">
        <v>109</v>
      </c>
      <c r="C40" s="28">
        <f t="shared" si="9"/>
        <v>14890</v>
      </c>
      <c r="D40" s="28">
        <f t="shared" si="9"/>
        <v>2268151</v>
      </c>
      <c r="E40" s="28">
        <f t="shared" si="10"/>
        <v>14200</v>
      </c>
      <c r="F40" s="28">
        <f t="shared" si="10"/>
        <v>1636703.0000000002</v>
      </c>
      <c r="G40" s="28">
        <v>510</v>
      </c>
      <c r="H40" s="28">
        <v>76288.074303802292</v>
      </c>
      <c r="I40" s="28">
        <v>382</v>
      </c>
      <c r="J40" s="28">
        <v>63962.925696197701</v>
      </c>
      <c r="K40" s="28">
        <f t="shared" si="11"/>
        <v>892</v>
      </c>
      <c r="L40" s="28">
        <f t="shared" si="11"/>
        <v>140251</v>
      </c>
      <c r="M40" s="28">
        <v>13308</v>
      </c>
      <c r="N40" s="28">
        <v>1496452.0000000002</v>
      </c>
      <c r="O40" s="28">
        <v>7961</v>
      </c>
      <c r="P40" s="28">
        <v>861913.00000000012</v>
      </c>
      <c r="Q40" s="28">
        <v>557</v>
      </c>
      <c r="R40" s="28">
        <v>56295.000000000007</v>
      </c>
      <c r="S40" s="28">
        <v>133</v>
      </c>
      <c r="T40" s="28">
        <v>575153</v>
      </c>
      <c r="U40" s="28">
        <f t="shared" si="12"/>
        <v>4569</v>
      </c>
      <c r="V40" s="28">
        <f t="shared" si="12"/>
        <v>17040539</v>
      </c>
      <c r="W40" s="28">
        <v>1189</v>
      </c>
      <c r="X40" s="28">
        <v>2902559</v>
      </c>
      <c r="Y40" s="28">
        <v>1744</v>
      </c>
      <c r="Z40" s="28">
        <v>8015334.9999999991</v>
      </c>
      <c r="AA40" s="28">
        <v>409</v>
      </c>
      <c r="AB40" s="28">
        <v>3759904</v>
      </c>
      <c r="AC40" s="28">
        <v>149</v>
      </c>
      <c r="AD40" s="28">
        <v>251513</v>
      </c>
      <c r="AE40" s="28">
        <v>1078</v>
      </c>
      <c r="AF40" s="28">
        <v>2111228.0000000005</v>
      </c>
      <c r="AG40" s="28">
        <v>230</v>
      </c>
      <c r="AH40" s="28">
        <v>1101396</v>
      </c>
      <c r="AI40" s="28">
        <v>608</v>
      </c>
      <c r="AJ40" s="28">
        <v>270593</v>
      </c>
      <c r="AK40" s="28">
        <v>1578</v>
      </c>
      <c r="AL40" s="28">
        <v>2419001</v>
      </c>
      <c r="AM40" s="28">
        <v>528</v>
      </c>
      <c r="AN40" s="28">
        <v>453054</v>
      </c>
      <c r="AO40" s="28">
        <v>352</v>
      </c>
      <c r="AP40" s="28">
        <v>162722</v>
      </c>
      <c r="AQ40" s="28">
        <v>1444</v>
      </c>
      <c r="AR40" s="28">
        <v>4245958</v>
      </c>
      <c r="AS40" s="29">
        <f t="shared" si="13"/>
        <v>24199</v>
      </c>
      <c r="AT40" s="29">
        <f t="shared" si="13"/>
        <v>27961414</v>
      </c>
      <c r="AU40" s="28">
        <v>3318</v>
      </c>
      <c r="AV40" s="28">
        <v>2458047</v>
      </c>
      <c r="AW40" s="28">
        <v>13</v>
      </c>
      <c r="AX40" s="28">
        <v>4200</v>
      </c>
      <c r="AY40" s="28">
        <v>326</v>
      </c>
      <c r="AZ40" s="28">
        <v>82500</v>
      </c>
      <c r="BA40" s="28">
        <v>586</v>
      </c>
      <c r="BB40" s="28">
        <v>2159434</v>
      </c>
      <c r="BC40" s="28">
        <v>1018</v>
      </c>
      <c r="BD40" s="28">
        <v>298000</v>
      </c>
      <c r="BE40" s="28">
        <v>5613</v>
      </c>
      <c r="BF40" s="28">
        <v>25292055.951661631</v>
      </c>
      <c r="BG40" s="29">
        <f t="shared" si="14"/>
        <v>7556</v>
      </c>
      <c r="BH40" s="29">
        <f t="shared" si="14"/>
        <v>27836189.951661631</v>
      </c>
      <c r="BI40" s="29">
        <f t="shared" si="15"/>
        <v>31755</v>
      </c>
      <c r="BJ40" s="29">
        <f t="shared" si="15"/>
        <v>55797603.951661631</v>
      </c>
    </row>
    <row r="41" spans="1:62" ht="12.75" customHeight="1" x14ac:dyDescent="0.25">
      <c r="A41" s="26">
        <v>30</v>
      </c>
      <c r="B41" s="27" t="s">
        <v>110</v>
      </c>
      <c r="C41" s="28">
        <f t="shared" si="9"/>
        <v>75922</v>
      </c>
      <c r="D41" s="28">
        <f t="shared" si="9"/>
        <v>7786473</v>
      </c>
      <c r="E41" s="28">
        <f t="shared" si="10"/>
        <v>73746</v>
      </c>
      <c r="F41" s="28">
        <f t="shared" si="10"/>
        <v>6366558</v>
      </c>
      <c r="G41" s="28">
        <v>36292</v>
      </c>
      <c r="H41" s="28">
        <v>2678318.4689339558</v>
      </c>
      <c r="I41" s="28">
        <v>16133</v>
      </c>
      <c r="J41" s="28">
        <v>1199696.5310660445</v>
      </c>
      <c r="K41" s="28">
        <f t="shared" si="11"/>
        <v>52425</v>
      </c>
      <c r="L41" s="28">
        <f t="shared" si="11"/>
        <v>3878015</v>
      </c>
      <c r="M41" s="28">
        <v>21321</v>
      </c>
      <c r="N41" s="28">
        <v>2488543</v>
      </c>
      <c r="O41" s="28">
        <v>9068</v>
      </c>
      <c r="P41" s="28">
        <v>1235956</v>
      </c>
      <c r="Q41" s="28">
        <v>850</v>
      </c>
      <c r="R41" s="28">
        <v>259239.00000000003</v>
      </c>
      <c r="S41" s="28">
        <v>1326</v>
      </c>
      <c r="T41" s="28">
        <v>1160676</v>
      </c>
      <c r="U41" s="28">
        <f t="shared" si="12"/>
        <v>26006</v>
      </c>
      <c r="V41" s="28">
        <f t="shared" si="12"/>
        <v>81405177</v>
      </c>
      <c r="W41" s="28">
        <v>8907</v>
      </c>
      <c r="X41" s="28">
        <v>24330670</v>
      </c>
      <c r="Y41" s="28">
        <v>11391</v>
      </c>
      <c r="Z41" s="28">
        <v>37851831.999999993</v>
      </c>
      <c r="AA41" s="28">
        <v>3485</v>
      </c>
      <c r="AB41" s="28">
        <v>12979836</v>
      </c>
      <c r="AC41" s="28">
        <v>732</v>
      </c>
      <c r="AD41" s="28">
        <v>128116.00000000001</v>
      </c>
      <c r="AE41" s="28">
        <v>1491</v>
      </c>
      <c r="AF41" s="28">
        <v>6114723.0000000009</v>
      </c>
      <c r="AG41" s="28">
        <v>463</v>
      </c>
      <c r="AH41" s="28">
        <v>1076956.0000000002</v>
      </c>
      <c r="AI41" s="28">
        <v>812</v>
      </c>
      <c r="AJ41" s="28">
        <v>273086</v>
      </c>
      <c r="AK41" s="28">
        <v>185635</v>
      </c>
      <c r="AL41" s="28">
        <v>6609687</v>
      </c>
      <c r="AM41" s="28">
        <v>717</v>
      </c>
      <c r="AN41" s="28">
        <v>360306</v>
      </c>
      <c r="AO41" s="28">
        <v>557</v>
      </c>
      <c r="AP41" s="28">
        <v>311188</v>
      </c>
      <c r="AQ41" s="28">
        <v>1527</v>
      </c>
      <c r="AR41" s="28">
        <v>4116341.0000000005</v>
      </c>
      <c r="AS41" s="29">
        <f t="shared" si="13"/>
        <v>291639</v>
      </c>
      <c r="AT41" s="29">
        <f t="shared" si="13"/>
        <v>101939214</v>
      </c>
      <c r="AU41" s="28">
        <v>27114</v>
      </c>
      <c r="AV41" s="28">
        <v>6357404</v>
      </c>
      <c r="AW41" s="28">
        <v>13</v>
      </c>
      <c r="AX41" s="28">
        <v>4200</v>
      </c>
      <c r="AY41" s="28">
        <v>1414</v>
      </c>
      <c r="AZ41" s="28">
        <v>195200</v>
      </c>
      <c r="BA41" s="28">
        <v>6455</v>
      </c>
      <c r="BB41" s="28">
        <v>14488238</v>
      </c>
      <c r="BC41" s="28">
        <v>3043</v>
      </c>
      <c r="BD41" s="28">
        <v>419500</v>
      </c>
      <c r="BE41" s="28">
        <v>875843</v>
      </c>
      <c r="BF41" s="28">
        <v>367520609.95166165</v>
      </c>
      <c r="BG41" s="29">
        <f t="shared" si="14"/>
        <v>886768</v>
      </c>
      <c r="BH41" s="29">
        <f t="shared" si="14"/>
        <v>382627747.95166165</v>
      </c>
      <c r="BI41" s="29">
        <f t="shared" si="15"/>
        <v>1178407</v>
      </c>
      <c r="BJ41" s="29">
        <f t="shared" si="15"/>
        <v>484566961.95166165</v>
      </c>
    </row>
    <row r="42" spans="1:62" ht="12.75" customHeight="1" x14ac:dyDescent="0.25">
      <c r="A42" s="26">
        <v>31</v>
      </c>
      <c r="B42" s="27" t="s">
        <v>111</v>
      </c>
      <c r="C42" s="28">
        <f t="shared" si="9"/>
        <v>34734</v>
      </c>
      <c r="D42" s="28">
        <f t="shared" si="9"/>
        <v>4690043</v>
      </c>
      <c r="E42" s="28">
        <f t="shared" si="10"/>
        <v>29367</v>
      </c>
      <c r="F42" s="28">
        <f t="shared" si="10"/>
        <v>4063816</v>
      </c>
      <c r="G42" s="28">
        <v>11297</v>
      </c>
      <c r="H42" s="28">
        <v>1354083.4416047723</v>
      </c>
      <c r="I42" s="28">
        <v>6372</v>
      </c>
      <c r="J42" s="28">
        <v>946642.55839522777</v>
      </c>
      <c r="K42" s="28">
        <f t="shared" si="11"/>
        <v>17669</v>
      </c>
      <c r="L42" s="28">
        <f t="shared" si="11"/>
        <v>2300726</v>
      </c>
      <c r="M42" s="28">
        <v>11698</v>
      </c>
      <c r="N42" s="28">
        <v>1763090.0000000002</v>
      </c>
      <c r="O42" s="28">
        <v>5981</v>
      </c>
      <c r="P42" s="28">
        <v>552695.99999999988</v>
      </c>
      <c r="Q42" s="28">
        <v>4369</v>
      </c>
      <c r="R42" s="28">
        <v>491052.99999999988</v>
      </c>
      <c r="S42" s="28">
        <v>998</v>
      </c>
      <c r="T42" s="28">
        <v>135173.99999999997</v>
      </c>
      <c r="U42" s="28">
        <f t="shared" si="12"/>
        <v>34002</v>
      </c>
      <c r="V42" s="28">
        <f t="shared" si="12"/>
        <v>26763782</v>
      </c>
      <c r="W42" s="28">
        <v>22961</v>
      </c>
      <c r="X42" s="28">
        <v>11646557</v>
      </c>
      <c r="Y42" s="28">
        <v>6358</v>
      </c>
      <c r="Z42" s="28">
        <v>12733281</v>
      </c>
      <c r="AA42" s="28">
        <v>1490</v>
      </c>
      <c r="AB42" s="28">
        <v>1401672</v>
      </c>
      <c r="AC42" s="28">
        <v>1004</v>
      </c>
      <c r="AD42" s="28">
        <v>275396</v>
      </c>
      <c r="AE42" s="28">
        <v>2189</v>
      </c>
      <c r="AF42" s="28">
        <v>706876</v>
      </c>
      <c r="AG42" s="28">
        <v>309</v>
      </c>
      <c r="AH42" s="28">
        <v>4279748</v>
      </c>
      <c r="AI42" s="28">
        <v>3484</v>
      </c>
      <c r="AJ42" s="28">
        <v>249767.99999999997</v>
      </c>
      <c r="AK42" s="28">
        <v>4157</v>
      </c>
      <c r="AL42" s="28">
        <v>2311660</v>
      </c>
      <c r="AM42" s="28">
        <v>363</v>
      </c>
      <c r="AN42" s="28">
        <v>344734.99999999994</v>
      </c>
      <c r="AO42" s="28">
        <v>2551</v>
      </c>
      <c r="AP42" s="28">
        <v>246331</v>
      </c>
      <c r="AQ42" s="28">
        <v>19374</v>
      </c>
      <c r="AR42" s="28">
        <v>5709192</v>
      </c>
      <c r="AS42" s="29">
        <f t="shared" si="13"/>
        <v>98974</v>
      </c>
      <c r="AT42" s="29">
        <f t="shared" si="13"/>
        <v>44595259</v>
      </c>
      <c r="AU42" s="28">
        <v>11651</v>
      </c>
      <c r="AV42" s="28">
        <v>3096262</v>
      </c>
      <c r="AW42" s="28">
        <v>13</v>
      </c>
      <c r="AX42" s="28">
        <v>4200</v>
      </c>
      <c r="AY42" s="28">
        <v>14</v>
      </c>
      <c r="AZ42" s="28">
        <v>35800</v>
      </c>
      <c r="BA42" s="28">
        <v>5136</v>
      </c>
      <c r="BB42" s="28">
        <v>5703221.0000000009</v>
      </c>
      <c r="BC42" s="28">
        <v>2736</v>
      </c>
      <c r="BD42" s="28">
        <v>516800</v>
      </c>
      <c r="BE42" s="28">
        <v>10069</v>
      </c>
      <c r="BF42" s="28">
        <v>43531232.712990932</v>
      </c>
      <c r="BG42" s="29">
        <f t="shared" si="14"/>
        <v>17968</v>
      </c>
      <c r="BH42" s="29">
        <f t="shared" si="14"/>
        <v>49791253.712990932</v>
      </c>
      <c r="BI42" s="29">
        <f t="shared" si="15"/>
        <v>116942</v>
      </c>
      <c r="BJ42" s="29">
        <f t="shared" si="15"/>
        <v>94386512.71299094</v>
      </c>
    </row>
    <row r="43" spans="1:62" ht="12.75" customHeight="1" x14ac:dyDescent="0.25">
      <c r="A43" s="26">
        <v>32</v>
      </c>
      <c r="B43" s="27" t="s">
        <v>112</v>
      </c>
      <c r="C43" s="28">
        <f t="shared" si="9"/>
        <v>34220</v>
      </c>
      <c r="D43" s="28">
        <f t="shared" si="9"/>
        <v>4311294</v>
      </c>
      <c r="E43" s="28">
        <f t="shared" si="10"/>
        <v>33695</v>
      </c>
      <c r="F43" s="28">
        <f t="shared" si="10"/>
        <v>3608544</v>
      </c>
      <c r="G43" s="28">
        <v>3137</v>
      </c>
      <c r="H43" s="28">
        <v>235376.61165273836</v>
      </c>
      <c r="I43" s="28">
        <v>1402</v>
      </c>
      <c r="J43" s="28">
        <v>81917.388347261658</v>
      </c>
      <c r="K43" s="28">
        <f t="shared" si="11"/>
        <v>4539</v>
      </c>
      <c r="L43" s="28">
        <f t="shared" si="11"/>
        <v>317294</v>
      </c>
      <c r="M43" s="28">
        <v>29156</v>
      </c>
      <c r="N43" s="28">
        <v>3291250</v>
      </c>
      <c r="O43" s="28">
        <v>26920</v>
      </c>
      <c r="P43" s="28">
        <v>2818773</v>
      </c>
      <c r="Q43" s="28">
        <v>263</v>
      </c>
      <c r="R43" s="28">
        <v>31064.999999999996</v>
      </c>
      <c r="S43" s="28">
        <v>262</v>
      </c>
      <c r="T43" s="28">
        <v>671685</v>
      </c>
      <c r="U43" s="28">
        <f t="shared" si="12"/>
        <v>37575</v>
      </c>
      <c r="V43" s="28">
        <f t="shared" si="12"/>
        <v>49866267.999999985</v>
      </c>
      <c r="W43" s="28">
        <v>12022</v>
      </c>
      <c r="X43" s="28">
        <v>13002394</v>
      </c>
      <c r="Y43" s="28">
        <v>18554</v>
      </c>
      <c r="Z43" s="28">
        <v>27160426.999999989</v>
      </c>
      <c r="AA43" s="28">
        <v>4373</v>
      </c>
      <c r="AB43" s="28">
        <v>5436296</v>
      </c>
      <c r="AC43" s="28">
        <v>322</v>
      </c>
      <c r="AD43" s="28">
        <v>76296.999999999985</v>
      </c>
      <c r="AE43" s="28">
        <v>2304</v>
      </c>
      <c r="AF43" s="28">
        <v>4190854</v>
      </c>
      <c r="AG43" s="28">
        <v>173</v>
      </c>
      <c r="AH43" s="28">
        <v>4192603</v>
      </c>
      <c r="AI43" s="28">
        <v>708</v>
      </c>
      <c r="AJ43" s="28">
        <v>227817</v>
      </c>
      <c r="AK43" s="28">
        <v>7304</v>
      </c>
      <c r="AL43" s="28">
        <v>7031866</v>
      </c>
      <c r="AM43" s="28">
        <v>305</v>
      </c>
      <c r="AN43" s="28">
        <v>129431</v>
      </c>
      <c r="AO43" s="28">
        <v>997</v>
      </c>
      <c r="AP43" s="28">
        <v>143798</v>
      </c>
      <c r="AQ43" s="28">
        <v>1008</v>
      </c>
      <c r="AR43" s="28">
        <v>3973539.9999999986</v>
      </c>
      <c r="AS43" s="29">
        <f t="shared" si="13"/>
        <v>82290</v>
      </c>
      <c r="AT43" s="29">
        <f t="shared" si="13"/>
        <v>69876616.999999985</v>
      </c>
      <c r="AU43" s="28">
        <v>8692</v>
      </c>
      <c r="AV43" s="28">
        <v>6502847.0000000009</v>
      </c>
      <c r="AW43" s="28">
        <v>1</v>
      </c>
      <c r="AX43" s="28">
        <v>200</v>
      </c>
      <c r="AY43" s="28">
        <v>16</v>
      </c>
      <c r="AZ43" s="28">
        <v>367360</v>
      </c>
      <c r="BA43" s="28">
        <v>5443</v>
      </c>
      <c r="BB43" s="28">
        <v>12516184</v>
      </c>
      <c r="BC43" s="28">
        <v>12</v>
      </c>
      <c r="BD43" s="28">
        <v>259960</v>
      </c>
      <c r="BE43" s="28">
        <v>106731</v>
      </c>
      <c r="BF43" s="28">
        <v>401371929</v>
      </c>
      <c r="BG43" s="29">
        <f t="shared" si="14"/>
        <v>112203</v>
      </c>
      <c r="BH43" s="29">
        <f t="shared" si="14"/>
        <v>414515633</v>
      </c>
      <c r="BI43" s="29">
        <f t="shared" si="15"/>
        <v>194493</v>
      </c>
      <c r="BJ43" s="29">
        <f t="shared" si="15"/>
        <v>484392250</v>
      </c>
    </row>
    <row r="44" spans="1:62" ht="12.75" customHeight="1" x14ac:dyDescent="0.25">
      <c r="A44" s="31"/>
      <c r="B44" s="32" t="s">
        <v>113</v>
      </c>
      <c r="C44" s="33">
        <f>SUM(C30:C43)</f>
        <v>1259119</v>
      </c>
      <c r="D44" s="33">
        <f t="shared" ref="D44:BJ44" si="16">SUM(D30:D43)</f>
        <v>162682125</v>
      </c>
      <c r="E44" s="33">
        <f t="shared" si="16"/>
        <v>1143138</v>
      </c>
      <c r="F44" s="33">
        <f t="shared" si="16"/>
        <v>141720287</v>
      </c>
      <c r="G44" s="33">
        <f t="shared" si="16"/>
        <v>506125</v>
      </c>
      <c r="H44" s="33">
        <f t="shared" si="16"/>
        <v>51434160.930407107</v>
      </c>
      <c r="I44" s="33">
        <f t="shared" si="16"/>
        <v>270296</v>
      </c>
      <c r="J44" s="33">
        <f t="shared" si="16"/>
        <v>21804566.069592912</v>
      </c>
      <c r="K44" s="33">
        <f t="shared" si="16"/>
        <v>776421</v>
      </c>
      <c r="L44" s="33">
        <f t="shared" si="16"/>
        <v>73238727</v>
      </c>
      <c r="M44" s="33">
        <f t="shared" si="16"/>
        <v>366717</v>
      </c>
      <c r="N44" s="33">
        <f t="shared" si="16"/>
        <v>68481560</v>
      </c>
      <c r="O44" s="33">
        <f t="shared" si="16"/>
        <v>196095</v>
      </c>
      <c r="P44" s="33">
        <f t="shared" si="16"/>
        <v>42733695</v>
      </c>
      <c r="Q44" s="33">
        <f t="shared" si="16"/>
        <v>87027</v>
      </c>
      <c r="R44" s="33">
        <f t="shared" si="16"/>
        <v>11882801</v>
      </c>
      <c r="S44" s="33">
        <f t="shared" si="16"/>
        <v>28954</v>
      </c>
      <c r="T44" s="33">
        <f t="shared" si="16"/>
        <v>9079037</v>
      </c>
      <c r="U44" s="33">
        <f t="shared" si="16"/>
        <v>545941</v>
      </c>
      <c r="V44" s="33">
        <f t="shared" si="16"/>
        <v>981598661</v>
      </c>
      <c r="W44" s="33">
        <f t="shared" si="16"/>
        <v>203341</v>
      </c>
      <c r="X44" s="33">
        <f t="shared" si="16"/>
        <v>315201514</v>
      </c>
      <c r="Y44" s="33">
        <f t="shared" si="16"/>
        <v>221225</v>
      </c>
      <c r="Z44" s="33">
        <f t="shared" si="16"/>
        <v>401434992</v>
      </c>
      <c r="AA44" s="33">
        <f t="shared" si="16"/>
        <v>46471</v>
      </c>
      <c r="AB44" s="33">
        <f t="shared" si="16"/>
        <v>148326453</v>
      </c>
      <c r="AC44" s="33">
        <f t="shared" si="16"/>
        <v>17967</v>
      </c>
      <c r="AD44" s="33">
        <f t="shared" si="16"/>
        <v>19994648</v>
      </c>
      <c r="AE44" s="33">
        <f t="shared" si="16"/>
        <v>56937</v>
      </c>
      <c r="AF44" s="33">
        <f t="shared" si="16"/>
        <v>96641054</v>
      </c>
      <c r="AG44" s="33">
        <f t="shared" si="16"/>
        <v>10386</v>
      </c>
      <c r="AH44" s="33">
        <f t="shared" si="16"/>
        <v>97944976</v>
      </c>
      <c r="AI44" s="33">
        <f t="shared" si="16"/>
        <v>30591</v>
      </c>
      <c r="AJ44" s="33">
        <f t="shared" si="16"/>
        <v>8409240</v>
      </c>
      <c r="AK44" s="33">
        <f t="shared" si="16"/>
        <v>320506</v>
      </c>
      <c r="AL44" s="33">
        <f t="shared" si="16"/>
        <v>265017304</v>
      </c>
      <c r="AM44" s="33">
        <f t="shared" si="16"/>
        <v>18981</v>
      </c>
      <c r="AN44" s="33">
        <f t="shared" si="16"/>
        <v>7886524</v>
      </c>
      <c r="AO44" s="33">
        <f t="shared" si="16"/>
        <v>20059</v>
      </c>
      <c r="AP44" s="33">
        <f t="shared" si="16"/>
        <v>5364707</v>
      </c>
      <c r="AQ44" s="33">
        <f t="shared" si="16"/>
        <v>80182</v>
      </c>
      <c r="AR44" s="33">
        <f t="shared" si="16"/>
        <v>64186927</v>
      </c>
      <c r="AS44" s="33">
        <f t="shared" si="16"/>
        <v>2285765</v>
      </c>
      <c r="AT44" s="33">
        <f t="shared" si="16"/>
        <v>1593090464</v>
      </c>
      <c r="AU44" s="33">
        <f t="shared" si="16"/>
        <v>244243</v>
      </c>
      <c r="AV44" s="33">
        <f t="shared" si="16"/>
        <v>94725302</v>
      </c>
      <c r="AW44" s="33">
        <f t="shared" si="16"/>
        <v>232</v>
      </c>
      <c r="AX44" s="33">
        <f t="shared" si="16"/>
        <v>78400</v>
      </c>
      <c r="AY44" s="33">
        <f t="shared" si="16"/>
        <v>14595</v>
      </c>
      <c r="AZ44" s="33">
        <f t="shared" si="16"/>
        <v>10040677</v>
      </c>
      <c r="BA44" s="33">
        <f t="shared" si="16"/>
        <v>123740</v>
      </c>
      <c r="BB44" s="33">
        <f t="shared" si="16"/>
        <v>243617903</v>
      </c>
      <c r="BC44" s="33">
        <f t="shared" si="16"/>
        <v>108965</v>
      </c>
      <c r="BD44" s="33">
        <f t="shared" si="16"/>
        <v>52230308.999999993</v>
      </c>
      <c r="BE44" s="33">
        <f t="shared" si="16"/>
        <v>1568731</v>
      </c>
      <c r="BF44" s="33">
        <f t="shared" si="16"/>
        <v>1790328495.2507553</v>
      </c>
      <c r="BG44" s="33">
        <f t="shared" si="16"/>
        <v>1816263</v>
      </c>
      <c r="BH44" s="33">
        <f t="shared" si="16"/>
        <v>2096295784.2507553</v>
      </c>
      <c r="BI44" s="33">
        <f t="shared" si="16"/>
        <v>4102028</v>
      </c>
      <c r="BJ44" s="33">
        <f t="shared" si="16"/>
        <v>3689386248.2507553</v>
      </c>
    </row>
    <row r="45" spans="1:62" ht="12.75" customHeight="1" x14ac:dyDescent="0.25">
      <c r="A45" s="34">
        <v>33</v>
      </c>
      <c r="B45" s="27" t="s">
        <v>114</v>
      </c>
      <c r="C45" s="28">
        <f t="shared" ref="C45:D53" si="17">E45+Q45+S45</f>
        <v>8782</v>
      </c>
      <c r="D45" s="28">
        <f t="shared" si="17"/>
        <v>2735309</v>
      </c>
      <c r="E45" s="28">
        <f t="shared" ref="E45:F53" si="18">K45+M45</f>
        <v>5760</v>
      </c>
      <c r="F45" s="28">
        <f t="shared" si="18"/>
        <v>865197.99999999988</v>
      </c>
      <c r="G45" s="28">
        <v>1280</v>
      </c>
      <c r="H45" s="28">
        <v>149833.7110596571</v>
      </c>
      <c r="I45" s="28">
        <v>1113</v>
      </c>
      <c r="J45" s="28">
        <v>56955.288940342907</v>
      </c>
      <c r="K45" s="28">
        <f t="shared" ref="K45:L53" si="19">G45+I45</f>
        <v>2393</v>
      </c>
      <c r="L45" s="28">
        <f t="shared" si="19"/>
        <v>206789</v>
      </c>
      <c r="M45" s="28">
        <v>3367</v>
      </c>
      <c r="N45" s="28">
        <v>658408.99999999988</v>
      </c>
      <c r="O45" s="28">
        <v>1257</v>
      </c>
      <c r="P45" s="28">
        <v>413155.99999999994</v>
      </c>
      <c r="Q45" s="28">
        <v>2299</v>
      </c>
      <c r="R45" s="28">
        <v>579923</v>
      </c>
      <c r="S45" s="28">
        <v>723</v>
      </c>
      <c r="T45" s="28">
        <v>1290188</v>
      </c>
      <c r="U45" s="28">
        <f t="shared" ref="U45:V53" si="20">W45+Y45+AA45+AC45+AE45</f>
        <v>6630</v>
      </c>
      <c r="V45" s="28">
        <f t="shared" si="20"/>
        <v>29443835.000000007</v>
      </c>
      <c r="W45" s="28">
        <v>3837</v>
      </c>
      <c r="X45" s="28">
        <v>18267920.000000004</v>
      </c>
      <c r="Y45" s="28">
        <v>1870</v>
      </c>
      <c r="Z45" s="28">
        <v>9349513.0000000019</v>
      </c>
      <c r="AA45" s="28">
        <v>381</v>
      </c>
      <c r="AB45" s="28">
        <v>753374</v>
      </c>
      <c r="AC45" s="28">
        <v>53</v>
      </c>
      <c r="AD45" s="28">
        <v>12102.000000000002</v>
      </c>
      <c r="AE45" s="28">
        <v>489</v>
      </c>
      <c r="AF45" s="28">
        <v>1060926</v>
      </c>
      <c r="AG45" s="28">
        <v>69</v>
      </c>
      <c r="AH45" s="28">
        <v>26786</v>
      </c>
      <c r="AI45" s="28">
        <v>239</v>
      </c>
      <c r="AJ45" s="28">
        <v>71131</v>
      </c>
      <c r="AK45" s="28">
        <v>445</v>
      </c>
      <c r="AL45" s="28">
        <v>859686</v>
      </c>
      <c r="AM45" s="28">
        <v>142</v>
      </c>
      <c r="AN45" s="28">
        <v>49287</v>
      </c>
      <c r="AO45" s="28">
        <v>125</v>
      </c>
      <c r="AP45" s="28">
        <v>24068</v>
      </c>
      <c r="AQ45" s="28">
        <v>1049</v>
      </c>
      <c r="AR45" s="28">
        <v>276904</v>
      </c>
      <c r="AS45" s="29">
        <f t="shared" ref="AS45:AT53" si="21">C45+U45+AG45+AI45+AK45+AM45+AO45+AQ45</f>
        <v>17481</v>
      </c>
      <c r="AT45" s="29">
        <f t="shared" si="21"/>
        <v>33487006.000000007</v>
      </c>
      <c r="AU45" s="28">
        <v>1966</v>
      </c>
      <c r="AV45" s="28">
        <v>3471286</v>
      </c>
      <c r="AW45" s="28">
        <v>1</v>
      </c>
      <c r="AX45" s="28">
        <v>200</v>
      </c>
      <c r="AY45" s="28">
        <v>901</v>
      </c>
      <c r="AZ45" s="28">
        <v>103900</v>
      </c>
      <c r="BA45" s="28">
        <v>510</v>
      </c>
      <c r="BB45" s="28">
        <v>492072</v>
      </c>
      <c r="BC45" s="28">
        <v>1806</v>
      </c>
      <c r="BD45" s="28">
        <v>262300</v>
      </c>
      <c r="BE45" s="28">
        <v>7235</v>
      </c>
      <c r="BF45" s="28">
        <v>8546651.9516616315</v>
      </c>
      <c r="BG45" s="29">
        <f t="shared" ref="BG45:BH53" si="22">AW45+AY45+BA45+BC45+BE45</f>
        <v>10453</v>
      </c>
      <c r="BH45" s="29">
        <f t="shared" si="22"/>
        <v>9405123.9516616315</v>
      </c>
      <c r="BI45" s="29">
        <f t="shared" ref="BI45:BJ53" si="23">BG45+AS45</f>
        <v>27934</v>
      </c>
      <c r="BJ45" s="29">
        <f t="shared" si="23"/>
        <v>42892129.951661639</v>
      </c>
    </row>
    <row r="46" spans="1:62" ht="12.75" customHeight="1" x14ac:dyDescent="0.25">
      <c r="A46" s="34">
        <v>34</v>
      </c>
      <c r="B46" s="27" t="s">
        <v>115</v>
      </c>
      <c r="C46" s="28">
        <f t="shared" si="17"/>
        <v>0</v>
      </c>
      <c r="D46" s="28">
        <f t="shared" si="17"/>
        <v>0</v>
      </c>
      <c r="E46" s="28">
        <f t="shared" si="18"/>
        <v>0</v>
      </c>
      <c r="F46" s="28">
        <f t="shared" si="18"/>
        <v>0</v>
      </c>
      <c r="G46" s="28">
        <v>0</v>
      </c>
      <c r="H46" s="28">
        <v>0</v>
      </c>
      <c r="I46" s="28">
        <v>0</v>
      </c>
      <c r="J46" s="28">
        <v>0</v>
      </c>
      <c r="K46" s="28">
        <f t="shared" si="19"/>
        <v>0</v>
      </c>
      <c r="L46" s="28">
        <f t="shared" si="19"/>
        <v>0</v>
      </c>
      <c r="M46" s="28">
        <v>0</v>
      </c>
      <c r="N46" s="28">
        <v>0</v>
      </c>
      <c r="O46" s="28">
        <v>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28">
        <f t="shared" si="20"/>
        <v>0</v>
      </c>
      <c r="V46" s="28">
        <f t="shared" si="20"/>
        <v>0</v>
      </c>
      <c r="W46" s="28">
        <v>0</v>
      </c>
      <c r="X46" s="28">
        <v>0</v>
      </c>
      <c r="Y46" s="28">
        <v>0</v>
      </c>
      <c r="Z46" s="28">
        <v>0</v>
      </c>
      <c r="AA46" s="28">
        <v>0</v>
      </c>
      <c r="AB46" s="28">
        <v>0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0</v>
      </c>
      <c r="AJ46" s="28">
        <v>0</v>
      </c>
      <c r="AK46" s="28">
        <v>0</v>
      </c>
      <c r="AL46" s="28">
        <v>0</v>
      </c>
      <c r="AM46" s="28">
        <v>0</v>
      </c>
      <c r="AN46" s="28">
        <v>0</v>
      </c>
      <c r="AO46" s="28">
        <v>0</v>
      </c>
      <c r="AP46" s="28">
        <v>0</v>
      </c>
      <c r="AQ46" s="28">
        <v>0</v>
      </c>
      <c r="AR46" s="28">
        <v>0</v>
      </c>
      <c r="AS46" s="29">
        <f t="shared" si="21"/>
        <v>0</v>
      </c>
      <c r="AT46" s="29">
        <f t="shared" si="21"/>
        <v>0</v>
      </c>
      <c r="AU46" s="28">
        <v>0</v>
      </c>
      <c r="AV46" s="28">
        <v>0</v>
      </c>
      <c r="AW46" s="28">
        <v>0</v>
      </c>
      <c r="AX46" s="28">
        <v>0</v>
      </c>
      <c r="AY46" s="28">
        <v>0</v>
      </c>
      <c r="AZ46" s="28">
        <v>0</v>
      </c>
      <c r="BA46" s="28">
        <v>0</v>
      </c>
      <c r="BB46" s="28">
        <v>0</v>
      </c>
      <c r="BC46" s="28">
        <v>0</v>
      </c>
      <c r="BD46" s="28">
        <v>0</v>
      </c>
      <c r="BE46" s="28">
        <v>0</v>
      </c>
      <c r="BF46" s="28">
        <v>0</v>
      </c>
      <c r="BG46" s="29">
        <f t="shared" si="22"/>
        <v>0</v>
      </c>
      <c r="BH46" s="29">
        <f t="shared" si="22"/>
        <v>0</v>
      </c>
      <c r="BI46" s="29">
        <f t="shared" si="23"/>
        <v>0</v>
      </c>
      <c r="BJ46" s="29">
        <f t="shared" si="23"/>
        <v>0</v>
      </c>
    </row>
    <row r="47" spans="1:62" ht="12.75" customHeight="1" x14ac:dyDescent="0.25">
      <c r="A47" s="34">
        <v>35</v>
      </c>
      <c r="B47" s="27" t="s">
        <v>116</v>
      </c>
      <c r="C47" s="28">
        <f t="shared" si="17"/>
        <v>7642</v>
      </c>
      <c r="D47" s="28">
        <f t="shared" si="17"/>
        <v>970489</v>
      </c>
      <c r="E47" s="28">
        <f t="shared" si="18"/>
        <v>6424</v>
      </c>
      <c r="F47" s="28">
        <f t="shared" si="18"/>
        <v>814388</v>
      </c>
      <c r="G47" s="28">
        <v>2735</v>
      </c>
      <c r="H47" s="28">
        <v>388052.316687693</v>
      </c>
      <c r="I47" s="28">
        <v>1538</v>
      </c>
      <c r="J47" s="28">
        <v>135709.68331230702</v>
      </c>
      <c r="K47" s="28">
        <f t="shared" si="19"/>
        <v>4273</v>
      </c>
      <c r="L47" s="28">
        <f t="shared" si="19"/>
        <v>523762</v>
      </c>
      <c r="M47" s="28">
        <v>2151</v>
      </c>
      <c r="N47" s="28">
        <v>290626</v>
      </c>
      <c r="O47" s="28">
        <v>751</v>
      </c>
      <c r="P47" s="28">
        <v>121454</v>
      </c>
      <c r="Q47" s="28">
        <v>844</v>
      </c>
      <c r="R47" s="28">
        <v>101244</v>
      </c>
      <c r="S47" s="28">
        <v>374</v>
      </c>
      <c r="T47" s="28">
        <v>54857.000000000007</v>
      </c>
      <c r="U47" s="28">
        <f t="shared" si="20"/>
        <v>5871</v>
      </c>
      <c r="V47" s="28">
        <f t="shared" si="20"/>
        <v>3392872</v>
      </c>
      <c r="W47" s="28">
        <v>4012</v>
      </c>
      <c r="X47" s="28">
        <v>817915</v>
      </c>
      <c r="Y47" s="28">
        <v>1063</v>
      </c>
      <c r="Z47" s="28">
        <v>1652595</v>
      </c>
      <c r="AA47" s="28">
        <v>200</v>
      </c>
      <c r="AB47" s="28">
        <v>56072</v>
      </c>
      <c r="AC47" s="28">
        <v>111</v>
      </c>
      <c r="AD47" s="28">
        <v>24260</v>
      </c>
      <c r="AE47" s="28">
        <v>485</v>
      </c>
      <c r="AF47" s="28">
        <v>842029.99999999988</v>
      </c>
      <c r="AG47" s="28">
        <v>60</v>
      </c>
      <c r="AH47" s="28">
        <v>11593</v>
      </c>
      <c r="AI47" s="28">
        <v>191</v>
      </c>
      <c r="AJ47" s="28">
        <v>51431.999999999993</v>
      </c>
      <c r="AK47" s="28">
        <v>555</v>
      </c>
      <c r="AL47" s="28">
        <v>264021</v>
      </c>
      <c r="AM47" s="28">
        <v>161</v>
      </c>
      <c r="AN47" s="28">
        <v>42348</v>
      </c>
      <c r="AO47" s="28">
        <v>158</v>
      </c>
      <c r="AP47" s="28">
        <v>51795.000000000007</v>
      </c>
      <c r="AQ47" s="28">
        <v>503</v>
      </c>
      <c r="AR47" s="28">
        <v>121756</v>
      </c>
      <c r="AS47" s="29">
        <f t="shared" si="21"/>
        <v>15141</v>
      </c>
      <c r="AT47" s="29">
        <f t="shared" si="21"/>
        <v>4906306</v>
      </c>
      <c r="AU47" s="28">
        <v>1835</v>
      </c>
      <c r="AV47" s="28">
        <v>646491.99999999988</v>
      </c>
      <c r="AW47" s="28">
        <v>2</v>
      </c>
      <c r="AX47" s="28">
        <v>200</v>
      </c>
      <c r="AY47" s="28">
        <v>1</v>
      </c>
      <c r="AZ47" s="28">
        <v>100</v>
      </c>
      <c r="BA47" s="28">
        <v>276</v>
      </c>
      <c r="BB47" s="28">
        <v>104203</v>
      </c>
      <c r="BC47" s="28">
        <v>6</v>
      </c>
      <c r="BD47" s="28">
        <v>1100</v>
      </c>
      <c r="BE47" s="28">
        <v>990</v>
      </c>
      <c r="BF47" s="28">
        <v>865610</v>
      </c>
      <c r="BG47" s="29">
        <f t="shared" si="22"/>
        <v>1275</v>
      </c>
      <c r="BH47" s="29">
        <f t="shared" si="22"/>
        <v>971213</v>
      </c>
      <c r="BI47" s="29">
        <f t="shared" si="23"/>
        <v>16416</v>
      </c>
      <c r="BJ47" s="29">
        <f t="shared" si="23"/>
        <v>5877519</v>
      </c>
    </row>
    <row r="48" spans="1:62" ht="12.75" customHeight="1" x14ac:dyDescent="0.25">
      <c r="A48" s="34">
        <v>36</v>
      </c>
      <c r="B48" s="27" t="s">
        <v>117</v>
      </c>
      <c r="C48" s="28">
        <f t="shared" si="17"/>
        <v>3248</v>
      </c>
      <c r="D48" s="28">
        <f t="shared" si="17"/>
        <v>350752</v>
      </c>
      <c r="E48" s="28">
        <f t="shared" si="18"/>
        <v>2327</v>
      </c>
      <c r="F48" s="28">
        <f t="shared" si="18"/>
        <v>250176.99999999997</v>
      </c>
      <c r="G48" s="28">
        <v>291</v>
      </c>
      <c r="H48" s="28">
        <v>61889.470803982978</v>
      </c>
      <c r="I48" s="28">
        <v>491</v>
      </c>
      <c r="J48" s="28">
        <v>7287.5291960170271</v>
      </c>
      <c r="K48" s="28">
        <f t="shared" si="19"/>
        <v>782</v>
      </c>
      <c r="L48" s="28">
        <f t="shared" si="19"/>
        <v>69177</v>
      </c>
      <c r="M48" s="28">
        <v>1545</v>
      </c>
      <c r="N48" s="28">
        <v>180999.99999999997</v>
      </c>
      <c r="O48" s="28">
        <v>815</v>
      </c>
      <c r="P48" s="28">
        <v>81722</v>
      </c>
      <c r="Q48" s="28">
        <v>287</v>
      </c>
      <c r="R48" s="28">
        <v>43844.000000000007</v>
      </c>
      <c r="S48" s="28">
        <v>634</v>
      </c>
      <c r="T48" s="28">
        <v>56731.000000000015</v>
      </c>
      <c r="U48" s="28">
        <f t="shared" si="20"/>
        <v>4219</v>
      </c>
      <c r="V48" s="28">
        <f t="shared" si="20"/>
        <v>353897</v>
      </c>
      <c r="W48" s="28">
        <v>3912</v>
      </c>
      <c r="X48" s="28">
        <v>210389.00000000003</v>
      </c>
      <c r="Y48" s="28">
        <v>182</v>
      </c>
      <c r="Z48" s="28">
        <v>84832</v>
      </c>
      <c r="AA48" s="28">
        <v>122</v>
      </c>
      <c r="AB48" s="28">
        <v>56150</v>
      </c>
      <c r="AC48" s="28">
        <v>2</v>
      </c>
      <c r="AD48" s="28">
        <v>2044.0000000000002</v>
      </c>
      <c r="AE48" s="28">
        <v>1</v>
      </c>
      <c r="AF48" s="28">
        <v>482</v>
      </c>
      <c r="AG48" s="28">
        <v>0</v>
      </c>
      <c r="AH48" s="28">
        <v>0</v>
      </c>
      <c r="AI48" s="28">
        <v>22</v>
      </c>
      <c r="AJ48" s="28">
        <v>5990</v>
      </c>
      <c r="AK48" s="28">
        <v>47</v>
      </c>
      <c r="AL48" s="28">
        <v>30462</v>
      </c>
      <c r="AM48" s="28">
        <v>21</v>
      </c>
      <c r="AN48" s="28">
        <v>10471</v>
      </c>
      <c r="AO48" s="28">
        <v>39</v>
      </c>
      <c r="AP48" s="28">
        <v>19557</v>
      </c>
      <c r="AQ48" s="28">
        <v>1019</v>
      </c>
      <c r="AR48" s="28">
        <v>144000</v>
      </c>
      <c r="AS48" s="29">
        <f t="shared" si="21"/>
        <v>8615</v>
      </c>
      <c r="AT48" s="29">
        <f t="shared" si="21"/>
        <v>915129</v>
      </c>
      <c r="AU48" s="28">
        <v>933</v>
      </c>
      <c r="AV48" s="28">
        <v>103944</v>
      </c>
      <c r="AW48" s="28">
        <v>0</v>
      </c>
      <c r="AX48" s="28">
        <v>0</v>
      </c>
      <c r="AY48" s="28">
        <v>0</v>
      </c>
      <c r="AZ48" s="28">
        <v>0</v>
      </c>
      <c r="BA48" s="28">
        <v>0</v>
      </c>
      <c r="BB48" s="28">
        <v>0</v>
      </c>
      <c r="BC48" s="28">
        <v>2</v>
      </c>
      <c r="BD48" s="28">
        <v>300</v>
      </c>
      <c r="BE48" s="28">
        <v>199</v>
      </c>
      <c r="BF48" s="28">
        <v>32211</v>
      </c>
      <c r="BG48" s="29">
        <f t="shared" si="22"/>
        <v>201</v>
      </c>
      <c r="BH48" s="29">
        <f t="shared" si="22"/>
        <v>32511</v>
      </c>
      <c r="BI48" s="29">
        <f t="shared" si="23"/>
        <v>8816</v>
      </c>
      <c r="BJ48" s="29">
        <f t="shared" si="23"/>
        <v>947640</v>
      </c>
    </row>
    <row r="49" spans="1:72" ht="12.75" customHeight="1" x14ac:dyDescent="0.25">
      <c r="A49" s="34">
        <v>37</v>
      </c>
      <c r="B49" s="27" t="s">
        <v>118</v>
      </c>
      <c r="C49" s="28">
        <f t="shared" si="17"/>
        <v>89</v>
      </c>
      <c r="D49" s="28">
        <f t="shared" si="17"/>
        <v>4862</v>
      </c>
      <c r="E49" s="28">
        <f t="shared" si="18"/>
        <v>70</v>
      </c>
      <c r="F49" s="28">
        <f t="shared" si="18"/>
        <v>3919</v>
      </c>
      <c r="G49" s="28">
        <v>19</v>
      </c>
      <c r="H49" s="28">
        <v>1547.9999999999998</v>
      </c>
      <c r="I49" s="28">
        <v>8</v>
      </c>
      <c r="J49" s="28">
        <v>172.00000000000006</v>
      </c>
      <c r="K49" s="28">
        <f t="shared" si="19"/>
        <v>27</v>
      </c>
      <c r="L49" s="28">
        <f t="shared" si="19"/>
        <v>1719.9999999999998</v>
      </c>
      <c r="M49" s="28">
        <v>43</v>
      </c>
      <c r="N49" s="28">
        <v>2199</v>
      </c>
      <c r="O49" s="28">
        <v>43</v>
      </c>
      <c r="P49" s="28">
        <v>2199</v>
      </c>
      <c r="Q49" s="28">
        <v>19</v>
      </c>
      <c r="R49" s="28">
        <v>943</v>
      </c>
      <c r="S49" s="28">
        <v>0</v>
      </c>
      <c r="T49" s="28">
        <v>0</v>
      </c>
      <c r="U49" s="28">
        <f t="shared" si="20"/>
        <v>107</v>
      </c>
      <c r="V49" s="28">
        <f t="shared" si="20"/>
        <v>23253</v>
      </c>
      <c r="W49" s="28">
        <v>10</v>
      </c>
      <c r="X49" s="28">
        <v>1984</v>
      </c>
      <c r="Y49" s="28">
        <v>37</v>
      </c>
      <c r="Z49" s="28">
        <v>9366</v>
      </c>
      <c r="AA49" s="28">
        <v>20</v>
      </c>
      <c r="AB49" s="28">
        <v>3967</v>
      </c>
      <c r="AC49" s="28">
        <v>15</v>
      </c>
      <c r="AD49" s="28">
        <v>2976</v>
      </c>
      <c r="AE49" s="28">
        <v>25</v>
      </c>
      <c r="AF49" s="28">
        <v>4960</v>
      </c>
      <c r="AG49" s="28">
        <v>40</v>
      </c>
      <c r="AH49" s="28">
        <v>7627</v>
      </c>
      <c r="AI49" s="28">
        <v>23</v>
      </c>
      <c r="AJ49" s="28">
        <v>4526</v>
      </c>
      <c r="AK49" s="28">
        <v>43</v>
      </c>
      <c r="AL49" s="28">
        <v>18087</v>
      </c>
      <c r="AM49" s="28">
        <v>18</v>
      </c>
      <c r="AN49" s="28">
        <v>3429</v>
      </c>
      <c r="AO49" s="28">
        <v>12</v>
      </c>
      <c r="AP49" s="28">
        <v>2293</v>
      </c>
      <c r="AQ49" s="28">
        <v>30</v>
      </c>
      <c r="AR49" s="28">
        <v>5723</v>
      </c>
      <c r="AS49" s="29">
        <f t="shared" si="21"/>
        <v>362</v>
      </c>
      <c r="AT49" s="29">
        <f t="shared" si="21"/>
        <v>69800</v>
      </c>
      <c r="AU49" s="28">
        <v>55</v>
      </c>
      <c r="AV49" s="28">
        <v>10470</v>
      </c>
      <c r="AW49" s="28">
        <v>0</v>
      </c>
      <c r="AX49" s="28">
        <v>0</v>
      </c>
      <c r="AY49" s="28">
        <v>0</v>
      </c>
      <c r="AZ49" s="28">
        <v>0</v>
      </c>
      <c r="BA49" s="28">
        <v>60</v>
      </c>
      <c r="BB49" s="28">
        <v>11910</v>
      </c>
      <c r="BC49" s="28">
        <v>0</v>
      </c>
      <c r="BD49" s="28">
        <v>0</v>
      </c>
      <c r="BE49" s="28">
        <v>60</v>
      </c>
      <c r="BF49" s="28">
        <v>11888</v>
      </c>
      <c r="BG49" s="29">
        <f t="shared" si="22"/>
        <v>120</v>
      </c>
      <c r="BH49" s="29">
        <f t="shared" si="22"/>
        <v>23798</v>
      </c>
      <c r="BI49" s="29">
        <f t="shared" si="23"/>
        <v>482</v>
      </c>
      <c r="BJ49" s="29">
        <f t="shared" si="23"/>
        <v>93598</v>
      </c>
    </row>
    <row r="50" spans="1:72" ht="12.75" customHeight="1" x14ac:dyDescent="0.25">
      <c r="A50" s="34">
        <v>38</v>
      </c>
      <c r="B50" s="35" t="s">
        <v>119</v>
      </c>
      <c r="C50" s="28">
        <f t="shared" si="17"/>
        <v>2242</v>
      </c>
      <c r="D50" s="28">
        <f t="shared" si="17"/>
        <v>213800</v>
      </c>
      <c r="E50" s="28">
        <f t="shared" si="18"/>
        <v>1783</v>
      </c>
      <c r="F50" s="28">
        <f t="shared" si="18"/>
        <v>160156</v>
      </c>
      <c r="G50" s="28">
        <v>405</v>
      </c>
      <c r="H50" s="28">
        <v>30606.894455896763</v>
      </c>
      <c r="I50" s="28">
        <v>174</v>
      </c>
      <c r="J50" s="28">
        <v>3873.1055441032395</v>
      </c>
      <c r="K50" s="28">
        <f t="shared" si="19"/>
        <v>579</v>
      </c>
      <c r="L50" s="28">
        <f t="shared" si="19"/>
        <v>34480</v>
      </c>
      <c r="M50" s="28">
        <v>1204</v>
      </c>
      <c r="N50" s="28">
        <v>125676</v>
      </c>
      <c r="O50" s="28">
        <v>263</v>
      </c>
      <c r="P50" s="28">
        <v>29208.000000000004</v>
      </c>
      <c r="Q50" s="28">
        <v>333</v>
      </c>
      <c r="R50" s="28">
        <v>38591.999999999993</v>
      </c>
      <c r="S50" s="28">
        <v>126</v>
      </c>
      <c r="T50" s="28">
        <v>15052.000000000002</v>
      </c>
      <c r="U50" s="28">
        <f t="shared" si="20"/>
        <v>2936</v>
      </c>
      <c r="V50" s="28">
        <f t="shared" si="20"/>
        <v>742465</v>
      </c>
      <c r="W50" s="28">
        <v>2683</v>
      </c>
      <c r="X50" s="28">
        <v>465697</v>
      </c>
      <c r="Y50" s="28">
        <v>68</v>
      </c>
      <c r="Z50" s="28">
        <v>153003</v>
      </c>
      <c r="AA50" s="28">
        <v>24</v>
      </c>
      <c r="AB50" s="28">
        <v>22094</v>
      </c>
      <c r="AC50" s="28">
        <v>33</v>
      </c>
      <c r="AD50" s="28">
        <v>5017</v>
      </c>
      <c r="AE50" s="28">
        <v>128</v>
      </c>
      <c r="AF50" s="28">
        <v>96653.999999999985</v>
      </c>
      <c r="AG50" s="28">
        <v>46</v>
      </c>
      <c r="AH50" s="28">
        <v>8832</v>
      </c>
      <c r="AI50" s="28">
        <v>511</v>
      </c>
      <c r="AJ50" s="28">
        <v>206827</v>
      </c>
      <c r="AK50" s="28">
        <v>4610</v>
      </c>
      <c r="AL50" s="28">
        <v>1692065.0000000002</v>
      </c>
      <c r="AM50" s="28">
        <v>261</v>
      </c>
      <c r="AN50" s="28">
        <v>99808</v>
      </c>
      <c r="AO50" s="28">
        <v>38</v>
      </c>
      <c r="AP50" s="28">
        <v>12411</v>
      </c>
      <c r="AQ50" s="28">
        <v>772</v>
      </c>
      <c r="AR50" s="28">
        <v>285995</v>
      </c>
      <c r="AS50" s="29">
        <f t="shared" si="21"/>
        <v>11416</v>
      </c>
      <c r="AT50" s="29">
        <f t="shared" si="21"/>
        <v>3262203</v>
      </c>
      <c r="AU50" s="28">
        <v>1356</v>
      </c>
      <c r="AV50" s="28">
        <v>416771</v>
      </c>
      <c r="AW50" s="28">
        <v>0</v>
      </c>
      <c r="AX50" s="28">
        <v>0</v>
      </c>
      <c r="AY50" s="28">
        <v>700</v>
      </c>
      <c r="AZ50" s="28">
        <v>109800</v>
      </c>
      <c r="BA50" s="28">
        <v>451</v>
      </c>
      <c r="BB50" s="28">
        <v>421326</v>
      </c>
      <c r="BC50" s="28">
        <v>2300</v>
      </c>
      <c r="BD50" s="28">
        <v>274600</v>
      </c>
      <c r="BE50" s="28">
        <v>3378</v>
      </c>
      <c r="BF50" s="28">
        <v>142319</v>
      </c>
      <c r="BG50" s="29">
        <f t="shared" si="22"/>
        <v>6829</v>
      </c>
      <c r="BH50" s="29">
        <f t="shared" si="22"/>
        <v>948045</v>
      </c>
      <c r="BI50" s="29">
        <f t="shared" si="23"/>
        <v>18245</v>
      </c>
      <c r="BJ50" s="29">
        <f t="shared" si="23"/>
        <v>4210248</v>
      </c>
    </row>
    <row r="51" spans="1:72" ht="12.75" customHeight="1" x14ac:dyDescent="0.25">
      <c r="A51" s="34">
        <v>39</v>
      </c>
      <c r="B51" s="27" t="s">
        <v>120</v>
      </c>
      <c r="C51" s="28">
        <f t="shared" si="17"/>
        <v>5662</v>
      </c>
      <c r="D51" s="28">
        <f t="shared" si="17"/>
        <v>402942.00000000006</v>
      </c>
      <c r="E51" s="28">
        <f t="shared" si="18"/>
        <v>5121</v>
      </c>
      <c r="F51" s="28">
        <f t="shared" si="18"/>
        <v>353826.00000000006</v>
      </c>
      <c r="G51" s="28">
        <v>1582</v>
      </c>
      <c r="H51" s="28">
        <v>84615.76649137077</v>
      </c>
      <c r="I51" s="28">
        <v>678</v>
      </c>
      <c r="J51" s="28">
        <v>10660.233508629219</v>
      </c>
      <c r="K51" s="28">
        <f t="shared" si="19"/>
        <v>2260</v>
      </c>
      <c r="L51" s="28">
        <f t="shared" si="19"/>
        <v>95275.999999999985</v>
      </c>
      <c r="M51" s="28">
        <v>2861</v>
      </c>
      <c r="N51" s="28">
        <v>258550.00000000006</v>
      </c>
      <c r="O51" s="28">
        <v>554</v>
      </c>
      <c r="P51" s="28">
        <v>51897</v>
      </c>
      <c r="Q51" s="28">
        <v>490</v>
      </c>
      <c r="R51" s="28">
        <v>45913.999999999993</v>
      </c>
      <c r="S51" s="28">
        <v>51</v>
      </c>
      <c r="T51" s="28">
        <v>3202.0000000000005</v>
      </c>
      <c r="U51" s="28">
        <f t="shared" si="20"/>
        <v>1869</v>
      </c>
      <c r="V51" s="28">
        <f t="shared" si="20"/>
        <v>1077878.0000000002</v>
      </c>
      <c r="W51" s="28">
        <v>1190</v>
      </c>
      <c r="X51" s="28">
        <v>54078</v>
      </c>
      <c r="Y51" s="28">
        <v>186</v>
      </c>
      <c r="Z51" s="28">
        <v>557024.00000000012</v>
      </c>
      <c r="AA51" s="28">
        <v>32</v>
      </c>
      <c r="AB51" s="28">
        <v>4874</v>
      </c>
      <c r="AC51" s="28">
        <v>115</v>
      </c>
      <c r="AD51" s="28">
        <v>25466</v>
      </c>
      <c r="AE51" s="28">
        <v>346</v>
      </c>
      <c r="AF51" s="28">
        <v>436436.00000000006</v>
      </c>
      <c r="AG51" s="28">
        <v>69</v>
      </c>
      <c r="AH51" s="28">
        <v>10796</v>
      </c>
      <c r="AI51" s="28">
        <v>300</v>
      </c>
      <c r="AJ51" s="28">
        <v>90028.999999999985</v>
      </c>
      <c r="AK51" s="28">
        <v>1580</v>
      </c>
      <c r="AL51" s="28">
        <v>626642</v>
      </c>
      <c r="AM51" s="28">
        <v>202</v>
      </c>
      <c r="AN51" s="28">
        <v>52682.000000000007</v>
      </c>
      <c r="AO51" s="28">
        <v>77</v>
      </c>
      <c r="AP51" s="28">
        <v>11829</v>
      </c>
      <c r="AQ51" s="28">
        <v>609</v>
      </c>
      <c r="AR51" s="28">
        <v>140562.99999999997</v>
      </c>
      <c r="AS51" s="29">
        <f t="shared" si="21"/>
        <v>10368</v>
      </c>
      <c r="AT51" s="29">
        <f t="shared" si="21"/>
        <v>2413361</v>
      </c>
      <c r="AU51" s="28">
        <v>1496</v>
      </c>
      <c r="AV51" s="28">
        <v>359954.00000000006</v>
      </c>
      <c r="AW51" s="28">
        <v>0</v>
      </c>
      <c r="AX51" s="28">
        <v>0</v>
      </c>
      <c r="AY51" s="28">
        <v>0</v>
      </c>
      <c r="AZ51" s="28">
        <v>0</v>
      </c>
      <c r="BA51" s="28">
        <v>134</v>
      </c>
      <c r="BB51" s="28">
        <v>83045</v>
      </c>
      <c r="BC51" s="28">
        <v>0</v>
      </c>
      <c r="BD51" s="28">
        <v>0</v>
      </c>
      <c r="BE51" s="28">
        <v>145</v>
      </c>
      <c r="BF51" s="28">
        <v>55085</v>
      </c>
      <c r="BG51" s="29">
        <f t="shared" si="22"/>
        <v>279</v>
      </c>
      <c r="BH51" s="29">
        <f t="shared" si="22"/>
        <v>138130</v>
      </c>
      <c r="BI51" s="29">
        <f t="shared" si="23"/>
        <v>10647</v>
      </c>
      <c r="BJ51" s="29">
        <f t="shared" si="23"/>
        <v>2551491</v>
      </c>
    </row>
    <row r="52" spans="1:72" ht="12.75" customHeight="1" x14ac:dyDescent="0.25">
      <c r="A52" s="34">
        <v>40</v>
      </c>
      <c r="B52" s="27" t="s">
        <v>121</v>
      </c>
      <c r="C52" s="28">
        <f t="shared" si="17"/>
        <v>981</v>
      </c>
      <c r="D52" s="28">
        <f t="shared" si="17"/>
        <v>49864.999999999993</v>
      </c>
      <c r="E52" s="28">
        <f t="shared" si="18"/>
        <v>861</v>
      </c>
      <c r="F52" s="28">
        <f t="shared" si="18"/>
        <v>42206.999999999993</v>
      </c>
      <c r="G52" s="28">
        <v>392</v>
      </c>
      <c r="H52" s="28">
        <v>17924.634814169887</v>
      </c>
      <c r="I52" s="28">
        <v>168</v>
      </c>
      <c r="J52" s="28">
        <v>2279.36518583011</v>
      </c>
      <c r="K52" s="28">
        <f t="shared" si="19"/>
        <v>560</v>
      </c>
      <c r="L52" s="28">
        <f t="shared" si="19"/>
        <v>20203.999999999996</v>
      </c>
      <c r="M52" s="28">
        <v>301</v>
      </c>
      <c r="N52" s="28">
        <v>22002.999999999996</v>
      </c>
      <c r="O52" s="28">
        <v>160</v>
      </c>
      <c r="P52" s="28">
        <v>12475.000000000002</v>
      </c>
      <c r="Q52" s="28">
        <v>54</v>
      </c>
      <c r="R52" s="28">
        <v>3814</v>
      </c>
      <c r="S52" s="28">
        <v>66</v>
      </c>
      <c r="T52" s="28">
        <v>3844</v>
      </c>
      <c r="U52" s="28">
        <f t="shared" si="20"/>
        <v>780</v>
      </c>
      <c r="V52" s="28">
        <f t="shared" si="20"/>
        <v>276592</v>
      </c>
      <c r="W52" s="28">
        <v>183</v>
      </c>
      <c r="X52" s="28">
        <v>38985</v>
      </c>
      <c r="Y52" s="28">
        <v>321</v>
      </c>
      <c r="Z52" s="28">
        <v>129175</v>
      </c>
      <c r="AA52" s="28">
        <v>121</v>
      </c>
      <c r="AB52" s="28">
        <v>24476</v>
      </c>
      <c r="AC52" s="28">
        <v>41</v>
      </c>
      <c r="AD52" s="28">
        <v>8349</v>
      </c>
      <c r="AE52" s="28">
        <v>114</v>
      </c>
      <c r="AF52" s="28">
        <v>75607</v>
      </c>
      <c r="AG52" s="28">
        <v>67</v>
      </c>
      <c r="AH52" s="28">
        <v>10158.000000000002</v>
      </c>
      <c r="AI52" s="28">
        <v>552</v>
      </c>
      <c r="AJ52" s="28">
        <v>201504.00000000003</v>
      </c>
      <c r="AK52" s="28">
        <v>3413</v>
      </c>
      <c r="AL52" s="28">
        <v>1374400.9999999998</v>
      </c>
      <c r="AM52" s="28">
        <v>411</v>
      </c>
      <c r="AN52" s="28">
        <v>134499</v>
      </c>
      <c r="AO52" s="28">
        <v>103</v>
      </c>
      <c r="AP52" s="28">
        <v>18594</v>
      </c>
      <c r="AQ52" s="28">
        <v>1769</v>
      </c>
      <c r="AR52" s="28">
        <v>502451</v>
      </c>
      <c r="AS52" s="29">
        <f t="shared" si="21"/>
        <v>8076</v>
      </c>
      <c r="AT52" s="29">
        <f t="shared" si="21"/>
        <v>2568064</v>
      </c>
      <c r="AU52" s="28">
        <v>1201</v>
      </c>
      <c r="AV52" s="28">
        <v>387369.00000000006</v>
      </c>
      <c r="AW52" s="28">
        <v>1</v>
      </c>
      <c r="AX52" s="28">
        <v>200</v>
      </c>
      <c r="AY52" s="28">
        <v>1</v>
      </c>
      <c r="AZ52" s="28">
        <v>100</v>
      </c>
      <c r="BA52" s="28">
        <v>261</v>
      </c>
      <c r="BB52" s="28">
        <v>47799</v>
      </c>
      <c r="BC52" s="28">
        <v>29</v>
      </c>
      <c r="BD52" s="28">
        <v>14419</v>
      </c>
      <c r="BE52" s="28">
        <v>467</v>
      </c>
      <c r="BF52" s="28">
        <v>115986.99999999999</v>
      </c>
      <c r="BG52" s="29">
        <f t="shared" si="22"/>
        <v>759</v>
      </c>
      <c r="BH52" s="29">
        <f t="shared" si="22"/>
        <v>178505</v>
      </c>
      <c r="BI52" s="29">
        <f t="shared" si="23"/>
        <v>8835</v>
      </c>
      <c r="BJ52" s="29">
        <f t="shared" si="23"/>
        <v>2746569</v>
      </c>
    </row>
    <row r="53" spans="1:72" ht="12.75" customHeight="1" x14ac:dyDescent="0.25">
      <c r="A53" s="34">
        <v>41</v>
      </c>
      <c r="B53" s="27" t="s">
        <v>122</v>
      </c>
      <c r="C53" s="28">
        <f t="shared" si="17"/>
        <v>5470</v>
      </c>
      <c r="D53" s="28">
        <f t="shared" si="17"/>
        <v>509447.00000000006</v>
      </c>
      <c r="E53" s="28">
        <f t="shared" si="18"/>
        <v>4328</v>
      </c>
      <c r="F53" s="28">
        <f t="shared" si="18"/>
        <v>380715.00000000006</v>
      </c>
      <c r="G53" s="28">
        <v>834</v>
      </c>
      <c r="H53" s="28">
        <v>76332.614361283413</v>
      </c>
      <c r="I53" s="28">
        <v>723</v>
      </c>
      <c r="J53" s="28">
        <v>8888.3856387165852</v>
      </c>
      <c r="K53" s="28">
        <f t="shared" si="19"/>
        <v>1557</v>
      </c>
      <c r="L53" s="28">
        <f t="shared" si="19"/>
        <v>85221</v>
      </c>
      <c r="M53" s="28">
        <v>2771</v>
      </c>
      <c r="N53" s="28">
        <v>295494.00000000006</v>
      </c>
      <c r="O53" s="28">
        <v>815</v>
      </c>
      <c r="P53" s="28">
        <v>102566.00000000001</v>
      </c>
      <c r="Q53" s="28">
        <v>635</v>
      </c>
      <c r="R53" s="28">
        <v>65730</v>
      </c>
      <c r="S53" s="28">
        <v>507</v>
      </c>
      <c r="T53" s="28">
        <v>63002.000000000007</v>
      </c>
      <c r="U53" s="28">
        <f t="shared" si="20"/>
        <v>856</v>
      </c>
      <c r="V53" s="28">
        <f t="shared" si="20"/>
        <v>167071</v>
      </c>
      <c r="W53" s="28">
        <v>422</v>
      </c>
      <c r="X53" s="28">
        <v>93889</v>
      </c>
      <c r="Y53" s="28">
        <v>155</v>
      </c>
      <c r="Z53" s="28">
        <v>27844</v>
      </c>
      <c r="AA53" s="28">
        <v>208</v>
      </c>
      <c r="AB53" s="28">
        <v>30250</v>
      </c>
      <c r="AC53" s="28">
        <v>25</v>
      </c>
      <c r="AD53" s="28">
        <v>2666.0000000000005</v>
      </c>
      <c r="AE53" s="28">
        <v>46</v>
      </c>
      <c r="AF53" s="28">
        <v>12422</v>
      </c>
      <c r="AG53" s="28">
        <v>0</v>
      </c>
      <c r="AH53" s="28">
        <v>0</v>
      </c>
      <c r="AI53" s="28">
        <v>19</v>
      </c>
      <c r="AJ53" s="28">
        <v>4255</v>
      </c>
      <c r="AK53" s="28">
        <v>34</v>
      </c>
      <c r="AL53" s="28">
        <v>23666</v>
      </c>
      <c r="AM53" s="28">
        <v>0</v>
      </c>
      <c r="AN53" s="28">
        <v>0</v>
      </c>
      <c r="AO53" s="28">
        <v>0</v>
      </c>
      <c r="AP53" s="28">
        <v>0</v>
      </c>
      <c r="AQ53" s="28">
        <v>201</v>
      </c>
      <c r="AR53" s="28">
        <v>53324</v>
      </c>
      <c r="AS53" s="29">
        <f t="shared" si="21"/>
        <v>6580</v>
      </c>
      <c r="AT53" s="29">
        <f t="shared" si="21"/>
        <v>757763</v>
      </c>
      <c r="AU53" s="28">
        <v>780</v>
      </c>
      <c r="AV53" s="28">
        <v>89980</v>
      </c>
      <c r="AW53" s="28">
        <v>0</v>
      </c>
      <c r="AX53" s="28">
        <v>0</v>
      </c>
      <c r="AY53" s="28">
        <v>0</v>
      </c>
      <c r="AZ53" s="28">
        <v>0</v>
      </c>
      <c r="BA53" s="28">
        <v>3</v>
      </c>
      <c r="BB53" s="28">
        <v>543</v>
      </c>
      <c r="BC53" s="28">
        <v>2</v>
      </c>
      <c r="BD53" s="28">
        <v>300</v>
      </c>
      <c r="BE53" s="28">
        <v>152</v>
      </c>
      <c r="BF53" s="28">
        <v>1123714</v>
      </c>
      <c r="BG53" s="29">
        <f t="shared" si="22"/>
        <v>157</v>
      </c>
      <c r="BH53" s="29">
        <f t="shared" si="22"/>
        <v>1124557</v>
      </c>
      <c r="BI53" s="29">
        <f t="shared" si="23"/>
        <v>6737</v>
      </c>
      <c r="BJ53" s="29">
        <f t="shared" si="23"/>
        <v>1882320</v>
      </c>
    </row>
    <row r="54" spans="1:72" ht="12.75" customHeight="1" x14ac:dyDescent="0.25">
      <c r="A54" s="31"/>
      <c r="B54" s="32" t="s">
        <v>123</v>
      </c>
      <c r="C54" s="33">
        <f t="shared" ref="C54:BJ54" si="24">SUM(C45:C53)</f>
        <v>34116</v>
      </c>
      <c r="D54" s="33">
        <f t="shared" si="24"/>
        <v>5237466</v>
      </c>
      <c r="E54" s="33">
        <f t="shared" si="24"/>
        <v>26674</v>
      </c>
      <c r="F54" s="33">
        <f t="shared" si="24"/>
        <v>2870586</v>
      </c>
      <c r="G54" s="33">
        <f t="shared" si="24"/>
        <v>7538</v>
      </c>
      <c r="H54" s="33">
        <f t="shared" si="24"/>
        <v>810803.40867405373</v>
      </c>
      <c r="I54" s="33">
        <f t="shared" si="24"/>
        <v>4893</v>
      </c>
      <c r="J54" s="33">
        <f t="shared" si="24"/>
        <v>225825.59132594609</v>
      </c>
      <c r="K54" s="33">
        <f t="shared" si="24"/>
        <v>12431</v>
      </c>
      <c r="L54" s="33">
        <f t="shared" si="24"/>
        <v>1036629</v>
      </c>
      <c r="M54" s="33">
        <f t="shared" si="24"/>
        <v>14243</v>
      </c>
      <c r="N54" s="33">
        <f t="shared" si="24"/>
        <v>1833956.9999999998</v>
      </c>
      <c r="O54" s="33">
        <f t="shared" si="24"/>
        <v>4658</v>
      </c>
      <c r="P54" s="33">
        <f t="shared" si="24"/>
        <v>814677</v>
      </c>
      <c r="Q54" s="33">
        <f t="shared" si="24"/>
        <v>4961</v>
      </c>
      <c r="R54" s="33">
        <f t="shared" si="24"/>
        <v>880004</v>
      </c>
      <c r="S54" s="33">
        <f t="shared" si="24"/>
        <v>2481</v>
      </c>
      <c r="T54" s="33">
        <f t="shared" si="24"/>
        <v>1486876</v>
      </c>
      <c r="U54" s="33">
        <f t="shared" si="24"/>
        <v>23268</v>
      </c>
      <c r="V54" s="33">
        <f t="shared" si="24"/>
        <v>35477863.000000007</v>
      </c>
      <c r="W54" s="33">
        <f t="shared" si="24"/>
        <v>16249</v>
      </c>
      <c r="X54" s="33">
        <f t="shared" si="24"/>
        <v>19950857.000000004</v>
      </c>
      <c r="Y54" s="33">
        <f t="shared" si="24"/>
        <v>3882</v>
      </c>
      <c r="Z54" s="33">
        <f t="shared" si="24"/>
        <v>11963352.000000002</v>
      </c>
      <c r="AA54" s="33">
        <f t="shared" si="24"/>
        <v>1108</v>
      </c>
      <c r="AB54" s="33">
        <f t="shared" si="24"/>
        <v>951257</v>
      </c>
      <c r="AC54" s="33">
        <f t="shared" si="24"/>
        <v>395</v>
      </c>
      <c r="AD54" s="33">
        <f t="shared" si="24"/>
        <v>82880</v>
      </c>
      <c r="AE54" s="33">
        <f t="shared" si="24"/>
        <v>1634</v>
      </c>
      <c r="AF54" s="33">
        <f t="shared" si="24"/>
        <v>2529517</v>
      </c>
      <c r="AG54" s="33">
        <f t="shared" si="24"/>
        <v>351</v>
      </c>
      <c r="AH54" s="33">
        <f t="shared" si="24"/>
        <v>75792</v>
      </c>
      <c r="AI54" s="33">
        <f t="shared" si="24"/>
        <v>1857</v>
      </c>
      <c r="AJ54" s="33">
        <f t="shared" si="24"/>
        <v>635694</v>
      </c>
      <c r="AK54" s="33">
        <f t="shared" si="24"/>
        <v>10727</v>
      </c>
      <c r="AL54" s="33">
        <f t="shared" si="24"/>
        <v>4889030</v>
      </c>
      <c r="AM54" s="33">
        <f t="shared" si="24"/>
        <v>1216</v>
      </c>
      <c r="AN54" s="33">
        <f t="shared" si="24"/>
        <v>392524</v>
      </c>
      <c r="AO54" s="33">
        <f t="shared" si="24"/>
        <v>552</v>
      </c>
      <c r="AP54" s="33">
        <f t="shared" si="24"/>
        <v>140547</v>
      </c>
      <c r="AQ54" s="33">
        <f t="shared" si="24"/>
        <v>5952</v>
      </c>
      <c r="AR54" s="33">
        <f t="shared" si="24"/>
        <v>1530716</v>
      </c>
      <c r="AS54" s="33">
        <f t="shared" si="24"/>
        <v>78039</v>
      </c>
      <c r="AT54" s="33">
        <f t="shared" si="24"/>
        <v>48379632.000000007</v>
      </c>
      <c r="AU54" s="33">
        <f t="shared" si="24"/>
        <v>9622</v>
      </c>
      <c r="AV54" s="33">
        <f t="shared" si="24"/>
        <v>5486266</v>
      </c>
      <c r="AW54" s="33">
        <f t="shared" si="24"/>
        <v>4</v>
      </c>
      <c r="AX54" s="33">
        <f t="shared" si="24"/>
        <v>600</v>
      </c>
      <c r="AY54" s="33">
        <f t="shared" si="24"/>
        <v>1603</v>
      </c>
      <c r="AZ54" s="33">
        <f t="shared" si="24"/>
        <v>213900</v>
      </c>
      <c r="BA54" s="33">
        <f t="shared" si="24"/>
        <v>1695</v>
      </c>
      <c r="BB54" s="33">
        <f t="shared" si="24"/>
        <v>1160898</v>
      </c>
      <c r="BC54" s="33">
        <f t="shared" si="24"/>
        <v>4145</v>
      </c>
      <c r="BD54" s="33">
        <f t="shared" si="24"/>
        <v>553019</v>
      </c>
      <c r="BE54" s="33">
        <f t="shared" si="24"/>
        <v>12626</v>
      </c>
      <c r="BF54" s="33">
        <f t="shared" si="24"/>
        <v>10893465.951661631</v>
      </c>
      <c r="BG54" s="33">
        <f t="shared" si="24"/>
        <v>20073</v>
      </c>
      <c r="BH54" s="33">
        <f t="shared" si="24"/>
        <v>12821882.951661631</v>
      </c>
      <c r="BI54" s="33">
        <f t="shared" si="24"/>
        <v>98112</v>
      </c>
      <c r="BJ54" s="33">
        <f t="shared" si="24"/>
        <v>61201514.951661639</v>
      </c>
    </row>
    <row r="55" spans="1:72" ht="12.75" customHeight="1" x14ac:dyDescent="0.25">
      <c r="A55" s="34">
        <v>42</v>
      </c>
      <c r="B55" s="36" t="s">
        <v>124</v>
      </c>
      <c r="C55" s="28">
        <f t="shared" ref="C55:D55" si="25">E55+Q55+S55</f>
        <v>8</v>
      </c>
      <c r="D55" s="28">
        <f t="shared" si="25"/>
        <v>597</v>
      </c>
      <c r="E55" s="28">
        <f t="shared" ref="E55:F55" si="26">K55+M55</f>
        <v>7</v>
      </c>
      <c r="F55" s="28">
        <f t="shared" si="26"/>
        <v>489</v>
      </c>
      <c r="G55" s="28">
        <v>2</v>
      </c>
      <c r="H55" s="28">
        <v>64.999913828265477</v>
      </c>
      <c r="I55" s="28">
        <v>1</v>
      </c>
      <c r="J55" s="28">
        <v>35.000086171734523</v>
      </c>
      <c r="K55" s="28">
        <f t="shared" ref="K55:L55" si="27">G55+I55</f>
        <v>3</v>
      </c>
      <c r="L55" s="28">
        <f t="shared" si="27"/>
        <v>100</v>
      </c>
      <c r="M55" s="28">
        <v>4</v>
      </c>
      <c r="N55" s="28">
        <v>389</v>
      </c>
      <c r="O55" s="28">
        <v>2</v>
      </c>
      <c r="P55" s="28">
        <v>173</v>
      </c>
      <c r="Q55" s="28">
        <v>1</v>
      </c>
      <c r="R55" s="28">
        <v>108</v>
      </c>
      <c r="S55" s="28">
        <v>0</v>
      </c>
      <c r="T55" s="28">
        <v>0</v>
      </c>
      <c r="U55" s="28">
        <f t="shared" ref="U55:V55" si="28">W55+Y55+AA55+AC55+AE55</f>
        <v>129</v>
      </c>
      <c r="V55" s="28">
        <f t="shared" si="28"/>
        <v>201685</v>
      </c>
      <c r="W55" s="28">
        <v>86</v>
      </c>
      <c r="X55" s="28">
        <v>34200</v>
      </c>
      <c r="Y55" s="28">
        <v>15</v>
      </c>
      <c r="Z55" s="28">
        <v>44454</v>
      </c>
      <c r="AA55" s="28">
        <v>11</v>
      </c>
      <c r="AB55" s="28">
        <v>57000</v>
      </c>
      <c r="AC55" s="28">
        <v>2</v>
      </c>
      <c r="AD55" s="28">
        <v>7977</v>
      </c>
      <c r="AE55" s="28">
        <v>15</v>
      </c>
      <c r="AF55" s="28">
        <v>58054</v>
      </c>
      <c r="AG55" s="28">
        <v>4</v>
      </c>
      <c r="AH55" s="28">
        <v>1596</v>
      </c>
      <c r="AI55" s="28">
        <v>4</v>
      </c>
      <c r="AJ55" s="28">
        <v>1596</v>
      </c>
      <c r="AK55" s="28">
        <v>14</v>
      </c>
      <c r="AL55" s="28">
        <v>100792</v>
      </c>
      <c r="AM55" s="28">
        <v>0</v>
      </c>
      <c r="AN55" s="28">
        <v>0</v>
      </c>
      <c r="AO55" s="28">
        <v>0</v>
      </c>
      <c r="AP55" s="28">
        <v>0</v>
      </c>
      <c r="AQ55" s="28">
        <v>4</v>
      </c>
      <c r="AR55" s="28">
        <v>1596</v>
      </c>
      <c r="AS55" s="29">
        <f t="shared" ref="AS55:AT55" si="29">C55+U55+AG55+AI55+AK55+AM55+AO55+AQ55</f>
        <v>163</v>
      </c>
      <c r="AT55" s="29">
        <f t="shared" si="29"/>
        <v>307862</v>
      </c>
      <c r="AU55" s="28">
        <v>6</v>
      </c>
      <c r="AV55" s="28">
        <v>7269</v>
      </c>
      <c r="AW55" s="28">
        <v>0</v>
      </c>
      <c r="AX55" s="28">
        <v>0</v>
      </c>
      <c r="AY55" s="28">
        <v>0</v>
      </c>
      <c r="AZ55" s="28">
        <v>0</v>
      </c>
      <c r="BA55" s="28">
        <v>122</v>
      </c>
      <c r="BB55" s="28">
        <v>351218</v>
      </c>
      <c r="BC55" s="28">
        <v>0</v>
      </c>
      <c r="BD55" s="28">
        <v>0</v>
      </c>
      <c r="BE55" s="28">
        <v>170</v>
      </c>
      <c r="BF55" s="28">
        <v>384964</v>
      </c>
      <c r="BG55" s="29">
        <f t="shared" ref="BG55:BH55" si="30">AW55+AY55+BA55+BC55+BE55</f>
        <v>292</v>
      </c>
      <c r="BH55" s="29">
        <f t="shared" si="30"/>
        <v>736182</v>
      </c>
      <c r="BI55" s="29">
        <f t="shared" ref="BI55:BJ55" si="31">BG55+AS55</f>
        <v>455</v>
      </c>
      <c r="BJ55" s="29">
        <f t="shared" si="31"/>
        <v>1044044</v>
      </c>
      <c r="BK55" s="37"/>
      <c r="BL55" s="37"/>
      <c r="BM55" s="37"/>
      <c r="BN55" s="37"/>
      <c r="BO55" s="37"/>
      <c r="BP55" s="37"/>
      <c r="BQ55" s="37"/>
      <c r="BR55" s="37"/>
      <c r="BS55" s="37"/>
      <c r="BT55" s="37"/>
    </row>
    <row r="56" spans="1:72" ht="12.75" customHeight="1" x14ac:dyDescent="0.25">
      <c r="A56" s="31"/>
      <c r="B56" s="38" t="s">
        <v>125</v>
      </c>
      <c r="C56" s="33">
        <f>C55</f>
        <v>8</v>
      </c>
      <c r="D56" s="33">
        <f t="shared" ref="D56:BJ56" si="32">D55</f>
        <v>597</v>
      </c>
      <c r="E56" s="33">
        <f t="shared" si="32"/>
        <v>7</v>
      </c>
      <c r="F56" s="33">
        <f t="shared" si="32"/>
        <v>489</v>
      </c>
      <c r="G56" s="33">
        <f t="shared" si="32"/>
        <v>2</v>
      </c>
      <c r="H56" s="33">
        <f t="shared" si="32"/>
        <v>64.999913828265477</v>
      </c>
      <c r="I56" s="33">
        <f t="shared" si="32"/>
        <v>1</v>
      </c>
      <c r="J56" s="33">
        <f t="shared" si="32"/>
        <v>35.000086171734523</v>
      </c>
      <c r="K56" s="33">
        <f t="shared" si="32"/>
        <v>3</v>
      </c>
      <c r="L56" s="33">
        <f t="shared" si="32"/>
        <v>100</v>
      </c>
      <c r="M56" s="33">
        <f t="shared" si="32"/>
        <v>4</v>
      </c>
      <c r="N56" s="33">
        <f t="shared" si="32"/>
        <v>389</v>
      </c>
      <c r="O56" s="33">
        <f t="shared" si="32"/>
        <v>2</v>
      </c>
      <c r="P56" s="33">
        <f t="shared" si="32"/>
        <v>173</v>
      </c>
      <c r="Q56" s="33">
        <f t="shared" si="32"/>
        <v>1</v>
      </c>
      <c r="R56" s="33">
        <f t="shared" si="32"/>
        <v>108</v>
      </c>
      <c r="S56" s="33">
        <f t="shared" si="32"/>
        <v>0</v>
      </c>
      <c r="T56" s="33">
        <f t="shared" si="32"/>
        <v>0</v>
      </c>
      <c r="U56" s="33">
        <f t="shared" si="32"/>
        <v>129</v>
      </c>
      <c r="V56" s="33">
        <f t="shared" si="32"/>
        <v>201685</v>
      </c>
      <c r="W56" s="33">
        <f t="shared" si="32"/>
        <v>86</v>
      </c>
      <c r="X56" s="33">
        <f t="shared" si="32"/>
        <v>34200</v>
      </c>
      <c r="Y56" s="33">
        <f t="shared" si="32"/>
        <v>15</v>
      </c>
      <c r="Z56" s="33">
        <f t="shared" si="32"/>
        <v>44454</v>
      </c>
      <c r="AA56" s="33">
        <f t="shared" si="32"/>
        <v>11</v>
      </c>
      <c r="AB56" s="33">
        <f t="shared" si="32"/>
        <v>57000</v>
      </c>
      <c r="AC56" s="33">
        <f t="shared" si="32"/>
        <v>2</v>
      </c>
      <c r="AD56" s="33">
        <f t="shared" si="32"/>
        <v>7977</v>
      </c>
      <c r="AE56" s="33">
        <f t="shared" si="32"/>
        <v>15</v>
      </c>
      <c r="AF56" s="33">
        <f t="shared" si="32"/>
        <v>58054</v>
      </c>
      <c r="AG56" s="33">
        <f t="shared" si="32"/>
        <v>4</v>
      </c>
      <c r="AH56" s="33">
        <f t="shared" si="32"/>
        <v>1596</v>
      </c>
      <c r="AI56" s="33">
        <f t="shared" si="32"/>
        <v>4</v>
      </c>
      <c r="AJ56" s="33">
        <f t="shared" si="32"/>
        <v>1596</v>
      </c>
      <c r="AK56" s="33">
        <f t="shared" si="32"/>
        <v>14</v>
      </c>
      <c r="AL56" s="33">
        <f t="shared" si="32"/>
        <v>100792</v>
      </c>
      <c r="AM56" s="33">
        <f t="shared" si="32"/>
        <v>0</v>
      </c>
      <c r="AN56" s="33">
        <f t="shared" si="32"/>
        <v>0</v>
      </c>
      <c r="AO56" s="33">
        <f t="shared" si="32"/>
        <v>0</v>
      </c>
      <c r="AP56" s="33">
        <f t="shared" si="32"/>
        <v>0</v>
      </c>
      <c r="AQ56" s="33">
        <f t="shared" si="32"/>
        <v>4</v>
      </c>
      <c r="AR56" s="33">
        <f t="shared" si="32"/>
        <v>1596</v>
      </c>
      <c r="AS56" s="33">
        <f t="shared" si="32"/>
        <v>163</v>
      </c>
      <c r="AT56" s="33">
        <f t="shared" si="32"/>
        <v>307862</v>
      </c>
      <c r="AU56" s="33">
        <f t="shared" si="32"/>
        <v>6</v>
      </c>
      <c r="AV56" s="33">
        <f t="shared" si="32"/>
        <v>7269</v>
      </c>
      <c r="AW56" s="33">
        <f t="shared" si="32"/>
        <v>0</v>
      </c>
      <c r="AX56" s="33">
        <f t="shared" si="32"/>
        <v>0</v>
      </c>
      <c r="AY56" s="33">
        <f t="shared" si="32"/>
        <v>0</v>
      </c>
      <c r="AZ56" s="33">
        <f t="shared" si="32"/>
        <v>0</v>
      </c>
      <c r="BA56" s="33">
        <f t="shared" si="32"/>
        <v>122</v>
      </c>
      <c r="BB56" s="33">
        <f t="shared" si="32"/>
        <v>351218</v>
      </c>
      <c r="BC56" s="33">
        <f t="shared" si="32"/>
        <v>0</v>
      </c>
      <c r="BD56" s="33">
        <f t="shared" si="32"/>
        <v>0</v>
      </c>
      <c r="BE56" s="33">
        <f t="shared" si="32"/>
        <v>170</v>
      </c>
      <c r="BF56" s="33">
        <f t="shared" si="32"/>
        <v>384964</v>
      </c>
      <c r="BG56" s="33">
        <f t="shared" si="32"/>
        <v>292</v>
      </c>
      <c r="BH56" s="33">
        <f t="shared" si="32"/>
        <v>736182</v>
      </c>
      <c r="BI56" s="33">
        <f t="shared" si="32"/>
        <v>455</v>
      </c>
      <c r="BJ56" s="33">
        <f t="shared" si="32"/>
        <v>1044044</v>
      </c>
    </row>
    <row r="57" spans="1:72" ht="12.75" customHeight="1" x14ac:dyDescent="0.25">
      <c r="A57" s="34">
        <v>43</v>
      </c>
      <c r="B57" s="36" t="s">
        <v>126</v>
      </c>
      <c r="C57" s="28">
        <f t="shared" ref="C57:D57" si="33">E57+Q57+S57</f>
        <v>0</v>
      </c>
      <c r="D57" s="28">
        <f t="shared" si="33"/>
        <v>0</v>
      </c>
      <c r="E57" s="28">
        <f t="shared" ref="E57:F57" si="34">K57+M57</f>
        <v>0</v>
      </c>
      <c r="F57" s="28">
        <f t="shared" si="34"/>
        <v>0</v>
      </c>
      <c r="G57" s="28">
        <v>0</v>
      </c>
      <c r="H57" s="28">
        <v>0</v>
      </c>
      <c r="I57" s="28">
        <v>0</v>
      </c>
      <c r="J57" s="28">
        <v>0</v>
      </c>
      <c r="K57" s="28">
        <f t="shared" ref="K57:L57" si="35">G57+I57</f>
        <v>0</v>
      </c>
      <c r="L57" s="28">
        <f t="shared" si="35"/>
        <v>0</v>
      </c>
      <c r="M57" s="28">
        <v>0</v>
      </c>
      <c r="N57" s="28">
        <v>0</v>
      </c>
      <c r="O57" s="28">
        <v>0</v>
      </c>
      <c r="P57" s="28">
        <v>0</v>
      </c>
      <c r="Q57" s="28">
        <v>0</v>
      </c>
      <c r="R57" s="28">
        <v>0</v>
      </c>
      <c r="S57" s="28">
        <v>0</v>
      </c>
      <c r="T57" s="28">
        <v>0</v>
      </c>
      <c r="U57" s="28">
        <f t="shared" ref="U57:V57" si="36">W57+Y57+AA57+AC57+AE57</f>
        <v>0</v>
      </c>
      <c r="V57" s="28">
        <f t="shared" si="36"/>
        <v>0</v>
      </c>
      <c r="W57" s="28">
        <v>0</v>
      </c>
      <c r="X57" s="28">
        <v>0</v>
      </c>
      <c r="Y57" s="28">
        <v>0</v>
      </c>
      <c r="Z57" s="28">
        <v>0</v>
      </c>
      <c r="AA57" s="28">
        <v>0</v>
      </c>
      <c r="AB57" s="28">
        <v>0</v>
      </c>
      <c r="AC57" s="28">
        <v>0</v>
      </c>
      <c r="AD57" s="28">
        <v>0</v>
      </c>
      <c r="AE57" s="28">
        <v>0</v>
      </c>
      <c r="AF57" s="28">
        <v>0</v>
      </c>
      <c r="AG57" s="28">
        <v>0</v>
      </c>
      <c r="AH57" s="28">
        <v>0</v>
      </c>
      <c r="AI57" s="28">
        <v>0</v>
      </c>
      <c r="AJ57" s="28">
        <v>0</v>
      </c>
      <c r="AK57" s="28">
        <v>0</v>
      </c>
      <c r="AL57" s="28">
        <v>0</v>
      </c>
      <c r="AM57" s="28">
        <v>0</v>
      </c>
      <c r="AN57" s="28">
        <v>0</v>
      </c>
      <c r="AO57" s="28">
        <v>0</v>
      </c>
      <c r="AP57" s="28">
        <v>0</v>
      </c>
      <c r="AQ57" s="28">
        <v>0</v>
      </c>
      <c r="AR57" s="28">
        <v>0</v>
      </c>
      <c r="AS57" s="29">
        <f t="shared" ref="AS57:AT57" si="37">C57+U57+AG57+AI57+AK57+AM57+AO57+AQ57</f>
        <v>0</v>
      </c>
      <c r="AT57" s="29">
        <f t="shared" si="37"/>
        <v>0</v>
      </c>
      <c r="AU57" s="28">
        <v>0</v>
      </c>
      <c r="AV57" s="28">
        <v>0</v>
      </c>
      <c r="AW57" s="28">
        <v>0</v>
      </c>
      <c r="AX57" s="28">
        <v>0</v>
      </c>
      <c r="AY57" s="28">
        <v>0</v>
      </c>
      <c r="AZ57" s="28">
        <v>0</v>
      </c>
      <c r="BA57" s="28">
        <v>0</v>
      </c>
      <c r="BB57" s="28">
        <v>0</v>
      </c>
      <c r="BC57" s="28">
        <v>0</v>
      </c>
      <c r="BD57" s="28">
        <v>0</v>
      </c>
      <c r="BE57" s="28">
        <v>0</v>
      </c>
      <c r="BF57" s="28">
        <v>0</v>
      </c>
      <c r="BG57" s="29">
        <f t="shared" ref="BG57:BH57" si="38">AW57+AY57+BA57+BC57+BE57</f>
        <v>0</v>
      </c>
      <c r="BH57" s="29">
        <f t="shared" si="38"/>
        <v>0</v>
      </c>
      <c r="BI57" s="29">
        <f t="shared" ref="BI57:BJ57" si="39">BG57+AS57</f>
        <v>0</v>
      </c>
      <c r="BJ57" s="29">
        <f t="shared" si="39"/>
        <v>0</v>
      </c>
    </row>
    <row r="58" spans="1:72" ht="12.75" customHeight="1" x14ac:dyDescent="0.25">
      <c r="A58" s="31"/>
      <c r="B58" s="38" t="s">
        <v>127</v>
      </c>
      <c r="C58" s="33">
        <f>C57</f>
        <v>0</v>
      </c>
      <c r="D58" s="33">
        <f t="shared" ref="D58:BJ58" si="40">D57</f>
        <v>0</v>
      </c>
      <c r="E58" s="33">
        <f t="shared" si="40"/>
        <v>0</v>
      </c>
      <c r="F58" s="33">
        <f t="shared" si="40"/>
        <v>0</v>
      </c>
      <c r="G58" s="33">
        <f t="shared" si="40"/>
        <v>0</v>
      </c>
      <c r="H58" s="33">
        <f t="shared" si="40"/>
        <v>0</v>
      </c>
      <c r="I58" s="33">
        <f t="shared" si="40"/>
        <v>0</v>
      </c>
      <c r="J58" s="33">
        <f t="shared" si="40"/>
        <v>0</v>
      </c>
      <c r="K58" s="33">
        <f t="shared" si="40"/>
        <v>0</v>
      </c>
      <c r="L58" s="33">
        <f t="shared" si="40"/>
        <v>0</v>
      </c>
      <c r="M58" s="33">
        <f t="shared" si="40"/>
        <v>0</v>
      </c>
      <c r="N58" s="33">
        <f t="shared" si="40"/>
        <v>0</v>
      </c>
      <c r="O58" s="33">
        <f t="shared" si="40"/>
        <v>0</v>
      </c>
      <c r="P58" s="33">
        <f t="shared" si="40"/>
        <v>0</v>
      </c>
      <c r="Q58" s="33">
        <f t="shared" si="40"/>
        <v>0</v>
      </c>
      <c r="R58" s="33">
        <f t="shared" si="40"/>
        <v>0</v>
      </c>
      <c r="S58" s="33">
        <f t="shared" si="40"/>
        <v>0</v>
      </c>
      <c r="T58" s="33">
        <f t="shared" si="40"/>
        <v>0</v>
      </c>
      <c r="U58" s="33">
        <f t="shared" si="40"/>
        <v>0</v>
      </c>
      <c r="V58" s="33">
        <f t="shared" si="40"/>
        <v>0</v>
      </c>
      <c r="W58" s="33">
        <f t="shared" si="40"/>
        <v>0</v>
      </c>
      <c r="X58" s="33">
        <f t="shared" si="40"/>
        <v>0</v>
      </c>
      <c r="Y58" s="33">
        <f t="shared" si="40"/>
        <v>0</v>
      </c>
      <c r="Z58" s="33">
        <f t="shared" si="40"/>
        <v>0</v>
      </c>
      <c r="AA58" s="33">
        <f t="shared" si="40"/>
        <v>0</v>
      </c>
      <c r="AB58" s="33">
        <f t="shared" si="40"/>
        <v>0</v>
      </c>
      <c r="AC58" s="33">
        <f t="shared" si="40"/>
        <v>0</v>
      </c>
      <c r="AD58" s="33">
        <f t="shared" si="40"/>
        <v>0</v>
      </c>
      <c r="AE58" s="33">
        <f t="shared" si="40"/>
        <v>0</v>
      </c>
      <c r="AF58" s="33">
        <f t="shared" si="40"/>
        <v>0</v>
      </c>
      <c r="AG58" s="33">
        <f t="shared" si="40"/>
        <v>0</v>
      </c>
      <c r="AH58" s="33">
        <f t="shared" si="40"/>
        <v>0</v>
      </c>
      <c r="AI58" s="33">
        <f t="shared" si="40"/>
        <v>0</v>
      </c>
      <c r="AJ58" s="33">
        <f t="shared" si="40"/>
        <v>0</v>
      </c>
      <c r="AK58" s="33">
        <f t="shared" si="40"/>
        <v>0</v>
      </c>
      <c r="AL58" s="33">
        <f t="shared" si="40"/>
        <v>0</v>
      </c>
      <c r="AM58" s="33">
        <f t="shared" si="40"/>
        <v>0</v>
      </c>
      <c r="AN58" s="33">
        <f t="shared" si="40"/>
        <v>0</v>
      </c>
      <c r="AO58" s="33">
        <f t="shared" si="40"/>
        <v>0</v>
      </c>
      <c r="AP58" s="33">
        <f t="shared" si="40"/>
        <v>0</v>
      </c>
      <c r="AQ58" s="33">
        <f t="shared" si="40"/>
        <v>0</v>
      </c>
      <c r="AR58" s="33">
        <f t="shared" si="40"/>
        <v>0</v>
      </c>
      <c r="AS58" s="33">
        <f t="shared" si="40"/>
        <v>0</v>
      </c>
      <c r="AT58" s="33">
        <f t="shared" si="40"/>
        <v>0</v>
      </c>
      <c r="AU58" s="33">
        <f t="shared" si="40"/>
        <v>0</v>
      </c>
      <c r="AV58" s="33">
        <f t="shared" si="40"/>
        <v>0</v>
      </c>
      <c r="AW58" s="33">
        <f t="shared" si="40"/>
        <v>0</v>
      </c>
      <c r="AX58" s="33">
        <f t="shared" si="40"/>
        <v>0</v>
      </c>
      <c r="AY58" s="33">
        <f t="shared" si="40"/>
        <v>0</v>
      </c>
      <c r="AZ58" s="33">
        <f t="shared" si="40"/>
        <v>0</v>
      </c>
      <c r="BA58" s="33">
        <f t="shared" si="40"/>
        <v>0</v>
      </c>
      <c r="BB58" s="33">
        <f t="shared" si="40"/>
        <v>0</v>
      </c>
      <c r="BC58" s="33">
        <f t="shared" si="40"/>
        <v>0</v>
      </c>
      <c r="BD58" s="33">
        <f t="shared" si="40"/>
        <v>0</v>
      </c>
      <c r="BE58" s="33">
        <f t="shared" si="40"/>
        <v>0</v>
      </c>
      <c r="BF58" s="33">
        <f t="shared" si="40"/>
        <v>0</v>
      </c>
      <c r="BG58" s="33">
        <f t="shared" si="40"/>
        <v>0</v>
      </c>
      <c r="BH58" s="33">
        <f t="shared" si="40"/>
        <v>0</v>
      </c>
      <c r="BI58" s="33">
        <f t="shared" si="40"/>
        <v>0</v>
      </c>
      <c r="BJ58" s="33">
        <f t="shared" si="40"/>
        <v>0</v>
      </c>
    </row>
    <row r="59" spans="1:72" ht="12.75" customHeight="1" x14ac:dyDescent="0.25">
      <c r="A59" s="39" t="s">
        <v>128</v>
      </c>
      <c r="B59" s="40" t="s">
        <v>129</v>
      </c>
      <c r="C59" s="41">
        <f>C29+C44+C54+C56+C58+C68</f>
        <v>6469770</v>
      </c>
      <c r="D59" s="41">
        <f t="shared" ref="D59:BJ59" si="41">D29+D44+D54+D56+D58+D68</f>
        <v>665622057</v>
      </c>
      <c r="E59" s="41">
        <f t="shared" si="41"/>
        <v>6022219</v>
      </c>
      <c r="F59" s="41">
        <f t="shared" si="41"/>
        <v>597862253</v>
      </c>
      <c r="G59" s="41">
        <f t="shared" si="41"/>
        <v>3008586</v>
      </c>
      <c r="H59" s="41">
        <f t="shared" si="41"/>
        <v>295115900.00887972</v>
      </c>
      <c r="I59" s="41">
        <f t="shared" si="41"/>
        <v>1703391</v>
      </c>
      <c r="J59" s="41">
        <f t="shared" si="41"/>
        <v>108772853.99112037</v>
      </c>
      <c r="K59" s="41">
        <f t="shared" si="41"/>
        <v>4711977</v>
      </c>
      <c r="L59" s="41">
        <f t="shared" si="41"/>
        <v>403888754</v>
      </c>
      <c r="M59" s="41">
        <f t="shared" si="41"/>
        <v>1310242</v>
      </c>
      <c r="N59" s="41">
        <f t="shared" si="41"/>
        <v>193973499</v>
      </c>
      <c r="O59" s="41">
        <f t="shared" si="41"/>
        <v>622477</v>
      </c>
      <c r="P59" s="41">
        <f t="shared" si="41"/>
        <v>94754770</v>
      </c>
      <c r="Q59" s="41">
        <f t="shared" si="41"/>
        <v>290826</v>
      </c>
      <c r="R59" s="41">
        <f t="shared" si="41"/>
        <v>37694592</v>
      </c>
      <c r="S59" s="41">
        <f t="shared" si="41"/>
        <v>156725</v>
      </c>
      <c r="T59" s="41">
        <f t="shared" si="41"/>
        <v>30065212</v>
      </c>
      <c r="U59" s="41">
        <f t="shared" si="41"/>
        <v>1494864</v>
      </c>
      <c r="V59" s="41">
        <f t="shared" si="41"/>
        <v>2442455686</v>
      </c>
      <c r="W59" s="41">
        <f t="shared" si="41"/>
        <v>496575</v>
      </c>
      <c r="X59" s="41">
        <f t="shared" si="41"/>
        <v>718583040</v>
      </c>
      <c r="Y59" s="41">
        <f t="shared" si="41"/>
        <v>599839</v>
      </c>
      <c r="Z59" s="41">
        <f t="shared" si="41"/>
        <v>984719575</v>
      </c>
      <c r="AA59" s="41">
        <f t="shared" si="41"/>
        <v>130077</v>
      </c>
      <c r="AB59" s="41">
        <f t="shared" si="41"/>
        <v>426409469</v>
      </c>
      <c r="AC59" s="41">
        <f t="shared" si="41"/>
        <v>77629</v>
      </c>
      <c r="AD59" s="41">
        <f t="shared" si="41"/>
        <v>49291794</v>
      </c>
      <c r="AE59" s="41">
        <f t="shared" si="41"/>
        <v>190744</v>
      </c>
      <c r="AF59" s="41">
        <f t="shared" si="41"/>
        <v>263451808</v>
      </c>
      <c r="AG59" s="41">
        <f t="shared" si="41"/>
        <v>52615</v>
      </c>
      <c r="AH59" s="41">
        <f t="shared" si="41"/>
        <v>322262096.64580572</v>
      </c>
      <c r="AI59" s="41">
        <f t="shared" si="41"/>
        <v>159770</v>
      </c>
      <c r="AJ59" s="41">
        <f t="shared" si="41"/>
        <v>46180536.626643568</v>
      </c>
      <c r="AK59" s="41">
        <f t="shared" si="41"/>
        <v>610078</v>
      </c>
      <c r="AL59" s="41">
        <f t="shared" si="41"/>
        <v>653744101.64397109</v>
      </c>
      <c r="AM59" s="41">
        <f t="shared" si="41"/>
        <v>73601</v>
      </c>
      <c r="AN59" s="41">
        <f t="shared" si="41"/>
        <v>29413507.421975333</v>
      </c>
      <c r="AO59" s="41">
        <f t="shared" si="41"/>
        <v>95870</v>
      </c>
      <c r="AP59" s="41">
        <f t="shared" si="41"/>
        <v>29381969.661604322</v>
      </c>
      <c r="AQ59" s="41">
        <f t="shared" si="41"/>
        <v>283356</v>
      </c>
      <c r="AR59" s="41">
        <f t="shared" si="41"/>
        <v>207337884</v>
      </c>
      <c r="AS59" s="41">
        <f t="shared" si="41"/>
        <v>9239924</v>
      </c>
      <c r="AT59" s="41">
        <f t="shared" si="41"/>
        <v>4396397839</v>
      </c>
      <c r="AU59" s="41">
        <f t="shared" si="41"/>
        <v>989734</v>
      </c>
      <c r="AV59" s="41">
        <f t="shared" si="41"/>
        <v>268931417</v>
      </c>
      <c r="AW59" s="41">
        <f t="shared" si="41"/>
        <v>1046</v>
      </c>
      <c r="AX59" s="41">
        <f t="shared" si="41"/>
        <v>1272400</v>
      </c>
      <c r="AY59" s="41">
        <f t="shared" si="41"/>
        <v>87226</v>
      </c>
      <c r="AZ59" s="41">
        <f t="shared" si="41"/>
        <v>36154534</v>
      </c>
      <c r="BA59" s="41">
        <f t="shared" si="41"/>
        <v>307493</v>
      </c>
      <c r="BB59" s="41">
        <f t="shared" si="41"/>
        <v>485549885</v>
      </c>
      <c r="BC59" s="41">
        <f t="shared" si="41"/>
        <v>288022</v>
      </c>
      <c r="BD59" s="41">
        <f t="shared" si="41"/>
        <v>125595197</v>
      </c>
      <c r="BE59" s="41">
        <f t="shared" si="41"/>
        <v>2176384</v>
      </c>
      <c r="BF59" s="41">
        <f t="shared" si="41"/>
        <v>3190225641.8217521</v>
      </c>
      <c r="BG59" s="41">
        <f t="shared" si="41"/>
        <v>2860171</v>
      </c>
      <c r="BH59" s="41">
        <f t="shared" si="41"/>
        <v>3838797657.8217521</v>
      </c>
      <c r="BI59" s="41">
        <f t="shared" si="41"/>
        <v>12100095</v>
      </c>
      <c r="BJ59" s="41">
        <f t="shared" si="41"/>
        <v>8235195496.8217525</v>
      </c>
    </row>
    <row r="60" spans="1:72" ht="12.75" customHeight="1" x14ac:dyDescent="0.25">
      <c r="A60" s="26">
        <v>43</v>
      </c>
      <c r="B60" s="27" t="s">
        <v>130</v>
      </c>
      <c r="C60" s="28">
        <f t="shared" ref="C60:D61" si="42">E60+Q60+S60</f>
        <v>340509</v>
      </c>
      <c r="D60" s="28">
        <f t="shared" si="42"/>
        <v>28909585</v>
      </c>
      <c r="E60" s="28">
        <f t="shared" ref="E60:F61" si="43">K60+M60</f>
        <v>329827</v>
      </c>
      <c r="F60" s="28">
        <f t="shared" si="43"/>
        <v>27490536</v>
      </c>
      <c r="G60" s="28">
        <v>210859</v>
      </c>
      <c r="H60" s="28">
        <v>17885957.569795139</v>
      </c>
      <c r="I60" s="28">
        <v>90847</v>
      </c>
      <c r="J60" s="28">
        <v>5498987.4302048618</v>
      </c>
      <c r="K60" s="28">
        <f t="shared" ref="K60:L61" si="44">G60+I60</f>
        <v>301706</v>
      </c>
      <c r="L60" s="28">
        <f t="shared" si="44"/>
        <v>23384945</v>
      </c>
      <c r="M60" s="28">
        <v>28121</v>
      </c>
      <c r="N60" s="28">
        <v>4105590.9999999995</v>
      </c>
      <c r="O60" s="28">
        <v>9894</v>
      </c>
      <c r="P60" s="28">
        <v>1058765.9999999998</v>
      </c>
      <c r="Q60" s="28">
        <v>6830</v>
      </c>
      <c r="R60" s="28">
        <v>858242</v>
      </c>
      <c r="S60" s="28">
        <v>3852</v>
      </c>
      <c r="T60" s="28">
        <v>560807.00000000012</v>
      </c>
      <c r="U60" s="28">
        <f t="shared" ref="U60:V61" si="45">W60+Y60+AA60+AC60+AE60</f>
        <v>21878</v>
      </c>
      <c r="V60" s="28">
        <f t="shared" si="45"/>
        <v>13430061</v>
      </c>
      <c r="W60" s="28">
        <v>5495</v>
      </c>
      <c r="X60" s="28">
        <v>2281710</v>
      </c>
      <c r="Y60" s="28">
        <v>6984</v>
      </c>
      <c r="Z60" s="28">
        <v>2186675.0000000005</v>
      </c>
      <c r="AA60" s="28">
        <v>1654</v>
      </c>
      <c r="AB60" s="28">
        <v>899600</v>
      </c>
      <c r="AC60" s="28">
        <v>3263</v>
      </c>
      <c r="AD60" s="28">
        <v>1120695</v>
      </c>
      <c r="AE60" s="28">
        <v>4482</v>
      </c>
      <c r="AF60" s="28">
        <v>6941381</v>
      </c>
      <c r="AG60" s="28">
        <v>714</v>
      </c>
      <c r="AH60" s="28">
        <v>256505.00000000003</v>
      </c>
      <c r="AI60" s="28">
        <v>2346</v>
      </c>
      <c r="AJ60" s="28">
        <v>797366.99999999988</v>
      </c>
      <c r="AK60" s="28">
        <v>5294</v>
      </c>
      <c r="AL60" s="28">
        <v>3990346</v>
      </c>
      <c r="AM60" s="28">
        <v>2613</v>
      </c>
      <c r="AN60" s="28">
        <v>593454.99999999988</v>
      </c>
      <c r="AO60" s="28">
        <v>1082</v>
      </c>
      <c r="AP60" s="28">
        <v>420879.00000000012</v>
      </c>
      <c r="AQ60" s="28">
        <v>7227</v>
      </c>
      <c r="AR60" s="28">
        <v>1891382</v>
      </c>
      <c r="AS60" s="29">
        <f t="shared" ref="AS60:AT61" si="46">C60+U60+AG60+AI60+AK60+AM60+AO60+AQ60</f>
        <v>381663</v>
      </c>
      <c r="AT60" s="29">
        <f t="shared" si="46"/>
        <v>50289580</v>
      </c>
      <c r="AU60" s="28">
        <v>31323</v>
      </c>
      <c r="AV60" s="28">
        <v>3153977.0000000005</v>
      </c>
      <c r="AW60" s="28">
        <v>0</v>
      </c>
      <c r="AX60" s="28">
        <v>0</v>
      </c>
      <c r="AY60" s="28">
        <v>9099</v>
      </c>
      <c r="AZ60" s="28">
        <v>3639400</v>
      </c>
      <c r="BA60" s="28">
        <v>4411</v>
      </c>
      <c r="BB60" s="28">
        <v>4181601</v>
      </c>
      <c r="BC60" s="28">
        <v>11450</v>
      </c>
      <c r="BD60" s="28">
        <v>9113950</v>
      </c>
      <c r="BE60" s="28">
        <v>7272</v>
      </c>
      <c r="BF60" s="28">
        <v>3984371</v>
      </c>
      <c r="BG60" s="29">
        <f t="shared" ref="BG60:BH61" si="47">AW60+AY60+BA60+BC60+BE60</f>
        <v>32232</v>
      </c>
      <c r="BH60" s="29">
        <f t="shared" si="47"/>
        <v>20919322</v>
      </c>
      <c r="BI60" s="29">
        <f t="shared" ref="BI60:BJ61" si="48">BG60+AS60</f>
        <v>413895</v>
      </c>
      <c r="BJ60" s="29">
        <f t="shared" si="48"/>
        <v>71208902</v>
      </c>
    </row>
    <row r="61" spans="1:72" ht="12.75" customHeight="1" x14ac:dyDescent="0.25">
      <c r="A61" s="26">
        <v>44</v>
      </c>
      <c r="B61" s="35" t="s">
        <v>131</v>
      </c>
      <c r="C61" s="28">
        <f t="shared" si="42"/>
        <v>228573</v>
      </c>
      <c r="D61" s="28">
        <f t="shared" si="42"/>
        <v>19380109</v>
      </c>
      <c r="E61" s="28">
        <f t="shared" si="43"/>
        <v>215783</v>
      </c>
      <c r="F61" s="28">
        <f t="shared" si="43"/>
        <v>18064479</v>
      </c>
      <c r="G61" s="28">
        <v>93963</v>
      </c>
      <c r="H61" s="28">
        <v>12239011.634583088</v>
      </c>
      <c r="I61" s="28">
        <v>88687</v>
      </c>
      <c r="J61" s="28">
        <v>2111196.3654169128</v>
      </c>
      <c r="K61" s="28">
        <f t="shared" si="44"/>
        <v>182650</v>
      </c>
      <c r="L61" s="28">
        <f t="shared" si="44"/>
        <v>14350208</v>
      </c>
      <c r="M61" s="28">
        <v>33133</v>
      </c>
      <c r="N61" s="28">
        <v>3714271</v>
      </c>
      <c r="O61" s="28">
        <v>20268</v>
      </c>
      <c r="P61" s="28">
        <v>1609245</v>
      </c>
      <c r="Q61" s="28">
        <v>6590</v>
      </c>
      <c r="R61" s="28">
        <v>699502</v>
      </c>
      <c r="S61" s="28">
        <v>6200</v>
      </c>
      <c r="T61" s="28">
        <v>616128</v>
      </c>
      <c r="U61" s="28">
        <f t="shared" si="45"/>
        <v>13410</v>
      </c>
      <c r="V61" s="28">
        <f t="shared" si="45"/>
        <v>4273620</v>
      </c>
      <c r="W61" s="28">
        <v>6572</v>
      </c>
      <c r="X61" s="28">
        <v>1999891</v>
      </c>
      <c r="Y61" s="28">
        <v>2986</v>
      </c>
      <c r="Z61" s="28">
        <v>1142770</v>
      </c>
      <c r="AA61" s="28">
        <v>1912</v>
      </c>
      <c r="AB61" s="28">
        <v>653358</v>
      </c>
      <c r="AC61" s="28">
        <v>576</v>
      </c>
      <c r="AD61" s="28">
        <v>131154</v>
      </c>
      <c r="AE61" s="28">
        <v>1364</v>
      </c>
      <c r="AF61" s="28">
        <v>346447</v>
      </c>
      <c r="AG61" s="28">
        <v>44</v>
      </c>
      <c r="AH61" s="28">
        <v>7506.9999999999991</v>
      </c>
      <c r="AI61" s="28">
        <v>1502</v>
      </c>
      <c r="AJ61" s="28">
        <v>384786</v>
      </c>
      <c r="AK61" s="28">
        <v>2896</v>
      </c>
      <c r="AL61" s="28">
        <v>1401867.9999999998</v>
      </c>
      <c r="AM61" s="28">
        <v>156</v>
      </c>
      <c r="AN61" s="28">
        <v>79265</v>
      </c>
      <c r="AO61" s="28">
        <v>294</v>
      </c>
      <c r="AP61" s="28">
        <v>117890.00000000001</v>
      </c>
      <c r="AQ61" s="28">
        <v>7487</v>
      </c>
      <c r="AR61" s="28">
        <v>1183391</v>
      </c>
      <c r="AS61" s="29">
        <f t="shared" si="46"/>
        <v>254362</v>
      </c>
      <c r="AT61" s="29">
        <f t="shared" si="46"/>
        <v>26828436</v>
      </c>
      <c r="AU61" s="28">
        <v>23253</v>
      </c>
      <c r="AV61" s="28">
        <v>2606122.0000000005</v>
      </c>
      <c r="AW61" s="28">
        <v>2</v>
      </c>
      <c r="AX61" s="28">
        <v>400</v>
      </c>
      <c r="AY61" s="28">
        <v>0</v>
      </c>
      <c r="AZ61" s="28">
        <v>300</v>
      </c>
      <c r="BA61" s="28">
        <v>44</v>
      </c>
      <c r="BB61" s="28">
        <v>42041.999999999993</v>
      </c>
      <c r="BC61" s="28">
        <v>54</v>
      </c>
      <c r="BD61" s="28">
        <v>26520.999999999996</v>
      </c>
      <c r="BE61" s="28">
        <v>10285</v>
      </c>
      <c r="BF61" s="28">
        <v>1483805.1782477342</v>
      </c>
      <c r="BG61" s="29">
        <f t="shared" si="47"/>
        <v>10385</v>
      </c>
      <c r="BH61" s="29">
        <f t="shared" si="47"/>
        <v>1553068.1782477342</v>
      </c>
      <c r="BI61" s="29">
        <f t="shared" si="48"/>
        <v>264747</v>
      </c>
      <c r="BJ61" s="29">
        <f t="shared" si="48"/>
        <v>28381504.178247735</v>
      </c>
    </row>
    <row r="62" spans="1:72" ht="12.75" customHeight="1" x14ac:dyDescent="0.25">
      <c r="A62" s="42" t="s">
        <v>132</v>
      </c>
      <c r="B62" s="32" t="s">
        <v>133</v>
      </c>
      <c r="C62" s="33">
        <f>SUM(C60:C61)</f>
        <v>569082</v>
      </c>
      <c r="D62" s="33">
        <f t="shared" ref="D62:BJ62" si="49">SUM(D60:D61)</f>
        <v>48289694</v>
      </c>
      <c r="E62" s="33">
        <f t="shared" si="49"/>
        <v>545610</v>
      </c>
      <c r="F62" s="33">
        <f t="shared" si="49"/>
        <v>45555015</v>
      </c>
      <c r="G62" s="33">
        <f t="shared" si="49"/>
        <v>304822</v>
      </c>
      <c r="H62" s="33">
        <f t="shared" si="49"/>
        <v>30124969.204378225</v>
      </c>
      <c r="I62" s="33">
        <f t="shared" si="49"/>
        <v>179534</v>
      </c>
      <c r="J62" s="33">
        <f t="shared" si="49"/>
        <v>7610183.7956217751</v>
      </c>
      <c r="K62" s="33">
        <f t="shared" si="49"/>
        <v>484356</v>
      </c>
      <c r="L62" s="33">
        <f t="shared" si="49"/>
        <v>37735153</v>
      </c>
      <c r="M62" s="33">
        <f t="shared" si="49"/>
        <v>61254</v>
      </c>
      <c r="N62" s="33">
        <f t="shared" si="49"/>
        <v>7819862</v>
      </c>
      <c r="O62" s="33">
        <f t="shared" si="49"/>
        <v>30162</v>
      </c>
      <c r="P62" s="33">
        <f t="shared" si="49"/>
        <v>2668011</v>
      </c>
      <c r="Q62" s="33">
        <f t="shared" si="49"/>
        <v>13420</v>
      </c>
      <c r="R62" s="33">
        <f t="shared" si="49"/>
        <v>1557744</v>
      </c>
      <c r="S62" s="33">
        <f t="shared" si="49"/>
        <v>10052</v>
      </c>
      <c r="T62" s="33">
        <f t="shared" si="49"/>
        <v>1176935</v>
      </c>
      <c r="U62" s="33">
        <f t="shared" si="49"/>
        <v>35288</v>
      </c>
      <c r="V62" s="33">
        <f t="shared" si="49"/>
        <v>17703681</v>
      </c>
      <c r="W62" s="33">
        <f t="shared" si="49"/>
        <v>12067</v>
      </c>
      <c r="X62" s="33">
        <f t="shared" si="49"/>
        <v>4281601</v>
      </c>
      <c r="Y62" s="33">
        <f t="shared" si="49"/>
        <v>9970</v>
      </c>
      <c r="Z62" s="33">
        <f t="shared" si="49"/>
        <v>3329445.0000000005</v>
      </c>
      <c r="AA62" s="33">
        <f t="shared" si="49"/>
        <v>3566</v>
      </c>
      <c r="AB62" s="33">
        <f t="shared" si="49"/>
        <v>1552958</v>
      </c>
      <c r="AC62" s="33">
        <f t="shared" si="49"/>
        <v>3839</v>
      </c>
      <c r="AD62" s="33">
        <f t="shared" si="49"/>
        <v>1251849</v>
      </c>
      <c r="AE62" s="33">
        <f t="shared" si="49"/>
        <v>5846</v>
      </c>
      <c r="AF62" s="33">
        <f t="shared" si="49"/>
        <v>7287828</v>
      </c>
      <c r="AG62" s="33">
        <f t="shared" si="49"/>
        <v>758</v>
      </c>
      <c r="AH62" s="33">
        <f t="shared" si="49"/>
        <v>264012</v>
      </c>
      <c r="AI62" s="33">
        <f t="shared" si="49"/>
        <v>3848</v>
      </c>
      <c r="AJ62" s="33">
        <f t="shared" si="49"/>
        <v>1182153</v>
      </c>
      <c r="AK62" s="33">
        <f t="shared" si="49"/>
        <v>8190</v>
      </c>
      <c r="AL62" s="33">
        <f t="shared" si="49"/>
        <v>5392214</v>
      </c>
      <c r="AM62" s="33">
        <f t="shared" si="49"/>
        <v>2769</v>
      </c>
      <c r="AN62" s="33">
        <f t="shared" si="49"/>
        <v>672719.99999999988</v>
      </c>
      <c r="AO62" s="33">
        <f t="shared" si="49"/>
        <v>1376</v>
      </c>
      <c r="AP62" s="33">
        <f t="shared" si="49"/>
        <v>538769.00000000012</v>
      </c>
      <c r="AQ62" s="33">
        <f t="shared" si="49"/>
        <v>14714</v>
      </c>
      <c r="AR62" s="33">
        <f t="shared" si="49"/>
        <v>3074773</v>
      </c>
      <c r="AS62" s="33">
        <f t="shared" si="49"/>
        <v>636025</v>
      </c>
      <c r="AT62" s="33">
        <f t="shared" si="49"/>
        <v>77118016</v>
      </c>
      <c r="AU62" s="33">
        <f t="shared" si="49"/>
        <v>54576</v>
      </c>
      <c r="AV62" s="33">
        <f t="shared" si="49"/>
        <v>5760099.0000000009</v>
      </c>
      <c r="AW62" s="33">
        <f t="shared" si="49"/>
        <v>2</v>
      </c>
      <c r="AX62" s="33">
        <f t="shared" si="49"/>
        <v>400</v>
      </c>
      <c r="AY62" s="33">
        <f t="shared" si="49"/>
        <v>9099</v>
      </c>
      <c r="AZ62" s="33">
        <f t="shared" si="49"/>
        <v>3639700</v>
      </c>
      <c r="BA62" s="33">
        <f t="shared" si="49"/>
        <v>4455</v>
      </c>
      <c r="BB62" s="33">
        <f t="shared" si="49"/>
        <v>4223643</v>
      </c>
      <c r="BC62" s="33">
        <f t="shared" si="49"/>
        <v>11504</v>
      </c>
      <c r="BD62" s="33">
        <f t="shared" si="49"/>
        <v>9140471</v>
      </c>
      <c r="BE62" s="33">
        <f t="shared" si="49"/>
        <v>17557</v>
      </c>
      <c r="BF62" s="33">
        <f t="shared" si="49"/>
        <v>5468176.178247734</v>
      </c>
      <c r="BG62" s="33">
        <f t="shared" si="49"/>
        <v>42617</v>
      </c>
      <c r="BH62" s="33">
        <f t="shared" si="49"/>
        <v>22472390.178247735</v>
      </c>
      <c r="BI62" s="33">
        <f t="shared" si="49"/>
        <v>678642</v>
      </c>
      <c r="BJ62" s="33">
        <f t="shared" si="49"/>
        <v>99590406.178247735</v>
      </c>
    </row>
    <row r="63" spans="1:72" ht="12.75" customHeight="1" x14ac:dyDescent="0.25">
      <c r="A63" s="26">
        <v>45</v>
      </c>
      <c r="B63" s="27" t="s">
        <v>134</v>
      </c>
      <c r="C63" s="28">
        <f t="shared" ref="C63:D64" si="50">E63+Q63+S63</f>
        <v>2939470</v>
      </c>
      <c r="D63" s="28">
        <f t="shared" si="50"/>
        <v>222344282</v>
      </c>
      <c r="E63" s="28">
        <f t="shared" ref="E63:F64" si="51">K63+M63</f>
        <v>2880245</v>
      </c>
      <c r="F63" s="28">
        <f t="shared" si="51"/>
        <v>212765819</v>
      </c>
      <c r="G63" s="28">
        <v>1634341</v>
      </c>
      <c r="H63" s="28">
        <v>132611906.78674215</v>
      </c>
      <c r="I63" s="28">
        <v>953065</v>
      </c>
      <c r="J63" s="28">
        <v>50352460.213257849</v>
      </c>
      <c r="K63" s="28">
        <f t="shared" ref="K63:L64" si="52">G63+I63</f>
        <v>2587406</v>
      </c>
      <c r="L63" s="28">
        <f t="shared" si="52"/>
        <v>182964367</v>
      </c>
      <c r="M63" s="28">
        <v>292839</v>
      </c>
      <c r="N63" s="28">
        <v>29801452</v>
      </c>
      <c r="O63" s="28">
        <v>83568</v>
      </c>
      <c r="P63" s="28">
        <v>10730859.000000002</v>
      </c>
      <c r="Q63" s="28">
        <v>40682</v>
      </c>
      <c r="R63" s="28">
        <v>6566541</v>
      </c>
      <c r="S63" s="28">
        <v>18543</v>
      </c>
      <c r="T63" s="28">
        <v>3011922</v>
      </c>
      <c r="U63" s="28">
        <f t="shared" ref="U63:V64" si="53">W63+Y63+AA63+AC63+AE63</f>
        <v>156442</v>
      </c>
      <c r="V63" s="28">
        <f t="shared" si="53"/>
        <v>24730927</v>
      </c>
      <c r="W63" s="28">
        <v>58335</v>
      </c>
      <c r="X63" s="28">
        <v>4300083</v>
      </c>
      <c r="Y63" s="28">
        <v>49810</v>
      </c>
      <c r="Z63" s="28">
        <v>9318931.0000000019</v>
      </c>
      <c r="AA63" s="28">
        <v>2746</v>
      </c>
      <c r="AB63" s="28">
        <v>1595777</v>
      </c>
      <c r="AC63" s="28">
        <v>7621</v>
      </c>
      <c r="AD63" s="28">
        <v>1761403</v>
      </c>
      <c r="AE63" s="28">
        <v>37930</v>
      </c>
      <c r="AF63" s="28">
        <v>7754733</v>
      </c>
      <c r="AG63" s="28">
        <v>2620</v>
      </c>
      <c r="AH63" s="28">
        <v>535644</v>
      </c>
      <c r="AI63" s="28">
        <v>23851</v>
      </c>
      <c r="AJ63" s="28">
        <v>3729218</v>
      </c>
      <c r="AK63" s="28">
        <v>36918</v>
      </c>
      <c r="AL63" s="28">
        <v>11280355.000000002</v>
      </c>
      <c r="AM63" s="28">
        <v>4302</v>
      </c>
      <c r="AN63" s="28">
        <v>1605757</v>
      </c>
      <c r="AO63" s="28">
        <v>3516</v>
      </c>
      <c r="AP63" s="28">
        <v>2160827.9999999995</v>
      </c>
      <c r="AQ63" s="28">
        <v>27232</v>
      </c>
      <c r="AR63" s="28">
        <v>5207685</v>
      </c>
      <c r="AS63" s="29">
        <f t="shared" ref="AS63:AT64" si="54">C63+U63+AG63+AI63+AK63+AM63+AO63+AQ63</f>
        <v>3194351</v>
      </c>
      <c r="AT63" s="29">
        <f t="shared" si="54"/>
        <v>271594696</v>
      </c>
      <c r="AU63" s="28">
        <v>315824</v>
      </c>
      <c r="AV63" s="28">
        <v>29900752.999999996</v>
      </c>
      <c r="AW63" s="28">
        <v>642</v>
      </c>
      <c r="AX63" s="28">
        <v>222500</v>
      </c>
      <c r="AY63" s="28">
        <v>321</v>
      </c>
      <c r="AZ63" s="28">
        <v>133100</v>
      </c>
      <c r="BA63" s="28">
        <v>30731</v>
      </c>
      <c r="BB63" s="28">
        <v>9493880</v>
      </c>
      <c r="BC63" s="28">
        <v>3205</v>
      </c>
      <c r="BD63" s="28">
        <v>1277506</v>
      </c>
      <c r="BE63" s="28">
        <v>263197</v>
      </c>
      <c r="BF63" s="28">
        <v>50469889.999999993</v>
      </c>
      <c r="BG63" s="29">
        <f t="shared" ref="BG63:BH64" si="55">AW63+AY63+BA63+BC63+BE63</f>
        <v>298096</v>
      </c>
      <c r="BH63" s="29">
        <f t="shared" si="55"/>
        <v>61596875.999999993</v>
      </c>
      <c r="BI63" s="29">
        <f t="shared" ref="BI63:BJ64" si="56">BG63+AS63</f>
        <v>3492447</v>
      </c>
      <c r="BJ63" s="29">
        <f t="shared" si="56"/>
        <v>333191572</v>
      </c>
    </row>
    <row r="64" spans="1:72" ht="12.75" customHeight="1" x14ac:dyDescent="0.25">
      <c r="A64" s="26">
        <v>46</v>
      </c>
      <c r="B64" s="43" t="s">
        <v>135</v>
      </c>
      <c r="C64" s="28">
        <f t="shared" si="50"/>
        <v>0</v>
      </c>
      <c r="D64" s="28">
        <f t="shared" si="50"/>
        <v>0</v>
      </c>
      <c r="E64" s="28">
        <f t="shared" si="51"/>
        <v>0</v>
      </c>
      <c r="F64" s="28">
        <f t="shared" si="51"/>
        <v>0</v>
      </c>
      <c r="G64" s="28">
        <v>0</v>
      </c>
      <c r="H64" s="28">
        <v>0</v>
      </c>
      <c r="I64" s="28">
        <v>0</v>
      </c>
      <c r="J64" s="28">
        <v>0</v>
      </c>
      <c r="K64" s="28">
        <f t="shared" si="52"/>
        <v>0</v>
      </c>
      <c r="L64" s="28">
        <f t="shared" si="52"/>
        <v>0</v>
      </c>
      <c r="M64" s="28">
        <v>0</v>
      </c>
      <c r="N64" s="28">
        <v>0</v>
      </c>
      <c r="O64" s="28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28">
        <f t="shared" si="53"/>
        <v>0</v>
      </c>
      <c r="V64" s="28">
        <f t="shared" si="53"/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0</v>
      </c>
      <c r="AR64" s="28">
        <v>0</v>
      </c>
      <c r="AS64" s="29">
        <f t="shared" si="54"/>
        <v>0</v>
      </c>
      <c r="AT64" s="29">
        <f t="shared" si="54"/>
        <v>0</v>
      </c>
      <c r="AU64" s="28">
        <v>0</v>
      </c>
      <c r="AV64" s="28">
        <v>0</v>
      </c>
      <c r="AW64" s="28">
        <v>0</v>
      </c>
      <c r="AX64" s="28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9">
        <f t="shared" si="55"/>
        <v>0</v>
      </c>
      <c r="BH64" s="29">
        <f t="shared" si="55"/>
        <v>0</v>
      </c>
      <c r="BI64" s="29">
        <f t="shared" si="56"/>
        <v>0</v>
      </c>
      <c r="BJ64" s="29">
        <f t="shared" si="56"/>
        <v>0</v>
      </c>
    </row>
    <row r="65" spans="1:62" ht="12.75" customHeight="1" x14ac:dyDescent="0.25">
      <c r="A65" s="42" t="s">
        <v>136</v>
      </c>
      <c r="B65" s="44" t="s">
        <v>137</v>
      </c>
      <c r="C65" s="33">
        <f t="shared" ref="C65:BJ65" si="57">SUM(C63:C64)</f>
        <v>2939470</v>
      </c>
      <c r="D65" s="33">
        <f t="shared" si="57"/>
        <v>222344282</v>
      </c>
      <c r="E65" s="33">
        <f t="shared" si="57"/>
        <v>2880245</v>
      </c>
      <c r="F65" s="33">
        <f t="shared" si="57"/>
        <v>212765819</v>
      </c>
      <c r="G65" s="33">
        <f t="shared" si="57"/>
        <v>1634341</v>
      </c>
      <c r="H65" s="33">
        <f t="shared" si="57"/>
        <v>132611906.78674215</v>
      </c>
      <c r="I65" s="33">
        <f t="shared" si="57"/>
        <v>953065</v>
      </c>
      <c r="J65" s="33">
        <f t="shared" si="57"/>
        <v>50352460.213257849</v>
      </c>
      <c r="K65" s="33">
        <f t="shared" si="57"/>
        <v>2587406</v>
      </c>
      <c r="L65" s="33">
        <f t="shared" si="57"/>
        <v>182964367</v>
      </c>
      <c r="M65" s="33">
        <f t="shared" si="57"/>
        <v>292839</v>
      </c>
      <c r="N65" s="33">
        <f t="shared" si="57"/>
        <v>29801452</v>
      </c>
      <c r="O65" s="33">
        <f t="shared" si="57"/>
        <v>83568</v>
      </c>
      <c r="P65" s="33">
        <f t="shared" si="57"/>
        <v>10730859.000000002</v>
      </c>
      <c r="Q65" s="33">
        <f t="shared" si="57"/>
        <v>40682</v>
      </c>
      <c r="R65" s="33">
        <f t="shared" si="57"/>
        <v>6566541</v>
      </c>
      <c r="S65" s="33">
        <f t="shared" si="57"/>
        <v>18543</v>
      </c>
      <c r="T65" s="33">
        <f t="shared" si="57"/>
        <v>3011922</v>
      </c>
      <c r="U65" s="33">
        <f t="shared" si="57"/>
        <v>156442</v>
      </c>
      <c r="V65" s="33">
        <f t="shared" si="57"/>
        <v>24730927</v>
      </c>
      <c r="W65" s="33">
        <f t="shared" si="57"/>
        <v>58335</v>
      </c>
      <c r="X65" s="33">
        <f t="shared" si="57"/>
        <v>4300083</v>
      </c>
      <c r="Y65" s="33">
        <f t="shared" si="57"/>
        <v>49810</v>
      </c>
      <c r="Z65" s="33">
        <f t="shared" si="57"/>
        <v>9318931.0000000019</v>
      </c>
      <c r="AA65" s="33">
        <f t="shared" si="57"/>
        <v>2746</v>
      </c>
      <c r="AB65" s="33">
        <f t="shared" si="57"/>
        <v>1595777</v>
      </c>
      <c r="AC65" s="33">
        <f t="shared" si="57"/>
        <v>7621</v>
      </c>
      <c r="AD65" s="33">
        <f t="shared" si="57"/>
        <v>1761403</v>
      </c>
      <c r="AE65" s="33">
        <f t="shared" si="57"/>
        <v>37930</v>
      </c>
      <c r="AF65" s="33">
        <f t="shared" si="57"/>
        <v>7754733</v>
      </c>
      <c r="AG65" s="33">
        <f t="shared" si="57"/>
        <v>2620</v>
      </c>
      <c r="AH65" s="33">
        <f t="shared" si="57"/>
        <v>535644</v>
      </c>
      <c r="AI65" s="33">
        <f t="shared" si="57"/>
        <v>23851</v>
      </c>
      <c r="AJ65" s="33">
        <f t="shared" si="57"/>
        <v>3729218</v>
      </c>
      <c r="AK65" s="33">
        <f t="shared" si="57"/>
        <v>36918</v>
      </c>
      <c r="AL65" s="33">
        <f t="shared" si="57"/>
        <v>11280355.000000002</v>
      </c>
      <c r="AM65" s="33">
        <f t="shared" si="57"/>
        <v>4302</v>
      </c>
      <c r="AN65" s="33">
        <f t="shared" si="57"/>
        <v>1605757</v>
      </c>
      <c r="AO65" s="33">
        <f t="shared" si="57"/>
        <v>3516</v>
      </c>
      <c r="AP65" s="33">
        <f t="shared" si="57"/>
        <v>2160827.9999999995</v>
      </c>
      <c r="AQ65" s="33">
        <f t="shared" si="57"/>
        <v>27232</v>
      </c>
      <c r="AR65" s="33">
        <f t="shared" si="57"/>
        <v>5207685</v>
      </c>
      <c r="AS65" s="33">
        <f t="shared" si="57"/>
        <v>3194351</v>
      </c>
      <c r="AT65" s="33">
        <f t="shared" si="57"/>
        <v>271594696</v>
      </c>
      <c r="AU65" s="33">
        <f t="shared" si="57"/>
        <v>315824</v>
      </c>
      <c r="AV65" s="33">
        <f t="shared" si="57"/>
        <v>29900752.999999996</v>
      </c>
      <c r="AW65" s="33">
        <f t="shared" si="57"/>
        <v>642</v>
      </c>
      <c r="AX65" s="33">
        <f t="shared" si="57"/>
        <v>222500</v>
      </c>
      <c r="AY65" s="33">
        <f t="shared" si="57"/>
        <v>321</v>
      </c>
      <c r="AZ65" s="33">
        <f t="shared" si="57"/>
        <v>133100</v>
      </c>
      <c r="BA65" s="33">
        <f t="shared" si="57"/>
        <v>30731</v>
      </c>
      <c r="BB65" s="33">
        <f t="shared" si="57"/>
        <v>9493880</v>
      </c>
      <c r="BC65" s="33">
        <f t="shared" si="57"/>
        <v>3205</v>
      </c>
      <c r="BD65" s="33">
        <f t="shared" si="57"/>
        <v>1277506</v>
      </c>
      <c r="BE65" s="33">
        <f t="shared" si="57"/>
        <v>263197</v>
      </c>
      <c r="BF65" s="33">
        <f t="shared" si="57"/>
        <v>50469889.999999993</v>
      </c>
      <c r="BG65" s="33">
        <f t="shared" si="57"/>
        <v>298096</v>
      </c>
      <c r="BH65" s="33">
        <f t="shared" si="57"/>
        <v>61596875.999999993</v>
      </c>
      <c r="BI65" s="33">
        <f t="shared" si="57"/>
        <v>3492447</v>
      </c>
      <c r="BJ65" s="33">
        <f t="shared" si="57"/>
        <v>333191572</v>
      </c>
    </row>
    <row r="66" spans="1:62" ht="12.75" customHeight="1" x14ac:dyDescent="0.25">
      <c r="A66" s="26">
        <v>47</v>
      </c>
      <c r="B66" s="45" t="s">
        <v>138</v>
      </c>
      <c r="C66" s="28">
        <f t="shared" ref="C66:D66" si="58">E66+Q66+S66</f>
        <v>0</v>
      </c>
      <c r="D66" s="28">
        <f t="shared" si="58"/>
        <v>0</v>
      </c>
      <c r="E66" s="28">
        <f t="shared" ref="E66:F66" si="59">K66+M66</f>
        <v>0</v>
      </c>
      <c r="F66" s="28">
        <f t="shared" si="59"/>
        <v>0</v>
      </c>
      <c r="G66" s="28">
        <v>0</v>
      </c>
      <c r="H66" s="28">
        <v>0</v>
      </c>
      <c r="I66" s="28">
        <v>0</v>
      </c>
      <c r="J66" s="28">
        <v>0</v>
      </c>
      <c r="K66" s="28">
        <f t="shared" ref="K66:L66" si="60">G66+I66</f>
        <v>0</v>
      </c>
      <c r="L66" s="28">
        <f t="shared" si="60"/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f t="shared" ref="U66:V66" si="61">W66+Y66+AA66+AC66+AE66</f>
        <v>0</v>
      </c>
      <c r="V66" s="28">
        <f t="shared" si="61"/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9">
        <f t="shared" ref="AS66:AT66" si="62">C66+U66+AG66+AI66+AK66+AM66+AO66+AQ66</f>
        <v>0</v>
      </c>
      <c r="AT66" s="29">
        <f t="shared" si="62"/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9">
        <f t="shared" ref="BG66:BH66" si="63">AW66+AY66+BA66+BC66+BE66</f>
        <v>0</v>
      </c>
      <c r="BH66" s="29">
        <f t="shared" si="63"/>
        <v>0</v>
      </c>
      <c r="BI66" s="29">
        <f t="shared" ref="BI66:BJ66" si="64">BG66+AS66</f>
        <v>0</v>
      </c>
      <c r="BJ66" s="29">
        <f t="shared" si="64"/>
        <v>0</v>
      </c>
    </row>
    <row r="67" spans="1:62" ht="12.75" customHeight="1" x14ac:dyDescent="0.25">
      <c r="A67" s="34">
        <v>48</v>
      </c>
      <c r="B67" s="45" t="s">
        <v>139</v>
      </c>
      <c r="C67" s="29">
        <f t="shared" ref="C67" si="65">C87</f>
        <v>3773</v>
      </c>
      <c r="D67" s="29">
        <f t="shared" ref="D67:BJ67" si="66">D87</f>
        <v>464254</v>
      </c>
      <c r="E67" s="29">
        <f t="shared" si="66"/>
        <v>3189</v>
      </c>
      <c r="F67" s="29">
        <f t="shared" si="66"/>
        <v>410336</v>
      </c>
      <c r="G67" s="29">
        <f t="shared" si="66"/>
        <v>296</v>
      </c>
      <c r="H67" s="29">
        <f t="shared" si="66"/>
        <v>61011.408046709039</v>
      </c>
      <c r="I67" s="29">
        <f t="shared" si="66"/>
        <v>250</v>
      </c>
      <c r="J67" s="29">
        <f t="shared" si="66"/>
        <v>58888.591953290968</v>
      </c>
      <c r="K67" s="29">
        <f t="shared" si="66"/>
        <v>546</v>
      </c>
      <c r="L67" s="29">
        <f t="shared" si="66"/>
        <v>119900</v>
      </c>
      <c r="M67" s="29">
        <f t="shared" si="66"/>
        <v>2643</v>
      </c>
      <c r="N67" s="29">
        <f t="shared" si="66"/>
        <v>290436</v>
      </c>
      <c r="O67" s="29">
        <f t="shared" si="66"/>
        <v>1413</v>
      </c>
      <c r="P67" s="29">
        <f t="shared" si="66"/>
        <v>130576</v>
      </c>
      <c r="Q67" s="29">
        <f t="shared" si="66"/>
        <v>563</v>
      </c>
      <c r="R67" s="29">
        <f t="shared" si="66"/>
        <v>51918</v>
      </c>
      <c r="S67" s="29">
        <f t="shared" si="66"/>
        <v>21</v>
      </c>
      <c r="T67" s="29">
        <f t="shared" si="66"/>
        <v>2000</v>
      </c>
      <c r="U67" s="29">
        <f t="shared" si="66"/>
        <v>991</v>
      </c>
      <c r="V67" s="29">
        <f t="shared" si="66"/>
        <v>2742763</v>
      </c>
      <c r="W67" s="29">
        <f t="shared" si="66"/>
        <v>539</v>
      </c>
      <c r="X67" s="29">
        <f t="shared" si="66"/>
        <v>660379</v>
      </c>
      <c r="Y67" s="29">
        <f t="shared" si="66"/>
        <v>138</v>
      </c>
      <c r="Z67" s="29">
        <f t="shared" si="66"/>
        <v>1232259</v>
      </c>
      <c r="AA67" s="29">
        <f t="shared" si="66"/>
        <v>44</v>
      </c>
      <c r="AB67" s="29">
        <f t="shared" si="66"/>
        <v>612395</v>
      </c>
      <c r="AC67" s="29">
        <f t="shared" si="66"/>
        <v>62</v>
      </c>
      <c r="AD67" s="29">
        <f t="shared" si="66"/>
        <v>37248</v>
      </c>
      <c r="AE67" s="29">
        <f t="shared" si="66"/>
        <v>208</v>
      </c>
      <c r="AF67" s="29">
        <f t="shared" si="66"/>
        <v>200482</v>
      </c>
      <c r="AG67" s="29">
        <f t="shared" si="66"/>
        <v>78</v>
      </c>
      <c r="AH67" s="29">
        <f t="shared" si="66"/>
        <v>35594</v>
      </c>
      <c r="AI67" s="29">
        <f t="shared" si="66"/>
        <v>263</v>
      </c>
      <c r="AJ67" s="29">
        <f t="shared" si="66"/>
        <v>46101</v>
      </c>
      <c r="AK67" s="29">
        <f t="shared" si="66"/>
        <v>190</v>
      </c>
      <c r="AL67" s="29">
        <f t="shared" si="66"/>
        <v>497803</v>
      </c>
      <c r="AM67" s="29">
        <f t="shared" si="66"/>
        <v>89</v>
      </c>
      <c r="AN67" s="29">
        <f t="shared" si="66"/>
        <v>38788</v>
      </c>
      <c r="AO67" s="29">
        <f t="shared" si="66"/>
        <v>126</v>
      </c>
      <c r="AP67" s="29">
        <f t="shared" si="66"/>
        <v>58857</v>
      </c>
      <c r="AQ67" s="29">
        <f t="shared" si="66"/>
        <v>399</v>
      </c>
      <c r="AR67" s="29">
        <f t="shared" si="66"/>
        <v>154450</v>
      </c>
      <c r="AS67" s="29">
        <f t="shared" si="66"/>
        <v>5909</v>
      </c>
      <c r="AT67" s="29">
        <f t="shared" si="66"/>
        <v>4038610</v>
      </c>
      <c r="AU67" s="29">
        <f t="shared" si="66"/>
        <v>686</v>
      </c>
      <c r="AV67" s="29">
        <f t="shared" si="66"/>
        <v>193287</v>
      </c>
      <c r="AW67" s="29">
        <f t="shared" si="66"/>
        <v>0</v>
      </c>
      <c r="AX67" s="29">
        <f t="shared" si="66"/>
        <v>0</v>
      </c>
      <c r="AY67" s="29">
        <f t="shared" si="66"/>
        <v>100</v>
      </c>
      <c r="AZ67" s="29">
        <f t="shared" si="66"/>
        <v>34400</v>
      </c>
      <c r="BA67" s="29">
        <f t="shared" si="66"/>
        <v>267</v>
      </c>
      <c r="BB67" s="29">
        <f t="shared" si="66"/>
        <v>141127</v>
      </c>
      <c r="BC67" s="29">
        <f t="shared" si="66"/>
        <v>800</v>
      </c>
      <c r="BD67" s="29">
        <f t="shared" si="66"/>
        <v>86200</v>
      </c>
      <c r="BE67" s="29">
        <f t="shared" si="66"/>
        <v>688</v>
      </c>
      <c r="BF67" s="29">
        <f t="shared" si="66"/>
        <v>292000</v>
      </c>
      <c r="BG67" s="29">
        <f t="shared" si="66"/>
        <v>1855</v>
      </c>
      <c r="BH67" s="29">
        <f t="shared" si="66"/>
        <v>553727</v>
      </c>
      <c r="BI67" s="29">
        <f t="shared" si="66"/>
        <v>7764</v>
      </c>
      <c r="BJ67" s="29">
        <f t="shared" si="66"/>
        <v>4592337</v>
      </c>
    </row>
    <row r="68" spans="1:62" ht="12.75" customHeight="1" x14ac:dyDescent="0.25">
      <c r="A68" s="42" t="s">
        <v>140</v>
      </c>
      <c r="B68" s="44" t="s">
        <v>141</v>
      </c>
      <c r="C68" s="33">
        <f>C66+C67</f>
        <v>3773</v>
      </c>
      <c r="D68" s="33">
        <f t="shared" ref="D68:BJ68" si="67">D66+D67</f>
        <v>464254</v>
      </c>
      <c r="E68" s="33">
        <f t="shared" si="67"/>
        <v>3189</v>
      </c>
      <c r="F68" s="33">
        <f t="shared" si="67"/>
        <v>410336</v>
      </c>
      <c r="G68" s="33">
        <f t="shared" si="67"/>
        <v>296</v>
      </c>
      <c r="H68" s="33">
        <f t="shared" si="67"/>
        <v>61011.408046709039</v>
      </c>
      <c r="I68" s="33">
        <f t="shared" si="67"/>
        <v>250</v>
      </c>
      <c r="J68" s="33">
        <f t="shared" si="67"/>
        <v>58888.591953290968</v>
      </c>
      <c r="K68" s="33">
        <f t="shared" si="67"/>
        <v>546</v>
      </c>
      <c r="L68" s="33">
        <f t="shared" si="67"/>
        <v>119900</v>
      </c>
      <c r="M68" s="33">
        <f t="shared" si="67"/>
        <v>2643</v>
      </c>
      <c r="N68" s="33">
        <f t="shared" si="67"/>
        <v>290436</v>
      </c>
      <c r="O68" s="33">
        <f t="shared" si="67"/>
        <v>1413</v>
      </c>
      <c r="P68" s="33">
        <f t="shared" si="67"/>
        <v>130576</v>
      </c>
      <c r="Q68" s="33">
        <f t="shared" si="67"/>
        <v>563</v>
      </c>
      <c r="R68" s="33">
        <f t="shared" si="67"/>
        <v>51918</v>
      </c>
      <c r="S68" s="33">
        <f t="shared" si="67"/>
        <v>21</v>
      </c>
      <c r="T68" s="33">
        <f t="shared" si="67"/>
        <v>2000</v>
      </c>
      <c r="U68" s="33">
        <f t="shared" si="67"/>
        <v>991</v>
      </c>
      <c r="V68" s="33">
        <f t="shared" si="67"/>
        <v>2742763</v>
      </c>
      <c r="W68" s="33">
        <f t="shared" si="67"/>
        <v>539</v>
      </c>
      <c r="X68" s="33">
        <f t="shared" si="67"/>
        <v>660379</v>
      </c>
      <c r="Y68" s="33">
        <f t="shared" si="67"/>
        <v>138</v>
      </c>
      <c r="Z68" s="33">
        <f t="shared" si="67"/>
        <v>1232259</v>
      </c>
      <c r="AA68" s="33">
        <f t="shared" si="67"/>
        <v>44</v>
      </c>
      <c r="AB68" s="33">
        <f t="shared" si="67"/>
        <v>612395</v>
      </c>
      <c r="AC68" s="33">
        <f t="shared" si="67"/>
        <v>62</v>
      </c>
      <c r="AD68" s="33">
        <f t="shared" si="67"/>
        <v>37248</v>
      </c>
      <c r="AE68" s="33">
        <f t="shared" si="67"/>
        <v>208</v>
      </c>
      <c r="AF68" s="33">
        <f t="shared" si="67"/>
        <v>200482</v>
      </c>
      <c r="AG68" s="33">
        <f t="shared" si="67"/>
        <v>78</v>
      </c>
      <c r="AH68" s="33">
        <f t="shared" si="67"/>
        <v>35594</v>
      </c>
      <c r="AI68" s="33">
        <f t="shared" si="67"/>
        <v>263</v>
      </c>
      <c r="AJ68" s="33">
        <f t="shared" si="67"/>
        <v>46101</v>
      </c>
      <c r="AK68" s="33">
        <f t="shared" si="67"/>
        <v>190</v>
      </c>
      <c r="AL68" s="33">
        <f t="shared" si="67"/>
        <v>497803</v>
      </c>
      <c r="AM68" s="33">
        <f t="shared" si="67"/>
        <v>89</v>
      </c>
      <c r="AN68" s="33">
        <f t="shared" si="67"/>
        <v>38788</v>
      </c>
      <c r="AO68" s="33">
        <f t="shared" si="67"/>
        <v>126</v>
      </c>
      <c r="AP68" s="33">
        <f t="shared" si="67"/>
        <v>58857</v>
      </c>
      <c r="AQ68" s="33">
        <f t="shared" si="67"/>
        <v>399</v>
      </c>
      <c r="AR68" s="33">
        <f t="shared" si="67"/>
        <v>154450</v>
      </c>
      <c r="AS68" s="33">
        <f t="shared" si="67"/>
        <v>5909</v>
      </c>
      <c r="AT68" s="33">
        <f t="shared" si="67"/>
        <v>4038610</v>
      </c>
      <c r="AU68" s="33">
        <f t="shared" si="67"/>
        <v>686</v>
      </c>
      <c r="AV68" s="33">
        <f t="shared" si="67"/>
        <v>193287</v>
      </c>
      <c r="AW68" s="33">
        <f t="shared" si="67"/>
        <v>0</v>
      </c>
      <c r="AX68" s="33">
        <f t="shared" si="67"/>
        <v>0</v>
      </c>
      <c r="AY68" s="33">
        <f t="shared" si="67"/>
        <v>100</v>
      </c>
      <c r="AZ68" s="33">
        <f t="shared" si="67"/>
        <v>34400</v>
      </c>
      <c r="BA68" s="33">
        <f t="shared" si="67"/>
        <v>267</v>
      </c>
      <c r="BB68" s="33">
        <f t="shared" si="67"/>
        <v>141127</v>
      </c>
      <c r="BC68" s="33">
        <f t="shared" si="67"/>
        <v>800</v>
      </c>
      <c r="BD68" s="33">
        <f t="shared" si="67"/>
        <v>86200</v>
      </c>
      <c r="BE68" s="33">
        <f t="shared" si="67"/>
        <v>688</v>
      </c>
      <c r="BF68" s="33">
        <f t="shared" si="67"/>
        <v>292000</v>
      </c>
      <c r="BG68" s="33">
        <f t="shared" si="67"/>
        <v>1855</v>
      </c>
      <c r="BH68" s="33">
        <f t="shared" si="67"/>
        <v>553727</v>
      </c>
      <c r="BI68" s="33">
        <f t="shared" si="67"/>
        <v>7764</v>
      </c>
      <c r="BJ68" s="33">
        <f t="shared" si="67"/>
        <v>4592337</v>
      </c>
    </row>
    <row r="69" spans="1:62" ht="12.75" customHeight="1" x14ac:dyDescent="0.25">
      <c r="A69" s="46"/>
      <c r="B69" s="47" t="s">
        <v>142</v>
      </c>
      <c r="C69" s="41">
        <f>C59+C62+C65</f>
        <v>9978322</v>
      </c>
      <c r="D69" s="41">
        <f t="shared" ref="D69:BJ69" si="68">D59+D62+D65</f>
        <v>936256033</v>
      </c>
      <c r="E69" s="41">
        <f t="shared" si="68"/>
        <v>9448074</v>
      </c>
      <c r="F69" s="41">
        <f t="shared" si="68"/>
        <v>856183087</v>
      </c>
      <c r="G69" s="41">
        <f t="shared" si="68"/>
        <v>4947749</v>
      </c>
      <c r="H69" s="41">
        <f t="shared" si="68"/>
        <v>457852776.00000012</v>
      </c>
      <c r="I69" s="41">
        <f t="shared" si="68"/>
        <v>2835990</v>
      </c>
      <c r="J69" s="41">
        <f t="shared" si="68"/>
        <v>166735498</v>
      </c>
      <c r="K69" s="41">
        <f t="shared" si="68"/>
        <v>7783739</v>
      </c>
      <c r="L69" s="41">
        <f t="shared" si="68"/>
        <v>624588274</v>
      </c>
      <c r="M69" s="41">
        <f t="shared" si="68"/>
        <v>1664335</v>
      </c>
      <c r="N69" s="41">
        <f t="shared" si="68"/>
        <v>231594813</v>
      </c>
      <c r="O69" s="41">
        <f t="shared" si="68"/>
        <v>736207</v>
      </c>
      <c r="P69" s="41">
        <f t="shared" si="68"/>
        <v>108153640</v>
      </c>
      <c r="Q69" s="41">
        <f t="shared" si="68"/>
        <v>344928</v>
      </c>
      <c r="R69" s="41">
        <f t="shared" si="68"/>
        <v>45818877</v>
      </c>
      <c r="S69" s="41">
        <f t="shared" si="68"/>
        <v>185320</v>
      </c>
      <c r="T69" s="41">
        <f t="shared" si="68"/>
        <v>34254069</v>
      </c>
      <c r="U69" s="41">
        <f t="shared" si="68"/>
        <v>1686594</v>
      </c>
      <c r="V69" s="41">
        <f t="shared" si="68"/>
        <v>2484890294</v>
      </c>
      <c r="W69" s="41">
        <f t="shared" si="68"/>
        <v>566977</v>
      </c>
      <c r="X69" s="41">
        <f t="shared" si="68"/>
        <v>727164724</v>
      </c>
      <c r="Y69" s="41">
        <f t="shared" si="68"/>
        <v>659619</v>
      </c>
      <c r="Z69" s="41">
        <f t="shared" si="68"/>
        <v>997367951</v>
      </c>
      <c r="AA69" s="41">
        <f t="shared" si="68"/>
        <v>136389</v>
      </c>
      <c r="AB69" s="41">
        <f t="shared" si="68"/>
        <v>429558204</v>
      </c>
      <c r="AC69" s="41">
        <f t="shared" si="68"/>
        <v>89089</v>
      </c>
      <c r="AD69" s="41">
        <f t="shared" si="68"/>
        <v>52305046</v>
      </c>
      <c r="AE69" s="41">
        <f t="shared" si="68"/>
        <v>234520</v>
      </c>
      <c r="AF69" s="41">
        <f t="shared" si="68"/>
        <v>278494369</v>
      </c>
      <c r="AG69" s="41">
        <f t="shared" si="68"/>
        <v>55993</v>
      </c>
      <c r="AH69" s="41">
        <f t="shared" si="68"/>
        <v>323061752.64580572</v>
      </c>
      <c r="AI69" s="41">
        <f t="shared" si="68"/>
        <v>187469</v>
      </c>
      <c r="AJ69" s="41">
        <f t="shared" si="68"/>
        <v>51091907.626643568</v>
      </c>
      <c r="AK69" s="41">
        <f t="shared" si="68"/>
        <v>655186</v>
      </c>
      <c r="AL69" s="41">
        <f t="shared" si="68"/>
        <v>670416670.64397109</v>
      </c>
      <c r="AM69" s="41">
        <f t="shared" si="68"/>
        <v>80672</v>
      </c>
      <c r="AN69" s="41">
        <f t="shared" si="68"/>
        <v>31691984.421975333</v>
      </c>
      <c r="AO69" s="41">
        <f t="shared" si="68"/>
        <v>100762</v>
      </c>
      <c r="AP69" s="41">
        <f t="shared" si="68"/>
        <v>32081566.661604322</v>
      </c>
      <c r="AQ69" s="41">
        <f t="shared" si="68"/>
        <v>325302</v>
      </c>
      <c r="AR69" s="41">
        <f t="shared" si="68"/>
        <v>215620342</v>
      </c>
      <c r="AS69" s="41">
        <f t="shared" si="68"/>
        <v>13070300</v>
      </c>
      <c r="AT69" s="41">
        <f t="shared" si="68"/>
        <v>4745110551</v>
      </c>
      <c r="AU69" s="41">
        <f t="shared" si="68"/>
        <v>1360134</v>
      </c>
      <c r="AV69" s="41">
        <f t="shared" si="68"/>
        <v>304592269</v>
      </c>
      <c r="AW69" s="41">
        <f t="shared" si="68"/>
        <v>1690</v>
      </c>
      <c r="AX69" s="41">
        <f t="shared" si="68"/>
        <v>1495300</v>
      </c>
      <c r="AY69" s="41">
        <f t="shared" si="68"/>
        <v>96646</v>
      </c>
      <c r="AZ69" s="41">
        <f t="shared" si="68"/>
        <v>39927334</v>
      </c>
      <c r="BA69" s="41">
        <f t="shared" si="68"/>
        <v>342679</v>
      </c>
      <c r="BB69" s="41">
        <f t="shared" si="68"/>
        <v>499267408</v>
      </c>
      <c r="BC69" s="41">
        <f t="shared" si="68"/>
        <v>302731</v>
      </c>
      <c r="BD69" s="41">
        <f t="shared" si="68"/>
        <v>136013174</v>
      </c>
      <c r="BE69" s="41">
        <f t="shared" si="68"/>
        <v>2457138</v>
      </c>
      <c r="BF69" s="41">
        <f t="shared" si="68"/>
        <v>3246163708</v>
      </c>
      <c r="BG69" s="41">
        <f t="shared" si="68"/>
        <v>3200884</v>
      </c>
      <c r="BH69" s="41">
        <f t="shared" si="68"/>
        <v>3922866924</v>
      </c>
      <c r="BI69" s="41">
        <f t="shared" si="68"/>
        <v>16271184</v>
      </c>
      <c r="BJ69" s="41">
        <f t="shared" si="68"/>
        <v>8667977475</v>
      </c>
    </row>
    <row r="70" spans="1:62" ht="15" customHeight="1" x14ac:dyDescent="0.25">
      <c r="A70" s="48"/>
      <c r="B70" s="48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50"/>
      <c r="AT70" s="50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50"/>
      <c r="BH70" s="50"/>
      <c r="BI70" s="50"/>
      <c r="BJ70" s="50"/>
    </row>
    <row r="71" spans="1:62" ht="15" customHeight="1" x14ac:dyDescent="0.25">
      <c r="A71" s="51" t="s">
        <v>139</v>
      </c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4"/>
    </row>
    <row r="72" spans="1:62" ht="15" customHeight="1" x14ac:dyDescent="0.25">
      <c r="A72" s="26">
        <v>1</v>
      </c>
      <c r="B72" s="27" t="s">
        <v>143</v>
      </c>
      <c r="C72" s="28">
        <f t="shared" ref="C72:D86" si="69">E72+Q72+S72</f>
        <v>805</v>
      </c>
      <c r="D72" s="28">
        <f t="shared" si="69"/>
        <v>87541</v>
      </c>
      <c r="E72" s="28">
        <f t="shared" ref="E72:F86" si="70">K72+M72</f>
        <v>805</v>
      </c>
      <c r="F72" s="28">
        <f t="shared" si="70"/>
        <v>87541</v>
      </c>
      <c r="G72" s="28">
        <v>0</v>
      </c>
      <c r="H72" s="28">
        <v>0</v>
      </c>
      <c r="I72" s="28">
        <v>0</v>
      </c>
      <c r="J72" s="28">
        <v>0</v>
      </c>
      <c r="K72" s="28">
        <f t="shared" ref="K72:L86" si="71">G72+I72</f>
        <v>0</v>
      </c>
      <c r="L72" s="28">
        <f t="shared" si="71"/>
        <v>0</v>
      </c>
      <c r="M72" s="28">
        <v>805</v>
      </c>
      <c r="N72" s="28">
        <v>87541</v>
      </c>
      <c r="O72" s="28">
        <v>464</v>
      </c>
      <c r="P72" s="28">
        <v>41299</v>
      </c>
      <c r="Q72" s="28">
        <v>0</v>
      </c>
      <c r="R72" s="28">
        <v>0</v>
      </c>
      <c r="S72" s="28">
        <v>0</v>
      </c>
      <c r="T72" s="28">
        <v>0</v>
      </c>
      <c r="U72" s="28">
        <f t="shared" ref="U72:V86" si="72">W72+Y72+AA72+AC72+AE72</f>
        <v>296</v>
      </c>
      <c r="V72" s="28">
        <f t="shared" si="72"/>
        <v>137209</v>
      </c>
      <c r="W72" s="28">
        <v>245</v>
      </c>
      <c r="X72" s="28">
        <v>54140</v>
      </c>
      <c r="Y72" s="28">
        <v>21</v>
      </c>
      <c r="Z72" s="28">
        <v>65713</v>
      </c>
      <c r="AA72" s="28">
        <v>4</v>
      </c>
      <c r="AB72" s="28">
        <v>1420</v>
      </c>
      <c r="AC72" s="28">
        <v>9</v>
      </c>
      <c r="AD72" s="28">
        <v>5515</v>
      </c>
      <c r="AE72" s="28">
        <v>17</v>
      </c>
      <c r="AF72" s="28">
        <v>10421</v>
      </c>
      <c r="AG72" s="28">
        <v>7</v>
      </c>
      <c r="AH72" s="28">
        <v>3044</v>
      </c>
      <c r="AI72" s="28">
        <v>25</v>
      </c>
      <c r="AJ72" s="28">
        <v>4081</v>
      </c>
      <c r="AK72" s="28">
        <v>20</v>
      </c>
      <c r="AL72" s="28">
        <v>118324</v>
      </c>
      <c r="AM72" s="28">
        <v>10</v>
      </c>
      <c r="AN72" s="28">
        <v>4059.0000000000005</v>
      </c>
      <c r="AO72" s="28">
        <v>10</v>
      </c>
      <c r="AP72" s="28">
        <v>4059.0000000000005</v>
      </c>
      <c r="AQ72" s="28">
        <v>142</v>
      </c>
      <c r="AR72" s="28">
        <v>27590.999999999996</v>
      </c>
      <c r="AS72" s="29">
        <f t="shared" ref="AS72:AT86" si="73">C72+U72+AG72+AI72+AK72+AM72+AO72+AQ72</f>
        <v>1315</v>
      </c>
      <c r="AT72" s="29">
        <f t="shared" si="73"/>
        <v>385908</v>
      </c>
      <c r="AU72" s="28">
        <v>170</v>
      </c>
      <c r="AV72" s="28">
        <v>37876</v>
      </c>
      <c r="AW72" s="28">
        <v>0</v>
      </c>
      <c r="AX72" s="28">
        <v>0</v>
      </c>
      <c r="AY72" s="28">
        <v>0</v>
      </c>
      <c r="AZ72" s="28">
        <v>0</v>
      </c>
      <c r="BA72" s="28">
        <v>19</v>
      </c>
      <c r="BB72" s="28">
        <v>9730</v>
      </c>
      <c r="BC72" s="28">
        <v>0</v>
      </c>
      <c r="BD72" s="28">
        <v>0</v>
      </c>
      <c r="BE72" s="28">
        <v>150</v>
      </c>
      <c r="BF72" s="28">
        <v>79657</v>
      </c>
      <c r="BG72" s="29">
        <f t="shared" ref="BG72:BH86" si="74">AW72+AY72+BA72+BC72+BE72</f>
        <v>169</v>
      </c>
      <c r="BH72" s="29">
        <f t="shared" si="74"/>
        <v>89387</v>
      </c>
      <c r="BI72" s="29">
        <f t="shared" ref="BI72:BJ86" si="75">BG72+AS72</f>
        <v>1484</v>
      </c>
      <c r="BJ72" s="29">
        <f t="shared" si="75"/>
        <v>475295</v>
      </c>
    </row>
    <row r="73" spans="1:62" ht="15" customHeight="1" x14ac:dyDescent="0.25">
      <c r="A73" s="26">
        <v>2</v>
      </c>
      <c r="B73" s="27" t="s">
        <v>144</v>
      </c>
      <c r="C73" s="28">
        <f t="shared" si="69"/>
        <v>1524</v>
      </c>
      <c r="D73" s="28">
        <f t="shared" si="69"/>
        <v>135685</v>
      </c>
      <c r="E73" s="28">
        <f t="shared" si="70"/>
        <v>1050</v>
      </c>
      <c r="F73" s="28">
        <f t="shared" si="70"/>
        <v>93487</v>
      </c>
      <c r="G73" s="28">
        <v>0</v>
      </c>
      <c r="H73" s="28">
        <v>0</v>
      </c>
      <c r="I73" s="28">
        <v>0</v>
      </c>
      <c r="J73" s="28">
        <v>0</v>
      </c>
      <c r="K73" s="28">
        <f t="shared" si="71"/>
        <v>0</v>
      </c>
      <c r="L73" s="28">
        <f t="shared" si="71"/>
        <v>0</v>
      </c>
      <c r="M73" s="28">
        <v>1050</v>
      </c>
      <c r="N73" s="28">
        <v>93487</v>
      </c>
      <c r="O73" s="28">
        <v>474</v>
      </c>
      <c r="P73" s="28">
        <v>42198</v>
      </c>
      <c r="Q73" s="28">
        <v>474</v>
      </c>
      <c r="R73" s="28">
        <v>42198</v>
      </c>
      <c r="S73" s="28">
        <v>0</v>
      </c>
      <c r="T73" s="28">
        <v>0</v>
      </c>
      <c r="U73" s="28">
        <f t="shared" si="72"/>
        <v>124</v>
      </c>
      <c r="V73" s="28">
        <f t="shared" si="72"/>
        <v>2074562</v>
      </c>
      <c r="W73" s="28">
        <v>33</v>
      </c>
      <c r="X73" s="28">
        <v>499451</v>
      </c>
      <c r="Y73" s="28">
        <v>20</v>
      </c>
      <c r="Z73" s="28">
        <v>952051.99999999988</v>
      </c>
      <c r="AA73" s="28">
        <v>13</v>
      </c>
      <c r="AB73" s="28">
        <v>543212</v>
      </c>
      <c r="AC73" s="28">
        <v>25</v>
      </c>
      <c r="AD73" s="28">
        <v>13344</v>
      </c>
      <c r="AE73" s="28">
        <v>33</v>
      </c>
      <c r="AF73" s="28">
        <v>66503</v>
      </c>
      <c r="AG73" s="28">
        <v>15</v>
      </c>
      <c r="AH73" s="28">
        <v>6752</v>
      </c>
      <c r="AI73" s="28">
        <v>45</v>
      </c>
      <c r="AJ73" s="28">
        <v>6725.9999999999991</v>
      </c>
      <c r="AK73" s="28">
        <v>40</v>
      </c>
      <c r="AL73" s="28">
        <v>110264.00000000001</v>
      </c>
      <c r="AM73" s="28">
        <v>23</v>
      </c>
      <c r="AN73" s="28">
        <v>10371</v>
      </c>
      <c r="AO73" s="28">
        <v>34</v>
      </c>
      <c r="AP73" s="28">
        <v>16313.999999999998</v>
      </c>
      <c r="AQ73" s="28">
        <v>26</v>
      </c>
      <c r="AR73" s="28">
        <v>12408.000000000002</v>
      </c>
      <c r="AS73" s="29">
        <f t="shared" si="73"/>
        <v>1831</v>
      </c>
      <c r="AT73" s="29">
        <f t="shared" si="73"/>
        <v>2373082</v>
      </c>
      <c r="AU73" s="28">
        <v>263</v>
      </c>
      <c r="AV73" s="28">
        <v>43512</v>
      </c>
      <c r="AW73" s="28">
        <v>0</v>
      </c>
      <c r="AX73" s="28">
        <v>0</v>
      </c>
      <c r="AY73" s="28">
        <v>0</v>
      </c>
      <c r="AZ73" s="28">
        <v>0</v>
      </c>
      <c r="BA73" s="28">
        <v>20</v>
      </c>
      <c r="BB73" s="28">
        <v>33220</v>
      </c>
      <c r="BC73" s="28">
        <v>0</v>
      </c>
      <c r="BD73" s="28">
        <v>0</v>
      </c>
      <c r="BE73" s="28">
        <v>114</v>
      </c>
      <c r="BF73" s="28">
        <v>73367</v>
      </c>
      <c r="BG73" s="29">
        <f t="shared" si="74"/>
        <v>134</v>
      </c>
      <c r="BH73" s="29">
        <f t="shared" si="74"/>
        <v>106587</v>
      </c>
      <c r="BI73" s="29">
        <f t="shared" si="75"/>
        <v>1965</v>
      </c>
      <c r="BJ73" s="29">
        <f t="shared" si="75"/>
        <v>2479669</v>
      </c>
    </row>
    <row r="74" spans="1:62" ht="15" customHeight="1" x14ac:dyDescent="0.25">
      <c r="A74" s="26">
        <v>3</v>
      </c>
      <c r="B74" s="27" t="s">
        <v>145</v>
      </c>
      <c r="C74" s="28">
        <f t="shared" si="69"/>
        <v>1114</v>
      </c>
      <c r="D74" s="28">
        <f t="shared" si="69"/>
        <v>122900</v>
      </c>
      <c r="E74" s="28">
        <f t="shared" si="70"/>
        <v>1004</v>
      </c>
      <c r="F74" s="28">
        <f t="shared" si="70"/>
        <v>111180</v>
      </c>
      <c r="G74" s="28">
        <v>161</v>
      </c>
      <c r="H74" s="28">
        <v>18420.022611540295</v>
      </c>
      <c r="I74" s="28">
        <v>85</v>
      </c>
      <c r="J74" s="28">
        <v>6479.9773884597062</v>
      </c>
      <c r="K74" s="28">
        <f t="shared" si="71"/>
        <v>246</v>
      </c>
      <c r="L74" s="28">
        <f t="shared" si="71"/>
        <v>24900</v>
      </c>
      <c r="M74" s="28">
        <v>758</v>
      </c>
      <c r="N74" s="28">
        <v>86280</v>
      </c>
      <c r="O74" s="28">
        <v>475</v>
      </c>
      <c r="P74" s="28">
        <v>47079</v>
      </c>
      <c r="Q74" s="28">
        <v>89</v>
      </c>
      <c r="R74" s="28">
        <v>9720</v>
      </c>
      <c r="S74" s="28">
        <v>21</v>
      </c>
      <c r="T74" s="28">
        <v>2000</v>
      </c>
      <c r="U74" s="28">
        <f t="shared" si="72"/>
        <v>401</v>
      </c>
      <c r="V74" s="28">
        <f t="shared" si="72"/>
        <v>430728</v>
      </c>
      <c r="W74" s="28">
        <v>199</v>
      </c>
      <c r="X74" s="28">
        <v>80564</v>
      </c>
      <c r="Y74" s="28">
        <v>58</v>
      </c>
      <c r="Z74" s="28">
        <v>185405.00000000003</v>
      </c>
      <c r="AA74" s="28">
        <v>23</v>
      </c>
      <c r="AB74" s="28">
        <v>65312</v>
      </c>
      <c r="AC74" s="28">
        <v>6</v>
      </c>
      <c r="AD74" s="28">
        <v>3676</v>
      </c>
      <c r="AE74" s="28">
        <v>115</v>
      </c>
      <c r="AF74" s="28">
        <v>95771</v>
      </c>
      <c r="AG74" s="28">
        <v>35</v>
      </c>
      <c r="AH74" s="28">
        <v>16664.999999999996</v>
      </c>
      <c r="AI74" s="28">
        <v>101</v>
      </c>
      <c r="AJ74" s="28">
        <v>23152</v>
      </c>
      <c r="AK74" s="28">
        <v>88</v>
      </c>
      <c r="AL74" s="28">
        <v>227608</v>
      </c>
      <c r="AM74" s="28">
        <v>28</v>
      </c>
      <c r="AN74" s="28">
        <v>12179</v>
      </c>
      <c r="AO74" s="28">
        <v>54</v>
      </c>
      <c r="AP74" s="28">
        <v>26305</v>
      </c>
      <c r="AQ74" s="28">
        <v>195</v>
      </c>
      <c r="AR74" s="28">
        <v>98229.000000000015</v>
      </c>
      <c r="AS74" s="29">
        <f t="shared" si="73"/>
        <v>2016</v>
      </c>
      <c r="AT74" s="29">
        <f t="shared" si="73"/>
        <v>957766</v>
      </c>
      <c r="AU74" s="28">
        <v>206</v>
      </c>
      <c r="AV74" s="28">
        <v>84379</v>
      </c>
      <c r="AW74" s="28">
        <v>0</v>
      </c>
      <c r="AX74" s="28">
        <v>0</v>
      </c>
      <c r="AY74" s="28">
        <v>100</v>
      </c>
      <c r="AZ74" s="28">
        <v>34400</v>
      </c>
      <c r="BA74" s="28">
        <v>213</v>
      </c>
      <c r="BB74" s="28">
        <v>89697</v>
      </c>
      <c r="BC74" s="28">
        <v>800</v>
      </c>
      <c r="BD74" s="28">
        <v>86200</v>
      </c>
      <c r="BE74" s="28">
        <v>305</v>
      </c>
      <c r="BF74" s="28">
        <v>96938</v>
      </c>
      <c r="BG74" s="29">
        <f t="shared" si="74"/>
        <v>1418</v>
      </c>
      <c r="BH74" s="29">
        <f t="shared" si="74"/>
        <v>307235</v>
      </c>
      <c r="BI74" s="29">
        <f t="shared" si="75"/>
        <v>3434</v>
      </c>
      <c r="BJ74" s="29">
        <f t="shared" si="75"/>
        <v>1265001</v>
      </c>
    </row>
    <row r="75" spans="1:62" ht="15" customHeight="1" x14ac:dyDescent="0.25">
      <c r="A75" s="26">
        <v>4</v>
      </c>
      <c r="B75" s="27"/>
      <c r="C75" s="28">
        <f t="shared" si="69"/>
        <v>330</v>
      </c>
      <c r="D75" s="28">
        <f t="shared" si="69"/>
        <v>118128</v>
      </c>
      <c r="E75" s="28">
        <f t="shared" si="70"/>
        <v>330</v>
      </c>
      <c r="F75" s="28">
        <f t="shared" si="70"/>
        <v>118128</v>
      </c>
      <c r="G75" s="28">
        <v>135</v>
      </c>
      <c r="H75" s="28">
        <v>42591.385435168748</v>
      </c>
      <c r="I75" s="28">
        <v>165</v>
      </c>
      <c r="J75" s="28">
        <v>52408.614564831259</v>
      </c>
      <c r="K75" s="28">
        <f t="shared" si="71"/>
        <v>300</v>
      </c>
      <c r="L75" s="28">
        <f t="shared" si="71"/>
        <v>95000</v>
      </c>
      <c r="M75" s="28">
        <v>30</v>
      </c>
      <c r="N75" s="28">
        <v>23128</v>
      </c>
      <c r="O75" s="28">
        <v>0</v>
      </c>
      <c r="P75" s="28">
        <v>0</v>
      </c>
      <c r="Q75" s="28">
        <v>0</v>
      </c>
      <c r="R75" s="28">
        <v>0</v>
      </c>
      <c r="S75" s="28">
        <v>0</v>
      </c>
      <c r="T75" s="28">
        <v>0</v>
      </c>
      <c r="U75" s="28">
        <f t="shared" si="72"/>
        <v>170</v>
      </c>
      <c r="V75" s="28">
        <f t="shared" si="72"/>
        <v>100264</v>
      </c>
      <c r="W75" s="28">
        <v>62</v>
      </c>
      <c r="X75" s="28">
        <v>26224</v>
      </c>
      <c r="Y75" s="28">
        <v>39</v>
      </c>
      <c r="Z75" s="28">
        <v>29089.000000000004</v>
      </c>
      <c r="AA75" s="28">
        <v>4</v>
      </c>
      <c r="AB75" s="28">
        <v>2451</v>
      </c>
      <c r="AC75" s="28">
        <v>22</v>
      </c>
      <c r="AD75" s="28">
        <v>14713</v>
      </c>
      <c r="AE75" s="28">
        <v>43</v>
      </c>
      <c r="AF75" s="28">
        <v>27787</v>
      </c>
      <c r="AG75" s="28">
        <v>21</v>
      </c>
      <c r="AH75" s="28">
        <v>9133</v>
      </c>
      <c r="AI75" s="28">
        <v>92</v>
      </c>
      <c r="AJ75" s="28">
        <v>12142</v>
      </c>
      <c r="AK75" s="28">
        <v>42</v>
      </c>
      <c r="AL75" s="28">
        <v>41607</v>
      </c>
      <c r="AM75" s="28">
        <v>28</v>
      </c>
      <c r="AN75" s="28">
        <v>12179</v>
      </c>
      <c r="AO75" s="28">
        <v>28</v>
      </c>
      <c r="AP75" s="28">
        <v>12179</v>
      </c>
      <c r="AQ75" s="28">
        <v>36</v>
      </c>
      <c r="AR75" s="28">
        <v>16222</v>
      </c>
      <c r="AS75" s="29">
        <f t="shared" si="73"/>
        <v>747</v>
      </c>
      <c r="AT75" s="29">
        <f t="shared" si="73"/>
        <v>321854</v>
      </c>
      <c r="AU75" s="28">
        <v>47</v>
      </c>
      <c r="AV75" s="28">
        <v>27520</v>
      </c>
      <c r="AW75" s="28">
        <v>0</v>
      </c>
      <c r="AX75" s="28">
        <v>0</v>
      </c>
      <c r="AY75" s="28">
        <v>0</v>
      </c>
      <c r="AZ75" s="28">
        <v>0</v>
      </c>
      <c r="BA75" s="28">
        <v>15</v>
      </c>
      <c r="BB75" s="28">
        <v>8480</v>
      </c>
      <c r="BC75" s="28">
        <v>0</v>
      </c>
      <c r="BD75" s="28">
        <v>0</v>
      </c>
      <c r="BE75" s="28">
        <v>119</v>
      </c>
      <c r="BF75" s="28">
        <v>42038</v>
      </c>
      <c r="BG75" s="29">
        <f t="shared" si="74"/>
        <v>134</v>
      </c>
      <c r="BH75" s="29">
        <f t="shared" si="74"/>
        <v>50518</v>
      </c>
      <c r="BI75" s="29">
        <f t="shared" si="75"/>
        <v>881</v>
      </c>
      <c r="BJ75" s="29">
        <f t="shared" si="75"/>
        <v>372372</v>
      </c>
    </row>
    <row r="76" spans="1:62" ht="15" customHeight="1" x14ac:dyDescent="0.25">
      <c r="A76" s="26">
        <v>5</v>
      </c>
      <c r="B76" s="27"/>
      <c r="C76" s="28">
        <f t="shared" si="69"/>
        <v>0</v>
      </c>
      <c r="D76" s="28">
        <f t="shared" si="69"/>
        <v>0</v>
      </c>
      <c r="E76" s="28">
        <f t="shared" si="70"/>
        <v>0</v>
      </c>
      <c r="F76" s="28">
        <f t="shared" si="70"/>
        <v>0</v>
      </c>
      <c r="G76" s="28">
        <v>0</v>
      </c>
      <c r="H76" s="28">
        <v>0</v>
      </c>
      <c r="I76" s="28">
        <v>0</v>
      </c>
      <c r="J76" s="28">
        <v>0</v>
      </c>
      <c r="K76" s="28">
        <f t="shared" si="71"/>
        <v>0</v>
      </c>
      <c r="L76" s="28">
        <f t="shared" si="71"/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f t="shared" si="72"/>
        <v>0</v>
      </c>
      <c r="V76" s="28">
        <f t="shared" si="72"/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9">
        <f t="shared" si="73"/>
        <v>0</v>
      </c>
      <c r="AT76" s="29">
        <f t="shared" si="73"/>
        <v>0</v>
      </c>
      <c r="AU76" s="28">
        <v>0</v>
      </c>
      <c r="AV76" s="28">
        <v>0</v>
      </c>
      <c r="AW76" s="28">
        <v>0</v>
      </c>
      <c r="AX76" s="28">
        <v>0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9">
        <f t="shared" si="74"/>
        <v>0</v>
      </c>
      <c r="BH76" s="29">
        <f t="shared" si="74"/>
        <v>0</v>
      </c>
      <c r="BI76" s="29">
        <f t="shared" si="75"/>
        <v>0</v>
      </c>
      <c r="BJ76" s="29">
        <f t="shared" si="75"/>
        <v>0</v>
      </c>
    </row>
    <row r="77" spans="1:62" ht="15" customHeight="1" x14ac:dyDescent="0.25">
      <c r="A77" s="26">
        <v>6</v>
      </c>
      <c r="B77" s="27"/>
      <c r="C77" s="28">
        <f t="shared" si="69"/>
        <v>0</v>
      </c>
      <c r="D77" s="28">
        <f t="shared" si="69"/>
        <v>0</v>
      </c>
      <c r="E77" s="28">
        <f t="shared" si="70"/>
        <v>0</v>
      </c>
      <c r="F77" s="28">
        <f t="shared" si="70"/>
        <v>0</v>
      </c>
      <c r="G77" s="28">
        <v>0</v>
      </c>
      <c r="H77" s="28">
        <v>0</v>
      </c>
      <c r="I77" s="28">
        <v>0</v>
      </c>
      <c r="J77" s="28">
        <v>0</v>
      </c>
      <c r="K77" s="28">
        <f t="shared" si="71"/>
        <v>0</v>
      </c>
      <c r="L77" s="28">
        <f t="shared" si="71"/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0</v>
      </c>
      <c r="S77" s="28">
        <v>0</v>
      </c>
      <c r="T77" s="28">
        <v>0</v>
      </c>
      <c r="U77" s="28">
        <f t="shared" si="72"/>
        <v>0</v>
      </c>
      <c r="V77" s="28">
        <f t="shared" si="72"/>
        <v>0</v>
      </c>
      <c r="W77" s="28">
        <v>0</v>
      </c>
      <c r="X77" s="28">
        <v>0</v>
      </c>
      <c r="Y77" s="28">
        <v>0</v>
      </c>
      <c r="Z77" s="28">
        <v>0</v>
      </c>
      <c r="AA77" s="28">
        <v>0</v>
      </c>
      <c r="AB77" s="28">
        <v>0</v>
      </c>
      <c r="AC77" s="28">
        <v>0</v>
      </c>
      <c r="AD77" s="28">
        <v>0</v>
      </c>
      <c r="AE77" s="28">
        <v>0</v>
      </c>
      <c r="AF77" s="28">
        <v>0</v>
      </c>
      <c r="AG77" s="28">
        <v>0</v>
      </c>
      <c r="AH77" s="28">
        <v>0</v>
      </c>
      <c r="AI77" s="28">
        <v>0</v>
      </c>
      <c r="AJ77" s="28">
        <v>0</v>
      </c>
      <c r="AK77" s="28">
        <v>0</v>
      </c>
      <c r="AL77" s="28">
        <v>0</v>
      </c>
      <c r="AM77" s="28">
        <v>0</v>
      </c>
      <c r="AN77" s="28">
        <v>0</v>
      </c>
      <c r="AO77" s="28">
        <v>0</v>
      </c>
      <c r="AP77" s="28">
        <v>0</v>
      </c>
      <c r="AQ77" s="28">
        <v>0</v>
      </c>
      <c r="AR77" s="28">
        <v>0</v>
      </c>
      <c r="AS77" s="29">
        <f t="shared" si="73"/>
        <v>0</v>
      </c>
      <c r="AT77" s="29">
        <f t="shared" si="73"/>
        <v>0</v>
      </c>
      <c r="AU77" s="28">
        <v>0</v>
      </c>
      <c r="AV77" s="28">
        <v>0</v>
      </c>
      <c r="AW77" s="28">
        <v>0</v>
      </c>
      <c r="AX77" s="28">
        <v>0</v>
      </c>
      <c r="AY77" s="28">
        <v>0</v>
      </c>
      <c r="AZ77" s="28">
        <v>0</v>
      </c>
      <c r="BA77" s="28">
        <v>0</v>
      </c>
      <c r="BB77" s="28">
        <v>0</v>
      </c>
      <c r="BC77" s="28">
        <v>0</v>
      </c>
      <c r="BD77" s="28">
        <v>0</v>
      </c>
      <c r="BE77" s="28">
        <v>0</v>
      </c>
      <c r="BF77" s="28">
        <v>0</v>
      </c>
      <c r="BG77" s="29">
        <f t="shared" si="74"/>
        <v>0</v>
      </c>
      <c r="BH77" s="29">
        <f t="shared" si="74"/>
        <v>0</v>
      </c>
      <c r="BI77" s="29">
        <f t="shared" si="75"/>
        <v>0</v>
      </c>
      <c r="BJ77" s="29">
        <f t="shared" si="75"/>
        <v>0</v>
      </c>
    </row>
    <row r="78" spans="1:62" ht="15" customHeight="1" x14ac:dyDescent="0.25">
      <c r="A78" s="26">
        <v>7</v>
      </c>
      <c r="B78" s="27"/>
      <c r="C78" s="28">
        <f t="shared" si="69"/>
        <v>0</v>
      </c>
      <c r="D78" s="28">
        <f t="shared" si="69"/>
        <v>0</v>
      </c>
      <c r="E78" s="28">
        <f t="shared" si="70"/>
        <v>0</v>
      </c>
      <c r="F78" s="28">
        <f t="shared" si="70"/>
        <v>0</v>
      </c>
      <c r="G78" s="28">
        <v>0</v>
      </c>
      <c r="H78" s="28">
        <v>0</v>
      </c>
      <c r="I78" s="28">
        <v>0</v>
      </c>
      <c r="J78" s="28">
        <v>0</v>
      </c>
      <c r="K78" s="28">
        <f t="shared" si="71"/>
        <v>0</v>
      </c>
      <c r="L78" s="28">
        <f t="shared" si="71"/>
        <v>0</v>
      </c>
      <c r="M78" s="28">
        <v>0</v>
      </c>
      <c r="N78" s="28">
        <v>0</v>
      </c>
      <c r="O78" s="28">
        <v>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f t="shared" si="72"/>
        <v>0</v>
      </c>
      <c r="V78" s="28">
        <f t="shared" si="72"/>
        <v>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0</v>
      </c>
      <c r="AP78" s="28">
        <v>0</v>
      </c>
      <c r="AQ78" s="28">
        <v>0</v>
      </c>
      <c r="AR78" s="28">
        <v>0</v>
      </c>
      <c r="AS78" s="29">
        <f t="shared" si="73"/>
        <v>0</v>
      </c>
      <c r="AT78" s="29">
        <f t="shared" si="73"/>
        <v>0</v>
      </c>
      <c r="AU78" s="28">
        <v>0</v>
      </c>
      <c r="AV78" s="28">
        <v>0</v>
      </c>
      <c r="AW78" s="28">
        <v>0</v>
      </c>
      <c r="AX78" s="28">
        <v>0</v>
      </c>
      <c r="AY78" s="28">
        <v>0</v>
      </c>
      <c r="AZ78" s="28">
        <v>0</v>
      </c>
      <c r="BA78" s="28">
        <v>0</v>
      </c>
      <c r="BB78" s="28">
        <v>0</v>
      </c>
      <c r="BC78" s="28">
        <v>0</v>
      </c>
      <c r="BD78" s="28">
        <v>0</v>
      </c>
      <c r="BE78" s="28">
        <v>0</v>
      </c>
      <c r="BF78" s="28">
        <v>0</v>
      </c>
      <c r="BG78" s="29">
        <f t="shared" si="74"/>
        <v>0</v>
      </c>
      <c r="BH78" s="29">
        <f t="shared" si="74"/>
        <v>0</v>
      </c>
      <c r="BI78" s="29">
        <f t="shared" si="75"/>
        <v>0</v>
      </c>
      <c r="BJ78" s="29">
        <f t="shared" si="75"/>
        <v>0</v>
      </c>
    </row>
    <row r="79" spans="1:62" ht="15" customHeight="1" x14ac:dyDescent="0.25">
      <c r="A79" s="26">
        <v>8</v>
      </c>
      <c r="B79" s="27"/>
      <c r="C79" s="28">
        <f t="shared" si="69"/>
        <v>0</v>
      </c>
      <c r="D79" s="28">
        <f t="shared" si="69"/>
        <v>0</v>
      </c>
      <c r="E79" s="28">
        <f t="shared" si="70"/>
        <v>0</v>
      </c>
      <c r="F79" s="28">
        <f t="shared" si="70"/>
        <v>0</v>
      </c>
      <c r="G79" s="28">
        <v>0</v>
      </c>
      <c r="H79" s="28">
        <v>0</v>
      </c>
      <c r="I79" s="28">
        <v>0</v>
      </c>
      <c r="J79" s="28">
        <v>0</v>
      </c>
      <c r="K79" s="28">
        <f t="shared" si="71"/>
        <v>0</v>
      </c>
      <c r="L79" s="28">
        <f t="shared" si="71"/>
        <v>0</v>
      </c>
      <c r="M79" s="28">
        <v>0</v>
      </c>
      <c r="N79" s="28">
        <v>0</v>
      </c>
      <c r="O79" s="28">
        <v>0</v>
      </c>
      <c r="P79" s="28">
        <v>0</v>
      </c>
      <c r="Q79" s="28">
        <v>0</v>
      </c>
      <c r="R79" s="28">
        <v>0</v>
      </c>
      <c r="S79" s="28">
        <v>0</v>
      </c>
      <c r="T79" s="28">
        <v>0</v>
      </c>
      <c r="U79" s="28">
        <f t="shared" si="72"/>
        <v>0</v>
      </c>
      <c r="V79" s="28">
        <f t="shared" si="72"/>
        <v>0</v>
      </c>
      <c r="W79" s="28">
        <v>0</v>
      </c>
      <c r="X79" s="28">
        <v>0</v>
      </c>
      <c r="Y79" s="28">
        <v>0</v>
      </c>
      <c r="Z79" s="28">
        <v>0</v>
      </c>
      <c r="AA79" s="28">
        <v>0</v>
      </c>
      <c r="AB79" s="28">
        <v>0</v>
      </c>
      <c r="AC79" s="28">
        <v>0</v>
      </c>
      <c r="AD79" s="28">
        <v>0</v>
      </c>
      <c r="AE79" s="28">
        <v>0</v>
      </c>
      <c r="AF79" s="28">
        <v>0</v>
      </c>
      <c r="AG79" s="28">
        <v>0</v>
      </c>
      <c r="AH79" s="28">
        <v>0</v>
      </c>
      <c r="AI79" s="28">
        <v>0</v>
      </c>
      <c r="AJ79" s="28">
        <v>0</v>
      </c>
      <c r="AK79" s="28">
        <v>0</v>
      </c>
      <c r="AL79" s="28">
        <v>0</v>
      </c>
      <c r="AM79" s="28">
        <v>0</v>
      </c>
      <c r="AN79" s="28">
        <v>0</v>
      </c>
      <c r="AO79" s="28">
        <v>0</v>
      </c>
      <c r="AP79" s="28">
        <v>0</v>
      </c>
      <c r="AQ79" s="28">
        <v>0</v>
      </c>
      <c r="AR79" s="28">
        <v>0</v>
      </c>
      <c r="AS79" s="29">
        <f t="shared" si="73"/>
        <v>0</v>
      </c>
      <c r="AT79" s="29">
        <f t="shared" si="73"/>
        <v>0</v>
      </c>
      <c r="AU79" s="28">
        <v>0</v>
      </c>
      <c r="AV79" s="28">
        <v>0</v>
      </c>
      <c r="AW79" s="28">
        <v>0</v>
      </c>
      <c r="AX79" s="28">
        <v>0</v>
      </c>
      <c r="AY79" s="28">
        <v>0</v>
      </c>
      <c r="AZ79" s="28">
        <v>0</v>
      </c>
      <c r="BA79" s="28">
        <v>0</v>
      </c>
      <c r="BB79" s="28">
        <v>0</v>
      </c>
      <c r="BC79" s="28">
        <v>0</v>
      </c>
      <c r="BD79" s="28">
        <v>0</v>
      </c>
      <c r="BE79" s="28">
        <v>0</v>
      </c>
      <c r="BF79" s="28">
        <v>0</v>
      </c>
      <c r="BG79" s="29">
        <f t="shared" si="74"/>
        <v>0</v>
      </c>
      <c r="BH79" s="29">
        <f t="shared" si="74"/>
        <v>0</v>
      </c>
      <c r="BI79" s="29">
        <f t="shared" si="75"/>
        <v>0</v>
      </c>
      <c r="BJ79" s="29">
        <f t="shared" si="75"/>
        <v>0</v>
      </c>
    </row>
    <row r="80" spans="1:62" ht="15" customHeight="1" x14ac:dyDescent="0.25">
      <c r="A80" s="26">
        <v>9</v>
      </c>
      <c r="B80" s="27"/>
      <c r="C80" s="28">
        <f t="shared" si="69"/>
        <v>0</v>
      </c>
      <c r="D80" s="28">
        <f t="shared" si="69"/>
        <v>0</v>
      </c>
      <c r="E80" s="28">
        <f t="shared" si="70"/>
        <v>0</v>
      </c>
      <c r="F80" s="28">
        <f t="shared" si="70"/>
        <v>0</v>
      </c>
      <c r="G80" s="28">
        <v>0</v>
      </c>
      <c r="H80" s="28">
        <v>0</v>
      </c>
      <c r="I80" s="28">
        <v>0</v>
      </c>
      <c r="J80" s="28">
        <v>0</v>
      </c>
      <c r="K80" s="28">
        <f t="shared" si="71"/>
        <v>0</v>
      </c>
      <c r="L80" s="28">
        <f t="shared" si="71"/>
        <v>0</v>
      </c>
      <c r="M80" s="28">
        <v>0</v>
      </c>
      <c r="N80" s="28">
        <v>0</v>
      </c>
      <c r="O80" s="28">
        <v>0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28">
        <f t="shared" si="72"/>
        <v>0</v>
      </c>
      <c r="V80" s="28">
        <f t="shared" si="72"/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0</v>
      </c>
      <c r="AO80" s="28">
        <v>0</v>
      </c>
      <c r="AP80" s="28">
        <v>0</v>
      </c>
      <c r="AQ80" s="28">
        <v>0</v>
      </c>
      <c r="AR80" s="28">
        <v>0</v>
      </c>
      <c r="AS80" s="29">
        <f t="shared" si="73"/>
        <v>0</v>
      </c>
      <c r="AT80" s="29">
        <f t="shared" si="73"/>
        <v>0</v>
      </c>
      <c r="AU80" s="28">
        <v>0</v>
      </c>
      <c r="AV80" s="28">
        <v>0</v>
      </c>
      <c r="AW80" s="28">
        <v>0</v>
      </c>
      <c r="AX80" s="28">
        <v>0</v>
      </c>
      <c r="AY80" s="28">
        <v>0</v>
      </c>
      <c r="AZ80" s="28">
        <v>0</v>
      </c>
      <c r="BA80" s="28">
        <v>0</v>
      </c>
      <c r="BB80" s="28">
        <v>0</v>
      </c>
      <c r="BC80" s="28">
        <v>0</v>
      </c>
      <c r="BD80" s="28">
        <v>0</v>
      </c>
      <c r="BE80" s="28">
        <v>0</v>
      </c>
      <c r="BF80" s="28">
        <v>0</v>
      </c>
      <c r="BG80" s="29">
        <f t="shared" si="74"/>
        <v>0</v>
      </c>
      <c r="BH80" s="29">
        <f t="shared" si="74"/>
        <v>0</v>
      </c>
      <c r="BI80" s="29">
        <f t="shared" si="75"/>
        <v>0</v>
      </c>
      <c r="BJ80" s="29">
        <f t="shared" si="75"/>
        <v>0</v>
      </c>
    </row>
    <row r="81" spans="1:62" ht="15" customHeight="1" x14ac:dyDescent="0.25">
      <c r="A81" s="26">
        <v>10</v>
      </c>
      <c r="B81" s="27"/>
      <c r="C81" s="28">
        <f t="shared" si="69"/>
        <v>0</v>
      </c>
      <c r="D81" s="28">
        <f t="shared" si="69"/>
        <v>0</v>
      </c>
      <c r="E81" s="28">
        <f t="shared" si="70"/>
        <v>0</v>
      </c>
      <c r="F81" s="28">
        <f t="shared" si="70"/>
        <v>0</v>
      </c>
      <c r="G81" s="28">
        <v>0</v>
      </c>
      <c r="H81" s="28">
        <v>0</v>
      </c>
      <c r="I81" s="28">
        <v>0</v>
      </c>
      <c r="J81" s="28">
        <v>0</v>
      </c>
      <c r="K81" s="28">
        <f t="shared" si="71"/>
        <v>0</v>
      </c>
      <c r="L81" s="28">
        <f t="shared" si="71"/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0</v>
      </c>
      <c r="S81" s="28">
        <v>0</v>
      </c>
      <c r="T81" s="28">
        <v>0</v>
      </c>
      <c r="U81" s="28">
        <f t="shared" si="72"/>
        <v>0</v>
      </c>
      <c r="V81" s="28">
        <f t="shared" si="72"/>
        <v>0</v>
      </c>
      <c r="W81" s="28">
        <v>0</v>
      </c>
      <c r="X81" s="28">
        <v>0</v>
      </c>
      <c r="Y81" s="28">
        <v>0</v>
      </c>
      <c r="Z81" s="28">
        <v>0</v>
      </c>
      <c r="AA81" s="28">
        <v>0</v>
      </c>
      <c r="AB81" s="28">
        <v>0</v>
      </c>
      <c r="AC81" s="28">
        <v>0</v>
      </c>
      <c r="AD81" s="28">
        <v>0</v>
      </c>
      <c r="AE81" s="28">
        <v>0</v>
      </c>
      <c r="AF81" s="28">
        <v>0</v>
      </c>
      <c r="AG81" s="28">
        <v>0</v>
      </c>
      <c r="AH81" s="28">
        <v>0</v>
      </c>
      <c r="AI81" s="28">
        <v>0</v>
      </c>
      <c r="AJ81" s="28">
        <v>0</v>
      </c>
      <c r="AK81" s="28">
        <v>0</v>
      </c>
      <c r="AL81" s="28">
        <v>0</v>
      </c>
      <c r="AM81" s="28">
        <v>0</v>
      </c>
      <c r="AN81" s="28">
        <v>0</v>
      </c>
      <c r="AO81" s="28">
        <v>0</v>
      </c>
      <c r="AP81" s="28">
        <v>0</v>
      </c>
      <c r="AQ81" s="28">
        <v>0</v>
      </c>
      <c r="AR81" s="28">
        <v>0</v>
      </c>
      <c r="AS81" s="29">
        <f t="shared" si="73"/>
        <v>0</v>
      </c>
      <c r="AT81" s="29">
        <f t="shared" si="73"/>
        <v>0</v>
      </c>
      <c r="AU81" s="28">
        <v>0</v>
      </c>
      <c r="AV81" s="28">
        <v>0</v>
      </c>
      <c r="AW81" s="28">
        <v>0</v>
      </c>
      <c r="AX81" s="28">
        <v>0</v>
      </c>
      <c r="AY81" s="28">
        <v>0</v>
      </c>
      <c r="AZ81" s="28">
        <v>0</v>
      </c>
      <c r="BA81" s="28">
        <v>0</v>
      </c>
      <c r="BB81" s="28">
        <v>0</v>
      </c>
      <c r="BC81" s="28">
        <v>0</v>
      </c>
      <c r="BD81" s="28">
        <v>0</v>
      </c>
      <c r="BE81" s="28">
        <v>0</v>
      </c>
      <c r="BF81" s="28">
        <v>0</v>
      </c>
      <c r="BG81" s="29">
        <f t="shared" si="74"/>
        <v>0</v>
      </c>
      <c r="BH81" s="29">
        <f t="shared" si="74"/>
        <v>0</v>
      </c>
      <c r="BI81" s="29">
        <f t="shared" si="75"/>
        <v>0</v>
      </c>
      <c r="BJ81" s="29">
        <f t="shared" si="75"/>
        <v>0</v>
      </c>
    </row>
    <row r="82" spans="1:62" ht="15" customHeight="1" x14ac:dyDescent="0.25">
      <c r="A82" s="26">
        <v>11</v>
      </c>
      <c r="B82" s="27"/>
      <c r="C82" s="28">
        <f t="shared" si="69"/>
        <v>0</v>
      </c>
      <c r="D82" s="28">
        <f t="shared" si="69"/>
        <v>0</v>
      </c>
      <c r="E82" s="28">
        <f t="shared" si="70"/>
        <v>0</v>
      </c>
      <c r="F82" s="28">
        <f t="shared" si="70"/>
        <v>0</v>
      </c>
      <c r="G82" s="28">
        <v>0</v>
      </c>
      <c r="H82" s="28">
        <v>0</v>
      </c>
      <c r="I82" s="28">
        <v>0</v>
      </c>
      <c r="J82" s="28">
        <v>0</v>
      </c>
      <c r="K82" s="28">
        <f t="shared" si="71"/>
        <v>0</v>
      </c>
      <c r="L82" s="28">
        <f t="shared" si="71"/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f t="shared" si="72"/>
        <v>0</v>
      </c>
      <c r="V82" s="28">
        <f t="shared" si="72"/>
        <v>0</v>
      </c>
      <c r="W82" s="28">
        <v>0</v>
      </c>
      <c r="X82" s="28">
        <v>0</v>
      </c>
      <c r="Y82" s="28">
        <v>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0</v>
      </c>
      <c r="AJ82" s="28">
        <v>0</v>
      </c>
      <c r="AK82" s="28">
        <v>0</v>
      </c>
      <c r="AL82" s="28">
        <v>0</v>
      </c>
      <c r="AM82" s="28">
        <v>0</v>
      </c>
      <c r="AN82" s="28">
        <v>0</v>
      </c>
      <c r="AO82" s="28">
        <v>0</v>
      </c>
      <c r="AP82" s="28">
        <v>0</v>
      </c>
      <c r="AQ82" s="28">
        <v>0</v>
      </c>
      <c r="AR82" s="28">
        <v>0</v>
      </c>
      <c r="AS82" s="29">
        <f t="shared" si="73"/>
        <v>0</v>
      </c>
      <c r="AT82" s="29">
        <f t="shared" si="73"/>
        <v>0</v>
      </c>
      <c r="AU82" s="28">
        <v>0</v>
      </c>
      <c r="AV82" s="28">
        <v>0</v>
      </c>
      <c r="AW82" s="28">
        <v>0</v>
      </c>
      <c r="AX82" s="28">
        <v>0</v>
      </c>
      <c r="AY82" s="28">
        <v>0</v>
      </c>
      <c r="AZ82" s="28">
        <v>0</v>
      </c>
      <c r="BA82" s="28">
        <v>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9">
        <f t="shared" si="74"/>
        <v>0</v>
      </c>
      <c r="BH82" s="29">
        <f t="shared" si="74"/>
        <v>0</v>
      </c>
      <c r="BI82" s="29">
        <f t="shared" si="75"/>
        <v>0</v>
      </c>
      <c r="BJ82" s="29">
        <f t="shared" si="75"/>
        <v>0</v>
      </c>
    </row>
    <row r="83" spans="1:62" ht="15" customHeight="1" x14ac:dyDescent="0.25">
      <c r="A83" s="26">
        <v>12</v>
      </c>
      <c r="B83" s="27"/>
      <c r="C83" s="28">
        <f t="shared" si="69"/>
        <v>0</v>
      </c>
      <c r="D83" s="28">
        <f t="shared" si="69"/>
        <v>0</v>
      </c>
      <c r="E83" s="28">
        <f t="shared" si="70"/>
        <v>0</v>
      </c>
      <c r="F83" s="28">
        <f t="shared" si="70"/>
        <v>0</v>
      </c>
      <c r="G83" s="28">
        <v>0</v>
      </c>
      <c r="H83" s="28">
        <v>0</v>
      </c>
      <c r="I83" s="28">
        <v>0</v>
      </c>
      <c r="J83" s="28">
        <v>0</v>
      </c>
      <c r="K83" s="28">
        <f t="shared" si="71"/>
        <v>0</v>
      </c>
      <c r="L83" s="28">
        <f t="shared" si="71"/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8">
        <v>0</v>
      </c>
      <c r="U83" s="28">
        <f t="shared" si="72"/>
        <v>0</v>
      </c>
      <c r="V83" s="28">
        <f t="shared" si="72"/>
        <v>0</v>
      </c>
      <c r="W83" s="28">
        <v>0</v>
      </c>
      <c r="X83" s="28">
        <v>0</v>
      </c>
      <c r="Y83" s="28">
        <v>0</v>
      </c>
      <c r="Z83" s="28">
        <v>0</v>
      </c>
      <c r="AA83" s="28">
        <v>0</v>
      </c>
      <c r="AB83" s="28">
        <v>0</v>
      </c>
      <c r="AC83" s="28">
        <v>0</v>
      </c>
      <c r="AD83" s="28">
        <v>0</v>
      </c>
      <c r="AE83" s="28">
        <v>0</v>
      </c>
      <c r="AF83" s="28">
        <v>0</v>
      </c>
      <c r="AG83" s="28">
        <v>0</v>
      </c>
      <c r="AH83" s="28">
        <v>0</v>
      </c>
      <c r="AI83" s="28">
        <v>0</v>
      </c>
      <c r="AJ83" s="28">
        <v>0</v>
      </c>
      <c r="AK83" s="28">
        <v>0</v>
      </c>
      <c r="AL83" s="28">
        <v>0</v>
      </c>
      <c r="AM83" s="28">
        <v>0</v>
      </c>
      <c r="AN83" s="28">
        <v>0</v>
      </c>
      <c r="AO83" s="28">
        <v>0</v>
      </c>
      <c r="AP83" s="28">
        <v>0</v>
      </c>
      <c r="AQ83" s="28">
        <v>0</v>
      </c>
      <c r="AR83" s="28">
        <v>0</v>
      </c>
      <c r="AS83" s="29">
        <f t="shared" si="73"/>
        <v>0</v>
      </c>
      <c r="AT83" s="29">
        <f t="shared" si="73"/>
        <v>0</v>
      </c>
      <c r="AU83" s="28">
        <v>0</v>
      </c>
      <c r="AV83" s="28">
        <v>0</v>
      </c>
      <c r="AW83" s="28">
        <v>0</v>
      </c>
      <c r="AX83" s="28">
        <v>0</v>
      </c>
      <c r="AY83" s="28">
        <v>0</v>
      </c>
      <c r="AZ83" s="28">
        <v>0</v>
      </c>
      <c r="BA83" s="28">
        <v>0</v>
      </c>
      <c r="BB83" s="28">
        <v>0</v>
      </c>
      <c r="BC83" s="28">
        <v>0</v>
      </c>
      <c r="BD83" s="28">
        <v>0</v>
      </c>
      <c r="BE83" s="28">
        <v>0</v>
      </c>
      <c r="BF83" s="28">
        <v>0</v>
      </c>
      <c r="BG83" s="29">
        <f t="shared" si="74"/>
        <v>0</v>
      </c>
      <c r="BH83" s="29">
        <f t="shared" si="74"/>
        <v>0</v>
      </c>
      <c r="BI83" s="29">
        <f t="shared" si="75"/>
        <v>0</v>
      </c>
      <c r="BJ83" s="29">
        <f t="shared" si="75"/>
        <v>0</v>
      </c>
    </row>
    <row r="84" spans="1:62" ht="15" customHeight="1" x14ac:dyDescent="0.25">
      <c r="A84" s="26">
        <v>13</v>
      </c>
      <c r="B84" s="27"/>
      <c r="C84" s="28">
        <f t="shared" si="69"/>
        <v>0</v>
      </c>
      <c r="D84" s="28">
        <f t="shared" si="69"/>
        <v>0</v>
      </c>
      <c r="E84" s="28">
        <f t="shared" si="70"/>
        <v>0</v>
      </c>
      <c r="F84" s="28">
        <f t="shared" si="70"/>
        <v>0</v>
      </c>
      <c r="G84" s="28">
        <v>0</v>
      </c>
      <c r="H84" s="28">
        <v>0</v>
      </c>
      <c r="I84" s="28">
        <v>0</v>
      </c>
      <c r="J84" s="28">
        <v>0</v>
      </c>
      <c r="K84" s="28">
        <f t="shared" si="71"/>
        <v>0</v>
      </c>
      <c r="L84" s="28">
        <f t="shared" si="71"/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f t="shared" si="72"/>
        <v>0</v>
      </c>
      <c r="V84" s="28">
        <f t="shared" si="72"/>
        <v>0</v>
      </c>
      <c r="W84" s="28">
        <v>0</v>
      </c>
      <c r="X84" s="28">
        <v>0</v>
      </c>
      <c r="Y84" s="28">
        <v>0</v>
      </c>
      <c r="Z84" s="28">
        <v>0</v>
      </c>
      <c r="AA84" s="28">
        <v>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0</v>
      </c>
      <c r="AJ84" s="28">
        <v>0</v>
      </c>
      <c r="AK84" s="28">
        <v>0</v>
      </c>
      <c r="AL84" s="28">
        <v>0</v>
      </c>
      <c r="AM84" s="28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9">
        <f t="shared" si="73"/>
        <v>0</v>
      </c>
      <c r="AT84" s="29">
        <f t="shared" si="73"/>
        <v>0</v>
      </c>
      <c r="AU84" s="28">
        <v>0</v>
      </c>
      <c r="AV84" s="28">
        <v>0</v>
      </c>
      <c r="AW84" s="28">
        <v>0</v>
      </c>
      <c r="AX84" s="28">
        <v>0</v>
      </c>
      <c r="AY84" s="28">
        <v>0</v>
      </c>
      <c r="AZ84" s="28">
        <v>0</v>
      </c>
      <c r="BA84" s="28">
        <v>0</v>
      </c>
      <c r="BB84" s="28">
        <v>0</v>
      </c>
      <c r="BC84" s="28">
        <v>0</v>
      </c>
      <c r="BD84" s="28">
        <v>0</v>
      </c>
      <c r="BE84" s="28">
        <v>0</v>
      </c>
      <c r="BF84" s="28">
        <v>0</v>
      </c>
      <c r="BG84" s="29">
        <f t="shared" si="74"/>
        <v>0</v>
      </c>
      <c r="BH84" s="29">
        <f t="shared" si="74"/>
        <v>0</v>
      </c>
      <c r="BI84" s="29">
        <f t="shared" si="75"/>
        <v>0</v>
      </c>
      <c r="BJ84" s="29">
        <f t="shared" si="75"/>
        <v>0</v>
      </c>
    </row>
    <row r="85" spans="1:62" ht="15" customHeight="1" x14ac:dyDescent="0.25">
      <c r="A85" s="26">
        <v>14</v>
      </c>
      <c r="B85" s="27"/>
      <c r="C85" s="28">
        <f t="shared" si="69"/>
        <v>0</v>
      </c>
      <c r="D85" s="28">
        <f t="shared" si="69"/>
        <v>0</v>
      </c>
      <c r="E85" s="28">
        <f t="shared" si="70"/>
        <v>0</v>
      </c>
      <c r="F85" s="28">
        <f t="shared" si="70"/>
        <v>0</v>
      </c>
      <c r="G85" s="28">
        <v>0</v>
      </c>
      <c r="H85" s="28">
        <v>0</v>
      </c>
      <c r="I85" s="28">
        <v>0</v>
      </c>
      <c r="J85" s="28">
        <v>0</v>
      </c>
      <c r="K85" s="28">
        <f t="shared" si="71"/>
        <v>0</v>
      </c>
      <c r="L85" s="28">
        <f t="shared" si="71"/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8">
        <v>0</v>
      </c>
      <c r="U85" s="28">
        <f t="shared" si="72"/>
        <v>0</v>
      </c>
      <c r="V85" s="28">
        <f t="shared" si="72"/>
        <v>0</v>
      </c>
      <c r="W85" s="28">
        <v>0</v>
      </c>
      <c r="X85" s="28">
        <v>0</v>
      </c>
      <c r="Y85" s="28">
        <v>0</v>
      </c>
      <c r="Z85" s="28">
        <v>0</v>
      </c>
      <c r="AA85" s="28">
        <v>0</v>
      </c>
      <c r="AB85" s="28">
        <v>0</v>
      </c>
      <c r="AC85" s="28">
        <v>0</v>
      </c>
      <c r="AD85" s="28">
        <v>0</v>
      </c>
      <c r="AE85" s="28">
        <v>0</v>
      </c>
      <c r="AF85" s="28">
        <v>0</v>
      </c>
      <c r="AG85" s="28">
        <v>0</v>
      </c>
      <c r="AH85" s="28">
        <v>0</v>
      </c>
      <c r="AI85" s="28">
        <v>0</v>
      </c>
      <c r="AJ85" s="28">
        <v>0</v>
      </c>
      <c r="AK85" s="28">
        <v>0</v>
      </c>
      <c r="AL85" s="28">
        <v>0</v>
      </c>
      <c r="AM85" s="28">
        <v>0</v>
      </c>
      <c r="AN85" s="28">
        <v>0</v>
      </c>
      <c r="AO85" s="28">
        <v>0</v>
      </c>
      <c r="AP85" s="28">
        <v>0</v>
      </c>
      <c r="AQ85" s="28">
        <v>0</v>
      </c>
      <c r="AR85" s="28">
        <v>0</v>
      </c>
      <c r="AS85" s="29">
        <f t="shared" si="73"/>
        <v>0</v>
      </c>
      <c r="AT85" s="29">
        <f t="shared" si="73"/>
        <v>0</v>
      </c>
      <c r="AU85" s="28">
        <v>0</v>
      </c>
      <c r="AV85" s="28">
        <v>0</v>
      </c>
      <c r="AW85" s="28">
        <v>0</v>
      </c>
      <c r="AX85" s="28">
        <v>0</v>
      </c>
      <c r="AY85" s="28">
        <v>0</v>
      </c>
      <c r="AZ85" s="28">
        <v>0</v>
      </c>
      <c r="BA85" s="28">
        <v>0</v>
      </c>
      <c r="BB85" s="28">
        <v>0</v>
      </c>
      <c r="BC85" s="28">
        <v>0</v>
      </c>
      <c r="BD85" s="28">
        <v>0</v>
      </c>
      <c r="BE85" s="28">
        <v>0</v>
      </c>
      <c r="BF85" s="28">
        <v>0</v>
      </c>
      <c r="BG85" s="29">
        <f t="shared" si="74"/>
        <v>0</v>
      </c>
      <c r="BH85" s="29">
        <f t="shared" si="74"/>
        <v>0</v>
      </c>
      <c r="BI85" s="29">
        <f t="shared" si="75"/>
        <v>0</v>
      </c>
      <c r="BJ85" s="29">
        <f t="shared" si="75"/>
        <v>0</v>
      </c>
    </row>
    <row r="86" spans="1:62" ht="15" customHeight="1" x14ac:dyDescent="0.25">
      <c r="A86" s="26">
        <v>15</v>
      </c>
      <c r="B86" s="27"/>
      <c r="C86" s="28">
        <f t="shared" si="69"/>
        <v>0</v>
      </c>
      <c r="D86" s="28">
        <f t="shared" si="69"/>
        <v>0</v>
      </c>
      <c r="E86" s="28">
        <f t="shared" si="70"/>
        <v>0</v>
      </c>
      <c r="F86" s="28">
        <f t="shared" si="70"/>
        <v>0</v>
      </c>
      <c r="G86" s="28">
        <v>0</v>
      </c>
      <c r="H86" s="28">
        <v>0</v>
      </c>
      <c r="I86" s="28">
        <v>0</v>
      </c>
      <c r="J86" s="28">
        <v>0</v>
      </c>
      <c r="K86" s="28">
        <f t="shared" si="71"/>
        <v>0</v>
      </c>
      <c r="L86" s="28">
        <f t="shared" si="71"/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f t="shared" si="72"/>
        <v>0</v>
      </c>
      <c r="V86" s="28">
        <f t="shared" si="72"/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0</v>
      </c>
      <c r="AC86" s="28">
        <v>0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28">
        <v>0</v>
      </c>
      <c r="AJ86" s="28">
        <v>0</v>
      </c>
      <c r="AK86" s="28">
        <v>0</v>
      </c>
      <c r="AL86" s="28">
        <v>0</v>
      </c>
      <c r="AM86" s="28">
        <v>0</v>
      </c>
      <c r="AN86" s="28">
        <v>0</v>
      </c>
      <c r="AO86" s="28">
        <v>0</v>
      </c>
      <c r="AP86" s="28">
        <v>0</v>
      </c>
      <c r="AQ86" s="28">
        <v>0</v>
      </c>
      <c r="AR86" s="28">
        <v>0</v>
      </c>
      <c r="AS86" s="29">
        <f t="shared" si="73"/>
        <v>0</v>
      </c>
      <c r="AT86" s="29">
        <f t="shared" si="73"/>
        <v>0</v>
      </c>
      <c r="AU86" s="28">
        <v>0</v>
      </c>
      <c r="AV86" s="28">
        <v>0</v>
      </c>
      <c r="AW86" s="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9">
        <f t="shared" si="74"/>
        <v>0</v>
      </c>
      <c r="BH86" s="29">
        <f t="shared" si="74"/>
        <v>0</v>
      </c>
      <c r="BI86" s="29">
        <f t="shared" si="75"/>
        <v>0</v>
      </c>
      <c r="BJ86" s="29">
        <f t="shared" si="75"/>
        <v>0</v>
      </c>
    </row>
    <row r="87" spans="1:62" ht="15" customHeight="1" x14ac:dyDescent="0.25">
      <c r="A87" s="42"/>
      <c r="B87" s="32" t="s">
        <v>146</v>
      </c>
      <c r="C87" s="33">
        <f t="shared" ref="C87:BJ87" si="76">SUM(C72:C86)</f>
        <v>3773</v>
      </c>
      <c r="D87" s="33">
        <f t="shared" si="76"/>
        <v>464254</v>
      </c>
      <c r="E87" s="33">
        <f t="shared" si="76"/>
        <v>3189</v>
      </c>
      <c r="F87" s="33">
        <f t="shared" si="76"/>
        <v>410336</v>
      </c>
      <c r="G87" s="33">
        <f t="shared" si="76"/>
        <v>296</v>
      </c>
      <c r="H87" s="33">
        <f t="shared" si="76"/>
        <v>61011.408046709039</v>
      </c>
      <c r="I87" s="33">
        <f t="shared" si="76"/>
        <v>250</v>
      </c>
      <c r="J87" s="33">
        <f t="shared" si="76"/>
        <v>58888.591953290968</v>
      </c>
      <c r="K87" s="33">
        <f t="shared" si="76"/>
        <v>546</v>
      </c>
      <c r="L87" s="33">
        <f t="shared" si="76"/>
        <v>119900</v>
      </c>
      <c r="M87" s="33">
        <f t="shared" si="76"/>
        <v>2643</v>
      </c>
      <c r="N87" s="33">
        <f t="shared" si="76"/>
        <v>290436</v>
      </c>
      <c r="O87" s="33">
        <f t="shared" si="76"/>
        <v>1413</v>
      </c>
      <c r="P87" s="33">
        <f t="shared" si="76"/>
        <v>130576</v>
      </c>
      <c r="Q87" s="33">
        <f t="shared" si="76"/>
        <v>563</v>
      </c>
      <c r="R87" s="33">
        <f t="shared" si="76"/>
        <v>51918</v>
      </c>
      <c r="S87" s="33">
        <f t="shared" si="76"/>
        <v>21</v>
      </c>
      <c r="T87" s="33">
        <f t="shared" si="76"/>
        <v>2000</v>
      </c>
      <c r="U87" s="33">
        <f t="shared" si="76"/>
        <v>991</v>
      </c>
      <c r="V87" s="33">
        <f t="shared" si="76"/>
        <v>2742763</v>
      </c>
      <c r="W87" s="33">
        <f t="shared" si="76"/>
        <v>539</v>
      </c>
      <c r="X87" s="33">
        <f t="shared" si="76"/>
        <v>660379</v>
      </c>
      <c r="Y87" s="33">
        <f t="shared" si="76"/>
        <v>138</v>
      </c>
      <c r="Z87" s="33">
        <f t="shared" si="76"/>
        <v>1232259</v>
      </c>
      <c r="AA87" s="33">
        <f t="shared" si="76"/>
        <v>44</v>
      </c>
      <c r="AB87" s="33">
        <f t="shared" si="76"/>
        <v>612395</v>
      </c>
      <c r="AC87" s="33">
        <f t="shared" si="76"/>
        <v>62</v>
      </c>
      <c r="AD87" s="33">
        <f t="shared" si="76"/>
        <v>37248</v>
      </c>
      <c r="AE87" s="33">
        <f t="shared" si="76"/>
        <v>208</v>
      </c>
      <c r="AF87" s="33">
        <f t="shared" si="76"/>
        <v>200482</v>
      </c>
      <c r="AG87" s="33">
        <f t="shared" si="76"/>
        <v>78</v>
      </c>
      <c r="AH87" s="33">
        <f t="shared" si="76"/>
        <v>35594</v>
      </c>
      <c r="AI87" s="33">
        <f t="shared" si="76"/>
        <v>263</v>
      </c>
      <c r="AJ87" s="33">
        <f t="shared" si="76"/>
        <v>46101</v>
      </c>
      <c r="AK87" s="33">
        <f t="shared" si="76"/>
        <v>190</v>
      </c>
      <c r="AL87" s="33">
        <f t="shared" si="76"/>
        <v>497803</v>
      </c>
      <c r="AM87" s="33">
        <f t="shared" si="76"/>
        <v>89</v>
      </c>
      <c r="AN87" s="33">
        <f t="shared" si="76"/>
        <v>38788</v>
      </c>
      <c r="AO87" s="33">
        <f t="shared" si="76"/>
        <v>126</v>
      </c>
      <c r="AP87" s="33">
        <f t="shared" si="76"/>
        <v>58857</v>
      </c>
      <c r="AQ87" s="33">
        <f t="shared" si="76"/>
        <v>399</v>
      </c>
      <c r="AR87" s="33">
        <f t="shared" si="76"/>
        <v>154450</v>
      </c>
      <c r="AS87" s="33">
        <f t="shared" si="76"/>
        <v>5909</v>
      </c>
      <c r="AT87" s="33">
        <f t="shared" si="76"/>
        <v>4038610</v>
      </c>
      <c r="AU87" s="33">
        <f t="shared" si="76"/>
        <v>686</v>
      </c>
      <c r="AV87" s="33">
        <f t="shared" si="76"/>
        <v>193287</v>
      </c>
      <c r="AW87" s="33">
        <f t="shared" si="76"/>
        <v>0</v>
      </c>
      <c r="AX87" s="33">
        <f t="shared" si="76"/>
        <v>0</v>
      </c>
      <c r="AY87" s="33">
        <f t="shared" si="76"/>
        <v>100</v>
      </c>
      <c r="AZ87" s="33">
        <f t="shared" si="76"/>
        <v>34400</v>
      </c>
      <c r="BA87" s="33">
        <f t="shared" si="76"/>
        <v>267</v>
      </c>
      <c r="BB87" s="33">
        <f t="shared" si="76"/>
        <v>141127</v>
      </c>
      <c r="BC87" s="33">
        <f t="shared" si="76"/>
        <v>800</v>
      </c>
      <c r="BD87" s="33">
        <f t="shared" si="76"/>
        <v>86200</v>
      </c>
      <c r="BE87" s="33">
        <f t="shared" si="76"/>
        <v>688</v>
      </c>
      <c r="BF87" s="33">
        <f t="shared" si="76"/>
        <v>292000</v>
      </c>
      <c r="BG87" s="33">
        <f t="shared" si="76"/>
        <v>1855</v>
      </c>
      <c r="BH87" s="33">
        <f t="shared" si="76"/>
        <v>553727</v>
      </c>
      <c r="BI87" s="33">
        <f t="shared" si="76"/>
        <v>7764</v>
      </c>
      <c r="BJ87" s="33">
        <f t="shared" si="76"/>
        <v>4592337</v>
      </c>
    </row>
    <row r="88" spans="1:62" ht="15" customHeight="1" x14ac:dyDescent="0.25"/>
    <row r="89" spans="1:62" ht="15" customHeight="1" x14ac:dyDescent="0.25"/>
    <row r="90" spans="1:62" ht="15" customHeight="1" x14ac:dyDescent="0.25"/>
    <row r="91" spans="1:62" ht="15" customHeight="1" x14ac:dyDescent="0.25"/>
    <row r="92" spans="1:62" ht="15" customHeight="1" x14ac:dyDescent="0.25"/>
    <row r="93" spans="1:62" ht="15" customHeight="1" x14ac:dyDescent="0.25"/>
    <row r="94" spans="1:62" ht="15" customHeight="1" x14ac:dyDescent="0.25"/>
    <row r="95" spans="1:62" ht="15" customHeight="1" x14ac:dyDescent="0.25"/>
    <row r="96" spans="1:62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</sheetData>
  <sheetProtection algorithmName="SHA-512" hashValue="rPBJt49aR4Biy0Rv7JQ01TjFf7F0kM0xQ6l6VbybGa4ZfY9XsqDbnz0nDMqN28B88zdaar1/5PGs04wtJLL0RA==" saltValue="BC1wMa/RVqSEXubgqesPyQ==" spinCount="100000" sheet="1" objects="1" scenarios="1"/>
  <mergeCells count="36">
    <mergeCell ref="BI6:BJ8"/>
    <mergeCell ref="E7:F8"/>
    <mergeCell ref="G7:L7"/>
    <mergeCell ref="M7:N8"/>
    <mergeCell ref="G8:H8"/>
    <mergeCell ref="I8:J8"/>
    <mergeCell ref="K8:L8"/>
    <mergeCell ref="AU6:AV8"/>
    <mergeCell ref="AW6:AX8"/>
    <mergeCell ref="AY6:AZ8"/>
    <mergeCell ref="BA6:BB8"/>
    <mergeCell ref="BC6:BD8"/>
    <mergeCell ref="BE6:BF8"/>
    <mergeCell ref="AI6:AJ8"/>
    <mergeCell ref="AK6:AL8"/>
    <mergeCell ref="AA6:AB8"/>
    <mergeCell ref="AC6:AD8"/>
    <mergeCell ref="AE6:AF8"/>
    <mergeCell ref="AG6:AH8"/>
    <mergeCell ref="BG6:BH8"/>
    <mergeCell ref="C5:AT5"/>
    <mergeCell ref="AW5:BH5"/>
    <mergeCell ref="A6:A9"/>
    <mergeCell ref="B6:B9"/>
    <mergeCell ref="C6:D8"/>
    <mergeCell ref="E6:N6"/>
    <mergeCell ref="O6:P8"/>
    <mergeCell ref="Q6:R8"/>
    <mergeCell ref="S6:T8"/>
    <mergeCell ref="U6:V8"/>
    <mergeCell ref="AM6:AN8"/>
    <mergeCell ref="AO6:AP8"/>
    <mergeCell ref="AQ6:AR8"/>
    <mergeCell ref="AS6:AT8"/>
    <mergeCell ref="W6:X8"/>
    <mergeCell ref="Y6:Z8"/>
  </mergeCells>
  <dataValidations count="3">
    <dataValidation type="whole" allowBlank="1" showInputMessage="1" showErrorMessage="1" sqref="BG11:BJ28 U72:V86 AS55:AT55 BG63:BJ64 U55:V55 AS63:AT64 AS66:AT66 AS60:AT61 U66:V66 U63:V64 U60:V61 C65:BJ65 AS11:AT28 U11:V28 U45:V53 AS45:AT53 BG72:BJ86 AS72:AT86 BG45:BJ53 BG55:BJ55 BG60:BJ61 BG66:BJ66 BG30:BJ43 C44:BJ44 C56:BJ56 C29:BJ29 C62:BJ62 C58:BJ59 U30:V43 AS30:AT43 C54:BJ54 BG57:BJ57 AS57:AT57 U57:V57 C67:BJ69">
      <formula1>0</formula1>
      <formula2>99999999999999900000</formula2>
    </dataValidation>
    <dataValidation type="whole" allowBlank="1" showInputMessage="1" showErrorMessage="1" sqref="C87:BJ87">
      <formula1>0</formula1>
      <formula2>9.99999999999999E+21</formula2>
    </dataValidation>
    <dataValidation type="whole" allowBlank="1" showInputMessage="1" showErrorMessage="1" sqref="C72:T86 W11:AR28 C45:T53 C63:T64 C11:T28 C55:T55 C60:T61 C66:T66 W45:AR53 W55:AR55 W60:AR61 W63:AR64 W66:AR66 W72:AR86 AU45:BF53 AU55:BF55 AU60:BF61 AU63:BF64 AU66:BF66 AU11:BF28 AU72:BF86 C30:T43 W30:AR43 AU30:BF43 W57:AR57 C57:T57 AU57:BF57">
      <formula1>0</formula1>
      <formula2>9999999999</formula2>
    </dataValidation>
  </dataValidations>
  <printOptions horizontalCentered="1"/>
  <pageMargins left="0.25" right="0.25" top="0.25" bottom="0.25" header="0.25" footer="0.25"/>
  <pageSetup paperSize="9" scale="91" orientation="portrait" r:id="rId1"/>
  <headerFooter alignWithMargins="0"/>
  <colBreaks count="1" manualBreakCount="1">
    <brk id="4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J95"/>
  <sheetViews>
    <sheetView workbookViewId="0">
      <pane xSplit="2" ySplit="10" topLeftCell="C11" activePane="bottomRight" state="frozen"/>
      <selection activeCell="AD7" sqref="A1:XFD1048576"/>
      <selection pane="topRight" activeCell="AD7" sqref="A1:XFD1048576"/>
      <selection pane="bottomLeft" activeCell="AD7" sqref="A1:XFD1048576"/>
      <selection pane="bottomRight" activeCell="C11" sqref="C11"/>
    </sheetView>
  </sheetViews>
  <sheetFormatPr defaultRowHeight="12.75" x14ac:dyDescent="0.25"/>
  <cols>
    <col min="1" max="1" width="5.7109375" style="16" customWidth="1"/>
    <col min="2" max="2" width="29.140625" style="16" bestFit="1" customWidth="1"/>
    <col min="3" max="62" width="12.7109375" style="16" customWidth="1"/>
    <col min="63" max="16384" width="9.140625" style="16"/>
  </cols>
  <sheetData>
    <row r="1" spans="1:62" ht="20.25" x14ac:dyDescent="0.25">
      <c r="A1" s="68" t="s">
        <v>61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</row>
    <row r="2" spans="1:62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</row>
    <row r="3" spans="1:62" ht="15.75" x14ac:dyDescent="0.25">
      <c r="A3" s="18" t="s">
        <v>62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</row>
    <row r="4" spans="1:62" ht="12.75" customHeight="1" x14ac:dyDescent="0.25">
      <c r="A4" s="19" t="s">
        <v>203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21"/>
    </row>
    <row r="5" spans="1:62" x14ac:dyDescent="0.25">
      <c r="A5" s="22"/>
      <c r="B5" s="22"/>
      <c r="C5" s="84" t="s">
        <v>64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71"/>
      <c r="AV5" s="71"/>
      <c r="AW5" s="85" t="s">
        <v>65</v>
      </c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22"/>
      <c r="BJ5" s="22"/>
    </row>
    <row r="6" spans="1:62" ht="17.100000000000001" customHeight="1" x14ac:dyDescent="0.25">
      <c r="A6" s="86" t="s">
        <v>66</v>
      </c>
      <c r="B6" s="86" t="s">
        <v>67</v>
      </c>
      <c r="C6" s="89" t="s">
        <v>68</v>
      </c>
      <c r="D6" s="90"/>
      <c r="E6" s="95" t="s">
        <v>13</v>
      </c>
      <c r="F6" s="95"/>
      <c r="G6" s="95"/>
      <c r="H6" s="95"/>
      <c r="I6" s="95"/>
      <c r="J6" s="95"/>
      <c r="K6" s="95"/>
      <c r="L6" s="95"/>
      <c r="M6" s="95"/>
      <c r="N6" s="95"/>
      <c r="O6" s="89" t="s">
        <v>69</v>
      </c>
      <c r="P6" s="90"/>
      <c r="Q6" s="89" t="s">
        <v>15</v>
      </c>
      <c r="R6" s="90"/>
      <c r="S6" s="89" t="s">
        <v>17</v>
      </c>
      <c r="T6" s="90"/>
      <c r="U6" s="89" t="s">
        <v>70</v>
      </c>
      <c r="V6" s="90"/>
      <c r="W6" s="89" t="s">
        <v>71</v>
      </c>
      <c r="X6" s="90"/>
      <c r="Y6" s="89" t="s">
        <v>72</v>
      </c>
      <c r="Z6" s="90"/>
      <c r="AA6" s="89" t="s">
        <v>73</v>
      </c>
      <c r="AB6" s="90"/>
      <c r="AC6" s="89" t="s">
        <v>27</v>
      </c>
      <c r="AD6" s="90"/>
      <c r="AE6" s="89" t="s">
        <v>29</v>
      </c>
      <c r="AF6" s="90"/>
      <c r="AG6" s="89" t="s">
        <v>31</v>
      </c>
      <c r="AH6" s="90"/>
      <c r="AI6" s="89" t="s">
        <v>33</v>
      </c>
      <c r="AJ6" s="90"/>
      <c r="AK6" s="89" t="s">
        <v>35</v>
      </c>
      <c r="AL6" s="90"/>
      <c r="AM6" s="89" t="s">
        <v>37</v>
      </c>
      <c r="AN6" s="90"/>
      <c r="AO6" s="89" t="s">
        <v>39</v>
      </c>
      <c r="AP6" s="90"/>
      <c r="AQ6" s="89" t="s">
        <v>41</v>
      </c>
      <c r="AR6" s="90"/>
      <c r="AS6" s="89" t="s">
        <v>74</v>
      </c>
      <c r="AT6" s="90"/>
      <c r="AU6" s="89" t="s">
        <v>43</v>
      </c>
      <c r="AV6" s="90"/>
      <c r="AW6" s="89" t="s">
        <v>46</v>
      </c>
      <c r="AX6" s="90"/>
      <c r="AY6" s="89" t="s">
        <v>33</v>
      </c>
      <c r="AZ6" s="90"/>
      <c r="BA6" s="89" t="s">
        <v>35</v>
      </c>
      <c r="BB6" s="90"/>
      <c r="BC6" s="89" t="s">
        <v>75</v>
      </c>
      <c r="BD6" s="90"/>
      <c r="BE6" s="89" t="s">
        <v>41</v>
      </c>
      <c r="BF6" s="90"/>
      <c r="BG6" s="89" t="s">
        <v>76</v>
      </c>
      <c r="BH6" s="90"/>
      <c r="BI6" s="89" t="s">
        <v>77</v>
      </c>
      <c r="BJ6" s="90"/>
    </row>
    <row r="7" spans="1:62" ht="17.100000000000001" customHeight="1" x14ac:dyDescent="0.25">
      <c r="A7" s="87"/>
      <c r="B7" s="87"/>
      <c r="C7" s="91"/>
      <c r="D7" s="92"/>
      <c r="E7" s="95" t="s">
        <v>78</v>
      </c>
      <c r="F7" s="95"/>
      <c r="G7" s="95" t="s">
        <v>79</v>
      </c>
      <c r="H7" s="95"/>
      <c r="I7" s="95"/>
      <c r="J7" s="95"/>
      <c r="K7" s="95"/>
      <c r="L7" s="95"/>
      <c r="M7" s="95" t="s">
        <v>80</v>
      </c>
      <c r="N7" s="95"/>
      <c r="O7" s="91"/>
      <c r="P7" s="92"/>
      <c r="Q7" s="91"/>
      <c r="R7" s="92"/>
      <c r="S7" s="91"/>
      <c r="T7" s="92"/>
      <c r="U7" s="91"/>
      <c r="V7" s="92"/>
      <c r="W7" s="91"/>
      <c r="X7" s="92"/>
      <c r="Y7" s="91"/>
      <c r="Z7" s="92"/>
      <c r="AA7" s="91"/>
      <c r="AB7" s="92"/>
      <c r="AC7" s="91"/>
      <c r="AD7" s="92"/>
      <c r="AE7" s="91"/>
      <c r="AF7" s="92"/>
      <c r="AG7" s="91"/>
      <c r="AH7" s="92"/>
      <c r="AI7" s="91"/>
      <c r="AJ7" s="92"/>
      <c r="AK7" s="91"/>
      <c r="AL7" s="92"/>
      <c r="AM7" s="91"/>
      <c r="AN7" s="92"/>
      <c r="AO7" s="91"/>
      <c r="AP7" s="92"/>
      <c r="AQ7" s="91"/>
      <c r="AR7" s="92"/>
      <c r="AS7" s="91"/>
      <c r="AT7" s="92"/>
      <c r="AU7" s="91"/>
      <c r="AV7" s="92"/>
      <c r="AW7" s="91"/>
      <c r="AX7" s="92"/>
      <c r="AY7" s="91"/>
      <c r="AZ7" s="92"/>
      <c r="BA7" s="91"/>
      <c r="BB7" s="92"/>
      <c r="BC7" s="91"/>
      <c r="BD7" s="92"/>
      <c r="BE7" s="91"/>
      <c r="BF7" s="92"/>
      <c r="BG7" s="91"/>
      <c r="BH7" s="92"/>
      <c r="BI7" s="91"/>
      <c r="BJ7" s="92"/>
    </row>
    <row r="8" spans="1:62" ht="17.100000000000001" customHeight="1" x14ac:dyDescent="0.25">
      <c r="A8" s="87"/>
      <c r="B8" s="87"/>
      <c r="C8" s="93"/>
      <c r="D8" s="94"/>
      <c r="E8" s="95"/>
      <c r="F8" s="95"/>
      <c r="G8" s="96" t="s">
        <v>81</v>
      </c>
      <c r="H8" s="96"/>
      <c r="I8" s="96" t="s">
        <v>82</v>
      </c>
      <c r="J8" s="96"/>
      <c r="K8" s="96" t="s">
        <v>83</v>
      </c>
      <c r="L8" s="96"/>
      <c r="M8" s="95"/>
      <c r="N8" s="95"/>
      <c r="O8" s="93"/>
      <c r="P8" s="94"/>
      <c r="Q8" s="93"/>
      <c r="R8" s="94"/>
      <c r="S8" s="93"/>
      <c r="T8" s="94"/>
      <c r="U8" s="93"/>
      <c r="V8" s="94"/>
      <c r="W8" s="93"/>
      <c r="X8" s="94"/>
      <c r="Y8" s="93"/>
      <c r="Z8" s="94"/>
      <c r="AA8" s="93"/>
      <c r="AB8" s="94"/>
      <c r="AC8" s="93"/>
      <c r="AD8" s="94"/>
      <c r="AE8" s="93"/>
      <c r="AF8" s="94"/>
      <c r="AG8" s="93"/>
      <c r="AH8" s="94"/>
      <c r="AI8" s="93"/>
      <c r="AJ8" s="94"/>
      <c r="AK8" s="93"/>
      <c r="AL8" s="94"/>
      <c r="AM8" s="93"/>
      <c r="AN8" s="94"/>
      <c r="AO8" s="93"/>
      <c r="AP8" s="94"/>
      <c r="AQ8" s="93"/>
      <c r="AR8" s="94"/>
      <c r="AS8" s="93"/>
      <c r="AT8" s="94"/>
      <c r="AU8" s="93"/>
      <c r="AV8" s="94"/>
      <c r="AW8" s="93"/>
      <c r="AX8" s="94"/>
      <c r="AY8" s="93"/>
      <c r="AZ8" s="94"/>
      <c r="BA8" s="93"/>
      <c r="BB8" s="94"/>
      <c r="BC8" s="93"/>
      <c r="BD8" s="94"/>
      <c r="BE8" s="93"/>
      <c r="BF8" s="94"/>
      <c r="BG8" s="93"/>
      <c r="BH8" s="94"/>
      <c r="BI8" s="93"/>
      <c r="BJ8" s="94"/>
    </row>
    <row r="9" spans="1:62" ht="15" customHeight="1" x14ac:dyDescent="0.25">
      <c r="A9" s="88"/>
      <c r="B9" s="88"/>
      <c r="C9" s="23" t="s">
        <v>84</v>
      </c>
      <c r="D9" s="24" t="s">
        <v>85</v>
      </c>
      <c r="E9" s="23" t="s">
        <v>84</v>
      </c>
      <c r="F9" s="24" t="s">
        <v>85</v>
      </c>
      <c r="G9" s="23" t="s">
        <v>84</v>
      </c>
      <c r="H9" s="24" t="s">
        <v>85</v>
      </c>
      <c r="I9" s="23" t="s">
        <v>84</v>
      </c>
      <c r="J9" s="24" t="s">
        <v>85</v>
      </c>
      <c r="K9" s="23" t="s">
        <v>84</v>
      </c>
      <c r="L9" s="24" t="s">
        <v>85</v>
      </c>
      <c r="M9" s="23" t="s">
        <v>84</v>
      </c>
      <c r="N9" s="24" t="s">
        <v>85</v>
      </c>
      <c r="O9" s="23" t="s">
        <v>84</v>
      </c>
      <c r="P9" s="24" t="s">
        <v>85</v>
      </c>
      <c r="Q9" s="23" t="s">
        <v>84</v>
      </c>
      <c r="R9" s="24" t="s">
        <v>85</v>
      </c>
      <c r="S9" s="23" t="s">
        <v>84</v>
      </c>
      <c r="T9" s="24" t="s">
        <v>85</v>
      </c>
      <c r="U9" s="23" t="s">
        <v>84</v>
      </c>
      <c r="V9" s="24" t="s">
        <v>85</v>
      </c>
      <c r="W9" s="23" t="s">
        <v>84</v>
      </c>
      <c r="X9" s="24" t="s">
        <v>85</v>
      </c>
      <c r="Y9" s="23" t="s">
        <v>84</v>
      </c>
      <c r="Z9" s="24" t="s">
        <v>85</v>
      </c>
      <c r="AA9" s="23" t="s">
        <v>84</v>
      </c>
      <c r="AB9" s="24" t="s">
        <v>85</v>
      </c>
      <c r="AC9" s="23" t="s">
        <v>84</v>
      </c>
      <c r="AD9" s="24" t="s">
        <v>85</v>
      </c>
      <c r="AE9" s="23" t="s">
        <v>84</v>
      </c>
      <c r="AF9" s="24" t="s">
        <v>85</v>
      </c>
      <c r="AG9" s="23" t="s">
        <v>84</v>
      </c>
      <c r="AH9" s="24" t="s">
        <v>85</v>
      </c>
      <c r="AI9" s="23" t="s">
        <v>84</v>
      </c>
      <c r="AJ9" s="24" t="s">
        <v>85</v>
      </c>
      <c r="AK9" s="23" t="s">
        <v>84</v>
      </c>
      <c r="AL9" s="24" t="s">
        <v>85</v>
      </c>
      <c r="AM9" s="23" t="s">
        <v>84</v>
      </c>
      <c r="AN9" s="24" t="s">
        <v>85</v>
      </c>
      <c r="AO9" s="23" t="s">
        <v>84</v>
      </c>
      <c r="AP9" s="24" t="s">
        <v>85</v>
      </c>
      <c r="AQ9" s="23" t="s">
        <v>84</v>
      </c>
      <c r="AR9" s="24" t="s">
        <v>85</v>
      </c>
      <c r="AS9" s="23" t="s">
        <v>84</v>
      </c>
      <c r="AT9" s="24" t="s">
        <v>85</v>
      </c>
      <c r="AU9" s="23" t="s">
        <v>84</v>
      </c>
      <c r="AV9" s="24" t="s">
        <v>85</v>
      </c>
      <c r="AW9" s="23" t="s">
        <v>84</v>
      </c>
      <c r="AX9" s="24" t="s">
        <v>85</v>
      </c>
      <c r="AY9" s="23" t="s">
        <v>84</v>
      </c>
      <c r="AZ9" s="24" t="s">
        <v>85</v>
      </c>
      <c r="BA9" s="23" t="s">
        <v>84</v>
      </c>
      <c r="BB9" s="24" t="s">
        <v>85</v>
      </c>
      <c r="BC9" s="23" t="s">
        <v>84</v>
      </c>
      <c r="BD9" s="24" t="s">
        <v>85</v>
      </c>
      <c r="BE9" s="23" t="s">
        <v>84</v>
      </c>
      <c r="BF9" s="24" t="s">
        <v>85</v>
      </c>
      <c r="BG9" s="23" t="s">
        <v>84</v>
      </c>
      <c r="BH9" s="24" t="s">
        <v>85</v>
      </c>
      <c r="BI9" s="23" t="s">
        <v>84</v>
      </c>
      <c r="BJ9" s="24" t="s">
        <v>85</v>
      </c>
    </row>
    <row r="10" spans="1:62" ht="15" customHeight="1" x14ac:dyDescent="0.25">
      <c r="A10" s="25">
        <v>1</v>
      </c>
      <c r="B10" s="25">
        <v>2</v>
      </c>
      <c r="C10" s="25">
        <v>3</v>
      </c>
      <c r="D10" s="25">
        <v>4</v>
      </c>
      <c r="E10" s="25">
        <v>5</v>
      </c>
      <c r="F10" s="25">
        <v>6</v>
      </c>
      <c r="G10" s="25">
        <v>7</v>
      </c>
      <c r="H10" s="25">
        <v>8</v>
      </c>
      <c r="I10" s="25">
        <v>9</v>
      </c>
      <c r="J10" s="25">
        <v>10</v>
      </c>
      <c r="K10" s="25">
        <v>11</v>
      </c>
      <c r="L10" s="25">
        <v>12</v>
      </c>
      <c r="M10" s="25">
        <v>13</v>
      </c>
      <c r="N10" s="25">
        <v>14</v>
      </c>
      <c r="O10" s="25">
        <v>15</v>
      </c>
      <c r="P10" s="25">
        <v>16</v>
      </c>
      <c r="Q10" s="25">
        <v>17</v>
      </c>
      <c r="R10" s="25">
        <v>18</v>
      </c>
      <c r="S10" s="25">
        <v>19</v>
      </c>
      <c r="T10" s="25">
        <v>20</v>
      </c>
      <c r="U10" s="25">
        <v>21</v>
      </c>
      <c r="V10" s="25">
        <v>22</v>
      </c>
      <c r="W10" s="25">
        <v>23</v>
      </c>
      <c r="X10" s="25">
        <v>24</v>
      </c>
      <c r="Y10" s="25">
        <v>25</v>
      </c>
      <c r="Z10" s="25">
        <v>26</v>
      </c>
      <c r="AA10" s="25">
        <v>27</v>
      </c>
      <c r="AB10" s="25">
        <v>28</v>
      </c>
      <c r="AC10" s="25">
        <v>29</v>
      </c>
      <c r="AD10" s="25">
        <v>30</v>
      </c>
      <c r="AE10" s="25">
        <v>31</v>
      </c>
      <c r="AF10" s="25">
        <v>32</v>
      </c>
      <c r="AG10" s="25">
        <v>33</v>
      </c>
      <c r="AH10" s="25">
        <v>34</v>
      </c>
      <c r="AI10" s="25">
        <v>35</v>
      </c>
      <c r="AJ10" s="25">
        <v>36</v>
      </c>
      <c r="AK10" s="25">
        <v>37</v>
      </c>
      <c r="AL10" s="25">
        <v>38</v>
      </c>
      <c r="AM10" s="25">
        <v>39</v>
      </c>
      <c r="AN10" s="25">
        <v>40</v>
      </c>
      <c r="AO10" s="25">
        <v>41</v>
      </c>
      <c r="AP10" s="25">
        <v>42</v>
      </c>
      <c r="AQ10" s="25">
        <v>43</v>
      </c>
      <c r="AR10" s="25">
        <v>44</v>
      </c>
      <c r="AS10" s="25">
        <v>45</v>
      </c>
      <c r="AT10" s="25">
        <v>46</v>
      </c>
      <c r="AU10" s="25">
        <v>47</v>
      </c>
      <c r="AV10" s="25">
        <v>48</v>
      </c>
      <c r="AW10" s="25">
        <v>49</v>
      </c>
      <c r="AX10" s="25">
        <v>50</v>
      </c>
      <c r="AY10" s="25">
        <v>51</v>
      </c>
      <c r="AZ10" s="25">
        <v>52</v>
      </c>
      <c r="BA10" s="25">
        <v>53</v>
      </c>
      <c r="BB10" s="25">
        <v>54</v>
      </c>
      <c r="BC10" s="25">
        <v>55</v>
      </c>
      <c r="BD10" s="25">
        <v>56</v>
      </c>
      <c r="BE10" s="25">
        <v>57</v>
      </c>
      <c r="BF10" s="25">
        <v>58</v>
      </c>
      <c r="BG10" s="25">
        <v>59</v>
      </c>
      <c r="BH10" s="25">
        <v>60</v>
      </c>
      <c r="BI10" s="25">
        <v>61</v>
      </c>
      <c r="BJ10" s="25">
        <v>62</v>
      </c>
    </row>
    <row r="11" spans="1:62" ht="15" customHeight="1" x14ac:dyDescent="0.25">
      <c r="A11" s="34">
        <v>1</v>
      </c>
      <c r="B11" s="30" t="s">
        <v>154</v>
      </c>
      <c r="C11" s="28">
        <f>E11+Q11+S11</f>
        <v>751087</v>
      </c>
      <c r="D11" s="28">
        <f>F11+R11+T11</f>
        <v>71487700</v>
      </c>
      <c r="E11" s="28">
        <f>K11+M11</f>
        <v>715756</v>
      </c>
      <c r="F11" s="28">
        <f>L11+N11</f>
        <v>67608047</v>
      </c>
      <c r="G11" s="28">
        <v>404961</v>
      </c>
      <c r="H11" s="28">
        <v>34106800.000000007</v>
      </c>
      <c r="I11" s="28">
        <v>173551</v>
      </c>
      <c r="J11" s="28">
        <v>18397700</v>
      </c>
      <c r="K11" s="28">
        <f>G11+I11</f>
        <v>578512</v>
      </c>
      <c r="L11" s="28">
        <f>H11+J11</f>
        <v>52504500.000000007</v>
      </c>
      <c r="M11" s="28">
        <v>137244</v>
      </c>
      <c r="N11" s="28">
        <v>15103547</v>
      </c>
      <c r="O11" s="28">
        <v>58339</v>
      </c>
      <c r="P11" s="28">
        <v>6427443.0000000009</v>
      </c>
      <c r="Q11" s="28">
        <v>12794</v>
      </c>
      <c r="R11" s="28">
        <v>1405493.9999999998</v>
      </c>
      <c r="S11" s="28">
        <v>22537</v>
      </c>
      <c r="T11" s="28">
        <v>2474159.0000000005</v>
      </c>
      <c r="U11" s="28">
        <f>W11+Y11+AA11+AC11+AE11</f>
        <v>261586</v>
      </c>
      <c r="V11" s="28">
        <f>X11+Z11+AB11+AD11+AF11</f>
        <v>18922800.000000004</v>
      </c>
      <c r="W11" s="28">
        <v>399</v>
      </c>
      <c r="X11" s="28">
        <v>28906</v>
      </c>
      <c r="Y11" s="28">
        <v>248647</v>
      </c>
      <c r="Z11" s="28">
        <v>17992447.000000004</v>
      </c>
      <c r="AA11" s="28">
        <v>1305</v>
      </c>
      <c r="AB11" s="28">
        <v>94360</v>
      </c>
      <c r="AC11" s="28">
        <v>4940</v>
      </c>
      <c r="AD11" s="28">
        <v>357573</v>
      </c>
      <c r="AE11" s="28">
        <v>6295</v>
      </c>
      <c r="AF11" s="28">
        <v>449514.00000000006</v>
      </c>
      <c r="AG11" s="28">
        <v>351</v>
      </c>
      <c r="AH11" s="28">
        <v>189633.00000000003</v>
      </c>
      <c r="AI11" s="28">
        <v>1797</v>
      </c>
      <c r="AJ11" s="28">
        <v>1456889.0000000002</v>
      </c>
      <c r="AK11" s="28">
        <v>6032</v>
      </c>
      <c r="AL11" s="28">
        <v>5444574.9999999991</v>
      </c>
      <c r="AM11" s="28">
        <v>390</v>
      </c>
      <c r="AN11" s="28">
        <v>210335.00000000003</v>
      </c>
      <c r="AO11" s="28">
        <v>11417</v>
      </c>
      <c r="AP11" s="28">
        <v>10311177</v>
      </c>
      <c r="AQ11" s="28">
        <v>368</v>
      </c>
      <c r="AR11" s="28">
        <v>242891</v>
      </c>
      <c r="AS11" s="29">
        <f>C11+U11+AG11+AI11+AK11+AM11+AO11+AQ11</f>
        <v>1033028</v>
      </c>
      <c r="AT11" s="29">
        <f>D11+V11+AH11+AJ11+AL11+AN11+AP11+AR11</f>
        <v>108266000</v>
      </c>
      <c r="AU11" s="28">
        <v>154954</v>
      </c>
      <c r="AV11" s="28">
        <v>16239940.000000002</v>
      </c>
      <c r="AW11" s="28">
        <v>0</v>
      </c>
      <c r="AX11" s="28">
        <v>0</v>
      </c>
      <c r="AY11" s="28">
        <v>0</v>
      </c>
      <c r="AZ11" s="28">
        <v>0</v>
      </c>
      <c r="BA11" s="28">
        <v>12293</v>
      </c>
      <c r="BB11" s="28">
        <v>3241794</v>
      </c>
      <c r="BC11" s="28">
        <v>0</v>
      </c>
      <c r="BD11" s="28">
        <v>0</v>
      </c>
      <c r="BE11" s="28">
        <v>28983</v>
      </c>
      <c r="BF11" s="28">
        <v>7663606</v>
      </c>
      <c r="BG11" s="29">
        <f>AW11+AY11+BA11+BC11+BE11</f>
        <v>41276</v>
      </c>
      <c r="BH11" s="29">
        <f>AX11+AZ11+BB11+BD11+BF11</f>
        <v>10905400</v>
      </c>
      <c r="BI11" s="29">
        <f t="shared" ref="BI11:BJ26" si="0">BG11+AS11</f>
        <v>1074304</v>
      </c>
      <c r="BJ11" s="29">
        <f t="shared" si="0"/>
        <v>119171400</v>
      </c>
    </row>
    <row r="12" spans="1:62" ht="15" customHeight="1" x14ac:dyDescent="0.25">
      <c r="A12" s="26">
        <v>2</v>
      </c>
      <c r="B12" s="27" t="s">
        <v>155</v>
      </c>
      <c r="C12" s="28">
        <f t="shared" ref="C12:D46" si="1">E12+Q12+S12</f>
        <v>181974</v>
      </c>
      <c r="D12" s="28">
        <f t="shared" si="1"/>
        <v>16900000</v>
      </c>
      <c r="E12" s="28">
        <f t="shared" ref="E12:F28" si="2">K12+M12</f>
        <v>169898</v>
      </c>
      <c r="F12" s="28">
        <f t="shared" si="2"/>
        <v>15051238</v>
      </c>
      <c r="G12" s="28">
        <v>105002</v>
      </c>
      <c r="H12" s="28">
        <v>11400000</v>
      </c>
      <c r="I12" s="28">
        <v>44998</v>
      </c>
      <c r="J12" s="28">
        <v>600000</v>
      </c>
      <c r="K12" s="28">
        <f t="shared" ref="K12:L27" si="3">G12+I12</f>
        <v>150000</v>
      </c>
      <c r="L12" s="28">
        <f t="shared" si="3"/>
        <v>12000000</v>
      </c>
      <c r="M12" s="28">
        <v>19898</v>
      </c>
      <c r="N12" s="28">
        <v>3051238</v>
      </c>
      <c r="O12" s="28">
        <v>4268</v>
      </c>
      <c r="P12" s="28">
        <v>653878</v>
      </c>
      <c r="Q12" s="28">
        <v>4710</v>
      </c>
      <c r="R12" s="28">
        <v>720789.00000000012</v>
      </c>
      <c r="S12" s="28">
        <v>7366</v>
      </c>
      <c r="T12" s="28">
        <v>1127973.0000000002</v>
      </c>
      <c r="U12" s="28">
        <f t="shared" ref="U12:V27" si="4">W12+Y12+AA12+AC12+AE12</f>
        <v>9916</v>
      </c>
      <c r="V12" s="28">
        <f t="shared" si="4"/>
        <v>7800000</v>
      </c>
      <c r="W12" s="28">
        <v>4980</v>
      </c>
      <c r="X12" s="28">
        <v>3900000</v>
      </c>
      <c r="Y12" s="28">
        <v>2982</v>
      </c>
      <c r="Z12" s="28">
        <v>2340000</v>
      </c>
      <c r="AA12" s="28">
        <v>1954</v>
      </c>
      <c r="AB12" s="28">
        <v>1560000</v>
      </c>
      <c r="AC12" s="28">
        <v>0</v>
      </c>
      <c r="AD12" s="28">
        <v>0</v>
      </c>
      <c r="AE12" s="28">
        <v>0</v>
      </c>
      <c r="AF12" s="28">
        <v>0</v>
      </c>
      <c r="AG12" s="28">
        <v>0</v>
      </c>
      <c r="AH12" s="28">
        <v>0</v>
      </c>
      <c r="AI12" s="28">
        <v>1440</v>
      </c>
      <c r="AJ12" s="28">
        <v>700000</v>
      </c>
      <c r="AK12" s="28">
        <v>3673</v>
      </c>
      <c r="AL12" s="28">
        <v>3700000</v>
      </c>
      <c r="AM12" s="28">
        <v>0</v>
      </c>
      <c r="AN12" s="28">
        <v>0</v>
      </c>
      <c r="AO12" s="28">
        <v>0</v>
      </c>
      <c r="AP12" s="28">
        <v>0</v>
      </c>
      <c r="AQ12" s="28">
        <v>8882</v>
      </c>
      <c r="AR12" s="28">
        <v>4000000</v>
      </c>
      <c r="AS12" s="29">
        <f t="shared" ref="AS12:AT27" si="5">C12+U12+AG12+AI12+AK12+AM12+AO12+AQ12</f>
        <v>205885</v>
      </c>
      <c r="AT12" s="29">
        <f t="shared" si="5"/>
        <v>33100000</v>
      </c>
      <c r="AU12" s="28">
        <v>20596</v>
      </c>
      <c r="AV12" s="28">
        <v>3310003</v>
      </c>
      <c r="AW12" s="28">
        <v>0</v>
      </c>
      <c r="AX12" s="28">
        <v>0</v>
      </c>
      <c r="AY12" s="28">
        <v>0</v>
      </c>
      <c r="AZ12" s="28">
        <v>0</v>
      </c>
      <c r="BA12" s="28">
        <v>65</v>
      </c>
      <c r="BB12" s="28">
        <v>216299.00000000003</v>
      </c>
      <c r="BC12" s="28">
        <v>524</v>
      </c>
      <c r="BD12" s="28">
        <v>262215.00000000006</v>
      </c>
      <c r="BE12" s="28">
        <v>16026</v>
      </c>
      <c r="BF12" s="28">
        <v>2521486</v>
      </c>
      <c r="BG12" s="29">
        <f t="shared" ref="BG12:BH28" si="6">AW12+AY12+BA12+BC12+BE12</f>
        <v>16615</v>
      </c>
      <c r="BH12" s="29">
        <f t="shared" si="6"/>
        <v>3000000</v>
      </c>
      <c r="BI12" s="29">
        <f t="shared" si="0"/>
        <v>222500</v>
      </c>
      <c r="BJ12" s="29">
        <f t="shared" si="0"/>
        <v>36100000</v>
      </c>
    </row>
    <row r="13" spans="1:62" ht="15" customHeight="1" x14ac:dyDescent="0.25">
      <c r="A13" s="26">
        <v>3</v>
      </c>
      <c r="B13" s="27" t="s">
        <v>156</v>
      </c>
      <c r="C13" s="28">
        <f t="shared" si="1"/>
        <v>378200</v>
      </c>
      <c r="D13" s="28">
        <f t="shared" si="1"/>
        <v>28800000</v>
      </c>
      <c r="E13" s="28">
        <f t="shared" si="2"/>
        <v>367168</v>
      </c>
      <c r="F13" s="28">
        <f t="shared" si="2"/>
        <v>27098372</v>
      </c>
      <c r="G13" s="28">
        <v>231609</v>
      </c>
      <c r="H13" s="28">
        <v>17200000</v>
      </c>
      <c r="I13" s="28">
        <v>99258</v>
      </c>
      <c r="J13" s="28">
        <v>4300000</v>
      </c>
      <c r="K13" s="28">
        <f t="shared" si="3"/>
        <v>330867</v>
      </c>
      <c r="L13" s="28">
        <f t="shared" si="3"/>
        <v>21500000</v>
      </c>
      <c r="M13" s="28">
        <v>36301</v>
      </c>
      <c r="N13" s="28">
        <v>5598372.0000000009</v>
      </c>
      <c r="O13" s="28">
        <v>3831</v>
      </c>
      <c r="P13" s="28">
        <v>591195.00000000012</v>
      </c>
      <c r="Q13" s="28">
        <v>5096</v>
      </c>
      <c r="R13" s="28">
        <v>786934.00000000012</v>
      </c>
      <c r="S13" s="28">
        <v>5936</v>
      </c>
      <c r="T13" s="28">
        <v>914694</v>
      </c>
      <c r="U13" s="28">
        <f t="shared" si="4"/>
        <v>9164</v>
      </c>
      <c r="V13" s="28">
        <f t="shared" si="4"/>
        <v>7500000</v>
      </c>
      <c r="W13" s="28">
        <v>4609</v>
      </c>
      <c r="X13" s="28">
        <v>3750001</v>
      </c>
      <c r="Y13" s="28">
        <v>2750</v>
      </c>
      <c r="Z13" s="28">
        <v>2250000</v>
      </c>
      <c r="AA13" s="28">
        <v>1805</v>
      </c>
      <c r="AB13" s="28">
        <v>1499999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2973</v>
      </c>
      <c r="AJ13" s="28">
        <v>800000</v>
      </c>
      <c r="AK13" s="28">
        <v>6350</v>
      </c>
      <c r="AL13" s="28">
        <v>5150000</v>
      </c>
      <c r="AM13" s="28">
        <v>0</v>
      </c>
      <c r="AN13" s="28">
        <v>0</v>
      </c>
      <c r="AO13" s="28">
        <v>0</v>
      </c>
      <c r="AP13" s="28">
        <v>0</v>
      </c>
      <c r="AQ13" s="28">
        <v>14125</v>
      </c>
      <c r="AR13" s="28">
        <v>2500000</v>
      </c>
      <c r="AS13" s="29">
        <f t="shared" si="5"/>
        <v>410812</v>
      </c>
      <c r="AT13" s="29">
        <f t="shared" si="5"/>
        <v>44750000</v>
      </c>
      <c r="AU13" s="28">
        <v>41109</v>
      </c>
      <c r="AV13" s="28">
        <v>4475004</v>
      </c>
      <c r="AW13" s="28">
        <v>0</v>
      </c>
      <c r="AX13" s="28">
        <v>0</v>
      </c>
      <c r="AY13" s="28">
        <v>0</v>
      </c>
      <c r="AZ13" s="28">
        <v>0</v>
      </c>
      <c r="BA13" s="28">
        <v>58</v>
      </c>
      <c r="BB13" s="28">
        <v>193781.00000000003</v>
      </c>
      <c r="BC13" s="28">
        <v>435</v>
      </c>
      <c r="BD13" s="28">
        <v>217696.99999999997</v>
      </c>
      <c r="BE13" s="28">
        <v>14662</v>
      </c>
      <c r="BF13" s="28">
        <v>2588521.9999999995</v>
      </c>
      <c r="BG13" s="29">
        <f t="shared" si="6"/>
        <v>15155</v>
      </c>
      <c r="BH13" s="29">
        <f t="shared" si="6"/>
        <v>2999999.9999999995</v>
      </c>
      <c r="BI13" s="29">
        <f t="shared" si="0"/>
        <v>425967</v>
      </c>
      <c r="BJ13" s="29">
        <f t="shared" si="0"/>
        <v>47750000</v>
      </c>
    </row>
    <row r="14" spans="1:62" ht="15" customHeight="1" x14ac:dyDescent="0.25">
      <c r="A14" s="26">
        <v>4</v>
      </c>
      <c r="B14" s="27" t="s">
        <v>157</v>
      </c>
      <c r="C14" s="28">
        <f t="shared" si="1"/>
        <v>439538</v>
      </c>
      <c r="D14" s="28">
        <f t="shared" si="1"/>
        <v>18960000</v>
      </c>
      <c r="E14" s="28">
        <f t="shared" si="2"/>
        <v>437241</v>
      </c>
      <c r="F14" s="28">
        <f t="shared" si="2"/>
        <v>18635065</v>
      </c>
      <c r="G14" s="28">
        <v>288136</v>
      </c>
      <c r="H14" s="28">
        <v>11965299.999999998</v>
      </c>
      <c r="I14" s="28">
        <v>123486</v>
      </c>
      <c r="J14" s="28">
        <v>2994700.0000000009</v>
      </c>
      <c r="K14" s="28">
        <f t="shared" si="3"/>
        <v>411622</v>
      </c>
      <c r="L14" s="28">
        <f t="shared" si="3"/>
        <v>14960000</v>
      </c>
      <c r="M14" s="28">
        <v>25619</v>
      </c>
      <c r="N14" s="28">
        <v>3675064.9999999995</v>
      </c>
      <c r="O14" s="28">
        <v>10532</v>
      </c>
      <c r="P14" s="28">
        <v>1473677</v>
      </c>
      <c r="Q14" s="28">
        <v>1807</v>
      </c>
      <c r="R14" s="28">
        <v>254411</v>
      </c>
      <c r="S14" s="28">
        <v>490</v>
      </c>
      <c r="T14" s="28">
        <v>70524</v>
      </c>
      <c r="U14" s="28">
        <f t="shared" si="4"/>
        <v>38272</v>
      </c>
      <c r="V14" s="28">
        <f t="shared" si="4"/>
        <v>28999100</v>
      </c>
      <c r="W14" s="28">
        <v>5233</v>
      </c>
      <c r="X14" s="28">
        <v>3342348.0000000005</v>
      </c>
      <c r="Y14" s="28">
        <v>7317</v>
      </c>
      <c r="Z14" s="28">
        <v>9391433</v>
      </c>
      <c r="AA14" s="28">
        <v>1383</v>
      </c>
      <c r="AB14" s="28">
        <v>821246.99999999977</v>
      </c>
      <c r="AC14" s="28">
        <v>8535</v>
      </c>
      <c r="AD14" s="28">
        <v>5408386</v>
      </c>
      <c r="AE14" s="28">
        <v>15804</v>
      </c>
      <c r="AF14" s="28">
        <v>10035685.999999998</v>
      </c>
      <c r="AG14" s="28">
        <v>4482</v>
      </c>
      <c r="AH14" s="28">
        <v>1990046.9999999993</v>
      </c>
      <c r="AI14" s="28">
        <v>13842</v>
      </c>
      <c r="AJ14" s="28">
        <v>2063678.0000000002</v>
      </c>
      <c r="AK14" s="28">
        <v>5020</v>
      </c>
      <c r="AL14" s="28">
        <v>7428442</v>
      </c>
      <c r="AM14" s="28">
        <v>5873</v>
      </c>
      <c r="AN14" s="28">
        <v>2615802</v>
      </c>
      <c r="AO14" s="28">
        <v>5964</v>
      </c>
      <c r="AP14" s="28">
        <v>2653299.0000000005</v>
      </c>
      <c r="AQ14" s="28">
        <v>7302</v>
      </c>
      <c r="AR14" s="28">
        <v>3249531.9999999995</v>
      </c>
      <c r="AS14" s="29">
        <f t="shared" si="5"/>
        <v>520293</v>
      </c>
      <c r="AT14" s="29">
        <f t="shared" si="5"/>
        <v>67959900</v>
      </c>
      <c r="AU14" s="28">
        <v>78049</v>
      </c>
      <c r="AV14" s="28">
        <v>10193976.000000002</v>
      </c>
      <c r="AW14" s="28">
        <v>0</v>
      </c>
      <c r="AX14" s="28">
        <v>0</v>
      </c>
      <c r="AY14" s="28">
        <v>0</v>
      </c>
      <c r="AZ14" s="28">
        <v>0</v>
      </c>
      <c r="BA14" s="28">
        <v>6522</v>
      </c>
      <c r="BB14" s="28">
        <v>3493884.9999999991</v>
      </c>
      <c r="BC14" s="28">
        <v>0</v>
      </c>
      <c r="BD14" s="28">
        <v>0</v>
      </c>
      <c r="BE14" s="28">
        <v>44088</v>
      </c>
      <c r="BF14" s="28">
        <v>10602415</v>
      </c>
      <c r="BG14" s="29">
        <f t="shared" si="6"/>
        <v>50610</v>
      </c>
      <c r="BH14" s="29">
        <f t="shared" si="6"/>
        <v>14096300</v>
      </c>
      <c r="BI14" s="29">
        <f t="shared" si="0"/>
        <v>570903</v>
      </c>
      <c r="BJ14" s="29">
        <f t="shared" si="0"/>
        <v>82056200</v>
      </c>
    </row>
    <row r="15" spans="1:62" ht="15" customHeight="1" x14ac:dyDescent="0.25">
      <c r="A15" s="34">
        <v>5</v>
      </c>
      <c r="B15" s="30" t="s">
        <v>158</v>
      </c>
      <c r="C15" s="57">
        <f t="shared" si="1"/>
        <v>310705</v>
      </c>
      <c r="D15" s="57">
        <f t="shared" si="1"/>
        <v>17463506</v>
      </c>
      <c r="E15" s="57">
        <f t="shared" si="2"/>
        <v>310705</v>
      </c>
      <c r="F15" s="57">
        <f t="shared" si="2"/>
        <v>17463506</v>
      </c>
      <c r="G15" s="28">
        <v>210420</v>
      </c>
      <c r="H15" s="28">
        <v>9500000.0000000019</v>
      </c>
      <c r="I15" s="28">
        <v>90180</v>
      </c>
      <c r="J15" s="28">
        <v>2400000</v>
      </c>
      <c r="K15" s="57">
        <f t="shared" si="3"/>
        <v>300600</v>
      </c>
      <c r="L15" s="57">
        <f t="shared" si="3"/>
        <v>11900000.000000002</v>
      </c>
      <c r="M15" s="28">
        <v>10105</v>
      </c>
      <c r="N15" s="28">
        <v>5563506</v>
      </c>
      <c r="O15" s="28">
        <v>0</v>
      </c>
      <c r="P15" s="28">
        <v>0</v>
      </c>
      <c r="Q15" s="28">
        <v>0</v>
      </c>
      <c r="R15" s="28">
        <v>0</v>
      </c>
      <c r="S15" s="28">
        <v>0</v>
      </c>
      <c r="T15" s="28">
        <v>0</v>
      </c>
      <c r="U15" s="57">
        <f t="shared" si="4"/>
        <v>2820</v>
      </c>
      <c r="V15" s="57">
        <f t="shared" si="4"/>
        <v>14470268</v>
      </c>
      <c r="W15" s="28">
        <v>0</v>
      </c>
      <c r="X15" s="28">
        <v>0</v>
      </c>
      <c r="Y15" s="28">
        <v>0</v>
      </c>
      <c r="Z15" s="28">
        <v>0</v>
      </c>
      <c r="AA15" s="28">
        <v>0</v>
      </c>
      <c r="AB15" s="28">
        <v>0</v>
      </c>
      <c r="AC15" s="28">
        <v>0</v>
      </c>
      <c r="AD15" s="28">
        <v>0</v>
      </c>
      <c r="AE15" s="28">
        <v>2820</v>
      </c>
      <c r="AF15" s="28">
        <v>14470268</v>
      </c>
      <c r="AG15" s="28">
        <v>0</v>
      </c>
      <c r="AH15" s="28">
        <v>0</v>
      </c>
      <c r="AI15" s="28">
        <v>483</v>
      </c>
      <c r="AJ15" s="28">
        <v>266000</v>
      </c>
      <c r="AK15" s="28">
        <v>1786</v>
      </c>
      <c r="AL15" s="28">
        <v>2569900</v>
      </c>
      <c r="AM15" s="28">
        <v>0</v>
      </c>
      <c r="AN15" s="28">
        <v>0</v>
      </c>
      <c r="AO15" s="28">
        <v>0</v>
      </c>
      <c r="AP15" s="28">
        <v>0</v>
      </c>
      <c r="AQ15" s="28">
        <v>6061</v>
      </c>
      <c r="AR15" s="28">
        <v>2562000</v>
      </c>
      <c r="AS15" s="58">
        <f t="shared" si="5"/>
        <v>321855</v>
      </c>
      <c r="AT15" s="58">
        <f t="shared" si="5"/>
        <v>37331674</v>
      </c>
      <c r="AU15" s="28">
        <v>0</v>
      </c>
      <c r="AV15" s="28">
        <v>0</v>
      </c>
      <c r="AW15" s="28">
        <v>0</v>
      </c>
      <c r="AX15" s="28">
        <v>0</v>
      </c>
      <c r="AY15" s="28">
        <v>0</v>
      </c>
      <c r="AZ15" s="28">
        <v>0</v>
      </c>
      <c r="BA15" s="28">
        <v>0</v>
      </c>
      <c r="BB15" s="28">
        <v>0</v>
      </c>
      <c r="BC15" s="28">
        <v>0</v>
      </c>
      <c r="BD15" s="28">
        <v>0</v>
      </c>
      <c r="BE15" s="28">
        <v>0</v>
      </c>
      <c r="BF15" s="28">
        <v>0</v>
      </c>
      <c r="BG15" s="58">
        <f t="shared" si="6"/>
        <v>0</v>
      </c>
      <c r="BH15" s="58">
        <f t="shared" si="6"/>
        <v>0</v>
      </c>
      <c r="BI15" s="58">
        <f t="shared" si="0"/>
        <v>321855</v>
      </c>
      <c r="BJ15" s="58">
        <f t="shared" si="0"/>
        <v>37331674</v>
      </c>
    </row>
    <row r="16" spans="1:62" ht="15" customHeight="1" x14ac:dyDescent="0.25">
      <c r="A16" s="26">
        <v>6</v>
      </c>
      <c r="B16" s="27" t="s">
        <v>159</v>
      </c>
      <c r="C16" s="28">
        <f t="shared" si="1"/>
        <v>114092</v>
      </c>
      <c r="D16" s="28">
        <f t="shared" si="1"/>
        <v>6231400</v>
      </c>
      <c r="E16" s="28">
        <f t="shared" si="2"/>
        <v>113727</v>
      </c>
      <c r="F16" s="28">
        <f t="shared" si="2"/>
        <v>6138623</v>
      </c>
      <c r="G16" s="28">
        <v>75240</v>
      </c>
      <c r="H16" s="28">
        <v>4262500</v>
      </c>
      <c r="I16" s="28">
        <v>32245</v>
      </c>
      <c r="J16" s="28">
        <v>291999.99999999983</v>
      </c>
      <c r="K16" s="57">
        <f t="shared" si="3"/>
        <v>107485</v>
      </c>
      <c r="L16" s="57">
        <f t="shared" si="3"/>
        <v>4554500</v>
      </c>
      <c r="M16" s="28">
        <v>6242</v>
      </c>
      <c r="N16" s="28">
        <v>1584123</v>
      </c>
      <c r="O16" s="28">
        <v>4858</v>
      </c>
      <c r="P16" s="28">
        <v>1230296</v>
      </c>
      <c r="Q16" s="28">
        <v>365</v>
      </c>
      <c r="R16" s="28">
        <v>92777</v>
      </c>
      <c r="S16" s="28">
        <v>0</v>
      </c>
      <c r="T16" s="28">
        <v>0</v>
      </c>
      <c r="U16" s="57">
        <f t="shared" si="4"/>
        <v>7091</v>
      </c>
      <c r="V16" s="57">
        <f t="shared" si="4"/>
        <v>3547599.9999999995</v>
      </c>
      <c r="W16" s="28">
        <v>0</v>
      </c>
      <c r="X16" s="28">
        <v>0</v>
      </c>
      <c r="Y16" s="28">
        <v>753</v>
      </c>
      <c r="Z16" s="28">
        <v>375788</v>
      </c>
      <c r="AA16" s="28">
        <v>30</v>
      </c>
      <c r="AB16" s="28">
        <v>15600</v>
      </c>
      <c r="AC16" s="28">
        <v>518</v>
      </c>
      <c r="AD16" s="28">
        <v>259080.00000000003</v>
      </c>
      <c r="AE16" s="28">
        <v>5790</v>
      </c>
      <c r="AF16" s="28">
        <v>2897131.9999999995</v>
      </c>
      <c r="AG16" s="28">
        <v>0</v>
      </c>
      <c r="AH16" s="28">
        <v>0</v>
      </c>
      <c r="AI16" s="28">
        <v>522</v>
      </c>
      <c r="AJ16" s="28">
        <v>211506</v>
      </c>
      <c r="AK16" s="28">
        <v>1226</v>
      </c>
      <c r="AL16" s="28">
        <v>1428974.9999999998</v>
      </c>
      <c r="AM16" s="28">
        <v>1478</v>
      </c>
      <c r="AN16" s="28">
        <v>739335.99999999988</v>
      </c>
      <c r="AO16" s="28">
        <v>2480</v>
      </c>
      <c r="AP16" s="28">
        <v>1242383.0000000002</v>
      </c>
      <c r="AQ16" s="28">
        <v>84</v>
      </c>
      <c r="AR16" s="28">
        <v>42300</v>
      </c>
      <c r="AS16" s="58">
        <f t="shared" si="5"/>
        <v>126973</v>
      </c>
      <c r="AT16" s="58">
        <f t="shared" si="5"/>
        <v>13443500</v>
      </c>
      <c r="AU16" s="28">
        <v>19049</v>
      </c>
      <c r="AV16" s="28">
        <v>2016534</v>
      </c>
      <c r="AW16" s="28">
        <v>0</v>
      </c>
      <c r="AX16" s="28">
        <v>0</v>
      </c>
      <c r="AY16" s="28">
        <v>0</v>
      </c>
      <c r="AZ16" s="28">
        <v>0</v>
      </c>
      <c r="BA16" s="28">
        <v>0</v>
      </c>
      <c r="BB16" s="28">
        <v>0</v>
      </c>
      <c r="BC16" s="28">
        <v>0</v>
      </c>
      <c r="BD16" s="28">
        <v>0</v>
      </c>
      <c r="BE16" s="28">
        <v>10124</v>
      </c>
      <c r="BF16" s="28">
        <v>2304500.0000000005</v>
      </c>
      <c r="BG16" s="29">
        <f t="shared" si="6"/>
        <v>10124</v>
      </c>
      <c r="BH16" s="29">
        <f t="shared" si="6"/>
        <v>2304500.0000000005</v>
      </c>
      <c r="BI16" s="29">
        <f t="shared" si="0"/>
        <v>137097</v>
      </c>
      <c r="BJ16" s="29">
        <f t="shared" si="0"/>
        <v>15748000</v>
      </c>
    </row>
    <row r="17" spans="1:62" ht="15" customHeight="1" x14ac:dyDescent="0.25">
      <c r="A17" s="26">
        <v>7</v>
      </c>
      <c r="B17" s="27" t="s">
        <v>160</v>
      </c>
      <c r="C17" s="28">
        <f t="shared" si="1"/>
        <v>445286</v>
      </c>
      <c r="D17" s="28">
        <f t="shared" si="1"/>
        <v>35562200.000000007</v>
      </c>
      <c r="E17" s="28">
        <f t="shared" si="2"/>
        <v>437568</v>
      </c>
      <c r="F17" s="28">
        <f t="shared" si="2"/>
        <v>34057845.000000007</v>
      </c>
      <c r="G17" s="28">
        <v>282197</v>
      </c>
      <c r="H17" s="28">
        <v>24603500.000000004</v>
      </c>
      <c r="I17" s="28">
        <v>120942</v>
      </c>
      <c r="J17" s="28">
        <v>2733699.9999999991</v>
      </c>
      <c r="K17" s="57">
        <f t="shared" si="3"/>
        <v>403139</v>
      </c>
      <c r="L17" s="57">
        <f t="shared" si="3"/>
        <v>27337200.000000004</v>
      </c>
      <c r="M17" s="28">
        <v>34429</v>
      </c>
      <c r="N17" s="28">
        <v>6720645.0000000009</v>
      </c>
      <c r="O17" s="28">
        <v>4783</v>
      </c>
      <c r="P17" s="28">
        <v>933492</v>
      </c>
      <c r="Q17" s="28">
        <v>5861</v>
      </c>
      <c r="R17" s="28">
        <v>1142457</v>
      </c>
      <c r="S17" s="28">
        <v>1857</v>
      </c>
      <c r="T17" s="28">
        <v>361897.99999999994</v>
      </c>
      <c r="U17" s="57">
        <f t="shared" si="4"/>
        <v>9916</v>
      </c>
      <c r="V17" s="57">
        <f t="shared" si="4"/>
        <v>3966300</v>
      </c>
      <c r="W17" s="28">
        <v>4987</v>
      </c>
      <c r="X17" s="28">
        <v>1983150</v>
      </c>
      <c r="Y17" s="28">
        <v>2982</v>
      </c>
      <c r="Z17" s="28">
        <v>1189890.0000000002</v>
      </c>
      <c r="AA17" s="28">
        <v>1947</v>
      </c>
      <c r="AB17" s="28">
        <v>793259.99999999988</v>
      </c>
      <c r="AC17" s="28">
        <v>0</v>
      </c>
      <c r="AD17" s="28">
        <v>0</v>
      </c>
      <c r="AE17" s="28">
        <v>0</v>
      </c>
      <c r="AF17" s="28">
        <v>0</v>
      </c>
      <c r="AG17" s="28">
        <v>0</v>
      </c>
      <c r="AH17" s="28">
        <v>0</v>
      </c>
      <c r="AI17" s="28">
        <v>1060</v>
      </c>
      <c r="AJ17" s="28">
        <v>423700</v>
      </c>
      <c r="AK17" s="28">
        <v>3376</v>
      </c>
      <c r="AL17" s="28">
        <v>2911200</v>
      </c>
      <c r="AM17" s="28">
        <v>0</v>
      </c>
      <c r="AN17" s="28">
        <v>0</v>
      </c>
      <c r="AO17" s="28">
        <v>0</v>
      </c>
      <c r="AP17" s="28">
        <v>0</v>
      </c>
      <c r="AQ17" s="28">
        <v>37056</v>
      </c>
      <c r="AR17" s="28">
        <v>3788200</v>
      </c>
      <c r="AS17" s="58">
        <f t="shared" si="5"/>
        <v>496694</v>
      </c>
      <c r="AT17" s="58">
        <f t="shared" si="5"/>
        <v>46651600.000000007</v>
      </c>
      <c r="AU17" s="28">
        <v>49681</v>
      </c>
      <c r="AV17" s="28">
        <v>4665162</v>
      </c>
      <c r="AW17" s="28">
        <v>0</v>
      </c>
      <c r="AX17" s="28">
        <v>0</v>
      </c>
      <c r="AY17" s="28">
        <v>0</v>
      </c>
      <c r="AZ17" s="28">
        <v>0</v>
      </c>
      <c r="BA17" s="28">
        <v>29</v>
      </c>
      <c r="BB17" s="28">
        <v>94191.000000000015</v>
      </c>
      <c r="BC17" s="28">
        <v>324</v>
      </c>
      <c r="BD17" s="28">
        <v>163018.99999999997</v>
      </c>
      <c r="BE17" s="28">
        <v>22427</v>
      </c>
      <c r="BF17" s="28">
        <v>1942789.9999999998</v>
      </c>
      <c r="BG17" s="29">
        <f t="shared" si="6"/>
        <v>22780</v>
      </c>
      <c r="BH17" s="29">
        <f t="shared" si="6"/>
        <v>2200000</v>
      </c>
      <c r="BI17" s="29">
        <f t="shared" si="0"/>
        <v>519474</v>
      </c>
      <c r="BJ17" s="29">
        <f t="shared" si="0"/>
        <v>48851600.000000007</v>
      </c>
    </row>
    <row r="18" spans="1:62" ht="15" customHeight="1" x14ac:dyDescent="0.25">
      <c r="A18" s="26">
        <v>8</v>
      </c>
      <c r="B18" s="27" t="s">
        <v>161</v>
      </c>
      <c r="C18" s="28">
        <f t="shared" si="1"/>
        <v>178333</v>
      </c>
      <c r="D18" s="28">
        <f t="shared" si="1"/>
        <v>14700000</v>
      </c>
      <c r="E18" s="28">
        <f t="shared" si="2"/>
        <v>166019</v>
      </c>
      <c r="F18" s="28">
        <f t="shared" si="2"/>
        <v>13467651</v>
      </c>
      <c r="G18" s="28">
        <v>100333</v>
      </c>
      <c r="H18" s="28">
        <v>10000000</v>
      </c>
      <c r="I18" s="28">
        <v>43000</v>
      </c>
      <c r="J18" s="28">
        <v>1199999.9999999995</v>
      </c>
      <c r="K18" s="57">
        <f t="shared" si="3"/>
        <v>143333</v>
      </c>
      <c r="L18" s="57">
        <f t="shared" si="3"/>
        <v>11200000</v>
      </c>
      <c r="M18" s="28">
        <v>22686</v>
      </c>
      <c r="N18" s="28">
        <v>2267651</v>
      </c>
      <c r="O18" s="28">
        <v>7489</v>
      </c>
      <c r="P18" s="28">
        <v>748327.99999999988</v>
      </c>
      <c r="Q18" s="28">
        <v>4044</v>
      </c>
      <c r="R18" s="28">
        <v>404600</v>
      </c>
      <c r="S18" s="28">
        <v>8270</v>
      </c>
      <c r="T18" s="28">
        <v>827749</v>
      </c>
      <c r="U18" s="57">
        <f t="shared" si="4"/>
        <v>13000</v>
      </c>
      <c r="V18" s="57">
        <f t="shared" si="4"/>
        <v>6500000</v>
      </c>
      <c r="W18" s="28">
        <v>6549</v>
      </c>
      <c r="X18" s="28">
        <v>3250000</v>
      </c>
      <c r="Y18" s="28">
        <v>3904</v>
      </c>
      <c r="Z18" s="28">
        <v>1950000</v>
      </c>
      <c r="AA18" s="28">
        <v>2547</v>
      </c>
      <c r="AB18" s="28">
        <v>1300000</v>
      </c>
      <c r="AC18" s="28">
        <v>0</v>
      </c>
      <c r="AD18" s="28">
        <v>0</v>
      </c>
      <c r="AE18" s="28">
        <v>0</v>
      </c>
      <c r="AF18" s="28">
        <v>0</v>
      </c>
      <c r="AG18" s="28">
        <v>0</v>
      </c>
      <c r="AH18" s="28">
        <v>0</v>
      </c>
      <c r="AI18" s="28">
        <v>1069</v>
      </c>
      <c r="AJ18" s="28">
        <v>160000</v>
      </c>
      <c r="AK18" s="28">
        <v>2321</v>
      </c>
      <c r="AL18" s="28">
        <v>1000000</v>
      </c>
      <c r="AM18" s="28">
        <v>0</v>
      </c>
      <c r="AN18" s="28">
        <v>0</v>
      </c>
      <c r="AO18" s="28">
        <v>0</v>
      </c>
      <c r="AP18" s="28">
        <v>0</v>
      </c>
      <c r="AQ18" s="28">
        <v>14886</v>
      </c>
      <c r="AR18" s="28">
        <v>1800000</v>
      </c>
      <c r="AS18" s="58">
        <f t="shared" si="5"/>
        <v>209609</v>
      </c>
      <c r="AT18" s="58">
        <f t="shared" si="5"/>
        <v>24160000</v>
      </c>
      <c r="AU18" s="28">
        <v>20986</v>
      </c>
      <c r="AV18" s="28">
        <v>2416000</v>
      </c>
      <c r="AW18" s="28">
        <v>0</v>
      </c>
      <c r="AX18" s="28">
        <v>0</v>
      </c>
      <c r="AY18" s="28">
        <v>0</v>
      </c>
      <c r="AZ18" s="28">
        <v>0</v>
      </c>
      <c r="BA18" s="28">
        <v>0</v>
      </c>
      <c r="BB18" s="28">
        <v>0</v>
      </c>
      <c r="BC18" s="28">
        <v>0</v>
      </c>
      <c r="BD18" s="28">
        <v>0</v>
      </c>
      <c r="BE18" s="28">
        <v>14140</v>
      </c>
      <c r="BF18" s="28">
        <v>2620000</v>
      </c>
      <c r="BG18" s="29">
        <f t="shared" si="6"/>
        <v>14140</v>
      </c>
      <c r="BH18" s="29">
        <f t="shared" si="6"/>
        <v>2620000</v>
      </c>
      <c r="BI18" s="29">
        <f t="shared" si="0"/>
        <v>223749</v>
      </c>
      <c r="BJ18" s="29">
        <f t="shared" si="0"/>
        <v>26780000</v>
      </c>
    </row>
    <row r="19" spans="1:62" ht="15" customHeight="1" x14ac:dyDescent="0.25">
      <c r="A19" s="26">
        <v>9</v>
      </c>
      <c r="B19" s="27" t="s">
        <v>162</v>
      </c>
      <c r="C19" s="28">
        <f t="shared" si="1"/>
        <v>202768</v>
      </c>
      <c r="D19" s="28">
        <f t="shared" si="1"/>
        <v>13400000</v>
      </c>
      <c r="E19" s="28">
        <f t="shared" si="2"/>
        <v>197340</v>
      </c>
      <c r="F19" s="28">
        <f t="shared" si="2"/>
        <v>12733005</v>
      </c>
      <c r="G19" s="28">
        <v>128327</v>
      </c>
      <c r="H19" s="28">
        <v>9295000</v>
      </c>
      <c r="I19" s="28">
        <v>54999</v>
      </c>
      <c r="J19" s="28">
        <v>1705000</v>
      </c>
      <c r="K19" s="57">
        <f t="shared" si="3"/>
        <v>183326</v>
      </c>
      <c r="L19" s="57">
        <f t="shared" si="3"/>
        <v>11000000</v>
      </c>
      <c r="M19" s="28">
        <v>14014</v>
      </c>
      <c r="N19" s="28">
        <v>1733005.0000000002</v>
      </c>
      <c r="O19" s="28">
        <v>8855</v>
      </c>
      <c r="P19" s="28">
        <v>1097874.0000000002</v>
      </c>
      <c r="Q19" s="28">
        <v>4823</v>
      </c>
      <c r="R19" s="28">
        <v>594155.00000000012</v>
      </c>
      <c r="S19" s="28">
        <v>605</v>
      </c>
      <c r="T19" s="28">
        <v>72840.000000000015</v>
      </c>
      <c r="U19" s="57">
        <f t="shared" si="4"/>
        <v>44643</v>
      </c>
      <c r="V19" s="57">
        <f t="shared" si="4"/>
        <v>6500000</v>
      </c>
      <c r="W19" s="28">
        <v>1264</v>
      </c>
      <c r="X19" s="28">
        <v>184556</v>
      </c>
      <c r="Y19" s="28">
        <v>26880</v>
      </c>
      <c r="Z19" s="28">
        <v>3817876.9999999995</v>
      </c>
      <c r="AA19" s="28">
        <v>3657</v>
      </c>
      <c r="AB19" s="28">
        <v>560801</v>
      </c>
      <c r="AC19" s="28">
        <v>3006</v>
      </c>
      <c r="AD19" s="28">
        <v>453294.00000000006</v>
      </c>
      <c r="AE19" s="28">
        <v>9836</v>
      </c>
      <c r="AF19" s="28">
        <v>1483472</v>
      </c>
      <c r="AG19" s="28">
        <v>2371</v>
      </c>
      <c r="AH19" s="28">
        <v>481745</v>
      </c>
      <c r="AI19" s="28">
        <v>1547</v>
      </c>
      <c r="AJ19" s="28">
        <v>317663.00000000006</v>
      </c>
      <c r="AK19" s="28">
        <v>3618</v>
      </c>
      <c r="AL19" s="28">
        <v>1737407.0000000002</v>
      </c>
      <c r="AM19" s="28">
        <v>4087</v>
      </c>
      <c r="AN19" s="28">
        <v>822832</v>
      </c>
      <c r="AO19" s="28">
        <v>6983</v>
      </c>
      <c r="AP19" s="28">
        <v>1402607.9999999998</v>
      </c>
      <c r="AQ19" s="28">
        <v>8614</v>
      </c>
      <c r="AR19" s="28">
        <v>1737745.0000000005</v>
      </c>
      <c r="AS19" s="58">
        <f t="shared" si="5"/>
        <v>274631</v>
      </c>
      <c r="AT19" s="58">
        <f t="shared" si="5"/>
        <v>26400000</v>
      </c>
      <c r="AU19" s="28">
        <v>41194</v>
      </c>
      <c r="AV19" s="28">
        <v>3959997.9999999995</v>
      </c>
      <c r="AW19" s="28">
        <v>0</v>
      </c>
      <c r="AX19" s="28">
        <v>0</v>
      </c>
      <c r="AY19" s="28">
        <v>0</v>
      </c>
      <c r="AZ19" s="28">
        <v>0</v>
      </c>
      <c r="BA19" s="28">
        <v>164</v>
      </c>
      <c r="BB19" s="28">
        <v>15827.000000000002</v>
      </c>
      <c r="BC19" s="28">
        <v>0</v>
      </c>
      <c r="BD19" s="28">
        <v>0</v>
      </c>
      <c r="BE19" s="28">
        <v>15386</v>
      </c>
      <c r="BF19" s="28">
        <v>1484173.0000000002</v>
      </c>
      <c r="BG19" s="29">
        <f t="shared" si="6"/>
        <v>15550</v>
      </c>
      <c r="BH19" s="29">
        <f t="shared" si="6"/>
        <v>1500000.0000000002</v>
      </c>
      <c r="BI19" s="29">
        <f t="shared" si="0"/>
        <v>290181</v>
      </c>
      <c r="BJ19" s="29">
        <f t="shared" si="0"/>
        <v>27900000</v>
      </c>
    </row>
    <row r="20" spans="1:62" ht="15" customHeight="1" x14ac:dyDescent="0.25">
      <c r="A20" s="26">
        <v>10</v>
      </c>
      <c r="B20" s="27" t="s">
        <v>163</v>
      </c>
      <c r="C20" s="28">
        <f t="shared" si="1"/>
        <v>43502</v>
      </c>
      <c r="D20" s="28">
        <f t="shared" si="1"/>
        <v>3080000</v>
      </c>
      <c r="E20" s="28">
        <f t="shared" si="2"/>
        <v>42783</v>
      </c>
      <c r="F20" s="28">
        <f t="shared" si="2"/>
        <v>3002398</v>
      </c>
      <c r="G20" s="28">
        <v>23208</v>
      </c>
      <c r="H20" s="28">
        <v>1690200</v>
      </c>
      <c r="I20" s="28">
        <v>9948</v>
      </c>
      <c r="J20" s="28">
        <v>299799.99999999994</v>
      </c>
      <c r="K20" s="57">
        <f t="shared" si="3"/>
        <v>33156</v>
      </c>
      <c r="L20" s="57">
        <f t="shared" si="3"/>
        <v>1990000</v>
      </c>
      <c r="M20" s="28">
        <v>9627</v>
      </c>
      <c r="N20" s="28">
        <v>1012398</v>
      </c>
      <c r="O20" s="28">
        <v>3937</v>
      </c>
      <c r="P20" s="28">
        <v>414758</v>
      </c>
      <c r="Q20" s="28">
        <v>719</v>
      </c>
      <c r="R20" s="28">
        <v>77602</v>
      </c>
      <c r="S20" s="28">
        <v>0</v>
      </c>
      <c r="T20" s="28">
        <v>0</v>
      </c>
      <c r="U20" s="57">
        <f t="shared" si="4"/>
        <v>3421</v>
      </c>
      <c r="V20" s="57">
        <f t="shared" si="4"/>
        <v>1650000</v>
      </c>
      <c r="W20" s="28">
        <v>0</v>
      </c>
      <c r="X20" s="28">
        <v>0</v>
      </c>
      <c r="Y20" s="28">
        <v>1064</v>
      </c>
      <c r="Z20" s="28">
        <v>1066410</v>
      </c>
      <c r="AA20" s="28">
        <v>0</v>
      </c>
      <c r="AB20" s="28">
        <v>0</v>
      </c>
      <c r="AC20" s="28">
        <v>2044</v>
      </c>
      <c r="AD20" s="28">
        <v>512820.00000000006</v>
      </c>
      <c r="AE20" s="28">
        <v>313</v>
      </c>
      <c r="AF20" s="28">
        <v>70770</v>
      </c>
      <c r="AG20" s="28">
        <v>0</v>
      </c>
      <c r="AH20" s="28">
        <v>0</v>
      </c>
      <c r="AI20" s="28">
        <v>2169</v>
      </c>
      <c r="AJ20" s="28">
        <v>434976</v>
      </c>
      <c r="AK20" s="28">
        <v>995</v>
      </c>
      <c r="AL20" s="28">
        <v>1015024</v>
      </c>
      <c r="AM20" s="28">
        <v>0</v>
      </c>
      <c r="AN20" s="28">
        <v>0</v>
      </c>
      <c r="AO20" s="28">
        <v>0</v>
      </c>
      <c r="AP20" s="28">
        <v>0</v>
      </c>
      <c r="AQ20" s="28">
        <v>0</v>
      </c>
      <c r="AR20" s="28">
        <v>0</v>
      </c>
      <c r="AS20" s="58">
        <f t="shared" si="5"/>
        <v>50087</v>
      </c>
      <c r="AT20" s="58">
        <f t="shared" si="5"/>
        <v>6180000</v>
      </c>
      <c r="AU20" s="28">
        <v>7514</v>
      </c>
      <c r="AV20" s="28">
        <v>927000.99999999988</v>
      </c>
      <c r="AW20" s="28">
        <v>0</v>
      </c>
      <c r="AX20" s="28">
        <v>0</v>
      </c>
      <c r="AY20" s="28">
        <v>0</v>
      </c>
      <c r="AZ20" s="28">
        <v>0</v>
      </c>
      <c r="BA20" s="28">
        <v>0</v>
      </c>
      <c r="BB20" s="28">
        <v>0</v>
      </c>
      <c r="BC20" s="28">
        <v>0</v>
      </c>
      <c r="BD20" s="28">
        <v>0</v>
      </c>
      <c r="BE20" s="28">
        <v>1367</v>
      </c>
      <c r="BF20" s="28">
        <v>700000</v>
      </c>
      <c r="BG20" s="29">
        <f t="shared" si="6"/>
        <v>1367</v>
      </c>
      <c r="BH20" s="29">
        <f t="shared" si="6"/>
        <v>700000</v>
      </c>
      <c r="BI20" s="29">
        <f t="shared" si="0"/>
        <v>51454</v>
      </c>
      <c r="BJ20" s="29">
        <f t="shared" si="0"/>
        <v>6880000</v>
      </c>
    </row>
    <row r="21" spans="1:62" ht="15" customHeight="1" x14ac:dyDescent="0.25">
      <c r="A21" s="26">
        <v>11</v>
      </c>
      <c r="B21" s="27" t="s">
        <v>164</v>
      </c>
      <c r="C21" s="28">
        <f t="shared" si="1"/>
        <v>89445</v>
      </c>
      <c r="D21" s="28">
        <f t="shared" si="1"/>
        <v>4939962.0000000009</v>
      </c>
      <c r="E21" s="28">
        <f t="shared" si="2"/>
        <v>79206</v>
      </c>
      <c r="F21" s="28">
        <f t="shared" si="2"/>
        <v>4436167.0000000009</v>
      </c>
      <c r="G21" s="28">
        <v>35031</v>
      </c>
      <c r="H21" s="28">
        <v>2700000</v>
      </c>
      <c r="I21" s="28">
        <v>15013</v>
      </c>
      <c r="J21" s="28">
        <v>300000.00000000029</v>
      </c>
      <c r="K21" s="57">
        <f t="shared" si="3"/>
        <v>50044</v>
      </c>
      <c r="L21" s="57">
        <f t="shared" si="3"/>
        <v>3000000.0000000005</v>
      </c>
      <c r="M21" s="28">
        <v>29162</v>
      </c>
      <c r="N21" s="28">
        <v>1436167.0000000002</v>
      </c>
      <c r="O21" s="28">
        <v>29162</v>
      </c>
      <c r="P21" s="28">
        <v>1436172</v>
      </c>
      <c r="Q21" s="28">
        <v>10239</v>
      </c>
      <c r="R21" s="28">
        <v>503794.99999999988</v>
      </c>
      <c r="S21" s="28">
        <v>0</v>
      </c>
      <c r="T21" s="28">
        <v>0</v>
      </c>
      <c r="U21" s="57">
        <f t="shared" si="4"/>
        <v>4647</v>
      </c>
      <c r="V21" s="57">
        <f t="shared" si="4"/>
        <v>2300024.9999999995</v>
      </c>
      <c r="W21" s="28">
        <v>0</v>
      </c>
      <c r="X21" s="28">
        <v>0</v>
      </c>
      <c r="Y21" s="28">
        <v>4466</v>
      </c>
      <c r="Z21" s="28">
        <v>2206699.9999999995</v>
      </c>
      <c r="AA21" s="28">
        <v>0</v>
      </c>
      <c r="AB21" s="28">
        <v>0</v>
      </c>
      <c r="AC21" s="28">
        <v>162</v>
      </c>
      <c r="AD21" s="28">
        <v>79933</v>
      </c>
      <c r="AE21" s="28">
        <v>19</v>
      </c>
      <c r="AF21" s="28">
        <v>13391.999999999998</v>
      </c>
      <c r="AG21" s="28">
        <v>87</v>
      </c>
      <c r="AH21" s="28">
        <v>21763</v>
      </c>
      <c r="AI21" s="28">
        <v>1315</v>
      </c>
      <c r="AJ21" s="28">
        <v>320685.99999999994</v>
      </c>
      <c r="AK21" s="28">
        <v>5413</v>
      </c>
      <c r="AL21" s="28">
        <v>1322165</v>
      </c>
      <c r="AM21" s="28">
        <v>316</v>
      </c>
      <c r="AN21" s="28">
        <v>76290.999999999985</v>
      </c>
      <c r="AO21" s="28">
        <v>1389</v>
      </c>
      <c r="AP21" s="28">
        <v>337794.00000000012</v>
      </c>
      <c r="AQ21" s="28">
        <v>167</v>
      </c>
      <c r="AR21" s="28">
        <v>41354.999999999993</v>
      </c>
      <c r="AS21" s="58">
        <f t="shared" si="5"/>
        <v>102779</v>
      </c>
      <c r="AT21" s="58">
        <f t="shared" si="5"/>
        <v>9360041</v>
      </c>
      <c r="AU21" s="28">
        <v>15416</v>
      </c>
      <c r="AV21" s="28">
        <v>1404000.0000000002</v>
      </c>
      <c r="AW21" s="28">
        <v>0</v>
      </c>
      <c r="AX21" s="28">
        <v>0</v>
      </c>
      <c r="AY21" s="28">
        <v>0</v>
      </c>
      <c r="AZ21" s="28">
        <v>0</v>
      </c>
      <c r="BA21" s="28">
        <v>0</v>
      </c>
      <c r="BB21" s="28">
        <v>0</v>
      </c>
      <c r="BC21" s="28">
        <v>0</v>
      </c>
      <c r="BD21" s="28">
        <v>0</v>
      </c>
      <c r="BE21" s="28">
        <v>8523</v>
      </c>
      <c r="BF21" s="28">
        <v>1679959.0000000005</v>
      </c>
      <c r="BG21" s="29">
        <f t="shared" si="6"/>
        <v>8523</v>
      </c>
      <c r="BH21" s="29">
        <f t="shared" si="6"/>
        <v>1679959.0000000005</v>
      </c>
      <c r="BI21" s="29">
        <f t="shared" si="0"/>
        <v>111302</v>
      </c>
      <c r="BJ21" s="29">
        <f t="shared" si="0"/>
        <v>11040000</v>
      </c>
    </row>
    <row r="22" spans="1:62" ht="15" customHeight="1" x14ac:dyDescent="0.25">
      <c r="A22" s="34">
        <v>12</v>
      </c>
      <c r="B22" s="30" t="s">
        <v>165</v>
      </c>
      <c r="C22" s="28">
        <f t="shared" si="1"/>
        <v>193697</v>
      </c>
      <c r="D22" s="28">
        <f t="shared" si="1"/>
        <v>17972800</v>
      </c>
      <c r="E22" s="28">
        <f t="shared" si="2"/>
        <v>189929</v>
      </c>
      <c r="F22" s="28">
        <f t="shared" si="2"/>
        <v>16813120</v>
      </c>
      <c r="G22" s="28">
        <v>126310</v>
      </c>
      <c r="H22" s="28">
        <v>11689500</v>
      </c>
      <c r="I22" s="28">
        <v>54133</v>
      </c>
      <c r="J22" s="28">
        <v>2747900</v>
      </c>
      <c r="K22" s="57">
        <f t="shared" si="3"/>
        <v>180443</v>
      </c>
      <c r="L22" s="57">
        <f t="shared" si="3"/>
        <v>14437400</v>
      </c>
      <c r="M22" s="28">
        <v>9486</v>
      </c>
      <c r="N22" s="28">
        <v>2375720.0000000005</v>
      </c>
      <c r="O22" s="28">
        <v>73</v>
      </c>
      <c r="P22" s="28">
        <v>19976</v>
      </c>
      <c r="Q22" s="28">
        <v>1300</v>
      </c>
      <c r="R22" s="28">
        <v>662290</v>
      </c>
      <c r="S22" s="28">
        <v>2468</v>
      </c>
      <c r="T22" s="28">
        <v>497390.00000000006</v>
      </c>
      <c r="U22" s="57">
        <f t="shared" si="4"/>
        <v>8397</v>
      </c>
      <c r="V22" s="57">
        <f t="shared" si="4"/>
        <v>3356900</v>
      </c>
      <c r="W22" s="28">
        <v>8278</v>
      </c>
      <c r="X22" s="28">
        <v>3319699</v>
      </c>
      <c r="Y22" s="28">
        <v>0</v>
      </c>
      <c r="Z22" s="28">
        <v>0</v>
      </c>
      <c r="AA22" s="28">
        <v>0</v>
      </c>
      <c r="AB22" s="28">
        <v>0</v>
      </c>
      <c r="AC22" s="28">
        <v>119</v>
      </c>
      <c r="AD22" s="28">
        <v>37201</v>
      </c>
      <c r="AE22" s="28">
        <v>0</v>
      </c>
      <c r="AF22" s="28">
        <v>0</v>
      </c>
      <c r="AG22" s="28">
        <v>34</v>
      </c>
      <c r="AH22" s="28">
        <v>100799.00000000001</v>
      </c>
      <c r="AI22" s="28">
        <v>341</v>
      </c>
      <c r="AJ22" s="28">
        <v>144004.00000000003</v>
      </c>
      <c r="AK22" s="28">
        <v>458</v>
      </c>
      <c r="AL22" s="28">
        <v>584966.99999999988</v>
      </c>
      <c r="AM22" s="28">
        <v>683</v>
      </c>
      <c r="AN22" s="28">
        <v>351380</v>
      </c>
      <c r="AO22" s="28">
        <v>56</v>
      </c>
      <c r="AP22" s="28">
        <v>30651</v>
      </c>
      <c r="AQ22" s="28">
        <v>4011</v>
      </c>
      <c r="AR22" s="28">
        <v>804999</v>
      </c>
      <c r="AS22" s="58">
        <f t="shared" si="5"/>
        <v>207677</v>
      </c>
      <c r="AT22" s="58">
        <f t="shared" si="5"/>
        <v>23346500</v>
      </c>
      <c r="AU22" s="28">
        <v>0</v>
      </c>
      <c r="AV22" s="28">
        <v>0</v>
      </c>
      <c r="AW22" s="28">
        <v>0</v>
      </c>
      <c r="AX22" s="28">
        <v>0</v>
      </c>
      <c r="AY22" s="28">
        <v>0</v>
      </c>
      <c r="AZ22" s="28">
        <v>0</v>
      </c>
      <c r="BA22" s="28">
        <v>0</v>
      </c>
      <c r="BB22" s="28">
        <v>0</v>
      </c>
      <c r="BC22" s="28">
        <v>0</v>
      </c>
      <c r="BD22" s="28">
        <v>0</v>
      </c>
      <c r="BE22" s="28">
        <v>0</v>
      </c>
      <c r="BF22" s="28">
        <v>0</v>
      </c>
      <c r="BG22" s="29">
        <f t="shared" si="6"/>
        <v>0</v>
      </c>
      <c r="BH22" s="29">
        <f t="shared" si="6"/>
        <v>0</v>
      </c>
      <c r="BI22" s="29">
        <f t="shared" si="0"/>
        <v>207677</v>
      </c>
      <c r="BJ22" s="29">
        <f t="shared" si="0"/>
        <v>23346500</v>
      </c>
    </row>
    <row r="23" spans="1:62" ht="15" customHeight="1" x14ac:dyDescent="0.25">
      <c r="A23" s="26">
        <v>13</v>
      </c>
      <c r="B23" s="27" t="s">
        <v>166</v>
      </c>
      <c r="C23" s="28">
        <f t="shared" si="1"/>
        <v>486151</v>
      </c>
      <c r="D23" s="28">
        <f t="shared" si="1"/>
        <v>46187300</v>
      </c>
      <c r="E23" s="28">
        <f t="shared" si="2"/>
        <v>477712</v>
      </c>
      <c r="F23" s="28">
        <f t="shared" si="2"/>
        <v>44593166</v>
      </c>
      <c r="G23" s="28">
        <v>292727</v>
      </c>
      <c r="H23" s="28">
        <v>29670500</v>
      </c>
      <c r="I23" s="28">
        <v>125450</v>
      </c>
      <c r="J23" s="28">
        <v>3728599.9999999986</v>
      </c>
      <c r="K23" s="57">
        <f t="shared" si="3"/>
        <v>418177</v>
      </c>
      <c r="L23" s="57">
        <f t="shared" si="3"/>
        <v>33399100</v>
      </c>
      <c r="M23" s="28">
        <v>59535</v>
      </c>
      <c r="N23" s="28">
        <v>11194066</v>
      </c>
      <c r="O23" s="28">
        <v>31371</v>
      </c>
      <c r="P23" s="28">
        <v>5849694</v>
      </c>
      <c r="Q23" s="28">
        <v>7568</v>
      </c>
      <c r="R23" s="28">
        <v>1430826.9999999998</v>
      </c>
      <c r="S23" s="28">
        <v>871</v>
      </c>
      <c r="T23" s="28">
        <v>163307</v>
      </c>
      <c r="U23" s="57">
        <f t="shared" si="4"/>
        <v>119316</v>
      </c>
      <c r="V23" s="57">
        <f t="shared" si="4"/>
        <v>20619500</v>
      </c>
      <c r="W23" s="28">
        <v>9170</v>
      </c>
      <c r="X23" s="28">
        <v>1592230.9999999998</v>
      </c>
      <c r="Y23" s="28">
        <v>26025</v>
      </c>
      <c r="Z23" s="28">
        <v>4478181.0000000009</v>
      </c>
      <c r="AA23" s="28">
        <v>17294</v>
      </c>
      <c r="AB23" s="28">
        <v>2985238</v>
      </c>
      <c r="AC23" s="28">
        <v>16543</v>
      </c>
      <c r="AD23" s="28">
        <v>2837030.0000000005</v>
      </c>
      <c r="AE23" s="28">
        <v>50284</v>
      </c>
      <c r="AF23" s="28">
        <v>8726819.9999999981</v>
      </c>
      <c r="AG23" s="28">
        <v>4482</v>
      </c>
      <c r="AH23" s="28">
        <v>593579.99999999988</v>
      </c>
      <c r="AI23" s="28">
        <v>13433</v>
      </c>
      <c r="AJ23" s="28">
        <v>1184482.9999999998</v>
      </c>
      <c r="AK23" s="28">
        <v>4769</v>
      </c>
      <c r="AL23" s="28">
        <v>2100828</v>
      </c>
      <c r="AM23" s="28">
        <v>5889</v>
      </c>
      <c r="AN23" s="28">
        <v>790889.00000000012</v>
      </c>
      <c r="AO23" s="28">
        <v>5339</v>
      </c>
      <c r="AP23" s="28">
        <v>716976.00000000023</v>
      </c>
      <c r="AQ23" s="28">
        <v>5190</v>
      </c>
      <c r="AR23" s="28">
        <v>649744</v>
      </c>
      <c r="AS23" s="58">
        <f t="shared" si="5"/>
        <v>644569</v>
      </c>
      <c r="AT23" s="58">
        <f t="shared" si="5"/>
        <v>72843300</v>
      </c>
      <c r="AU23" s="28">
        <v>96684</v>
      </c>
      <c r="AV23" s="28">
        <v>10926500</v>
      </c>
      <c r="AW23" s="28">
        <v>0</v>
      </c>
      <c r="AX23" s="28">
        <v>0</v>
      </c>
      <c r="AY23" s="28">
        <v>0</v>
      </c>
      <c r="AZ23" s="28">
        <v>0</v>
      </c>
      <c r="BA23" s="28">
        <v>2168</v>
      </c>
      <c r="BB23" s="28">
        <v>708356</v>
      </c>
      <c r="BC23" s="28">
        <v>0</v>
      </c>
      <c r="BD23" s="28">
        <v>0</v>
      </c>
      <c r="BE23" s="28">
        <v>16169</v>
      </c>
      <c r="BF23" s="28">
        <v>1649143.9999999995</v>
      </c>
      <c r="BG23" s="29">
        <f t="shared" si="6"/>
        <v>18337</v>
      </c>
      <c r="BH23" s="29">
        <f t="shared" si="6"/>
        <v>2357499.9999999995</v>
      </c>
      <c r="BI23" s="29">
        <f t="shared" si="0"/>
        <v>662906</v>
      </c>
      <c r="BJ23" s="29">
        <f t="shared" si="0"/>
        <v>75200800</v>
      </c>
    </row>
    <row r="24" spans="1:62" ht="15" customHeight="1" x14ac:dyDescent="0.25">
      <c r="A24" s="26">
        <v>14</v>
      </c>
      <c r="B24" s="27" t="s">
        <v>167</v>
      </c>
      <c r="C24" s="28">
        <f t="shared" si="1"/>
        <v>336773</v>
      </c>
      <c r="D24" s="28">
        <f t="shared" si="1"/>
        <v>20000000</v>
      </c>
      <c r="E24" s="28">
        <f t="shared" si="2"/>
        <v>334253</v>
      </c>
      <c r="F24" s="28">
        <f t="shared" si="2"/>
        <v>19576545</v>
      </c>
      <c r="G24" s="28">
        <v>218911</v>
      </c>
      <c r="H24" s="28">
        <v>11153200.000000002</v>
      </c>
      <c r="I24" s="28">
        <v>93814</v>
      </c>
      <c r="J24" s="28">
        <v>4846799.9999999981</v>
      </c>
      <c r="K24" s="57">
        <f t="shared" si="3"/>
        <v>312725</v>
      </c>
      <c r="L24" s="57">
        <f t="shared" si="3"/>
        <v>16000000</v>
      </c>
      <c r="M24" s="28">
        <v>21528</v>
      </c>
      <c r="N24" s="28">
        <v>3576544.9999999995</v>
      </c>
      <c r="O24" s="28">
        <v>4240</v>
      </c>
      <c r="P24" s="28">
        <v>726065.00000000012</v>
      </c>
      <c r="Q24" s="28">
        <v>2186</v>
      </c>
      <c r="R24" s="28">
        <v>358985</v>
      </c>
      <c r="S24" s="28">
        <v>334</v>
      </c>
      <c r="T24" s="28">
        <v>64469.999999999993</v>
      </c>
      <c r="U24" s="57">
        <f t="shared" si="4"/>
        <v>13482</v>
      </c>
      <c r="V24" s="57">
        <f t="shared" si="4"/>
        <v>6000000</v>
      </c>
      <c r="W24" s="28">
        <v>0</v>
      </c>
      <c r="X24" s="28">
        <v>0</v>
      </c>
      <c r="Y24" s="28">
        <v>19</v>
      </c>
      <c r="Z24" s="28">
        <v>3919</v>
      </c>
      <c r="AA24" s="28">
        <v>4417</v>
      </c>
      <c r="AB24" s="28">
        <v>1964993.0000000005</v>
      </c>
      <c r="AC24" s="28">
        <v>4672</v>
      </c>
      <c r="AD24" s="28">
        <v>2085657.9999999998</v>
      </c>
      <c r="AE24" s="28">
        <v>4374</v>
      </c>
      <c r="AF24" s="28">
        <v>1945430</v>
      </c>
      <c r="AG24" s="28">
        <v>979</v>
      </c>
      <c r="AH24" s="28">
        <v>80055</v>
      </c>
      <c r="AI24" s="28">
        <v>266</v>
      </c>
      <c r="AJ24" s="28">
        <v>56737</v>
      </c>
      <c r="AK24" s="28">
        <v>1274</v>
      </c>
      <c r="AL24" s="28">
        <v>1038743</v>
      </c>
      <c r="AM24" s="28">
        <v>9227</v>
      </c>
      <c r="AN24" s="28">
        <v>741406</v>
      </c>
      <c r="AO24" s="28">
        <v>8529</v>
      </c>
      <c r="AP24" s="28">
        <v>693245.99999999988</v>
      </c>
      <c r="AQ24" s="28">
        <v>2826</v>
      </c>
      <c r="AR24" s="28">
        <v>229813</v>
      </c>
      <c r="AS24" s="58">
        <f t="shared" si="5"/>
        <v>373356</v>
      </c>
      <c r="AT24" s="58">
        <f t="shared" si="5"/>
        <v>28840000</v>
      </c>
      <c r="AU24" s="28">
        <v>56006</v>
      </c>
      <c r="AV24" s="28">
        <v>4326004</v>
      </c>
      <c r="AW24" s="28">
        <v>0</v>
      </c>
      <c r="AX24" s="28">
        <v>0</v>
      </c>
      <c r="AY24" s="28">
        <v>0</v>
      </c>
      <c r="AZ24" s="28">
        <v>0</v>
      </c>
      <c r="BA24" s="28">
        <v>202</v>
      </c>
      <c r="BB24" s="28">
        <v>611249.00000000012</v>
      </c>
      <c r="BC24" s="28">
        <v>0</v>
      </c>
      <c r="BD24" s="28">
        <v>0</v>
      </c>
      <c r="BE24" s="28">
        <v>5492</v>
      </c>
      <c r="BF24" s="28">
        <v>1138751</v>
      </c>
      <c r="BG24" s="29">
        <f t="shared" si="6"/>
        <v>5694</v>
      </c>
      <c r="BH24" s="29">
        <f t="shared" si="6"/>
        <v>1750000</v>
      </c>
      <c r="BI24" s="29">
        <f t="shared" si="0"/>
        <v>379050</v>
      </c>
      <c r="BJ24" s="29">
        <f t="shared" si="0"/>
        <v>30590000</v>
      </c>
    </row>
    <row r="25" spans="1:62" ht="15" customHeight="1" x14ac:dyDescent="0.25">
      <c r="A25" s="26">
        <v>15</v>
      </c>
      <c r="B25" s="27" t="s">
        <v>168</v>
      </c>
      <c r="C25" s="28">
        <f t="shared" si="1"/>
        <v>389472</v>
      </c>
      <c r="D25" s="28">
        <f t="shared" si="1"/>
        <v>42400577</v>
      </c>
      <c r="E25" s="28">
        <f t="shared" si="2"/>
        <v>385806</v>
      </c>
      <c r="F25" s="28">
        <f t="shared" si="2"/>
        <v>41352388</v>
      </c>
      <c r="G25" s="28">
        <v>126510</v>
      </c>
      <c r="H25" s="28">
        <v>12401106</v>
      </c>
      <c r="I25" s="28">
        <v>126501</v>
      </c>
      <c r="J25" s="28">
        <v>12401106</v>
      </c>
      <c r="K25" s="57">
        <f t="shared" si="3"/>
        <v>253011</v>
      </c>
      <c r="L25" s="57">
        <f t="shared" si="3"/>
        <v>24802212</v>
      </c>
      <c r="M25" s="28">
        <v>132795</v>
      </c>
      <c r="N25" s="28">
        <v>16550176</v>
      </c>
      <c r="O25" s="28">
        <v>52640</v>
      </c>
      <c r="P25" s="28">
        <v>4324668.9999999991</v>
      </c>
      <c r="Q25" s="28">
        <v>2317</v>
      </c>
      <c r="R25" s="28">
        <v>312732</v>
      </c>
      <c r="S25" s="28">
        <v>1349</v>
      </c>
      <c r="T25" s="28">
        <v>735457.00000000012</v>
      </c>
      <c r="U25" s="57">
        <f t="shared" si="4"/>
        <v>73893</v>
      </c>
      <c r="V25" s="57">
        <f t="shared" si="4"/>
        <v>36500001</v>
      </c>
      <c r="W25" s="28">
        <v>72732</v>
      </c>
      <c r="X25" s="28">
        <v>34283930</v>
      </c>
      <c r="Y25" s="28">
        <v>913</v>
      </c>
      <c r="Z25" s="28">
        <v>1574272</v>
      </c>
      <c r="AA25" s="28">
        <v>248</v>
      </c>
      <c r="AB25" s="28">
        <v>641799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7293</v>
      </c>
      <c r="AJ25" s="28">
        <v>1565223</v>
      </c>
      <c r="AK25" s="28">
        <v>7357</v>
      </c>
      <c r="AL25" s="28">
        <v>5445639.0000000009</v>
      </c>
      <c r="AM25" s="28">
        <v>0</v>
      </c>
      <c r="AN25" s="28">
        <v>0</v>
      </c>
      <c r="AO25" s="28">
        <v>0</v>
      </c>
      <c r="AP25" s="28">
        <v>0</v>
      </c>
      <c r="AQ25" s="28">
        <v>52185</v>
      </c>
      <c r="AR25" s="28">
        <v>7290645.9999999991</v>
      </c>
      <c r="AS25" s="58">
        <f t="shared" si="5"/>
        <v>530200</v>
      </c>
      <c r="AT25" s="58">
        <f t="shared" si="5"/>
        <v>93202086</v>
      </c>
      <c r="AU25" s="28">
        <v>21739</v>
      </c>
      <c r="AV25" s="28">
        <v>6196418.9999999991</v>
      </c>
      <c r="AW25" s="28">
        <v>0</v>
      </c>
      <c r="AX25" s="28">
        <v>0</v>
      </c>
      <c r="AY25" s="28">
        <v>0</v>
      </c>
      <c r="AZ25" s="28">
        <v>0</v>
      </c>
      <c r="BA25" s="28">
        <v>13181</v>
      </c>
      <c r="BB25" s="28">
        <v>9571746</v>
      </c>
      <c r="BC25" s="28">
        <v>0</v>
      </c>
      <c r="BD25" s="28">
        <v>0</v>
      </c>
      <c r="BE25" s="28">
        <v>180073</v>
      </c>
      <c r="BF25" s="28">
        <v>43632237</v>
      </c>
      <c r="BG25" s="29">
        <f t="shared" si="6"/>
        <v>193254</v>
      </c>
      <c r="BH25" s="29">
        <f t="shared" si="6"/>
        <v>53203983</v>
      </c>
      <c r="BI25" s="29">
        <f t="shared" si="0"/>
        <v>723454</v>
      </c>
      <c r="BJ25" s="29">
        <f t="shared" si="0"/>
        <v>146406069</v>
      </c>
    </row>
    <row r="26" spans="1:62" ht="15" customHeight="1" x14ac:dyDescent="0.25">
      <c r="A26" s="26">
        <v>16</v>
      </c>
      <c r="B26" s="27" t="s">
        <v>169</v>
      </c>
      <c r="C26" s="28">
        <f t="shared" si="1"/>
        <v>505471</v>
      </c>
      <c r="D26" s="28">
        <f t="shared" si="1"/>
        <v>34682800</v>
      </c>
      <c r="E26" s="28">
        <f t="shared" si="2"/>
        <v>485663</v>
      </c>
      <c r="F26" s="28">
        <f t="shared" si="2"/>
        <v>32505680</v>
      </c>
      <c r="G26" s="28">
        <v>310639</v>
      </c>
      <c r="H26" s="28">
        <v>22839400</v>
      </c>
      <c r="I26" s="28">
        <v>133134</v>
      </c>
      <c r="J26" s="28">
        <v>5741400</v>
      </c>
      <c r="K26" s="57">
        <f t="shared" si="3"/>
        <v>443773</v>
      </c>
      <c r="L26" s="57">
        <f t="shared" si="3"/>
        <v>28580800</v>
      </c>
      <c r="M26" s="28">
        <v>41890</v>
      </c>
      <c r="N26" s="28">
        <v>3924880.0000000005</v>
      </c>
      <c r="O26" s="28">
        <v>13093</v>
      </c>
      <c r="P26" s="28">
        <v>928291</v>
      </c>
      <c r="Q26" s="28">
        <v>7471</v>
      </c>
      <c r="R26" s="28">
        <v>619575</v>
      </c>
      <c r="S26" s="28">
        <v>12337</v>
      </c>
      <c r="T26" s="28">
        <v>1557545</v>
      </c>
      <c r="U26" s="57">
        <f t="shared" si="4"/>
        <v>17267</v>
      </c>
      <c r="V26" s="57">
        <f t="shared" si="4"/>
        <v>15235300</v>
      </c>
      <c r="W26" s="28">
        <v>3463</v>
      </c>
      <c r="X26" s="28">
        <v>3046989.0000000005</v>
      </c>
      <c r="Y26" s="28">
        <v>5001</v>
      </c>
      <c r="Z26" s="28">
        <v>4570577.9999999991</v>
      </c>
      <c r="AA26" s="28">
        <v>3463</v>
      </c>
      <c r="AB26" s="28">
        <v>3047028.0000000005</v>
      </c>
      <c r="AC26" s="28">
        <v>3463</v>
      </c>
      <c r="AD26" s="28">
        <v>3047028.0000000005</v>
      </c>
      <c r="AE26" s="28">
        <v>1877</v>
      </c>
      <c r="AF26" s="28">
        <v>1523677</v>
      </c>
      <c r="AG26" s="28">
        <v>786</v>
      </c>
      <c r="AH26" s="28">
        <v>213771.99999999997</v>
      </c>
      <c r="AI26" s="28">
        <v>4221</v>
      </c>
      <c r="AJ26" s="28">
        <v>1190947</v>
      </c>
      <c r="AK26" s="28">
        <v>3754</v>
      </c>
      <c r="AL26" s="28">
        <v>2285309</v>
      </c>
      <c r="AM26" s="28">
        <v>782</v>
      </c>
      <c r="AN26" s="28">
        <v>178085</v>
      </c>
      <c r="AO26" s="28">
        <v>786</v>
      </c>
      <c r="AP26" s="28">
        <v>213771.99999999997</v>
      </c>
      <c r="AQ26" s="28">
        <v>2387</v>
      </c>
      <c r="AR26" s="28">
        <v>473315.00000000012</v>
      </c>
      <c r="AS26" s="58">
        <f t="shared" si="5"/>
        <v>535454</v>
      </c>
      <c r="AT26" s="58">
        <f t="shared" si="5"/>
        <v>54473300</v>
      </c>
      <c r="AU26" s="28">
        <v>80318</v>
      </c>
      <c r="AV26" s="28">
        <v>8171009</v>
      </c>
      <c r="AW26" s="28">
        <v>0</v>
      </c>
      <c r="AX26" s="28">
        <v>0</v>
      </c>
      <c r="AY26" s="28">
        <v>0</v>
      </c>
      <c r="AZ26" s="28">
        <v>0</v>
      </c>
      <c r="BA26" s="28">
        <v>3999</v>
      </c>
      <c r="BB26" s="28">
        <v>1911059.9999999998</v>
      </c>
      <c r="BC26" s="28">
        <v>0</v>
      </c>
      <c r="BD26" s="28">
        <v>0</v>
      </c>
      <c r="BE26" s="28">
        <v>7992</v>
      </c>
      <c r="BF26" s="28">
        <v>4004940</v>
      </c>
      <c r="BG26" s="29">
        <f t="shared" si="6"/>
        <v>11991</v>
      </c>
      <c r="BH26" s="29">
        <f t="shared" si="6"/>
        <v>5916000</v>
      </c>
      <c r="BI26" s="29">
        <f t="shared" si="0"/>
        <v>547445</v>
      </c>
      <c r="BJ26" s="29">
        <f t="shared" si="0"/>
        <v>60389300</v>
      </c>
    </row>
    <row r="27" spans="1:62" ht="15" customHeight="1" x14ac:dyDescent="0.25">
      <c r="A27" s="26">
        <v>17</v>
      </c>
      <c r="B27" s="27" t="s">
        <v>170</v>
      </c>
      <c r="C27" s="28">
        <f t="shared" si="1"/>
        <v>997</v>
      </c>
      <c r="D27" s="28">
        <f t="shared" si="1"/>
        <v>1170788</v>
      </c>
      <c r="E27" s="28">
        <f t="shared" si="2"/>
        <v>0</v>
      </c>
      <c r="F27" s="28">
        <f t="shared" si="2"/>
        <v>0</v>
      </c>
      <c r="G27" s="28">
        <v>0</v>
      </c>
      <c r="H27" s="28">
        <v>0</v>
      </c>
      <c r="I27" s="28">
        <v>0</v>
      </c>
      <c r="J27" s="28">
        <v>0</v>
      </c>
      <c r="K27" s="57">
        <f t="shared" si="3"/>
        <v>0</v>
      </c>
      <c r="L27" s="57">
        <f t="shared" si="3"/>
        <v>0</v>
      </c>
      <c r="M27" s="28">
        <v>0</v>
      </c>
      <c r="N27" s="28">
        <v>0</v>
      </c>
      <c r="O27" s="28">
        <v>0</v>
      </c>
      <c r="P27" s="28">
        <v>0</v>
      </c>
      <c r="Q27" s="28">
        <v>0</v>
      </c>
      <c r="R27" s="28">
        <v>0</v>
      </c>
      <c r="S27" s="28">
        <v>997</v>
      </c>
      <c r="T27" s="28">
        <v>1170788</v>
      </c>
      <c r="U27" s="57">
        <f t="shared" si="4"/>
        <v>266809</v>
      </c>
      <c r="V27" s="57">
        <f t="shared" si="4"/>
        <v>1262768000</v>
      </c>
      <c r="W27" s="28">
        <v>131780</v>
      </c>
      <c r="X27" s="28">
        <v>404926900</v>
      </c>
      <c r="Y27" s="28">
        <v>119136</v>
      </c>
      <c r="Z27" s="28">
        <v>474346100</v>
      </c>
      <c r="AA27" s="28">
        <v>14481</v>
      </c>
      <c r="AB27" s="28">
        <v>293753300</v>
      </c>
      <c r="AC27" s="28">
        <v>0</v>
      </c>
      <c r="AD27" s="28">
        <v>0</v>
      </c>
      <c r="AE27" s="28">
        <v>1412</v>
      </c>
      <c r="AF27" s="28">
        <v>89741700</v>
      </c>
      <c r="AG27" s="28">
        <v>1262</v>
      </c>
      <c r="AH27" s="28">
        <v>300237300</v>
      </c>
      <c r="AI27" s="28">
        <v>2598</v>
      </c>
      <c r="AJ27" s="28">
        <v>5533600</v>
      </c>
      <c r="AK27" s="28">
        <v>74370</v>
      </c>
      <c r="AL27" s="28">
        <v>350862293</v>
      </c>
      <c r="AM27" s="28">
        <v>2545</v>
      </c>
      <c r="AN27" s="28">
        <v>5893900</v>
      </c>
      <c r="AO27" s="28">
        <v>753</v>
      </c>
      <c r="AP27" s="28">
        <v>602300</v>
      </c>
      <c r="AQ27" s="28">
        <v>9372</v>
      </c>
      <c r="AR27" s="28">
        <v>119658200</v>
      </c>
      <c r="AS27" s="58">
        <f t="shared" si="5"/>
        <v>358706</v>
      </c>
      <c r="AT27" s="58">
        <f t="shared" si="5"/>
        <v>2046726381</v>
      </c>
      <c r="AU27" s="28">
        <v>0</v>
      </c>
      <c r="AV27" s="28">
        <v>0</v>
      </c>
      <c r="AW27" s="28">
        <v>0</v>
      </c>
      <c r="AX27" s="28">
        <v>0</v>
      </c>
      <c r="AY27" s="28">
        <v>465</v>
      </c>
      <c r="AZ27" s="28">
        <v>1151070</v>
      </c>
      <c r="BA27" s="28">
        <v>4199</v>
      </c>
      <c r="BB27" s="28">
        <v>48285006</v>
      </c>
      <c r="BC27" s="28">
        <v>0</v>
      </c>
      <c r="BD27" s="28">
        <v>0</v>
      </c>
      <c r="BE27" s="28">
        <v>348575</v>
      </c>
      <c r="BF27" s="28">
        <v>1505514306.0000002</v>
      </c>
      <c r="BG27" s="29">
        <f t="shared" si="6"/>
        <v>353239</v>
      </c>
      <c r="BH27" s="29">
        <f t="shared" si="6"/>
        <v>1554950382.0000002</v>
      </c>
      <c r="BI27" s="29">
        <f t="shared" ref="BI27:BJ42" si="7">BG27+AS27</f>
        <v>711945</v>
      </c>
      <c r="BJ27" s="29">
        <f t="shared" si="7"/>
        <v>3601676763</v>
      </c>
    </row>
    <row r="28" spans="1:62" ht="15" customHeight="1" x14ac:dyDescent="0.25">
      <c r="A28" s="26">
        <v>18</v>
      </c>
      <c r="B28" s="27" t="s">
        <v>171</v>
      </c>
      <c r="C28" s="28">
        <f t="shared" si="1"/>
        <v>11906</v>
      </c>
      <c r="D28" s="28">
        <f t="shared" si="1"/>
        <v>29866200</v>
      </c>
      <c r="E28" s="28">
        <f t="shared" si="2"/>
        <v>10453</v>
      </c>
      <c r="F28" s="28">
        <f t="shared" si="2"/>
        <v>20358000</v>
      </c>
      <c r="G28" s="28">
        <v>0</v>
      </c>
      <c r="H28" s="28">
        <v>0</v>
      </c>
      <c r="I28" s="28">
        <v>0</v>
      </c>
      <c r="J28" s="28">
        <v>0</v>
      </c>
      <c r="K28" s="57">
        <f t="shared" ref="K28:L46" si="8">G28+I28</f>
        <v>0</v>
      </c>
      <c r="L28" s="57">
        <f t="shared" si="8"/>
        <v>0</v>
      </c>
      <c r="M28" s="28">
        <v>10453</v>
      </c>
      <c r="N28" s="28">
        <v>20358000</v>
      </c>
      <c r="O28" s="28">
        <v>10451</v>
      </c>
      <c r="P28" s="28">
        <v>20358000</v>
      </c>
      <c r="Q28" s="28">
        <v>110</v>
      </c>
      <c r="R28" s="28">
        <v>1606700</v>
      </c>
      <c r="S28" s="28">
        <v>1343</v>
      </c>
      <c r="T28" s="28">
        <v>7901500</v>
      </c>
      <c r="U28" s="57">
        <f t="shared" ref="U28:V46" si="9">W28+Y28+AA28+AC28+AE28</f>
        <v>170127</v>
      </c>
      <c r="V28" s="57">
        <f t="shared" si="9"/>
        <v>518175000</v>
      </c>
      <c r="W28" s="28">
        <v>117285</v>
      </c>
      <c r="X28" s="28">
        <v>205139000</v>
      </c>
      <c r="Y28" s="28">
        <v>44099</v>
      </c>
      <c r="Z28" s="28">
        <v>207206000</v>
      </c>
      <c r="AA28" s="28">
        <v>6683</v>
      </c>
      <c r="AB28" s="28">
        <v>80010000</v>
      </c>
      <c r="AC28" s="28">
        <v>0</v>
      </c>
      <c r="AD28" s="28">
        <v>0</v>
      </c>
      <c r="AE28" s="28">
        <v>2060</v>
      </c>
      <c r="AF28" s="28">
        <v>25820000</v>
      </c>
      <c r="AG28" s="28">
        <v>2429</v>
      </c>
      <c r="AH28" s="28">
        <v>8360000</v>
      </c>
      <c r="AI28" s="28">
        <v>22977</v>
      </c>
      <c r="AJ28" s="28">
        <v>8480000</v>
      </c>
      <c r="AK28" s="28">
        <v>198784</v>
      </c>
      <c r="AL28" s="28">
        <v>123715900</v>
      </c>
      <c r="AM28" s="28">
        <v>796</v>
      </c>
      <c r="AN28" s="28">
        <v>2071500</v>
      </c>
      <c r="AO28" s="28">
        <v>14</v>
      </c>
      <c r="AP28" s="28">
        <v>80000</v>
      </c>
      <c r="AQ28" s="28">
        <v>7736</v>
      </c>
      <c r="AR28" s="28">
        <v>17235000</v>
      </c>
      <c r="AS28" s="58">
        <f t="shared" ref="AS28:AT46" si="10">C28+U28+AG28+AI28+AK28+AM28+AO28+AQ28</f>
        <v>414769</v>
      </c>
      <c r="AT28" s="58">
        <f t="shared" si="10"/>
        <v>707983600</v>
      </c>
      <c r="AU28" s="28">
        <v>41474</v>
      </c>
      <c r="AV28" s="28">
        <v>70765800</v>
      </c>
      <c r="AW28" s="28">
        <v>146</v>
      </c>
      <c r="AX28" s="28">
        <v>991000</v>
      </c>
      <c r="AY28" s="28">
        <v>2485</v>
      </c>
      <c r="AZ28" s="28">
        <v>3558000</v>
      </c>
      <c r="BA28" s="28">
        <v>13266</v>
      </c>
      <c r="BB28" s="28">
        <v>94796500</v>
      </c>
      <c r="BC28" s="28">
        <v>112020</v>
      </c>
      <c r="BD28" s="28">
        <v>61874500</v>
      </c>
      <c r="BE28" s="28">
        <v>1303227</v>
      </c>
      <c r="BF28" s="28">
        <v>1232180000</v>
      </c>
      <c r="BG28" s="29">
        <f t="shared" si="6"/>
        <v>1431144</v>
      </c>
      <c r="BH28" s="29">
        <f t="shared" si="6"/>
        <v>1393400000</v>
      </c>
      <c r="BI28" s="29">
        <f t="shared" si="7"/>
        <v>1845913</v>
      </c>
      <c r="BJ28" s="29">
        <f t="shared" si="7"/>
        <v>2101383600</v>
      </c>
    </row>
    <row r="29" spans="1:62" ht="15" customHeight="1" x14ac:dyDescent="0.25">
      <c r="A29" s="26">
        <v>19</v>
      </c>
      <c r="B29" s="27" t="s">
        <v>172</v>
      </c>
      <c r="C29" s="28">
        <f t="shared" si="1"/>
        <v>125587</v>
      </c>
      <c r="D29" s="28">
        <f t="shared" si="1"/>
        <v>18149999.999999996</v>
      </c>
      <c r="E29" s="28">
        <f t="shared" ref="E29:F44" si="11">K29+M29</f>
        <v>117098</v>
      </c>
      <c r="F29" s="28">
        <f t="shared" si="11"/>
        <v>16005631.999999998</v>
      </c>
      <c r="G29" s="28">
        <v>70612</v>
      </c>
      <c r="H29" s="28">
        <v>10352999.999999998</v>
      </c>
      <c r="I29" s="28">
        <v>30263</v>
      </c>
      <c r="J29" s="28">
        <v>1546999.9999999998</v>
      </c>
      <c r="K29" s="57">
        <f t="shared" si="8"/>
        <v>100875</v>
      </c>
      <c r="L29" s="57">
        <f t="shared" si="8"/>
        <v>11899999.999999998</v>
      </c>
      <c r="M29" s="28">
        <v>16223</v>
      </c>
      <c r="N29" s="28">
        <v>4105632</v>
      </c>
      <c r="O29" s="28">
        <v>7612</v>
      </c>
      <c r="P29" s="28">
        <v>1928002</v>
      </c>
      <c r="Q29" s="28">
        <v>6281</v>
      </c>
      <c r="R29" s="28">
        <v>1586242.9999999998</v>
      </c>
      <c r="S29" s="28">
        <v>2208</v>
      </c>
      <c r="T29" s="28">
        <v>558124.99999999988</v>
      </c>
      <c r="U29" s="57">
        <f t="shared" si="9"/>
        <v>72283</v>
      </c>
      <c r="V29" s="57">
        <f t="shared" si="9"/>
        <v>32920000</v>
      </c>
      <c r="W29" s="28">
        <v>36199</v>
      </c>
      <c r="X29" s="28">
        <v>16460000</v>
      </c>
      <c r="Y29" s="28">
        <v>14445</v>
      </c>
      <c r="Z29" s="28">
        <v>6584000</v>
      </c>
      <c r="AA29" s="28">
        <v>21639</v>
      </c>
      <c r="AB29" s="28">
        <v>9876000</v>
      </c>
      <c r="AC29" s="28">
        <v>0</v>
      </c>
      <c r="AD29" s="28">
        <v>0</v>
      </c>
      <c r="AE29" s="28">
        <v>0</v>
      </c>
      <c r="AF29" s="28">
        <v>0</v>
      </c>
      <c r="AG29" s="28">
        <v>0</v>
      </c>
      <c r="AH29" s="28">
        <v>0</v>
      </c>
      <c r="AI29" s="28">
        <v>3171</v>
      </c>
      <c r="AJ29" s="28">
        <v>840000</v>
      </c>
      <c r="AK29" s="28">
        <v>10238</v>
      </c>
      <c r="AL29" s="28">
        <v>6340000</v>
      </c>
      <c r="AM29" s="28">
        <v>0</v>
      </c>
      <c r="AN29" s="28">
        <v>0</v>
      </c>
      <c r="AO29" s="28">
        <v>0</v>
      </c>
      <c r="AP29" s="28">
        <v>0</v>
      </c>
      <c r="AQ29" s="28">
        <v>9084</v>
      </c>
      <c r="AR29" s="28">
        <v>2750000</v>
      </c>
      <c r="AS29" s="58">
        <f t="shared" si="10"/>
        <v>220363</v>
      </c>
      <c r="AT29" s="58">
        <f t="shared" si="10"/>
        <v>61000000</v>
      </c>
      <c r="AU29" s="28">
        <v>22049</v>
      </c>
      <c r="AV29" s="28">
        <v>6100003</v>
      </c>
      <c r="AW29" s="28">
        <v>0</v>
      </c>
      <c r="AX29" s="28">
        <v>0</v>
      </c>
      <c r="AY29" s="28">
        <v>5504</v>
      </c>
      <c r="AZ29" s="28">
        <v>10698564.000000002</v>
      </c>
      <c r="BA29" s="28">
        <v>4364</v>
      </c>
      <c r="BB29" s="28">
        <v>18998231</v>
      </c>
      <c r="BC29" s="28">
        <v>17325</v>
      </c>
      <c r="BD29" s="28">
        <v>9998574</v>
      </c>
      <c r="BE29" s="28">
        <v>21647</v>
      </c>
      <c r="BF29" s="28">
        <v>9804631</v>
      </c>
      <c r="BG29" s="29">
        <f t="shared" ref="BG29:BH44" si="12">AW29+AY29+BA29+BC29+BE29</f>
        <v>48840</v>
      </c>
      <c r="BH29" s="29">
        <f t="shared" si="12"/>
        <v>49500000</v>
      </c>
      <c r="BI29" s="29">
        <f t="shared" si="7"/>
        <v>269203</v>
      </c>
      <c r="BJ29" s="29">
        <f t="shared" si="7"/>
        <v>110500000</v>
      </c>
    </row>
    <row r="30" spans="1:62" ht="15" customHeight="1" x14ac:dyDescent="0.25">
      <c r="A30" s="34">
        <v>20</v>
      </c>
      <c r="B30" s="30" t="s">
        <v>173</v>
      </c>
      <c r="C30" s="28">
        <f t="shared" si="1"/>
        <v>330514</v>
      </c>
      <c r="D30" s="28">
        <f t="shared" si="1"/>
        <v>31006200</v>
      </c>
      <c r="E30" s="28">
        <f t="shared" si="11"/>
        <v>310919</v>
      </c>
      <c r="F30" s="28">
        <f t="shared" si="11"/>
        <v>28870100</v>
      </c>
      <c r="G30" s="28">
        <v>198544</v>
      </c>
      <c r="H30" s="28">
        <v>20316770</v>
      </c>
      <c r="I30" s="28">
        <v>85088</v>
      </c>
      <c r="J30" s="28">
        <v>5079192</v>
      </c>
      <c r="K30" s="57">
        <f t="shared" si="8"/>
        <v>283632</v>
      </c>
      <c r="L30" s="57">
        <f t="shared" si="8"/>
        <v>25395962</v>
      </c>
      <c r="M30" s="28">
        <v>27287</v>
      </c>
      <c r="N30" s="28">
        <v>3474138.0000000005</v>
      </c>
      <c r="O30" s="28">
        <v>0</v>
      </c>
      <c r="P30" s="28">
        <v>0</v>
      </c>
      <c r="Q30" s="28">
        <v>7965</v>
      </c>
      <c r="R30" s="28">
        <v>773000</v>
      </c>
      <c r="S30" s="28">
        <v>11630</v>
      </c>
      <c r="T30" s="28">
        <v>1363100</v>
      </c>
      <c r="U30" s="57">
        <f t="shared" si="9"/>
        <v>7500</v>
      </c>
      <c r="V30" s="57">
        <f t="shared" si="9"/>
        <v>9627600</v>
      </c>
      <c r="W30" s="28">
        <v>5947</v>
      </c>
      <c r="X30" s="28">
        <v>3791200</v>
      </c>
      <c r="Y30" s="28">
        <v>906</v>
      </c>
      <c r="Z30" s="28">
        <v>2414500</v>
      </c>
      <c r="AA30" s="28">
        <v>647</v>
      </c>
      <c r="AB30" s="28">
        <v>3421900</v>
      </c>
      <c r="AC30" s="28">
        <v>0</v>
      </c>
      <c r="AD30" s="28">
        <v>0</v>
      </c>
      <c r="AE30" s="28">
        <v>0</v>
      </c>
      <c r="AF30" s="28">
        <v>0</v>
      </c>
      <c r="AG30" s="28">
        <v>200</v>
      </c>
      <c r="AH30" s="28">
        <v>20000</v>
      </c>
      <c r="AI30" s="28">
        <v>2409</v>
      </c>
      <c r="AJ30" s="28">
        <v>1232400</v>
      </c>
      <c r="AK30" s="28">
        <v>3534</v>
      </c>
      <c r="AL30" s="28">
        <v>4408969</v>
      </c>
      <c r="AM30" s="28">
        <v>3074</v>
      </c>
      <c r="AN30" s="28">
        <v>392300</v>
      </c>
      <c r="AO30" s="28">
        <v>3862</v>
      </c>
      <c r="AP30" s="28">
        <v>448700</v>
      </c>
      <c r="AQ30" s="28">
        <v>7895</v>
      </c>
      <c r="AR30" s="28">
        <v>1298100</v>
      </c>
      <c r="AS30" s="58">
        <f t="shared" si="10"/>
        <v>358988</v>
      </c>
      <c r="AT30" s="58">
        <f t="shared" si="10"/>
        <v>48434269</v>
      </c>
      <c r="AU30" s="28">
        <v>0</v>
      </c>
      <c r="AV30" s="28">
        <v>0</v>
      </c>
      <c r="AW30" s="28">
        <v>0</v>
      </c>
      <c r="AX30" s="28">
        <v>0</v>
      </c>
      <c r="AY30" s="28">
        <v>87546</v>
      </c>
      <c r="AZ30" s="28">
        <v>24217100</v>
      </c>
      <c r="BA30" s="28">
        <v>35238</v>
      </c>
      <c r="BB30" s="28">
        <v>24217100</v>
      </c>
      <c r="BC30" s="28">
        <v>163473</v>
      </c>
      <c r="BD30" s="28">
        <v>60542900</v>
      </c>
      <c r="BE30" s="28">
        <v>34047</v>
      </c>
      <c r="BF30" s="28">
        <v>12108600</v>
      </c>
      <c r="BG30" s="29">
        <f t="shared" si="12"/>
        <v>320304</v>
      </c>
      <c r="BH30" s="29">
        <f t="shared" si="12"/>
        <v>121085700</v>
      </c>
      <c r="BI30" s="29">
        <f t="shared" si="7"/>
        <v>679292</v>
      </c>
      <c r="BJ30" s="29">
        <f t="shared" si="7"/>
        <v>169519969</v>
      </c>
    </row>
    <row r="31" spans="1:62" ht="15" customHeight="1" x14ac:dyDescent="0.25">
      <c r="A31" s="34">
        <v>21</v>
      </c>
      <c r="B31" s="30" t="s">
        <v>174</v>
      </c>
      <c r="C31" s="28">
        <f t="shared" si="1"/>
        <v>43232</v>
      </c>
      <c r="D31" s="28">
        <f t="shared" si="1"/>
        <v>10992200</v>
      </c>
      <c r="E31" s="28">
        <f t="shared" si="11"/>
        <v>41725</v>
      </c>
      <c r="F31" s="28">
        <f t="shared" si="11"/>
        <v>9936200</v>
      </c>
      <c r="G31" s="28">
        <v>26972</v>
      </c>
      <c r="H31" s="28">
        <v>6159800</v>
      </c>
      <c r="I31" s="28">
        <v>11558</v>
      </c>
      <c r="J31" s="28">
        <v>1540100.0000000002</v>
      </c>
      <c r="K31" s="57">
        <f t="shared" si="8"/>
        <v>38530</v>
      </c>
      <c r="L31" s="57">
        <f t="shared" si="8"/>
        <v>7699900</v>
      </c>
      <c r="M31" s="28">
        <v>3195</v>
      </c>
      <c r="N31" s="28">
        <v>2236300</v>
      </c>
      <c r="O31" s="28">
        <v>5596</v>
      </c>
      <c r="P31" s="28">
        <v>2238764</v>
      </c>
      <c r="Q31" s="28">
        <v>999</v>
      </c>
      <c r="R31" s="28">
        <v>699800</v>
      </c>
      <c r="S31" s="28">
        <v>508</v>
      </c>
      <c r="T31" s="28">
        <v>356200</v>
      </c>
      <c r="U31" s="57">
        <f t="shared" si="9"/>
        <v>1596</v>
      </c>
      <c r="V31" s="57">
        <f t="shared" si="9"/>
        <v>1598400</v>
      </c>
      <c r="W31" s="28">
        <v>1050</v>
      </c>
      <c r="X31" s="28">
        <v>735264</v>
      </c>
      <c r="Y31" s="28">
        <v>218</v>
      </c>
      <c r="Z31" s="28">
        <v>217895.99999999997</v>
      </c>
      <c r="AA31" s="28">
        <v>328</v>
      </c>
      <c r="AB31" s="28">
        <v>645240</v>
      </c>
      <c r="AC31" s="28">
        <v>0</v>
      </c>
      <c r="AD31" s="28">
        <v>0</v>
      </c>
      <c r="AE31" s="28">
        <v>0</v>
      </c>
      <c r="AF31" s="28">
        <v>0</v>
      </c>
      <c r="AG31" s="28">
        <v>77</v>
      </c>
      <c r="AH31" s="28">
        <v>24045.999999999996</v>
      </c>
      <c r="AI31" s="28">
        <v>1729</v>
      </c>
      <c r="AJ31" s="28">
        <v>518800</v>
      </c>
      <c r="AK31" s="28">
        <v>670</v>
      </c>
      <c r="AL31" s="28">
        <v>1011100</v>
      </c>
      <c r="AM31" s="28">
        <v>118</v>
      </c>
      <c r="AN31" s="28">
        <v>36069</v>
      </c>
      <c r="AO31" s="28">
        <v>153</v>
      </c>
      <c r="AP31" s="28">
        <v>48091.999999999993</v>
      </c>
      <c r="AQ31" s="28">
        <v>3649</v>
      </c>
      <c r="AR31" s="28">
        <v>1094092.9999999998</v>
      </c>
      <c r="AS31" s="58">
        <f t="shared" si="10"/>
        <v>51224</v>
      </c>
      <c r="AT31" s="58">
        <f t="shared" si="10"/>
        <v>15322800</v>
      </c>
      <c r="AU31" s="28">
        <v>3649</v>
      </c>
      <c r="AV31" s="28">
        <v>1094092.9999999998</v>
      </c>
      <c r="AW31" s="28">
        <v>0</v>
      </c>
      <c r="AX31" s="28">
        <v>0</v>
      </c>
      <c r="AY31" s="28">
        <v>0</v>
      </c>
      <c r="AZ31" s="28">
        <v>0</v>
      </c>
      <c r="BA31" s="28">
        <v>171</v>
      </c>
      <c r="BB31" s="28">
        <v>263550</v>
      </c>
      <c r="BC31" s="28">
        <v>3075</v>
      </c>
      <c r="BD31" s="28">
        <v>614950</v>
      </c>
      <c r="BE31" s="28">
        <v>0</v>
      </c>
      <c r="BF31" s="28">
        <v>0</v>
      </c>
      <c r="BG31" s="29">
        <f t="shared" si="12"/>
        <v>3246</v>
      </c>
      <c r="BH31" s="29">
        <f t="shared" si="12"/>
        <v>878500</v>
      </c>
      <c r="BI31" s="29">
        <f t="shared" si="7"/>
        <v>54470</v>
      </c>
      <c r="BJ31" s="29">
        <f t="shared" si="7"/>
        <v>16201300</v>
      </c>
    </row>
    <row r="32" spans="1:62" ht="15" customHeight="1" x14ac:dyDescent="0.25">
      <c r="A32" s="26">
        <v>22</v>
      </c>
      <c r="B32" s="27" t="s">
        <v>175</v>
      </c>
      <c r="C32" s="28">
        <f t="shared" si="1"/>
        <v>970042</v>
      </c>
      <c r="D32" s="28">
        <f t="shared" si="1"/>
        <v>73500000</v>
      </c>
      <c r="E32" s="28">
        <f t="shared" si="11"/>
        <v>934818</v>
      </c>
      <c r="F32" s="28">
        <f t="shared" si="11"/>
        <v>70365645</v>
      </c>
      <c r="G32" s="28">
        <v>472488</v>
      </c>
      <c r="H32" s="28">
        <v>32999999.999999993</v>
      </c>
      <c r="I32" s="28">
        <v>202495</v>
      </c>
      <c r="J32" s="28">
        <v>14250000</v>
      </c>
      <c r="K32" s="57">
        <f t="shared" si="8"/>
        <v>674983</v>
      </c>
      <c r="L32" s="57">
        <f t="shared" si="8"/>
        <v>47249999.999999993</v>
      </c>
      <c r="M32" s="28">
        <v>259835</v>
      </c>
      <c r="N32" s="28">
        <v>23115645.000000004</v>
      </c>
      <c r="O32" s="28">
        <v>46575</v>
      </c>
      <c r="P32" s="28">
        <v>4149953.0000000005</v>
      </c>
      <c r="Q32" s="28">
        <v>33272</v>
      </c>
      <c r="R32" s="28">
        <v>2961707.9999999995</v>
      </c>
      <c r="S32" s="28">
        <v>1952</v>
      </c>
      <c r="T32" s="28">
        <v>172646.99999999997</v>
      </c>
      <c r="U32" s="57">
        <f t="shared" si="9"/>
        <v>38744</v>
      </c>
      <c r="V32" s="57">
        <f t="shared" si="9"/>
        <v>50500000</v>
      </c>
      <c r="W32" s="28">
        <v>5958</v>
      </c>
      <c r="X32" s="28">
        <v>2973013</v>
      </c>
      <c r="Y32" s="28">
        <v>7042</v>
      </c>
      <c r="Z32" s="28">
        <v>34673275</v>
      </c>
      <c r="AA32" s="28">
        <v>4247</v>
      </c>
      <c r="AB32" s="28">
        <v>2124370.9999999995</v>
      </c>
      <c r="AC32" s="28">
        <v>4666</v>
      </c>
      <c r="AD32" s="28">
        <v>2330366.0000000005</v>
      </c>
      <c r="AE32" s="28">
        <v>16831</v>
      </c>
      <c r="AF32" s="28">
        <v>8398975</v>
      </c>
      <c r="AG32" s="28">
        <v>6238</v>
      </c>
      <c r="AH32" s="28">
        <v>3254298.9999999995</v>
      </c>
      <c r="AI32" s="28">
        <v>42382</v>
      </c>
      <c r="AJ32" s="28">
        <v>4770991</v>
      </c>
      <c r="AK32" s="28">
        <v>22461</v>
      </c>
      <c r="AL32" s="28">
        <v>16960857</v>
      </c>
      <c r="AM32" s="28">
        <v>2262</v>
      </c>
      <c r="AN32" s="28">
        <v>1002999</v>
      </c>
      <c r="AO32" s="28">
        <v>10191</v>
      </c>
      <c r="AP32" s="28">
        <v>5200457</v>
      </c>
      <c r="AQ32" s="28">
        <v>8026</v>
      </c>
      <c r="AR32" s="28">
        <v>4810397.0000000009</v>
      </c>
      <c r="AS32" s="58">
        <f t="shared" si="10"/>
        <v>1100346</v>
      </c>
      <c r="AT32" s="58">
        <f t="shared" si="10"/>
        <v>160000000</v>
      </c>
      <c r="AU32" s="28">
        <v>165053</v>
      </c>
      <c r="AV32" s="28">
        <v>23998569.999999996</v>
      </c>
      <c r="AW32" s="28">
        <v>0</v>
      </c>
      <c r="AX32" s="28">
        <v>0</v>
      </c>
      <c r="AY32" s="28">
        <v>0</v>
      </c>
      <c r="AZ32" s="28">
        <v>0</v>
      </c>
      <c r="BA32" s="28">
        <v>10381</v>
      </c>
      <c r="BB32" s="28">
        <v>13102204</v>
      </c>
      <c r="BC32" s="28">
        <v>0</v>
      </c>
      <c r="BD32" s="28">
        <v>0</v>
      </c>
      <c r="BE32" s="28">
        <v>41622</v>
      </c>
      <c r="BF32" s="28">
        <v>34897796</v>
      </c>
      <c r="BG32" s="29">
        <f t="shared" si="12"/>
        <v>52003</v>
      </c>
      <c r="BH32" s="29">
        <f t="shared" si="12"/>
        <v>48000000</v>
      </c>
      <c r="BI32" s="29">
        <f t="shared" si="7"/>
        <v>1152349</v>
      </c>
      <c r="BJ32" s="29">
        <f t="shared" si="7"/>
        <v>208000000</v>
      </c>
    </row>
    <row r="33" spans="1:62" ht="15" customHeight="1" x14ac:dyDescent="0.25">
      <c r="A33" s="26">
        <v>23</v>
      </c>
      <c r="B33" s="27" t="s">
        <v>176</v>
      </c>
      <c r="C33" s="28">
        <f t="shared" si="1"/>
        <v>230792</v>
      </c>
      <c r="D33" s="28">
        <f t="shared" si="1"/>
        <v>26402700</v>
      </c>
      <c r="E33" s="28">
        <f t="shared" si="11"/>
        <v>225272</v>
      </c>
      <c r="F33" s="28">
        <f t="shared" si="11"/>
        <v>25842500</v>
      </c>
      <c r="G33" s="28">
        <v>138039</v>
      </c>
      <c r="H33" s="28">
        <v>15905600</v>
      </c>
      <c r="I33" s="28">
        <v>59153</v>
      </c>
      <c r="J33" s="28">
        <v>6816600</v>
      </c>
      <c r="K33" s="57">
        <f t="shared" si="8"/>
        <v>197192</v>
      </c>
      <c r="L33" s="57">
        <f t="shared" si="8"/>
        <v>22722200</v>
      </c>
      <c r="M33" s="28">
        <v>28080</v>
      </c>
      <c r="N33" s="28">
        <v>3120300</v>
      </c>
      <c r="O33" s="28">
        <v>6177</v>
      </c>
      <c r="P33" s="28">
        <v>686368.99999999988</v>
      </c>
      <c r="Q33" s="28">
        <v>3300</v>
      </c>
      <c r="R33" s="28">
        <v>356400</v>
      </c>
      <c r="S33" s="28">
        <v>2220</v>
      </c>
      <c r="T33" s="28">
        <v>203800</v>
      </c>
      <c r="U33" s="57">
        <f t="shared" si="9"/>
        <v>7297</v>
      </c>
      <c r="V33" s="57">
        <f t="shared" si="9"/>
        <v>1535400</v>
      </c>
      <c r="W33" s="28">
        <v>1650</v>
      </c>
      <c r="X33" s="28">
        <v>575700</v>
      </c>
      <c r="Y33" s="28">
        <v>555</v>
      </c>
      <c r="Z33" s="28">
        <v>478100</v>
      </c>
      <c r="AA33" s="28">
        <v>111</v>
      </c>
      <c r="AB33" s="28">
        <v>47600</v>
      </c>
      <c r="AC33" s="28">
        <v>3330</v>
      </c>
      <c r="AD33" s="28">
        <v>308800</v>
      </c>
      <c r="AE33" s="28">
        <v>1651</v>
      </c>
      <c r="AF33" s="28">
        <v>125200</v>
      </c>
      <c r="AG33" s="28">
        <v>0</v>
      </c>
      <c r="AH33" s="28">
        <v>0</v>
      </c>
      <c r="AI33" s="28">
        <v>1110</v>
      </c>
      <c r="AJ33" s="28">
        <v>520000</v>
      </c>
      <c r="AK33" s="28">
        <v>4480</v>
      </c>
      <c r="AL33" s="28">
        <v>2250000</v>
      </c>
      <c r="AM33" s="28">
        <v>111</v>
      </c>
      <c r="AN33" s="28">
        <v>44900</v>
      </c>
      <c r="AO33" s="28">
        <v>222</v>
      </c>
      <c r="AP33" s="28">
        <v>9800</v>
      </c>
      <c r="AQ33" s="28">
        <v>8272</v>
      </c>
      <c r="AR33" s="28">
        <v>767500</v>
      </c>
      <c r="AS33" s="58">
        <f t="shared" si="10"/>
        <v>252284</v>
      </c>
      <c r="AT33" s="58">
        <f t="shared" si="10"/>
        <v>31530300</v>
      </c>
      <c r="AU33" s="28">
        <v>25119</v>
      </c>
      <c r="AV33" s="28">
        <v>3153000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28">
        <v>0</v>
      </c>
      <c r="BD33" s="28">
        <v>0</v>
      </c>
      <c r="BE33" s="28">
        <v>0</v>
      </c>
      <c r="BF33" s="28">
        <v>0</v>
      </c>
      <c r="BG33" s="29">
        <f t="shared" si="12"/>
        <v>0</v>
      </c>
      <c r="BH33" s="29">
        <f t="shared" si="12"/>
        <v>0</v>
      </c>
      <c r="BI33" s="29">
        <f t="shared" si="7"/>
        <v>252284</v>
      </c>
      <c r="BJ33" s="29">
        <f t="shared" si="7"/>
        <v>31530300</v>
      </c>
    </row>
    <row r="34" spans="1:62" ht="15" customHeight="1" x14ac:dyDescent="0.25">
      <c r="A34" s="26">
        <v>24</v>
      </c>
      <c r="B34" s="27" t="s">
        <v>177</v>
      </c>
      <c r="C34" s="28">
        <f t="shared" si="1"/>
        <v>67004</v>
      </c>
      <c r="D34" s="28">
        <f t="shared" si="1"/>
        <v>4800000</v>
      </c>
      <c r="E34" s="28">
        <f t="shared" si="11"/>
        <v>59678</v>
      </c>
      <c r="F34" s="28">
        <f t="shared" si="11"/>
        <v>3976994</v>
      </c>
      <c r="G34" s="28">
        <v>28048</v>
      </c>
      <c r="H34" s="28">
        <v>1985000</v>
      </c>
      <c r="I34" s="28">
        <v>12020</v>
      </c>
      <c r="J34" s="28">
        <v>515000</v>
      </c>
      <c r="K34" s="57">
        <f t="shared" si="8"/>
        <v>40068</v>
      </c>
      <c r="L34" s="57">
        <f t="shared" si="8"/>
        <v>2500000</v>
      </c>
      <c r="M34" s="28">
        <v>19610</v>
      </c>
      <c r="N34" s="28">
        <v>1476994.0000000002</v>
      </c>
      <c r="O34" s="28">
        <v>8744</v>
      </c>
      <c r="P34" s="28">
        <v>695969</v>
      </c>
      <c r="Q34" s="28">
        <v>7326</v>
      </c>
      <c r="R34" s="28">
        <v>823006</v>
      </c>
      <c r="S34" s="28">
        <v>0</v>
      </c>
      <c r="T34" s="28">
        <v>0</v>
      </c>
      <c r="U34" s="57">
        <f t="shared" si="9"/>
        <v>42260</v>
      </c>
      <c r="V34" s="57">
        <f t="shared" si="9"/>
        <v>11000000</v>
      </c>
      <c r="W34" s="28">
        <v>0</v>
      </c>
      <c r="X34" s="28">
        <v>0</v>
      </c>
      <c r="Y34" s="28">
        <v>17937</v>
      </c>
      <c r="Z34" s="28">
        <v>6603737</v>
      </c>
      <c r="AA34" s="28">
        <v>0</v>
      </c>
      <c r="AB34" s="28">
        <v>0</v>
      </c>
      <c r="AC34" s="28">
        <v>0</v>
      </c>
      <c r="AD34" s="28">
        <v>0</v>
      </c>
      <c r="AE34" s="28">
        <v>24323</v>
      </c>
      <c r="AF34" s="28">
        <v>4396263</v>
      </c>
      <c r="AG34" s="28">
        <v>5658</v>
      </c>
      <c r="AH34" s="28">
        <v>1846853</v>
      </c>
      <c r="AI34" s="28">
        <v>9045</v>
      </c>
      <c r="AJ34" s="28">
        <v>1420176.9999999998</v>
      </c>
      <c r="AK34" s="28">
        <v>404</v>
      </c>
      <c r="AL34" s="28">
        <v>4261445</v>
      </c>
      <c r="AM34" s="28">
        <v>418</v>
      </c>
      <c r="AN34" s="28">
        <v>2130978</v>
      </c>
      <c r="AO34" s="28">
        <v>547</v>
      </c>
      <c r="AP34" s="28">
        <v>2840546.9999999995</v>
      </c>
      <c r="AQ34" s="28">
        <v>0</v>
      </c>
      <c r="AR34" s="28">
        <v>0</v>
      </c>
      <c r="AS34" s="58">
        <f t="shared" si="10"/>
        <v>125336</v>
      </c>
      <c r="AT34" s="58">
        <f t="shared" si="10"/>
        <v>28300000</v>
      </c>
      <c r="AU34" s="28">
        <v>18804</v>
      </c>
      <c r="AV34" s="28">
        <v>4275003</v>
      </c>
      <c r="AW34" s="28">
        <v>0</v>
      </c>
      <c r="AX34" s="28">
        <v>0</v>
      </c>
      <c r="AY34" s="28">
        <v>0</v>
      </c>
      <c r="AZ34" s="28">
        <v>0</v>
      </c>
      <c r="BA34" s="28">
        <v>1934</v>
      </c>
      <c r="BB34" s="28">
        <v>2399786</v>
      </c>
      <c r="BC34" s="28">
        <v>0</v>
      </c>
      <c r="BD34" s="28">
        <v>0</v>
      </c>
      <c r="BE34" s="28">
        <v>10061</v>
      </c>
      <c r="BF34" s="28">
        <v>3600214</v>
      </c>
      <c r="BG34" s="29">
        <f t="shared" si="12"/>
        <v>11995</v>
      </c>
      <c r="BH34" s="29">
        <f t="shared" si="12"/>
        <v>6000000</v>
      </c>
      <c r="BI34" s="29">
        <f t="shared" si="7"/>
        <v>137331</v>
      </c>
      <c r="BJ34" s="29">
        <f t="shared" si="7"/>
        <v>34300000</v>
      </c>
    </row>
    <row r="35" spans="1:62" ht="15" customHeight="1" x14ac:dyDescent="0.25">
      <c r="A35" s="26">
        <v>25</v>
      </c>
      <c r="B35" s="30" t="s">
        <v>178</v>
      </c>
      <c r="C35" s="28">
        <f t="shared" si="1"/>
        <v>303464</v>
      </c>
      <c r="D35" s="28">
        <f t="shared" si="1"/>
        <v>28108000</v>
      </c>
      <c r="E35" s="28">
        <f t="shared" si="11"/>
        <v>290558</v>
      </c>
      <c r="F35" s="28">
        <f t="shared" si="11"/>
        <v>25476500</v>
      </c>
      <c r="G35" s="28">
        <v>159028</v>
      </c>
      <c r="H35" s="28">
        <v>16552000</v>
      </c>
      <c r="I35" s="28">
        <v>68151</v>
      </c>
      <c r="J35" s="28">
        <v>4677600</v>
      </c>
      <c r="K35" s="57">
        <f t="shared" si="8"/>
        <v>227179</v>
      </c>
      <c r="L35" s="57">
        <f t="shared" si="8"/>
        <v>21229600</v>
      </c>
      <c r="M35" s="28">
        <v>63379</v>
      </c>
      <c r="N35" s="28">
        <v>4246900</v>
      </c>
      <c r="O35" s="28">
        <v>63379</v>
      </c>
      <c r="P35" s="28">
        <v>5872300</v>
      </c>
      <c r="Q35" s="28">
        <v>5218</v>
      </c>
      <c r="R35" s="28">
        <v>899700</v>
      </c>
      <c r="S35" s="28">
        <v>7688</v>
      </c>
      <c r="T35" s="28">
        <v>1731800</v>
      </c>
      <c r="U35" s="57">
        <f t="shared" si="9"/>
        <v>54310</v>
      </c>
      <c r="V35" s="57">
        <f t="shared" si="9"/>
        <v>8105000</v>
      </c>
      <c r="W35" s="28">
        <v>14622</v>
      </c>
      <c r="X35" s="28">
        <v>1621100</v>
      </c>
      <c r="Y35" s="28">
        <v>10564</v>
      </c>
      <c r="Z35" s="28">
        <v>1620600</v>
      </c>
      <c r="AA35" s="28">
        <v>7942</v>
      </c>
      <c r="AB35" s="28">
        <v>1620600</v>
      </c>
      <c r="AC35" s="28">
        <v>9938</v>
      </c>
      <c r="AD35" s="28">
        <v>1620500</v>
      </c>
      <c r="AE35" s="28">
        <v>11244</v>
      </c>
      <c r="AF35" s="28">
        <v>1622200</v>
      </c>
      <c r="AG35" s="28">
        <v>3342</v>
      </c>
      <c r="AH35" s="28">
        <v>360200</v>
      </c>
      <c r="AI35" s="28">
        <v>1607</v>
      </c>
      <c r="AJ35" s="28">
        <v>332200</v>
      </c>
      <c r="AK35" s="28">
        <v>2117</v>
      </c>
      <c r="AL35" s="28">
        <v>869700</v>
      </c>
      <c r="AM35" s="28">
        <v>1482</v>
      </c>
      <c r="AN35" s="28">
        <v>420100</v>
      </c>
      <c r="AO35" s="28">
        <v>374</v>
      </c>
      <c r="AP35" s="28">
        <v>85900</v>
      </c>
      <c r="AQ35" s="28">
        <v>2801</v>
      </c>
      <c r="AR35" s="28">
        <v>961100</v>
      </c>
      <c r="AS35" s="58">
        <f t="shared" si="10"/>
        <v>369497</v>
      </c>
      <c r="AT35" s="58">
        <f t="shared" si="10"/>
        <v>39242200</v>
      </c>
      <c r="AU35" s="28">
        <v>1611</v>
      </c>
      <c r="AV35" s="28">
        <v>238000</v>
      </c>
      <c r="AW35" s="28">
        <v>0</v>
      </c>
      <c r="AX35" s="28">
        <v>0</v>
      </c>
      <c r="AY35" s="28">
        <v>0</v>
      </c>
      <c r="AZ35" s="28">
        <v>0</v>
      </c>
      <c r="BA35" s="28">
        <v>0</v>
      </c>
      <c r="BB35" s="28">
        <v>0</v>
      </c>
      <c r="BC35" s="28">
        <v>0</v>
      </c>
      <c r="BD35" s="28">
        <v>0</v>
      </c>
      <c r="BE35" s="28">
        <v>7261</v>
      </c>
      <c r="BF35" s="28">
        <v>1900000</v>
      </c>
      <c r="BG35" s="29">
        <f t="shared" si="12"/>
        <v>7261</v>
      </c>
      <c r="BH35" s="29">
        <f t="shared" si="12"/>
        <v>1900000</v>
      </c>
      <c r="BI35" s="29">
        <f t="shared" si="7"/>
        <v>376758</v>
      </c>
      <c r="BJ35" s="29">
        <f t="shared" si="7"/>
        <v>41142200</v>
      </c>
    </row>
    <row r="36" spans="1:62" ht="15" customHeight="1" x14ac:dyDescent="0.25">
      <c r="A36" s="26">
        <v>26</v>
      </c>
      <c r="B36" s="27" t="s">
        <v>179</v>
      </c>
      <c r="C36" s="28">
        <f t="shared" si="1"/>
        <v>717018</v>
      </c>
      <c r="D36" s="28">
        <f t="shared" si="1"/>
        <v>73503600</v>
      </c>
      <c r="E36" s="28">
        <f t="shared" si="11"/>
        <v>553964</v>
      </c>
      <c r="F36" s="28">
        <f t="shared" si="11"/>
        <v>56385663</v>
      </c>
      <c r="G36" s="28">
        <v>243710</v>
      </c>
      <c r="H36" s="28">
        <v>22629200</v>
      </c>
      <c r="I36" s="28">
        <v>104447</v>
      </c>
      <c r="J36" s="28">
        <v>12185000</v>
      </c>
      <c r="K36" s="57">
        <f t="shared" si="8"/>
        <v>348157</v>
      </c>
      <c r="L36" s="57">
        <f t="shared" si="8"/>
        <v>34814200</v>
      </c>
      <c r="M36" s="28">
        <v>205807</v>
      </c>
      <c r="N36" s="28">
        <v>21571463</v>
      </c>
      <c r="O36" s="28">
        <v>117723</v>
      </c>
      <c r="P36" s="28">
        <v>12344805</v>
      </c>
      <c r="Q36" s="28">
        <v>152521</v>
      </c>
      <c r="R36" s="28">
        <v>16015162.999999994</v>
      </c>
      <c r="S36" s="28">
        <v>10533</v>
      </c>
      <c r="T36" s="28">
        <v>1102774</v>
      </c>
      <c r="U36" s="57">
        <f t="shared" si="9"/>
        <v>64683</v>
      </c>
      <c r="V36" s="57">
        <f t="shared" si="9"/>
        <v>253507100</v>
      </c>
      <c r="W36" s="28">
        <v>2069</v>
      </c>
      <c r="X36" s="28">
        <v>7906029.9999999972</v>
      </c>
      <c r="Y36" s="28">
        <v>32709</v>
      </c>
      <c r="Z36" s="28">
        <v>128842480</v>
      </c>
      <c r="AA36" s="28">
        <v>3435</v>
      </c>
      <c r="AB36" s="28">
        <v>13341544</v>
      </c>
      <c r="AC36" s="28">
        <v>6459</v>
      </c>
      <c r="AD36" s="28">
        <v>25090121.999999996</v>
      </c>
      <c r="AE36" s="28">
        <v>20011</v>
      </c>
      <c r="AF36" s="28">
        <v>78326924.000000015</v>
      </c>
      <c r="AG36" s="28">
        <v>6039</v>
      </c>
      <c r="AH36" s="28">
        <v>2392285.9999999995</v>
      </c>
      <c r="AI36" s="28">
        <v>9699</v>
      </c>
      <c r="AJ36" s="28">
        <v>3739963.9999999991</v>
      </c>
      <c r="AK36" s="28">
        <v>148668</v>
      </c>
      <c r="AL36" s="28">
        <v>59431118.000000007</v>
      </c>
      <c r="AM36" s="28">
        <v>4919</v>
      </c>
      <c r="AN36" s="28">
        <v>1948698</v>
      </c>
      <c r="AO36" s="28">
        <v>730</v>
      </c>
      <c r="AP36" s="28">
        <v>198105</v>
      </c>
      <c r="AQ36" s="28">
        <v>19549</v>
      </c>
      <c r="AR36" s="28">
        <v>7753529.0000000009</v>
      </c>
      <c r="AS36" s="58">
        <f t="shared" si="10"/>
        <v>971305</v>
      </c>
      <c r="AT36" s="58">
        <f t="shared" si="10"/>
        <v>402474400</v>
      </c>
      <c r="AU36" s="28">
        <v>145709</v>
      </c>
      <c r="AV36" s="28">
        <v>60372182.000000007</v>
      </c>
      <c r="AW36" s="28">
        <v>0</v>
      </c>
      <c r="AX36" s="28">
        <v>0</v>
      </c>
      <c r="AY36" s="28">
        <v>0</v>
      </c>
      <c r="AZ36" s="28">
        <v>0</v>
      </c>
      <c r="BA36" s="28">
        <v>76919</v>
      </c>
      <c r="BB36" s="28">
        <v>219053449.00000003</v>
      </c>
      <c r="BC36" s="28">
        <v>0</v>
      </c>
      <c r="BD36" s="28">
        <v>0</v>
      </c>
      <c r="BE36" s="28">
        <v>63753</v>
      </c>
      <c r="BF36" s="28">
        <v>180946551</v>
      </c>
      <c r="BG36" s="29">
        <f t="shared" si="12"/>
        <v>140672</v>
      </c>
      <c r="BH36" s="29">
        <f t="shared" si="12"/>
        <v>400000000</v>
      </c>
      <c r="BI36" s="29">
        <f t="shared" si="7"/>
        <v>1111977</v>
      </c>
      <c r="BJ36" s="29">
        <f t="shared" si="7"/>
        <v>802474400</v>
      </c>
    </row>
    <row r="37" spans="1:62" ht="15" customHeight="1" x14ac:dyDescent="0.25">
      <c r="A37" s="26">
        <v>27</v>
      </c>
      <c r="B37" s="27" t="s">
        <v>180</v>
      </c>
      <c r="C37" s="28">
        <f t="shared" si="1"/>
        <v>116742</v>
      </c>
      <c r="D37" s="28">
        <f t="shared" si="1"/>
        <v>5799400</v>
      </c>
      <c r="E37" s="28">
        <f t="shared" si="11"/>
        <v>106175</v>
      </c>
      <c r="F37" s="28">
        <f t="shared" si="11"/>
        <v>5216376</v>
      </c>
      <c r="G37" s="28">
        <v>43574</v>
      </c>
      <c r="H37" s="28">
        <v>2239400</v>
      </c>
      <c r="I37" s="28">
        <v>18671</v>
      </c>
      <c r="J37" s="28">
        <v>560600.00000000012</v>
      </c>
      <c r="K37" s="57">
        <f t="shared" si="8"/>
        <v>62245</v>
      </c>
      <c r="L37" s="57">
        <f t="shared" si="8"/>
        <v>2800000</v>
      </c>
      <c r="M37" s="28">
        <v>43930</v>
      </c>
      <c r="N37" s="28">
        <v>2416376</v>
      </c>
      <c r="O37" s="28">
        <v>23541</v>
      </c>
      <c r="P37" s="28">
        <v>1295399.0000000002</v>
      </c>
      <c r="Q37" s="28">
        <v>3962</v>
      </c>
      <c r="R37" s="28">
        <v>219376.00000000003</v>
      </c>
      <c r="S37" s="28">
        <v>6605</v>
      </c>
      <c r="T37" s="28">
        <v>363648.00000000012</v>
      </c>
      <c r="U37" s="57">
        <f t="shared" si="9"/>
        <v>21450</v>
      </c>
      <c r="V37" s="57">
        <f t="shared" si="9"/>
        <v>17855900</v>
      </c>
      <c r="W37" s="28">
        <v>896</v>
      </c>
      <c r="X37" s="28">
        <v>447896</v>
      </c>
      <c r="Y37" s="28">
        <v>14303</v>
      </c>
      <c r="Z37" s="28">
        <v>14299512</v>
      </c>
      <c r="AA37" s="28">
        <v>520</v>
      </c>
      <c r="AB37" s="28">
        <v>260772.99999999994</v>
      </c>
      <c r="AC37" s="28">
        <v>2655</v>
      </c>
      <c r="AD37" s="28">
        <v>1323705</v>
      </c>
      <c r="AE37" s="28">
        <v>3076</v>
      </c>
      <c r="AF37" s="28">
        <v>1524014.0000000002</v>
      </c>
      <c r="AG37" s="28">
        <v>8744</v>
      </c>
      <c r="AH37" s="28">
        <v>436534</v>
      </c>
      <c r="AI37" s="28">
        <v>7380</v>
      </c>
      <c r="AJ37" s="28">
        <v>368906</v>
      </c>
      <c r="AK37" s="28">
        <v>78184</v>
      </c>
      <c r="AL37" s="28">
        <v>11725453</v>
      </c>
      <c r="AM37" s="28">
        <v>6479</v>
      </c>
      <c r="AN37" s="28">
        <v>323774</v>
      </c>
      <c r="AO37" s="28">
        <v>33107</v>
      </c>
      <c r="AP37" s="28">
        <v>1654416.9999999998</v>
      </c>
      <c r="AQ37" s="28">
        <v>15835</v>
      </c>
      <c r="AR37" s="28">
        <v>790716</v>
      </c>
      <c r="AS37" s="58">
        <f t="shared" si="10"/>
        <v>287921</v>
      </c>
      <c r="AT37" s="58">
        <f t="shared" si="10"/>
        <v>38955100</v>
      </c>
      <c r="AU37" s="28">
        <v>43192</v>
      </c>
      <c r="AV37" s="28">
        <v>5843273</v>
      </c>
      <c r="AW37" s="28">
        <v>0</v>
      </c>
      <c r="AX37" s="28">
        <v>0</v>
      </c>
      <c r="AY37" s="28">
        <v>0</v>
      </c>
      <c r="AZ37" s="28">
        <v>0</v>
      </c>
      <c r="BA37" s="28">
        <v>106100</v>
      </c>
      <c r="BB37" s="28">
        <v>10610474</v>
      </c>
      <c r="BC37" s="28">
        <v>0</v>
      </c>
      <c r="BD37" s="28">
        <v>0</v>
      </c>
      <c r="BE37" s="28">
        <v>47892</v>
      </c>
      <c r="BF37" s="28">
        <v>4788826</v>
      </c>
      <c r="BG37" s="29">
        <f t="shared" si="12"/>
        <v>153992</v>
      </c>
      <c r="BH37" s="29">
        <f t="shared" si="12"/>
        <v>15399300</v>
      </c>
      <c r="BI37" s="29">
        <f t="shared" si="7"/>
        <v>441913</v>
      </c>
      <c r="BJ37" s="29">
        <f t="shared" si="7"/>
        <v>54354400</v>
      </c>
    </row>
    <row r="38" spans="1:62" ht="15" customHeight="1" x14ac:dyDescent="0.25">
      <c r="A38" s="26">
        <v>28</v>
      </c>
      <c r="B38" s="30" t="s">
        <v>181</v>
      </c>
      <c r="C38" s="28">
        <f t="shared" si="1"/>
        <v>123732</v>
      </c>
      <c r="D38" s="28">
        <f t="shared" si="1"/>
        <v>11079800</v>
      </c>
      <c r="E38" s="28">
        <f t="shared" si="11"/>
        <v>121183</v>
      </c>
      <c r="F38" s="28">
        <f t="shared" si="11"/>
        <v>10908847</v>
      </c>
      <c r="G38" s="28">
        <v>26234</v>
      </c>
      <c r="H38" s="28">
        <v>2524100.0000000009</v>
      </c>
      <c r="I38" s="28">
        <v>32062</v>
      </c>
      <c r="J38" s="28">
        <v>3105899.9999999991</v>
      </c>
      <c r="K38" s="57">
        <f t="shared" si="8"/>
        <v>58296</v>
      </c>
      <c r="L38" s="57">
        <f t="shared" si="8"/>
        <v>5630000</v>
      </c>
      <c r="M38" s="28">
        <v>62887</v>
      </c>
      <c r="N38" s="28">
        <v>5278847.0000000009</v>
      </c>
      <c r="O38" s="28">
        <v>0</v>
      </c>
      <c r="P38" s="28">
        <v>0</v>
      </c>
      <c r="Q38" s="28">
        <v>0</v>
      </c>
      <c r="R38" s="28">
        <v>0</v>
      </c>
      <c r="S38" s="28">
        <v>2549</v>
      </c>
      <c r="T38" s="28">
        <v>170953</v>
      </c>
      <c r="U38" s="57">
        <f t="shared" si="9"/>
        <v>80441</v>
      </c>
      <c r="V38" s="57">
        <f t="shared" si="9"/>
        <v>5790800</v>
      </c>
      <c r="W38" s="28">
        <v>64302</v>
      </c>
      <c r="X38" s="28">
        <v>4632602</v>
      </c>
      <c r="Y38" s="28">
        <v>16139</v>
      </c>
      <c r="Z38" s="28">
        <v>1158198.0000000002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4374</v>
      </c>
      <c r="AJ38" s="28">
        <v>2918333.9999999995</v>
      </c>
      <c r="AK38" s="28">
        <v>13355</v>
      </c>
      <c r="AL38" s="28">
        <v>9101466</v>
      </c>
      <c r="AM38" s="28">
        <v>0</v>
      </c>
      <c r="AN38" s="28">
        <v>0</v>
      </c>
      <c r="AO38" s="28">
        <v>0</v>
      </c>
      <c r="AP38" s="28">
        <v>0</v>
      </c>
      <c r="AQ38" s="28">
        <v>0</v>
      </c>
      <c r="AR38" s="28">
        <v>0</v>
      </c>
      <c r="AS38" s="58">
        <f t="shared" si="10"/>
        <v>221902</v>
      </c>
      <c r="AT38" s="58">
        <f t="shared" si="10"/>
        <v>28890400</v>
      </c>
      <c r="AU38" s="28">
        <v>23314</v>
      </c>
      <c r="AV38" s="28">
        <v>3040342</v>
      </c>
      <c r="AW38" s="28">
        <v>0</v>
      </c>
      <c r="AX38" s="28">
        <v>0</v>
      </c>
      <c r="AY38" s="28">
        <v>0</v>
      </c>
      <c r="AZ38" s="28">
        <v>0</v>
      </c>
      <c r="BA38" s="28">
        <v>0</v>
      </c>
      <c r="BB38" s="28">
        <v>0</v>
      </c>
      <c r="BC38" s="28">
        <v>0</v>
      </c>
      <c r="BD38" s="28">
        <v>0</v>
      </c>
      <c r="BE38" s="28">
        <v>6346</v>
      </c>
      <c r="BF38" s="28">
        <v>2513400</v>
      </c>
      <c r="BG38" s="29">
        <f t="shared" si="12"/>
        <v>6346</v>
      </c>
      <c r="BH38" s="29">
        <f t="shared" si="12"/>
        <v>2513400</v>
      </c>
      <c r="BI38" s="29">
        <f t="shared" si="7"/>
        <v>228248</v>
      </c>
      <c r="BJ38" s="29">
        <f t="shared" si="7"/>
        <v>31403800</v>
      </c>
    </row>
    <row r="39" spans="1:62" ht="15" customHeight="1" x14ac:dyDescent="0.25">
      <c r="A39" s="26">
        <v>29</v>
      </c>
      <c r="B39" s="27" t="s">
        <v>182</v>
      </c>
      <c r="C39" s="28">
        <f t="shared" si="1"/>
        <v>150083</v>
      </c>
      <c r="D39" s="28">
        <f t="shared" si="1"/>
        <v>45050000</v>
      </c>
      <c r="E39" s="28">
        <f t="shared" si="11"/>
        <v>141918</v>
      </c>
      <c r="F39" s="28">
        <f t="shared" si="11"/>
        <v>42590054</v>
      </c>
      <c r="G39" s="28">
        <v>60393</v>
      </c>
      <c r="H39" s="28">
        <v>14975000</v>
      </c>
      <c r="I39" s="28">
        <v>25883</v>
      </c>
      <c r="J39" s="28">
        <v>10974999.999999998</v>
      </c>
      <c r="K39" s="57">
        <f t="shared" si="8"/>
        <v>86276</v>
      </c>
      <c r="L39" s="57">
        <f t="shared" si="8"/>
        <v>25950000</v>
      </c>
      <c r="M39" s="28">
        <v>55642</v>
      </c>
      <c r="N39" s="28">
        <v>16640054</v>
      </c>
      <c r="O39" s="28">
        <v>12832</v>
      </c>
      <c r="P39" s="28">
        <v>3869888.0000000005</v>
      </c>
      <c r="Q39" s="28">
        <v>3644</v>
      </c>
      <c r="R39" s="28">
        <v>1110084</v>
      </c>
      <c r="S39" s="28">
        <v>4521</v>
      </c>
      <c r="T39" s="28">
        <v>1349862</v>
      </c>
      <c r="U39" s="57">
        <f t="shared" si="9"/>
        <v>55477</v>
      </c>
      <c r="V39" s="57">
        <f t="shared" si="9"/>
        <v>13200000</v>
      </c>
      <c r="W39" s="28">
        <v>5570</v>
      </c>
      <c r="X39" s="28">
        <v>1320170</v>
      </c>
      <c r="Y39" s="28">
        <v>16714</v>
      </c>
      <c r="Z39" s="28">
        <v>3960016.9999999991</v>
      </c>
      <c r="AA39" s="28">
        <v>11123</v>
      </c>
      <c r="AB39" s="28">
        <v>2639908</v>
      </c>
      <c r="AC39" s="28">
        <v>8238</v>
      </c>
      <c r="AD39" s="28">
        <v>1979994.0000000007</v>
      </c>
      <c r="AE39" s="28">
        <v>13832</v>
      </c>
      <c r="AF39" s="28">
        <v>3299911</v>
      </c>
      <c r="AG39" s="28">
        <v>5249</v>
      </c>
      <c r="AH39" s="28">
        <v>999955.99999999977</v>
      </c>
      <c r="AI39" s="28">
        <v>2512</v>
      </c>
      <c r="AJ39" s="28">
        <v>500059</v>
      </c>
      <c r="AK39" s="28">
        <v>10198</v>
      </c>
      <c r="AL39" s="28">
        <v>2000164</v>
      </c>
      <c r="AM39" s="28">
        <v>2340</v>
      </c>
      <c r="AN39" s="28">
        <v>449807</v>
      </c>
      <c r="AO39" s="28">
        <v>1566</v>
      </c>
      <c r="AP39" s="28">
        <v>300097</v>
      </c>
      <c r="AQ39" s="28">
        <v>3899</v>
      </c>
      <c r="AR39" s="28">
        <v>749917</v>
      </c>
      <c r="AS39" s="58">
        <f t="shared" si="10"/>
        <v>231324</v>
      </c>
      <c r="AT39" s="58">
        <f t="shared" si="10"/>
        <v>63250000</v>
      </c>
      <c r="AU39" s="28">
        <v>34704</v>
      </c>
      <c r="AV39" s="28">
        <v>9487537</v>
      </c>
      <c r="AW39" s="28">
        <v>0</v>
      </c>
      <c r="AX39" s="28">
        <v>0</v>
      </c>
      <c r="AY39" s="28">
        <v>0</v>
      </c>
      <c r="AZ39" s="28">
        <v>0</v>
      </c>
      <c r="BA39" s="28">
        <v>42404</v>
      </c>
      <c r="BB39" s="28">
        <v>8400576.9999999981</v>
      </c>
      <c r="BC39" s="28">
        <v>0</v>
      </c>
      <c r="BD39" s="28">
        <v>0</v>
      </c>
      <c r="BE39" s="28">
        <v>28219</v>
      </c>
      <c r="BF39" s="28">
        <v>5599423</v>
      </c>
      <c r="BG39" s="29">
        <f t="shared" si="12"/>
        <v>70623</v>
      </c>
      <c r="BH39" s="29">
        <f t="shared" si="12"/>
        <v>13999999.999999998</v>
      </c>
      <c r="BI39" s="29">
        <f t="shared" si="7"/>
        <v>301947</v>
      </c>
      <c r="BJ39" s="29">
        <f t="shared" si="7"/>
        <v>77250000</v>
      </c>
    </row>
    <row r="40" spans="1:62" ht="15" customHeight="1" x14ac:dyDescent="0.25">
      <c r="A40" s="26">
        <v>30</v>
      </c>
      <c r="B40" s="27" t="s">
        <v>183</v>
      </c>
      <c r="C40" s="28">
        <f t="shared" si="1"/>
        <v>288632</v>
      </c>
      <c r="D40" s="28">
        <f t="shared" si="1"/>
        <v>44000000</v>
      </c>
      <c r="E40" s="28">
        <f t="shared" si="11"/>
        <v>274341</v>
      </c>
      <c r="F40" s="28">
        <f t="shared" si="11"/>
        <v>39999989</v>
      </c>
      <c r="G40" s="28">
        <v>163915</v>
      </c>
      <c r="H40" s="28">
        <v>22700000</v>
      </c>
      <c r="I40" s="28">
        <v>70251</v>
      </c>
      <c r="J40" s="28">
        <v>8800000.0000000019</v>
      </c>
      <c r="K40" s="57">
        <f t="shared" si="8"/>
        <v>234166</v>
      </c>
      <c r="L40" s="57">
        <f t="shared" si="8"/>
        <v>31500000</v>
      </c>
      <c r="M40" s="28">
        <v>40175</v>
      </c>
      <c r="N40" s="28">
        <v>8499989</v>
      </c>
      <c r="O40" s="28">
        <v>14300</v>
      </c>
      <c r="P40" s="28">
        <v>3999999</v>
      </c>
      <c r="Q40" s="28">
        <v>7240</v>
      </c>
      <c r="R40" s="28">
        <v>2958737.0000000005</v>
      </c>
      <c r="S40" s="28">
        <v>7051</v>
      </c>
      <c r="T40" s="28">
        <v>1041274.0000000001</v>
      </c>
      <c r="U40" s="57">
        <f t="shared" si="9"/>
        <v>7417</v>
      </c>
      <c r="V40" s="57">
        <f t="shared" si="9"/>
        <v>4500000</v>
      </c>
      <c r="W40" s="28">
        <v>907</v>
      </c>
      <c r="X40" s="28">
        <v>1138612</v>
      </c>
      <c r="Y40" s="28">
        <v>3171</v>
      </c>
      <c r="Z40" s="28">
        <v>1583711</v>
      </c>
      <c r="AA40" s="28">
        <v>883</v>
      </c>
      <c r="AB40" s="28">
        <v>683900</v>
      </c>
      <c r="AC40" s="28">
        <v>792</v>
      </c>
      <c r="AD40" s="28">
        <v>79500</v>
      </c>
      <c r="AE40" s="28">
        <v>1664</v>
      </c>
      <c r="AF40" s="28">
        <v>1014277</v>
      </c>
      <c r="AG40" s="28">
        <v>0</v>
      </c>
      <c r="AH40" s="28">
        <v>0</v>
      </c>
      <c r="AI40" s="28">
        <v>4460</v>
      </c>
      <c r="AJ40" s="28">
        <v>3056893</v>
      </c>
      <c r="AK40" s="28">
        <v>3603</v>
      </c>
      <c r="AL40" s="28">
        <v>5089490</v>
      </c>
      <c r="AM40" s="28">
        <v>21569</v>
      </c>
      <c r="AN40" s="28">
        <v>7654361</v>
      </c>
      <c r="AO40" s="28">
        <v>0</v>
      </c>
      <c r="AP40" s="28">
        <v>0</v>
      </c>
      <c r="AQ40" s="28">
        <v>11706</v>
      </c>
      <c r="AR40" s="28">
        <v>10699256</v>
      </c>
      <c r="AS40" s="58">
        <f t="shared" si="10"/>
        <v>337387</v>
      </c>
      <c r="AT40" s="58">
        <f t="shared" si="10"/>
        <v>75000000</v>
      </c>
      <c r="AU40" s="28">
        <v>21569</v>
      </c>
      <c r="AV40" s="28">
        <v>7939739</v>
      </c>
      <c r="AW40" s="28">
        <v>1544</v>
      </c>
      <c r="AX40" s="28">
        <v>504300</v>
      </c>
      <c r="AY40" s="28">
        <v>646</v>
      </c>
      <c r="AZ40" s="28">
        <v>302600</v>
      </c>
      <c r="BA40" s="28">
        <v>1387</v>
      </c>
      <c r="BB40" s="28">
        <v>1009198</v>
      </c>
      <c r="BC40" s="28">
        <v>4916</v>
      </c>
      <c r="BD40" s="28">
        <v>2018300</v>
      </c>
      <c r="BE40" s="28">
        <v>15524</v>
      </c>
      <c r="BF40" s="28">
        <v>6165602</v>
      </c>
      <c r="BG40" s="29">
        <f t="shared" si="12"/>
        <v>24017</v>
      </c>
      <c r="BH40" s="29">
        <f t="shared" si="12"/>
        <v>10000000</v>
      </c>
      <c r="BI40" s="29">
        <f t="shared" si="7"/>
        <v>361404</v>
      </c>
      <c r="BJ40" s="29">
        <f t="shared" si="7"/>
        <v>85000000</v>
      </c>
    </row>
    <row r="41" spans="1:62" ht="15" customHeight="1" x14ac:dyDescent="0.25">
      <c r="A41" s="26">
        <v>31</v>
      </c>
      <c r="B41" s="27" t="s">
        <v>184</v>
      </c>
      <c r="C41" s="28">
        <f t="shared" si="1"/>
        <v>74333</v>
      </c>
      <c r="D41" s="28">
        <f t="shared" si="1"/>
        <v>8520500</v>
      </c>
      <c r="E41" s="28">
        <f t="shared" si="11"/>
        <v>56142</v>
      </c>
      <c r="F41" s="28">
        <f t="shared" si="11"/>
        <v>6203700</v>
      </c>
      <c r="G41" s="28">
        <v>29817</v>
      </c>
      <c r="H41" s="28">
        <v>3110000</v>
      </c>
      <c r="I41" s="28">
        <v>12776</v>
      </c>
      <c r="J41" s="28">
        <v>921000</v>
      </c>
      <c r="K41" s="57">
        <f t="shared" si="8"/>
        <v>42593</v>
      </c>
      <c r="L41" s="57">
        <f t="shared" si="8"/>
        <v>4031000</v>
      </c>
      <c r="M41" s="28">
        <v>13549</v>
      </c>
      <c r="N41" s="28">
        <v>2172700</v>
      </c>
      <c r="O41" s="28">
        <v>4359</v>
      </c>
      <c r="P41" s="28">
        <v>868000</v>
      </c>
      <c r="Q41" s="28">
        <v>3591</v>
      </c>
      <c r="R41" s="28">
        <v>644200</v>
      </c>
      <c r="S41" s="28">
        <v>14600</v>
      </c>
      <c r="T41" s="28">
        <v>1672600</v>
      </c>
      <c r="U41" s="57">
        <f t="shared" si="9"/>
        <v>10861</v>
      </c>
      <c r="V41" s="57">
        <f t="shared" si="9"/>
        <v>6901000</v>
      </c>
      <c r="W41" s="28">
        <v>6509</v>
      </c>
      <c r="X41" s="28">
        <v>4140600</v>
      </c>
      <c r="Y41" s="28">
        <v>2387</v>
      </c>
      <c r="Z41" s="28">
        <v>1518200</v>
      </c>
      <c r="AA41" s="28">
        <v>293</v>
      </c>
      <c r="AB41" s="28">
        <v>207000</v>
      </c>
      <c r="AC41" s="28">
        <v>295</v>
      </c>
      <c r="AD41" s="28">
        <v>207000</v>
      </c>
      <c r="AE41" s="28">
        <v>1377</v>
      </c>
      <c r="AF41" s="28">
        <v>828200</v>
      </c>
      <c r="AG41" s="28">
        <v>0</v>
      </c>
      <c r="AH41" s="28">
        <v>0</v>
      </c>
      <c r="AI41" s="28">
        <v>2043</v>
      </c>
      <c r="AJ41" s="28">
        <v>507300</v>
      </c>
      <c r="AK41" s="28">
        <v>2042</v>
      </c>
      <c r="AL41" s="28">
        <v>1926400</v>
      </c>
      <c r="AM41" s="28">
        <v>0</v>
      </c>
      <c r="AN41" s="28">
        <v>0</v>
      </c>
      <c r="AO41" s="28">
        <v>0</v>
      </c>
      <c r="AP41" s="28">
        <v>0</v>
      </c>
      <c r="AQ41" s="28">
        <v>16173</v>
      </c>
      <c r="AR41" s="28">
        <v>2219300</v>
      </c>
      <c r="AS41" s="58">
        <f t="shared" si="10"/>
        <v>105452</v>
      </c>
      <c r="AT41" s="58">
        <f t="shared" si="10"/>
        <v>20074500</v>
      </c>
      <c r="AU41" s="28">
        <v>14762</v>
      </c>
      <c r="AV41" s="28">
        <v>3019300</v>
      </c>
      <c r="AW41" s="28">
        <v>0</v>
      </c>
      <c r="AX41" s="28">
        <v>0</v>
      </c>
      <c r="AY41" s="28">
        <v>0</v>
      </c>
      <c r="AZ41" s="28">
        <v>0</v>
      </c>
      <c r="BA41" s="28">
        <v>0</v>
      </c>
      <c r="BB41" s="28">
        <v>0</v>
      </c>
      <c r="BC41" s="28">
        <v>0</v>
      </c>
      <c r="BD41" s="28">
        <v>0</v>
      </c>
      <c r="BE41" s="28">
        <v>16351</v>
      </c>
      <c r="BF41" s="28">
        <v>982000</v>
      </c>
      <c r="BG41" s="29">
        <f t="shared" si="12"/>
        <v>16351</v>
      </c>
      <c r="BH41" s="29">
        <f t="shared" si="12"/>
        <v>982000</v>
      </c>
      <c r="BI41" s="29">
        <f t="shared" si="7"/>
        <v>121803</v>
      </c>
      <c r="BJ41" s="29">
        <f t="shared" si="7"/>
        <v>21056500</v>
      </c>
    </row>
    <row r="42" spans="1:62" ht="15" customHeight="1" x14ac:dyDescent="0.25">
      <c r="A42" s="26">
        <v>32</v>
      </c>
      <c r="B42" s="27" t="s">
        <v>185</v>
      </c>
      <c r="C42" s="28">
        <f t="shared" si="1"/>
        <v>655441</v>
      </c>
      <c r="D42" s="28">
        <f t="shared" si="1"/>
        <v>67465800</v>
      </c>
      <c r="E42" s="28">
        <f t="shared" si="11"/>
        <v>595670</v>
      </c>
      <c r="F42" s="28">
        <f t="shared" si="11"/>
        <v>60161100.000000007</v>
      </c>
      <c r="G42" s="28">
        <v>130455</v>
      </c>
      <c r="H42" s="28">
        <v>12183099.999999998</v>
      </c>
      <c r="I42" s="28">
        <v>304378</v>
      </c>
      <c r="J42" s="28">
        <v>28327000.000000007</v>
      </c>
      <c r="K42" s="57">
        <f t="shared" si="8"/>
        <v>434833</v>
      </c>
      <c r="L42" s="57">
        <f t="shared" si="8"/>
        <v>40510100.000000007</v>
      </c>
      <c r="M42" s="28">
        <v>160837</v>
      </c>
      <c r="N42" s="28">
        <v>19651000</v>
      </c>
      <c r="O42" s="28">
        <v>160837</v>
      </c>
      <c r="P42" s="28">
        <v>19650100</v>
      </c>
      <c r="Q42" s="28">
        <v>20109</v>
      </c>
      <c r="R42" s="28">
        <v>2458300</v>
      </c>
      <c r="S42" s="28">
        <v>39662</v>
      </c>
      <c r="T42" s="28">
        <v>4846400</v>
      </c>
      <c r="U42" s="57">
        <f t="shared" si="9"/>
        <v>108058</v>
      </c>
      <c r="V42" s="57">
        <f t="shared" si="9"/>
        <v>19162800</v>
      </c>
      <c r="W42" s="28">
        <v>43070</v>
      </c>
      <c r="X42" s="28">
        <v>7640000</v>
      </c>
      <c r="Y42" s="28">
        <v>16751</v>
      </c>
      <c r="Z42" s="28">
        <v>2970500</v>
      </c>
      <c r="AA42" s="28">
        <v>21214</v>
      </c>
      <c r="AB42" s="28">
        <v>3760500</v>
      </c>
      <c r="AC42" s="28">
        <v>5407</v>
      </c>
      <c r="AD42" s="28">
        <v>958700</v>
      </c>
      <c r="AE42" s="28">
        <v>21616</v>
      </c>
      <c r="AF42" s="28">
        <v>3833100</v>
      </c>
      <c r="AG42" s="28">
        <v>623</v>
      </c>
      <c r="AH42" s="28">
        <v>185424.64580572824</v>
      </c>
      <c r="AI42" s="28">
        <v>3069</v>
      </c>
      <c r="AJ42" s="28">
        <v>1235832.6266435634</v>
      </c>
      <c r="AK42" s="28">
        <v>14329</v>
      </c>
      <c r="AL42" s="28">
        <v>5157162.643971053</v>
      </c>
      <c r="AM42" s="28">
        <v>582</v>
      </c>
      <c r="AN42" s="28">
        <v>173060.42197533383</v>
      </c>
      <c r="AO42" s="28">
        <v>675</v>
      </c>
      <c r="AP42" s="28">
        <v>203019.66160432168</v>
      </c>
      <c r="AQ42" s="28">
        <v>0</v>
      </c>
      <c r="AR42" s="28">
        <v>0</v>
      </c>
      <c r="AS42" s="58">
        <f t="shared" si="10"/>
        <v>782777</v>
      </c>
      <c r="AT42" s="58">
        <f t="shared" si="10"/>
        <v>93583100</v>
      </c>
      <c r="AU42" s="28">
        <v>0</v>
      </c>
      <c r="AV42" s="28">
        <v>0</v>
      </c>
      <c r="AW42" s="28">
        <v>0</v>
      </c>
      <c r="AX42" s="28">
        <v>0</v>
      </c>
      <c r="AY42" s="28">
        <v>0</v>
      </c>
      <c r="AZ42" s="28">
        <v>0</v>
      </c>
      <c r="BA42" s="28">
        <v>0</v>
      </c>
      <c r="BB42" s="28">
        <v>0</v>
      </c>
      <c r="BC42" s="28">
        <v>0</v>
      </c>
      <c r="BD42" s="28">
        <v>0</v>
      </c>
      <c r="BE42" s="28">
        <v>2756</v>
      </c>
      <c r="BF42" s="28">
        <v>556499.99999999977</v>
      </c>
      <c r="BG42" s="29">
        <f t="shared" si="12"/>
        <v>2756</v>
      </c>
      <c r="BH42" s="29">
        <f t="shared" si="12"/>
        <v>556499.99999999977</v>
      </c>
      <c r="BI42" s="29">
        <f t="shared" si="7"/>
        <v>785533</v>
      </c>
      <c r="BJ42" s="29">
        <f t="shared" si="7"/>
        <v>94139600</v>
      </c>
    </row>
    <row r="43" spans="1:62" ht="15" customHeight="1" x14ac:dyDescent="0.25">
      <c r="A43" s="26">
        <v>33</v>
      </c>
      <c r="B43" s="27" t="s">
        <v>186</v>
      </c>
      <c r="C43" s="28">
        <f t="shared" si="1"/>
        <v>30912</v>
      </c>
      <c r="D43" s="28">
        <f t="shared" si="1"/>
        <v>2199999.9999999995</v>
      </c>
      <c r="E43" s="28">
        <f t="shared" si="11"/>
        <v>30912</v>
      </c>
      <c r="F43" s="28">
        <f t="shared" si="11"/>
        <v>2199999.9999999995</v>
      </c>
      <c r="G43" s="28">
        <v>9275</v>
      </c>
      <c r="H43" s="28">
        <v>1667899.9999999995</v>
      </c>
      <c r="I43" s="28">
        <v>21637</v>
      </c>
      <c r="J43" s="28">
        <v>532100.00000000012</v>
      </c>
      <c r="K43" s="57">
        <f t="shared" si="8"/>
        <v>30912</v>
      </c>
      <c r="L43" s="57">
        <f t="shared" si="8"/>
        <v>2199999.9999999995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57">
        <f t="shared" si="9"/>
        <v>27189</v>
      </c>
      <c r="V43" s="57">
        <f t="shared" si="9"/>
        <v>75700000.000000015</v>
      </c>
      <c r="W43" s="28">
        <v>452</v>
      </c>
      <c r="X43" s="28">
        <v>461118.99999999994</v>
      </c>
      <c r="Y43" s="28">
        <v>5462</v>
      </c>
      <c r="Z43" s="28">
        <v>53958624.000000007</v>
      </c>
      <c r="AA43" s="28">
        <v>291</v>
      </c>
      <c r="AB43" s="28">
        <v>293707</v>
      </c>
      <c r="AC43" s="28">
        <v>3111</v>
      </c>
      <c r="AD43" s="28">
        <v>3108910</v>
      </c>
      <c r="AE43" s="28">
        <v>17873</v>
      </c>
      <c r="AF43" s="28">
        <v>17877640.000000004</v>
      </c>
      <c r="AG43" s="28">
        <v>2560</v>
      </c>
      <c r="AH43" s="28">
        <v>1273460</v>
      </c>
      <c r="AI43" s="28">
        <v>3844</v>
      </c>
      <c r="AJ43" s="28">
        <v>1903996</v>
      </c>
      <c r="AK43" s="28">
        <v>5522</v>
      </c>
      <c r="AL43" s="28">
        <v>13620441.999999998</v>
      </c>
      <c r="AM43" s="28">
        <v>5252</v>
      </c>
      <c r="AN43" s="28">
        <v>2623181.9999999995</v>
      </c>
      <c r="AO43" s="28">
        <v>5625</v>
      </c>
      <c r="AP43" s="28">
        <v>2808226</v>
      </c>
      <c r="AQ43" s="28">
        <v>25744</v>
      </c>
      <c r="AR43" s="28">
        <v>12870694</v>
      </c>
      <c r="AS43" s="58">
        <f t="shared" si="10"/>
        <v>106648</v>
      </c>
      <c r="AT43" s="58">
        <f t="shared" si="10"/>
        <v>113000000.00000001</v>
      </c>
      <c r="AU43" s="28">
        <v>16002</v>
      </c>
      <c r="AV43" s="28">
        <v>16919999.000000004</v>
      </c>
      <c r="AW43" s="28">
        <v>0</v>
      </c>
      <c r="AX43" s="28">
        <v>0</v>
      </c>
      <c r="AY43" s="28">
        <v>0</v>
      </c>
      <c r="AZ43" s="28">
        <v>0</v>
      </c>
      <c r="BA43" s="28">
        <v>7563</v>
      </c>
      <c r="BB43" s="28">
        <v>37794942.999999993</v>
      </c>
      <c r="BC43" s="28">
        <v>0</v>
      </c>
      <c r="BD43" s="28">
        <v>0</v>
      </c>
      <c r="BE43" s="28">
        <v>61702</v>
      </c>
      <c r="BF43" s="28">
        <v>154205056.99999997</v>
      </c>
      <c r="BG43" s="29">
        <f t="shared" si="12"/>
        <v>69265</v>
      </c>
      <c r="BH43" s="29">
        <f t="shared" si="12"/>
        <v>191999999.99999997</v>
      </c>
      <c r="BI43" s="29">
        <f t="shared" ref="BI43:BJ46" si="13">BG43+AS43</f>
        <v>175913</v>
      </c>
      <c r="BJ43" s="29">
        <f t="shared" si="13"/>
        <v>305000000</v>
      </c>
    </row>
    <row r="44" spans="1:62" ht="15" customHeight="1" x14ac:dyDescent="0.25">
      <c r="A44" s="26">
        <v>34</v>
      </c>
      <c r="B44" s="27" t="s">
        <v>187</v>
      </c>
      <c r="C44" s="28">
        <f t="shared" si="1"/>
        <v>124306</v>
      </c>
      <c r="D44" s="28">
        <f t="shared" si="1"/>
        <v>14972599.999999998</v>
      </c>
      <c r="E44" s="28">
        <f t="shared" si="11"/>
        <v>117308</v>
      </c>
      <c r="F44" s="28">
        <f t="shared" si="11"/>
        <v>12830428.999999998</v>
      </c>
      <c r="G44" s="28">
        <v>32749</v>
      </c>
      <c r="H44" s="28">
        <v>9249899.9999999981</v>
      </c>
      <c r="I44" s="28">
        <v>76402</v>
      </c>
      <c r="J44" s="28">
        <v>1039700.0000000007</v>
      </c>
      <c r="K44" s="57">
        <f t="shared" si="8"/>
        <v>109151</v>
      </c>
      <c r="L44" s="57">
        <f t="shared" si="8"/>
        <v>10289599.999999998</v>
      </c>
      <c r="M44" s="28">
        <v>8157</v>
      </c>
      <c r="N44" s="28">
        <v>2540829</v>
      </c>
      <c r="O44" s="28">
        <v>4484</v>
      </c>
      <c r="P44" s="28">
        <v>1394254.0000000002</v>
      </c>
      <c r="Q44" s="28">
        <v>5016</v>
      </c>
      <c r="R44" s="28">
        <v>1529452.0000000002</v>
      </c>
      <c r="S44" s="28">
        <v>1982</v>
      </c>
      <c r="T44" s="28">
        <v>612718.99999999988</v>
      </c>
      <c r="U44" s="57">
        <f t="shared" si="9"/>
        <v>2056</v>
      </c>
      <c r="V44" s="57">
        <f t="shared" si="9"/>
        <v>2425500.0000000005</v>
      </c>
      <c r="W44" s="28">
        <v>1395</v>
      </c>
      <c r="X44" s="28">
        <v>1698693.0000000005</v>
      </c>
      <c r="Y44" s="28">
        <v>0</v>
      </c>
      <c r="Z44" s="28">
        <v>0</v>
      </c>
      <c r="AA44" s="28">
        <v>327</v>
      </c>
      <c r="AB44" s="28">
        <v>437557.00000000006</v>
      </c>
      <c r="AC44" s="28">
        <v>196</v>
      </c>
      <c r="AD44" s="28">
        <v>219446.00000000006</v>
      </c>
      <c r="AE44" s="28">
        <v>138</v>
      </c>
      <c r="AF44" s="28">
        <v>69804</v>
      </c>
      <c r="AG44" s="28">
        <v>0</v>
      </c>
      <c r="AH44" s="28">
        <v>0</v>
      </c>
      <c r="AI44" s="28">
        <v>7234</v>
      </c>
      <c r="AJ44" s="28">
        <v>965963.00000000012</v>
      </c>
      <c r="AK44" s="28">
        <v>2312</v>
      </c>
      <c r="AL44" s="28">
        <v>1921537.0000000002</v>
      </c>
      <c r="AM44" s="28">
        <v>0</v>
      </c>
      <c r="AN44" s="28">
        <v>0</v>
      </c>
      <c r="AO44" s="28">
        <v>0</v>
      </c>
      <c r="AP44" s="28">
        <v>0</v>
      </c>
      <c r="AQ44" s="28">
        <v>0</v>
      </c>
      <c r="AR44" s="28">
        <v>0</v>
      </c>
      <c r="AS44" s="58">
        <f t="shared" si="10"/>
        <v>135908</v>
      </c>
      <c r="AT44" s="58">
        <f t="shared" si="10"/>
        <v>20285600</v>
      </c>
      <c r="AU44" s="28">
        <v>20388</v>
      </c>
      <c r="AV44" s="28">
        <v>3042844</v>
      </c>
      <c r="AW44" s="28">
        <v>0</v>
      </c>
      <c r="AX44" s="28">
        <v>0</v>
      </c>
      <c r="AY44" s="28">
        <v>0</v>
      </c>
      <c r="AZ44" s="28">
        <v>0</v>
      </c>
      <c r="BA44" s="28">
        <v>0</v>
      </c>
      <c r="BB44" s="28">
        <v>0</v>
      </c>
      <c r="BC44" s="28">
        <v>0</v>
      </c>
      <c r="BD44" s="28">
        <v>0</v>
      </c>
      <c r="BE44" s="28">
        <v>2906</v>
      </c>
      <c r="BF44" s="28">
        <v>2467500.0000000005</v>
      </c>
      <c r="BG44" s="29">
        <f t="shared" si="12"/>
        <v>2906</v>
      </c>
      <c r="BH44" s="29">
        <f t="shared" si="12"/>
        <v>2467500.0000000005</v>
      </c>
      <c r="BI44" s="29">
        <f t="shared" si="13"/>
        <v>138814</v>
      </c>
      <c r="BJ44" s="29">
        <f t="shared" si="13"/>
        <v>22753100</v>
      </c>
    </row>
    <row r="45" spans="1:62" ht="15" customHeight="1" x14ac:dyDescent="0.25">
      <c r="A45" s="26">
        <v>35</v>
      </c>
      <c r="B45" s="27" t="s">
        <v>188</v>
      </c>
      <c r="C45" s="28">
        <f t="shared" si="1"/>
        <v>209718</v>
      </c>
      <c r="D45" s="28">
        <f t="shared" si="1"/>
        <v>18000000</v>
      </c>
      <c r="E45" s="28">
        <f t="shared" ref="E45:F46" si="14">K45+M45</f>
        <v>208905</v>
      </c>
      <c r="F45" s="28">
        <f t="shared" si="14"/>
        <v>17649753</v>
      </c>
      <c r="G45" s="28">
        <v>61877</v>
      </c>
      <c r="H45" s="28">
        <v>16000000</v>
      </c>
      <c r="I45" s="28">
        <v>144373</v>
      </c>
      <c r="J45" s="28">
        <v>499999.99999999988</v>
      </c>
      <c r="K45" s="57">
        <f t="shared" si="8"/>
        <v>206250</v>
      </c>
      <c r="L45" s="57">
        <f t="shared" si="8"/>
        <v>16500000</v>
      </c>
      <c r="M45" s="28">
        <v>2655</v>
      </c>
      <c r="N45" s="28">
        <v>1149753</v>
      </c>
      <c r="O45" s="28">
        <v>1219</v>
      </c>
      <c r="P45" s="28">
        <v>527282.00000000012</v>
      </c>
      <c r="Q45" s="28">
        <v>354</v>
      </c>
      <c r="R45" s="28">
        <v>153899.99999999997</v>
      </c>
      <c r="S45" s="28">
        <v>459</v>
      </c>
      <c r="T45" s="28">
        <v>196347.00000000006</v>
      </c>
      <c r="U45" s="57">
        <f t="shared" si="9"/>
        <v>1605</v>
      </c>
      <c r="V45" s="57">
        <f t="shared" si="9"/>
        <v>950000</v>
      </c>
      <c r="W45" s="28">
        <v>822</v>
      </c>
      <c r="X45" s="28">
        <v>475000</v>
      </c>
      <c r="Y45" s="28">
        <v>488</v>
      </c>
      <c r="Z45" s="28">
        <v>285000</v>
      </c>
      <c r="AA45" s="28">
        <v>295</v>
      </c>
      <c r="AB45" s="28">
        <v>190000</v>
      </c>
      <c r="AC45" s="28">
        <v>0</v>
      </c>
      <c r="AD45" s="28">
        <v>0</v>
      </c>
      <c r="AE45" s="28">
        <v>0</v>
      </c>
      <c r="AF45" s="28">
        <v>0</v>
      </c>
      <c r="AG45" s="28">
        <v>0</v>
      </c>
      <c r="AH45" s="28">
        <v>0</v>
      </c>
      <c r="AI45" s="28">
        <v>355</v>
      </c>
      <c r="AJ45" s="28">
        <v>100000</v>
      </c>
      <c r="AK45" s="28">
        <v>793</v>
      </c>
      <c r="AL45" s="28">
        <v>1200000</v>
      </c>
      <c r="AM45" s="28">
        <v>0</v>
      </c>
      <c r="AN45" s="28">
        <v>0</v>
      </c>
      <c r="AO45" s="28">
        <v>0</v>
      </c>
      <c r="AP45" s="28">
        <v>0</v>
      </c>
      <c r="AQ45" s="28">
        <v>1417</v>
      </c>
      <c r="AR45" s="28">
        <v>550000</v>
      </c>
      <c r="AS45" s="58">
        <f t="shared" si="10"/>
        <v>213888</v>
      </c>
      <c r="AT45" s="58">
        <f t="shared" si="10"/>
        <v>20800000</v>
      </c>
      <c r="AU45" s="28">
        <v>21391</v>
      </c>
      <c r="AV45" s="28">
        <v>2080000</v>
      </c>
      <c r="AW45" s="28">
        <v>0</v>
      </c>
      <c r="AX45" s="28">
        <v>0</v>
      </c>
      <c r="AY45" s="28">
        <v>0</v>
      </c>
      <c r="AZ45" s="28">
        <v>0</v>
      </c>
      <c r="BA45" s="28">
        <v>0</v>
      </c>
      <c r="BB45" s="28">
        <v>0</v>
      </c>
      <c r="BC45" s="28">
        <v>54</v>
      </c>
      <c r="BD45" s="28">
        <v>10005</v>
      </c>
      <c r="BE45" s="28">
        <v>978</v>
      </c>
      <c r="BF45" s="28">
        <v>189995</v>
      </c>
      <c r="BG45" s="29">
        <f t="shared" ref="BG45:BH46" si="15">AW45+AY45+BA45+BC45+BE45</f>
        <v>1032</v>
      </c>
      <c r="BH45" s="29">
        <f t="shared" si="15"/>
        <v>200000</v>
      </c>
      <c r="BI45" s="29">
        <f t="shared" si="13"/>
        <v>214920</v>
      </c>
      <c r="BJ45" s="29">
        <f t="shared" si="13"/>
        <v>21000000</v>
      </c>
    </row>
    <row r="46" spans="1:62" ht="15" customHeight="1" x14ac:dyDescent="0.25">
      <c r="A46" s="26">
        <v>36</v>
      </c>
      <c r="B46" s="30" t="s">
        <v>189</v>
      </c>
      <c r="C46" s="28">
        <f t="shared" si="1"/>
        <v>357373</v>
      </c>
      <c r="D46" s="28">
        <f t="shared" si="1"/>
        <v>28900000</v>
      </c>
      <c r="E46" s="28">
        <f t="shared" si="14"/>
        <v>340261</v>
      </c>
      <c r="F46" s="28">
        <f t="shared" si="14"/>
        <v>26672789</v>
      </c>
      <c r="G46" s="28">
        <v>92458</v>
      </c>
      <c r="H46" s="28">
        <v>21825000</v>
      </c>
      <c r="I46" s="28">
        <v>215730</v>
      </c>
      <c r="J46" s="28">
        <v>674999.99999999965</v>
      </c>
      <c r="K46" s="57">
        <f t="shared" si="8"/>
        <v>308188</v>
      </c>
      <c r="L46" s="57">
        <f t="shared" si="8"/>
        <v>22500000</v>
      </c>
      <c r="M46" s="28">
        <v>32073</v>
      </c>
      <c r="N46" s="28">
        <v>4172789.0000000005</v>
      </c>
      <c r="O46" s="28">
        <v>10907</v>
      </c>
      <c r="P46" s="28">
        <v>1418748.0000000002</v>
      </c>
      <c r="Q46" s="28">
        <v>12720</v>
      </c>
      <c r="R46" s="28">
        <v>1655684.9999999998</v>
      </c>
      <c r="S46" s="28">
        <v>4392</v>
      </c>
      <c r="T46" s="28">
        <v>571526</v>
      </c>
      <c r="U46" s="57">
        <f t="shared" si="9"/>
        <v>9600</v>
      </c>
      <c r="V46" s="57">
        <f t="shared" si="9"/>
        <v>4800000</v>
      </c>
      <c r="W46" s="28">
        <v>4830</v>
      </c>
      <c r="X46" s="28">
        <v>2400015</v>
      </c>
      <c r="Y46" s="28">
        <v>2890</v>
      </c>
      <c r="Z46" s="28">
        <v>1440006.0000000002</v>
      </c>
      <c r="AA46" s="28">
        <v>1880</v>
      </c>
      <c r="AB46" s="28">
        <v>959978.99999999988</v>
      </c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0</v>
      </c>
      <c r="AI46" s="28">
        <v>1700</v>
      </c>
      <c r="AJ46" s="28">
        <v>850000</v>
      </c>
      <c r="AK46" s="28">
        <v>1700</v>
      </c>
      <c r="AL46" s="28">
        <v>3400000</v>
      </c>
      <c r="AM46" s="28">
        <v>0</v>
      </c>
      <c r="AN46" s="28">
        <v>0</v>
      </c>
      <c r="AO46" s="28">
        <v>0</v>
      </c>
      <c r="AP46" s="28">
        <v>0</v>
      </c>
      <c r="AQ46" s="28">
        <v>10000</v>
      </c>
      <c r="AR46" s="28">
        <v>2000000</v>
      </c>
      <c r="AS46" s="58">
        <f t="shared" si="10"/>
        <v>380373</v>
      </c>
      <c r="AT46" s="58">
        <f t="shared" si="10"/>
        <v>39950000</v>
      </c>
      <c r="AU46" s="28">
        <v>38049</v>
      </c>
      <c r="AV46" s="28">
        <v>3995034.0000000005</v>
      </c>
      <c r="AW46" s="28">
        <v>0</v>
      </c>
      <c r="AX46" s="28">
        <v>0</v>
      </c>
      <c r="AY46" s="28">
        <v>0</v>
      </c>
      <c r="AZ46" s="28">
        <v>0</v>
      </c>
      <c r="BA46" s="28">
        <v>72</v>
      </c>
      <c r="BB46" s="28">
        <v>278202</v>
      </c>
      <c r="BC46" s="28">
        <v>585</v>
      </c>
      <c r="BD46" s="28">
        <v>311014.00000000006</v>
      </c>
      <c r="BE46" s="28">
        <v>58819</v>
      </c>
      <c r="BF46" s="28">
        <v>3210784.0000000005</v>
      </c>
      <c r="BG46" s="29">
        <f t="shared" si="15"/>
        <v>59476</v>
      </c>
      <c r="BH46" s="29">
        <f t="shared" si="15"/>
        <v>3800000.0000000005</v>
      </c>
      <c r="BI46" s="29">
        <f t="shared" si="13"/>
        <v>439849</v>
      </c>
      <c r="BJ46" s="29">
        <f t="shared" si="13"/>
        <v>43750000</v>
      </c>
    </row>
    <row r="47" spans="1:62" ht="15" customHeight="1" x14ac:dyDescent="0.2">
      <c r="A47" s="42"/>
      <c r="B47" s="59" t="s">
        <v>190</v>
      </c>
      <c r="C47" s="60">
        <f>SUM(C11:C46)</f>
        <v>9978322</v>
      </c>
      <c r="D47" s="60">
        <f>SUM(D11:D46)</f>
        <v>936256033</v>
      </c>
      <c r="E47" s="60">
        <f t="shared" ref="E47:BJ47" si="16">SUM(E11:E46)</f>
        <v>9448074</v>
      </c>
      <c r="F47" s="60">
        <f t="shared" si="16"/>
        <v>856183087</v>
      </c>
      <c r="G47" s="60">
        <f t="shared" si="16"/>
        <v>4947749</v>
      </c>
      <c r="H47" s="60">
        <f t="shared" si="16"/>
        <v>457852776</v>
      </c>
      <c r="I47" s="60">
        <f t="shared" si="16"/>
        <v>2835990</v>
      </c>
      <c r="J47" s="60">
        <f t="shared" si="16"/>
        <v>166735498</v>
      </c>
      <c r="K47" s="60">
        <f t="shared" si="16"/>
        <v>7783739</v>
      </c>
      <c r="L47" s="60">
        <f t="shared" si="16"/>
        <v>624588274</v>
      </c>
      <c r="M47" s="60">
        <f t="shared" si="16"/>
        <v>1664335</v>
      </c>
      <c r="N47" s="60">
        <f t="shared" si="16"/>
        <v>231594813</v>
      </c>
      <c r="O47" s="60">
        <f t="shared" si="16"/>
        <v>736207</v>
      </c>
      <c r="P47" s="60">
        <f t="shared" si="16"/>
        <v>108153640</v>
      </c>
      <c r="Q47" s="60">
        <f t="shared" si="16"/>
        <v>344928</v>
      </c>
      <c r="R47" s="60">
        <f t="shared" si="16"/>
        <v>45818876.999999993</v>
      </c>
      <c r="S47" s="60">
        <f t="shared" si="16"/>
        <v>185320</v>
      </c>
      <c r="T47" s="60">
        <f t="shared" si="16"/>
        <v>34254069</v>
      </c>
      <c r="U47" s="60">
        <f t="shared" si="16"/>
        <v>1686594</v>
      </c>
      <c r="V47" s="60">
        <f t="shared" si="16"/>
        <v>2484890294</v>
      </c>
      <c r="W47" s="60">
        <f t="shared" si="16"/>
        <v>566977</v>
      </c>
      <c r="X47" s="60">
        <f t="shared" si="16"/>
        <v>727164724</v>
      </c>
      <c r="Y47" s="60">
        <f t="shared" si="16"/>
        <v>659619</v>
      </c>
      <c r="Z47" s="60">
        <f t="shared" si="16"/>
        <v>997367951</v>
      </c>
      <c r="AA47" s="60">
        <f t="shared" si="16"/>
        <v>136389</v>
      </c>
      <c r="AB47" s="60">
        <f t="shared" si="16"/>
        <v>429558204</v>
      </c>
      <c r="AC47" s="60">
        <f t="shared" si="16"/>
        <v>89089</v>
      </c>
      <c r="AD47" s="60">
        <f t="shared" si="16"/>
        <v>52305046</v>
      </c>
      <c r="AE47" s="60">
        <f t="shared" si="16"/>
        <v>234520</v>
      </c>
      <c r="AF47" s="60">
        <f t="shared" si="16"/>
        <v>278494369</v>
      </c>
      <c r="AG47" s="60">
        <f t="shared" si="16"/>
        <v>55993</v>
      </c>
      <c r="AH47" s="60">
        <f t="shared" si="16"/>
        <v>323061752.64580572</v>
      </c>
      <c r="AI47" s="60">
        <f t="shared" si="16"/>
        <v>187469</v>
      </c>
      <c r="AJ47" s="60">
        <f t="shared" si="16"/>
        <v>51091907.626643561</v>
      </c>
      <c r="AK47" s="60">
        <f t="shared" si="16"/>
        <v>655186</v>
      </c>
      <c r="AL47" s="60">
        <f t="shared" si="16"/>
        <v>670416670.64397109</v>
      </c>
      <c r="AM47" s="60">
        <f t="shared" si="16"/>
        <v>80672</v>
      </c>
      <c r="AN47" s="60">
        <f t="shared" si="16"/>
        <v>31691984.421975333</v>
      </c>
      <c r="AO47" s="60">
        <f t="shared" si="16"/>
        <v>100762</v>
      </c>
      <c r="AP47" s="60">
        <f t="shared" si="16"/>
        <v>32081566.661604322</v>
      </c>
      <c r="AQ47" s="60">
        <f t="shared" si="16"/>
        <v>325302</v>
      </c>
      <c r="AR47" s="60">
        <f t="shared" si="16"/>
        <v>215620342</v>
      </c>
      <c r="AS47" s="60">
        <f t="shared" si="16"/>
        <v>13070300</v>
      </c>
      <c r="AT47" s="60">
        <f t="shared" si="16"/>
        <v>4745110551</v>
      </c>
      <c r="AU47" s="60">
        <f t="shared" si="16"/>
        <v>1360134</v>
      </c>
      <c r="AV47" s="60">
        <f t="shared" si="16"/>
        <v>304592269</v>
      </c>
      <c r="AW47" s="60">
        <f t="shared" si="16"/>
        <v>1690</v>
      </c>
      <c r="AX47" s="60">
        <f t="shared" si="16"/>
        <v>1495300</v>
      </c>
      <c r="AY47" s="60">
        <f t="shared" si="16"/>
        <v>96646</v>
      </c>
      <c r="AZ47" s="60">
        <f t="shared" si="16"/>
        <v>39927334</v>
      </c>
      <c r="BA47" s="60">
        <f t="shared" si="16"/>
        <v>342679</v>
      </c>
      <c r="BB47" s="60">
        <f t="shared" si="16"/>
        <v>499267408</v>
      </c>
      <c r="BC47" s="60">
        <f t="shared" si="16"/>
        <v>302731</v>
      </c>
      <c r="BD47" s="60">
        <f t="shared" si="16"/>
        <v>136013174</v>
      </c>
      <c r="BE47" s="60">
        <f t="shared" si="16"/>
        <v>2457138</v>
      </c>
      <c r="BF47" s="60">
        <f t="shared" si="16"/>
        <v>3246163708</v>
      </c>
      <c r="BG47" s="60">
        <f t="shared" si="16"/>
        <v>3200884</v>
      </c>
      <c r="BH47" s="60">
        <f t="shared" si="16"/>
        <v>3922866924</v>
      </c>
      <c r="BI47" s="60">
        <f t="shared" si="16"/>
        <v>16271184</v>
      </c>
      <c r="BJ47" s="60">
        <f t="shared" si="16"/>
        <v>8667977475</v>
      </c>
    </row>
    <row r="48" spans="1:62" ht="15" customHeight="1" x14ac:dyDescent="0.25">
      <c r="C48" s="56"/>
      <c r="D48" s="56"/>
    </row>
    <row r="49" spans="3:62" ht="15" customHeight="1" x14ac:dyDescent="0.25"/>
    <row r="50" spans="3:62" ht="15" customHeight="1" x14ac:dyDescent="0.25">
      <c r="C50" s="55">
        <f>'Bank wise'!C69</f>
        <v>9978322</v>
      </c>
      <c r="D50" s="55">
        <f>'Bank wise'!D69</f>
        <v>936256033</v>
      </c>
      <c r="E50" s="55">
        <f>'Bank wise'!E69</f>
        <v>9448074</v>
      </c>
      <c r="F50" s="55">
        <f>'Bank wise'!F69</f>
        <v>856183087</v>
      </c>
      <c r="G50" s="55">
        <f>'Bank wise'!G69</f>
        <v>4947749</v>
      </c>
      <c r="H50" s="55">
        <f>'Bank wise'!H69</f>
        <v>457852776.00000012</v>
      </c>
      <c r="I50" s="55">
        <f>'Bank wise'!I69</f>
        <v>2835990</v>
      </c>
      <c r="J50" s="55">
        <f>'Bank wise'!J69</f>
        <v>166735498</v>
      </c>
      <c r="K50" s="55">
        <f>'Bank wise'!K69</f>
        <v>7783739</v>
      </c>
      <c r="L50" s="55">
        <f>'Bank wise'!L69</f>
        <v>624588274</v>
      </c>
      <c r="M50" s="55">
        <f>'Bank wise'!M69</f>
        <v>1664335</v>
      </c>
      <c r="N50" s="55">
        <f>'Bank wise'!N69</f>
        <v>231594813</v>
      </c>
      <c r="O50" s="55">
        <f>'Bank wise'!O69</f>
        <v>736207</v>
      </c>
      <c r="P50" s="55">
        <f>'Bank wise'!P69</f>
        <v>108153640</v>
      </c>
      <c r="Q50" s="55">
        <f>'Bank wise'!Q69</f>
        <v>344928</v>
      </c>
      <c r="R50" s="55">
        <f>'Bank wise'!R69</f>
        <v>45818877</v>
      </c>
      <c r="S50" s="55">
        <f>'Bank wise'!S69</f>
        <v>185320</v>
      </c>
      <c r="T50" s="55">
        <f>'Bank wise'!T69</f>
        <v>34254069</v>
      </c>
      <c r="U50" s="55">
        <f>'Bank wise'!U69</f>
        <v>1686594</v>
      </c>
      <c r="V50" s="55">
        <f>'Bank wise'!V69</f>
        <v>2484890294</v>
      </c>
      <c r="W50" s="55">
        <f>'Bank wise'!W69</f>
        <v>566977</v>
      </c>
      <c r="X50" s="55">
        <f>'Bank wise'!X69</f>
        <v>727164724</v>
      </c>
      <c r="Y50" s="55">
        <f>'Bank wise'!Y69</f>
        <v>659619</v>
      </c>
      <c r="Z50" s="55">
        <f>'Bank wise'!Z69</f>
        <v>997367951</v>
      </c>
      <c r="AA50" s="55">
        <f>'Bank wise'!AA69</f>
        <v>136389</v>
      </c>
      <c r="AB50" s="55">
        <f>'Bank wise'!AB69</f>
        <v>429558204</v>
      </c>
      <c r="AC50" s="55">
        <f>'Bank wise'!AC69</f>
        <v>89089</v>
      </c>
      <c r="AD50" s="55">
        <f>'Bank wise'!AD69</f>
        <v>52305046</v>
      </c>
      <c r="AE50" s="55">
        <f>'Bank wise'!AE69</f>
        <v>234520</v>
      </c>
      <c r="AF50" s="55">
        <f>'Bank wise'!AF69</f>
        <v>278494369</v>
      </c>
      <c r="AG50" s="55">
        <f>'Bank wise'!AG69</f>
        <v>55993</v>
      </c>
      <c r="AH50" s="55">
        <f>'Bank wise'!AH69</f>
        <v>323061752.64580572</v>
      </c>
      <c r="AI50" s="55">
        <f>'Bank wise'!AI69</f>
        <v>187469</v>
      </c>
      <c r="AJ50" s="55">
        <f>'Bank wise'!AJ69</f>
        <v>51091907.626643568</v>
      </c>
      <c r="AK50" s="55">
        <f>'Bank wise'!AK69</f>
        <v>655186</v>
      </c>
      <c r="AL50" s="55">
        <f>'Bank wise'!AL69</f>
        <v>670416670.64397109</v>
      </c>
      <c r="AM50" s="55">
        <f>'Bank wise'!AM69</f>
        <v>80672</v>
      </c>
      <c r="AN50" s="55">
        <f>'Bank wise'!AN69</f>
        <v>31691984.421975333</v>
      </c>
      <c r="AO50" s="55">
        <f>'Bank wise'!AO69</f>
        <v>100762</v>
      </c>
      <c r="AP50" s="55">
        <f>'Bank wise'!AP69</f>
        <v>32081566.661604322</v>
      </c>
      <c r="AQ50" s="55">
        <f>'Bank wise'!AQ69</f>
        <v>325302</v>
      </c>
      <c r="AR50" s="55">
        <f>'Bank wise'!AR69</f>
        <v>215620342</v>
      </c>
      <c r="AS50" s="55">
        <f>'Bank wise'!AS69</f>
        <v>13070300</v>
      </c>
      <c r="AT50" s="55">
        <f>'Bank wise'!AT69</f>
        <v>4745110551</v>
      </c>
      <c r="AU50" s="55">
        <f>'Bank wise'!AU69</f>
        <v>1360134</v>
      </c>
      <c r="AV50" s="55">
        <f>'Bank wise'!AV69</f>
        <v>304592269</v>
      </c>
      <c r="AW50" s="55">
        <f>'Bank wise'!AW69</f>
        <v>1690</v>
      </c>
      <c r="AX50" s="55">
        <f>'Bank wise'!AX69</f>
        <v>1495300</v>
      </c>
      <c r="AY50" s="55">
        <f>'Bank wise'!AY69</f>
        <v>96646</v>
      </c>
      <c r="AZ50" s="55">
        <f>'Bank wise'!AZ69</f>
        <v>39927334</v>
      </c>
      <c r="BA50" s="55">
        <f>'Bank wise'!BA69</f>
        <v>342679</v>
      </c>
      <c r="BB50" s="55">
        <f>'Bank wise'!BB69</f>
        <v>499267408</v>
      </c>
      <c r="BC50" s="55">
        <f>'Bank wise'!BC69</f>
        <v>302731</v>
      </c>
      <c r="BD50" s="55">
        <f>'Bank wise'!BD69</f>
        <v>136013174</v>
      </c>
      <c r="BE50" s="55">
        <f>'Bank wise'!BE69</f>
        <v>2457138</v>
      </c>
      <c r="BF50" s="55">
        <f>'Bank wise'!BF69</f>
        <v>3246163708</v>
      </c>
      <c r="BG50" s="55">
        <f>'Bank wise'!BG69</f>
        <v>3200884</v>
      </c>
      <c r="BH50" s="55">
        <f>'Bank wise'!BH69</f>
        <v>3922866924</v>
      </c>
      <c r="BI50" s="55">
        <f>'Bank wise'!BI69</f>
        <v>16271184</v>
      </c>
      <c r="BJ50" s="55">
        <f>'Bank wise'!BJ69</f>
        <v>8667977475</v>
      </c>
    </row>
    <row r="51" spans="3:62" ht="15" customHeight="1" x14ac:dyDescent="0.25"/>
    <row r="52" spans="3:62" ht="15" customHeight="1" x14ac:dyDescent="0.25">
      <c r="C52" s="55">
        <f>C47-C50</f>
        <v>0</v>
      </c>
      <c r="D52" s="55">
        <f t="shared" ref="D52:BJ52" si="17">D47-D50</f>
        <v>0</v>
      </c>
      <c r="E52" s="55">
        <f t="shared" si="17"/>
        <v>0</v>
      </c>
      <c r="F52" s="55">
        <f t="shared" si="17"/>
        <v>0</v>
      </c>
      <c r="G52" s="55">
        <f t="shared" si="17"/>
        <v>0</v>
      </c>
      <c r="H52" s="55">
        <f t="shared" si="17"/>
        <v>0</v>
      </c>
      <c r="I52" s="55">
        <f t="shared" si="17"/>
        <v>0</v>
      </c>
      <c r="J52" s="55">
        <f t="shared" si="17"/>
        <v>0</v>
      </c>
      <c r="K52" s="55">
        <f t="shared" si="17"/>
        <v>0</v>
      </c>
      <c r="L52" s="55">
        <f t="shared" si="17"/>
        <v>0</v>
      </c>
      <c r="M52" s="55">
        <f t="shared" si="17"/>
        <v>0</v>
      </c>
      <c r="N52" s="55">
        <f t="shared" si="17"/>
        <v>0</v>
      </c>
      <c r="O52" s="55">
        <f t="shared" si="17"/>
        <v>0</v>
      </c>
      <c r="P52" s="55">
        <f t="shared" si="17"/>
        <v>0</v>
      </c>
      <c r="Q52" s="55">
        <f t="shared" si="17"/>
        <v>0</v>
      </c>
      <c r="R52" s="55">
        <f t="shared" si="17"/>
        <v>0</v>
      </c>
      <c r="S52" s="55">
        <f t="shared" si="17"/>
        <v>0</v>
      </c>
      <c r="T52" s="55">
        <f t="shared" si="17"/>
        <v>0</v>
      </c>
      <c r="U52" s="55">
        <f t="shared" si="17"/>
        <v>0</v>
      </c>
      <c r="V52" s="55">
        <f t="shared" si="17"/>
        <v>0</v>
      </c>
      <c r="W52" s="55">
        <f t="shared" si="17"/>
        <v>0</v>
      </c>
      <c r="X52" s="55">
        <f t="shared" si="17"/>
        <v>0</v>
      </c>
      <c r="Y52" s="55">
        <f t="shared" si="17"/>
        <v>0</v>
      </c>
      <c r="Z52" s="55">
        <f t="shared" si="17"/>
        <v>0</v>
      </c>
      <c r="AA52" s="55">
        <f t="shared" si="17"/>
        <v>0</v>
      </c>
      <c r="AB52" s="55">
        <f t="shared" si="17"/>
        <v>0</v>
      </c>
      <c r="AC52" s="55">
        <f t="shared" si="17"/>
        <v>0</v>
      </c>
      <c r="AD52" s="55">
        <f t="shared" si="17"/>
        <v>0</v>
      </c>
      <c r="AE52" s="55">
        <f t="shared" si="17"/>
        <v>0</v>
      </c>
      <c r="AF52" s="55">
        <f t="shared" si="17"/>
        <v>0</v>
      </c>
      <c r="AG52" s="55">
        <f t="shared" si="17"/>
        <v>0</v>
      </c>
      <c r="AH52" s="55">
        <f t="shared" si="17"/>
        <v>0</v>
      </c>
      <c r="AI52" s="55">
        <f t="shared" si="17"/>
        <v>0</v>
      </c>
      <c r="AJ52" s="55">
        <f t="shared" si="17"/>
        <v>0</v>
      </c>
      <c r="AK52" s="55">
        <f t="shared" si="17"/>
        <v>0</v>
      </c>
      <c r="AL52" s="55">
        <f t="shared" si="17"/>
        <v>0</v>
      </c>
      <c r="AM52" s="55">
        <f t="shared" si="17"/>
        <v>0</v>
      </c>
      <c r="AN52" s="55">
        <f t="shared" si="17"/>
        <v>0</v>
      </c>
      <c r="AO52" s="55">
        <f t="shared" si="17"/>
        <v>0</v>
      </c>
      <c r="AP52" s="55">
        <f t="shared" si="17"/>
        <v>0</v>
      </c>
      <c r="AQ52" s="55">
        <f t="shared" si="17"/>
        <v>0</v>
      </c>
      <c r="AR52" s="55">
        <f t="shared" si="17"/>
        <v>0</v>
      </c>
      <c r="AS52" s="55">
        <f t="shared" si="17"/>
        <v>0</v>
      </c>
      <c r="AT52" s="55">
        <f t="shared" si="17"/>
        <v>0</v>
      </c>
      <c r="AU52" s="55">
        <f t="shared" si="17"/>
        <v>0</v>
      </c>
      <c r="AV52" s="55">
        <f t="shared" si="17"/>
        <v>0</v>
      </c>
      <c r="AW52" s="55">
        <f t="shared" si="17"/>
        <v>0</v>
      </c>
      <c r="AX52" s="55">
        <f t="shared" si="17"/>
        <v>0</v>
      </c>
      <c r="AY52" s="55">
        <f t="shared" si="17"/>
        <v>0</v>
      </c>
      <c r="AZ52" s="55">
        <f t="shared" si="17"/>
        <v>0</v>
      </c>
      <c r="BA52" s="55">
        <f t="shared" si="17"/>
        <v>0</v>
      </c>
      <c r="BB52" s="55">
        <f t="shared" si="17"/>
        <v>0</v>
      </c>
      <c r="BC52" s="55">
        <f t="shared" si="17"/>
        <v>0</v>
      </c>
      <c r="BD52" s="55">
        <f t="shared" si="17"/>
        <v>0</v>
      </c>
      <c r="BE52" s="55">
        <f t="shared" si="17"/>
        <v>0</v>
      </c>
      <c r="BF52" s="55">
        <f t="shared" si="17"/>
        <v>0</v>
      </c>
      <c r="BG52" s="55">
        <f t="shared" si="17"/>
        <v>0</v>
      </c>
      <c r="BH52" s="55">
        <f t="shared" si="17"/>
        <v>0</v>
      </c>
      <c r="BI52" s="55">
        <f t="shared" si="17"/>
        <v>0</v>
      </c>
      <c r="BJ52" s="55">
        <f t="shared" si="17"/>
        <v>0</v>
      </c>
    </row>
    <row r="53" spans="3:62" ht="15" customHeight="1" x14ac:dyDescent="0.25"/>
    <row r="54" spans="3:62" ht="15" customHeight="1" x14ac:dyDescent="0.25"/>
    <row r="55" spans="3:62" ht="15" customHeight="1" x14ac:dyDescent="0.25"/>
    <row r="56" spans="3:62" ht="15" customHeight="1" x14ac:dyDescent="0.25"/>
    <row r="57" spans="3:62" ht="15" customHeight="1" x14ac:dyDescent="0.25"/>
    <row r="58" spans="3:62" ht="15" customHeight="1" x14ac:dyDescent="0.25"/>
    <row r="59" spans="3:62" ht="15" customHeight="1" x14ac:dyDescent="0.25"/>
    <row r="60" spans="3:62" ht="15" customHeight="1" x14ac:dyDescent="0.25"/>
    <row r="61" spans="3:62" ht="15" customHeight="1" x14ac:dyDescent="0.25"/>
    <row r="62" spans="3:62" ht="15" customHeight="1" x14ac:dyDescent="0.25"/>
    <row r="63" spans="3:62" ht="15" customHeight="1" x14ac:dyDescent="0.25"/>
    <row r="64" spans="3:62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</sheetData>
  <sheetProtection algorithmName="SHA-512" hashValue="eKvDxKYbei4t2EMw8EDVxJxaggk7u064EM7xprR5GaoV1456RdUeYjNPlDrf0kLuf9RvU7C4B3L/Io2twovJ7g==" saltValue="P72RguJY2zCpJ8IaLQOIng==" spinCount="100000" sheet="1" objects="1" scenarios="1"/>
  <mergeCells count="36">
    <mergeCell ref="BI6:BJ8"/>
    <mergeCell ref="E7:F8"/>
    <mergeCell ref="G7:L7"/>
    <mergeCell ref="M7:N8"/>
    <mergeCell ref="G8:H8"/>
    <mergeCell ref="I8:J8"/>
    <mergeCell ref="K8:L8"/>
    <mergeCell ref="AU6:AV8"/>
    <mergeCell ref="AW6:AX8"/>
    <mergeCell ref="AY6:AZ8"/>
    <mergeCell ref="BA6:BB8"/>
    <mergeCell ref="BC6:BD8"/>
    <mergeCell ref="BE6:BF8"/>
    <mergeCell ref="AI6:AJ8"/>
    <mergeCell ref="AK6:AL8"/>
    <mergeCell ref="AA6:AB8"/>
    <mergeCell ref="AC6:AD8"/>
    <mergeCell ref="AE6:AF8"/>
    <mergeCell ref="AG6:AH8"/>
    <mergeCell ref="BG6:BH8"/>
    <mergeCell ref="C5:AT5"/>
    <mergeCell ref="AW5:BH5"/>
    <mergeCell ref="A6:A9"/>
    <mergeCell ref="B6:B9"/>
    <mergeCell ref="C6:D8"/>
    <mergeCell ref="E6:N6"/>
    <mergeCell ref="O6:P8"/>
    <mergeCell ref="Q6:R8"/>
    <mergeCell ref="S6:T8"/>
    <mergeCell ref="U6:V8"/>
    <mergeCell ref="AM6:AN8"/>
    <mergeCell ref="AO6:AP8"/>
    <mergeCell ref="AQ6:AR8"/>
    <mergeCell ref="AS6:AT8"/>
    <mergeCell ref="W6:X8"/>
    <mergeCell ref="Y6:Z8"/>
  </mergeCells>
  <dataValidations count="2">
    <dataValidation type="whole" allowBlank="1" showInputMessage="1" showErrorMessage="1" sqref="AU30:BF43 E44:F44 E29:F29 AU11:BF28 W11:AR28 W30:AR43 W45:AR46 M45:T46 M16:T28 M30:T43 K16:L46 E30:J43 E45:J46 H16:J28 C11:D47 E47:BJ47 E11:G28 H11:T15 AU45:BF46">
      <formula1>0</formula1>
      <formula2>9999999999</formula2>
    </dataValidation>
    <dataValidation type="whole" allowBlank="1" showInputMessage="1" showErrorMessage="1" sqref="AS11:AT46 BG45:BJ46 BG30:BJ43 BG11:BJ28 W44:AR44 W29:AR29 M29:T29 M44:T44 G44:J44 AU44:BJ44 G29:J29 AU29:BJ29 U11:V46">
      <formula1>0</formula1>
      <formula2>99999999999999900000</formula2>
    </dataValidation>
  </dataValidations>
  <printOptions horizontalCentered="1" verticalCentered="1"/>
  <pageMargins left="0.39370078740157483" right="0.39370078740157483" top="0.39370078740157483" bottom="0.39370078740157483" header="0.19685039370078741" footer="0.19685039370078741"/>
  <pageSetup paperSize="9" scale="69" orientation="landscape" r:id="rId1"/>
  <headerFooter alignWithMargins="0"/>
  <colBreaks count="1" manualBreakCount="1">
    <brk id="48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49"/>
  <sheetViews>
    <sheetView workbookViewId="0">
      <pane xSplit="2" ySplit="6" topLeftCell="C7" activePane="bottomRight" state="frozen"/>
      <selection activeCell="AD7" sqref="A1:XFD1048576"/>
      <selection pane="topRight" activeCell="AD7" sqref="A1:XFD1048576"/>
      <selection pane="bottomLeft" activeCell="AD7" sqref="A1:XFD1048576"/>
      <selection pane="bottomRight" activeCell="C7" sqref="C7"/>
    </sheetView>
  </sheetViews>
  <sheetFormatPr defaultRowHeight="12.75" x14ac:dyDescent="0.25"/>
  <cols>
    <col min="1" max="1" width="5.7109375" style="16" customWidth="1"/>
    <col min="2" max="2" width="17.5703125" style="16" customWidth="1"/>
    <col min="3" max="84" width="7.7109375" style="16" customWidth="1"/>
    <col min="85" max="16384" width="9.140625" style="16"/>
  </cols>
  <sheetData>
    <row r="1" spans="1:26" ht="20.25" x14ac:dyDescent="0.2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</row>
    <row r="2" spans="1:26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</row>
    <row r="3" spans="1:26" ht="15.75" x14ac:dyDescent="0.25">
      <c r="A3" s="102" t="s">
        <v>191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</row>
    <row r="4" spans="1:26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  <c r="P4" s="62"/>
      <c r="Q4" s="62"/>
      <c r="R4" s="62"/>
      <c r="S4" s="62"/>
      <c r="T4" s="62"/>
      <c r="U4" s="62"/>
      <c r="V4" s="62"/>
      <c r="W4" s="62"/>
      <c r="X4" s="61"/>
      <c r="Y4" s="61"/>
      <c r="Z4" s="63" t="s">
        <v>204</v>
      </c>
    </row>
    <row r="5" spans="1:26" ht="39.950000000000003" customHeight="1" x14ac:dyDescent="0.25">
      <c r="A5" s="86" t="s">
        <v>66</v>
      </c>
      <c r="B5" s="86" t="s">
        <v>192</v>
      </c>
      <c r="C5" s="95" t="s">
        <v>193</v>
      </c>
      <c r="D5" s="95"/>
      <c r="E5" s="95"/>
      <c r="F5" s="95"/>
      <c r="G5" s="97" t="s">
        <v>194</v>
      </c>
      <c r="H5" s="98"/>
      <c r="I5" s="98"/>
      <c r="J5" s="99"/>
      <c r="K5" s="97" t="s">
        <v>195</v>
      </c>
      <c r="L5" s="98"/>
      <c r="M5" s="98"/>
      <c r="N5" s="99"/>
      <c r="O5" s="97" t="s">
        <v>196</v>
      </c>
      <c r="P5" s="98"/>
      <c r="Q5" s="98"/>
      <c r="R5" s="99"/>
      <c r="S5" s="97" t="s">
        <v>197</v>
      </c>
      <c r="T5" s="98"/>
      <c r="U5" s="98"/>
      <c r="V5" s="99"/>
      <c r="W5" s="97" t="s">
        <v>198</v>
      </c>
      <c r="X5" s="98"/>
      <c r="Y5" s="98"/>
      <c r="Z5" s="99"/>
    </row>
    <row r="6" spans="1:26" ht="15" customHeight="1" x14ac:dyDescent="0.25">
      <c r="A6" s="88"/>
      <c r="B6" s="88"/>
      <c r="C6" s="70" t="s">
        <v>199</v>
      </c>
      <c r="D6" s="70" t="s">
        <v>200</v>
      </c>
      <c r="E6" s="70" t="s">
        <v>201</v>
      </c>
      <c r="F6" s="70" t="s">
        <v>146</v>
      </c>
      <c r="G6" s="70" t="s">
        <v>199</v>
      </c>
      <c r="H6" s="70" t="s">
        <v>200</v>
      </c>
      <c r="I6" s="70" t="s">
        <v>201</v>
      </c>
      <c r="J6" s="70" t="s">
        <v>146</v>
      </c>
      <c r="K6" s="70" t="s">
        <v>199</v>
      </c>
      <c r="L6" s="70" t="s">
        <v>200</v>
      </c>
      <c r="M6" s="70" t="s">
        <v>201</v>
      </c>
      <c r="N6" s="70" t="s">
        <v>146</v>
      </c>
      <c r="O6" s="70" t="s">
        <v>199</v>
      </c>
      <c r="P6" s="70" t="s">
        <v>200</v>
      </c>
      <c r="Q6" s="70" t="s">
        <v>201</v>
      </c>
      <c r="R6" s="70" t="s">
        <v>146</v>
      </c>
      <c r="S6" s="70" t="s">
        <v>199</v>
      </c>
      <c r="T6" s="70" t="s">
        <v>200</v>
      </c>
      <c r="U6" s="70" t="s">
        <v>201</v>
      </c>
      <c r="V6" s="70" t="s">
        <v>146</v>
      </c>
      <c r="W6" s="70" t="s">
        <v>199</v>
      </c>
      <c r="X6" s="70" t="s">
        <v>200</v>
      </c>
      <c r="Y6" s="70" t="s">
        <v>201</v>
      </c>
      <c r="Z6" s="70" t="s">
        <v>146</v>
      </c>
    </row>
    <row r="7" spans="1:26" ht="15" customHeight="1" x14ac:dyDescent="0.25">
      <c r="A7" s="34">
        <v>1</v>
      </c>
      <c r="B7" s="30" t="s">
        <v>154</v>
      </c>
      <c r="C7" s="57">
        <v>39016804</v>
      </c>
      <c r="D7" s="57">
        <v>31653184.999999996</v>
      </c>
      <c r="E7" s="57">
        <v>817710.99999999988</v>
      </c>
      <c r="F7" s="58">
        <f>C7+D7+E7</f>
        <v>71487700</v>
      </c>
      <c r="G7" s="58">
        <v>28874477</v>
      </c>
      <c r="H7" s="58">
        <v>23066270</v>
      </c>
      <c r="I7" s="58">
        <v>563753</v>
      </c>
      <c r="J7" s="58">
        <f>G7+H7+I7</f>
        <v>52504500</v>
      </c>
      <c r="K7" s="64">
        <v>31536323.999999993</v>
      </c>
      <c r="L7" s="64">
        <v>4635645</v>
      </c>
      <c r="M7" s="64">
        <v>606331</v>
      </c>
      <c r="N7" s="58">
        <f>K7+L7+M7</f>
        <v>36778299.999999993</v>
      </c>
      <c r="O7" s="58">
        <f>C7+K7</f>
        <v>70553128</v>
      </c>
      <c r="P7" s="58">
        <f>D7+L7</f>
        <v>36288830</v>
      </c>
      <c r="Q7" s="58">
        <f>E7+M7</f>
        <v>1424042</v>
      </c>
      <c r="R7" s="58">
        <f>O7+P7+Q7</f>
        <v>108266000</v>
      </c>
      <c r="S7" s="58">
        <v>9091588</v>
      </c>
      <c r="T7" s="58">
        <v>1636279</v>
      </c>
      <c r="U7" s="58">
        <v>177533.00000000003</v>
      </c>
      <c r="V7" s="58">
        <f>S7+T7+U7</f>
        <v>10905400</v>
      </c>
      <c r="W7" s="29">
        <f>O7+S7</f>
        <v>79644716</v>
      </c>
      <c r="X7" s="29">
        <f>P7+T7</f>
        <v>37925109</v>
      </c>
      <c r="Y7" s="29">
        <f>Q7+U7</f>
        <v>1601575</v>
      </c>
      <c r="Z7" s="29">
        <f>R7+V7</f>
        <v>119171400</v>
      </c>
    </row>
    <row r="8" spans="1:26" ht="15" customHeight="1" x14ac:dyDescent="0.25">
      <c r="A8" s="26">
        <v>2</v>
      </c>
      <c r="B8" s="27" t="s">
        <v>155</v>
      </c>
      <c r="C8" s="57">
        <v>9118200</v>
      </c>
      <c r="D8" s="57">
        <v>6081000</v>
      </c>
      <c r="E8" s="57">
        <v>1700800</v>
      </c>
      <c r="F8" s="58">
        <f t="shared" ref="F8:F42" si="0">C8+D8+E8</f>
        <v>16900000</v>
      </c>
      <c r="G8" s="58">
        <v>5000000</v>
      </c>
      <c r="H8" s="58">
        <v>5800000</v>
      </c>
      <c r="I8" s="58">
        <v>1200000</v>
      </c>
      <c r="J8" s="58">
        <f t="shared" ref="J8:J42" si="1">G8+H8+I8</f>
        <v>12000000</v>
      </c>
      <c r="K8" s="64">
        <v>14996500</v>
      </c>
      <c r="L8" s="64">
        <v>584000</v>
      </c>
      <c r="M8" s="64">
        <v>619500</v>
      </c>
      <c r="N8" s="58">
        <f t="shared" ref="N8:N42" si="2">K8+L8+M8</f>
        <v>16200000</v>
      </c>
      <c r="O8" s="58">
        <f t="shared" ref="O8:Q42" si="3">C8+K8</f>
        <v>24114700</v>
      </c>
      <c r="P8" s="58">
        <f t="shared" si="3"/>
        <v>6665000</v>
      </c>
      <c r="Q8" s="58">
        <f t="shared" si="3"/>
        <v>2320300</v>
      </c>
      <c r="R8" s="58">
        <f t="shared" ref="R8:R42" si="4">O8+P8+Q8</f>
        <v>33100000</v>
      </c>
      <c r="S8" s="58">
        <v>2348500</v>
      </c>
      <c r="T8" s="58">
        <v>592300</v>
      </c>
      <c r="U8" s="58">
        <v>59200</v>
      </c>
      <c r="V8" s="58">
        <f t="shared" ref="V8:V42" si="5">S8+T8+U8</f>
        <v>3000000</v>
      </c>
      <c r="W8" s="29">
        <f t="shared" ref="W8:Z42" si="6">O8+S8</f>
        <v>26463200</v>
      </c>
      <c r="X8" s="29">
        <f t="shared" si="6"/>
        <v>7257300</v>
      </c>
      <c r="Y8" s="29">
        <f t="shared" si="6"/>
        <v>2379500</v>
      </c>
      <c r="Z8" s="29">
        <f t="shared" si="6"/>
        <v>36100000</v>
      </c>
    </row>
    <row r="9" spans="1:26" ht="15" customHeight="1" x14ac:dyDescent="0.25">
      <c r="A9" s="26">
        <v>3</v>
      </c>
      <c r="B9" s="27" t="s">
        <v>156</v>
      </c>
      <c r="C9" s="57">
        <v>21916000</v>
      </c>
      <c r="D9" s="57">
        <v>6651500</v>
      </c>
      <c r="E9" s="57">
        <v>232500</v>
      </c>
      <c r="F9" s="58">
        <f t="shared" si="0"/>
        <v>28800000</v>
      </c>
      <c r="G9" s="58">
        <v>14720000</v>
      </c>
      <c r="H9" s="58">
        <v>6600000</v>
      </c>
      <c r="I9" s="58">
        <v>180000</v>
      </c>
      <c r="J9" s="58">
        <f t="shared" si="1"/>
        <v>21500000</v>
      </c>
      <c r="K9" s="64">
        <v>15812000</v>
      </c>
      <c r="L9" s="64">
        <v>30000</v>
      </c>
      <c r="M9" s="64">
        <v>108000</v>
      </c>
      <c r="N9" s="58">
        <f t="shared" si="2"/>
        <v>15950000</v>
      </c>
      <c r="O9" s="58">
        <f t="shared" si="3"/>
        <v>37728000</v>
      </c>
      <c r="P9" s="58">
        <f t="shared" si="3"/>
        <v>6681500</v>
      </c>
      <c r="Q9" s="58">
        <f t="shared" si="3"/>
        <v>340500</v>
      </c>
      <c r="R9" s="58">
        <f t="shared" si="4"/>
        <v>44750000</v>
      </c>
      <c r="S9" s="58">
        <v>2945000</v>
      </c>
      <c r="T9" s="58">
        <v>35000</v>
      </c>
      <c r="U9" s="58">
        <v>20000</v>
      </c>
      <c r="V9" s="58">
        <f t="shared" si="5"/>
        <v>3000000</v>
      </c>
      <c r="W9" s="29">
        <f t="shared" si="6"/>
        <v>40673000</v>
      </c>
      <c r="X9" s="29">
        <f t="shared" si="6"/>
        <v>6716500</v>
      </c>
      <c r="Y9" s="29">
        <f t="shared" si="6"/>
        <v>360500</v>
      </c>
      <c r="Z9" s="29">
        <f t="shared" si="6"/>
        <v>47750000</v>
      </c>
    </row>
    <row r="10" spans="1:26" ht="15" customHeight="1" x14ac:dyDescent="0.25">
      <c r="A10" s="26">
        <v>4</v>
      </c>
      <c r="B10" s="27" t="s">
        <v>157</v>
      </c>
      <c r="C10" s="57">
        <v>12003212.999999998</v>
      </c>
      <c r="D10" s="57">
        <v>5197600</v>
      </c>
      <c r="E10" s="57">
        <v>1759187.0000000002</v>
      </c>
      <c r="F10" s="58">
        <f t="shared" si="0"/>
        <v>18960000</v>
      </c>
      <c r="G10" s="58">
        <v>8397110</v>
      </c>
      <c r="H10" s="58">
        <v>5140497</v>
      </c>
      <c r="I10" s="58">
        <v>1422393</v>
      </c>
      <c r="J10" s="58">
        <f t="shared" si="1"/>
        <v>14960000</v>
      </c>
      <c r="K10" s="64">
        <v>47448613.000000007</v>
      </c>
      <c r="L10" s="64">
        <v>0</v>
      </c>
      <c r="M10" s="64">
        <v>1551287</v>
      </c>
      <c r="N10" s="58">
        <f t="shared" si="2"/>
        <v>48999900.000000007</v>
      </c>
      <c r="O10" s="58">
        <f t="shared" si="3"/>
        <v>59451826.000000007</v>
      </c>
      <c r="P10" s="58">
        <f t="shared" si="3"/>
        <v>5197600</v>
      </c>
      <c r="Q10" s="58">
        <f t="shared" si="3"/>
        <v>3310474</v>
      </c>
      <c r="R10" s="58">
        <f t="shared" si="4"/>
        <v>67959900</v>
      </c>
      <c r="S10" s="58">
        <v>13542443</v>
      </c>
      <c r="T10" s="58">
        <v>66988</v>
      </c>
      <c r="U10" s="58">
        <v>486869.00000000006</v>
      </c>
      <c r="V10" s="58">
        <f t="shared" si="5"/>
        <v>14096300</v>
      </c>
      <c r="W10" s="29">
        <f t="shared" si="6"/>
        <v>72994269</v>
      </c>
      <c r="X10" s="29">
        <f t="shared" si="6"/>
        <v>5264588</v>
      </c>
      <c r="Y10" s="29">
        <f t="shared" si="6"/>
        <v>3797343</v>
      </c>
      <c r="Z10" s="29">
        <f t="shared" si="6"/>
        <v>82056200</v>
      </c>
    </row>
    <row r="11" spans="1:26" ht="15" customHeight="1" x14ac:dyDescent="0.25">
      <c r="A11" s="34">
        <v>5</v>
      </c>
      <c r="B11" s="30" t="s">
        <v>158</v>
      </c>
      <c r="C11" s="57">
        <v>10663506</v>
      </c>
      <c r="D11" s="57">
        <v>1950000</v>
      </c>
      <c r="E11" s="57">
        <v>4850000</v>
      </c>
      <c r="F11" s="58">
        <f t="shared" si="0"/>
        <v>17463506</v>
      </c>
      <c r="G11" s="58">
        <v>7000000</v>
      </c>
      <c r="H11" s="58">
        <v>1150000</v>
      </c>
      <c r="I11" s="58">
        <v>3750000</v>
      </c>
      <c r="J11" s="58">
        <f t="shared" si="1"/>
        <v>11900000</v>
      </c>
      <c r="K11" s="64">
        <v>12405768</v>
      </c>
      <c r="L11" s="64">
        <v>0</v>
      </c>
      <c r="M11" s="64">
        <v>7462400</v>
      </c>
      <c r="N11" s="58">
        <f t="shared" si="2"/>
        <v>19868168</v>
      </c>
      <c r="O11" s="58">
        <f t="shared" si="3"/>
        <v>23069274</v>
      </c>
      <c r="P11" s="58">
        <f t="shared" si="3"/>
        <v>1950000</v>
      </c>
      <c r="Q11" s="58">
        <f t="shared" si="3"/>
        <v>12312400</v>
      </c>
      <c r="R11" s="58">
        <f t="shared" si="4"/>
        <v>37331674</v>
      </c>
      <c r="S11" s="58">
        <v>0</v>
      </c>
      <c r="T11" s="58">
        <v>0</v>
      </c>
      <c r="U11" s="58">
        <v>0</v>
      </c>
      <c r="V11" s="58">
        <f t="shared" si="5"/>
        <v>0</v>
      </c>
      <c r="W11" s="29">
        <f t="shared" si="6"/>
        <v>23069274</v>
      </c>
      <c r="X11" s="29">
        <f t="shared" si="6"/>
        <v>1950000</v>
      </c>
      <c r="Y11" s="29">
        <f t="shared" si="6"/>
        <v>12312400</v>
      </c>
      <c r="Z11" s="29">
        <f t="shared" si="6"/>
        <v>37331674</v>
      </c>
    </row>
    <row r="12" spans="1:26" ht="15" customHeight="1" x14ac:dyDescent="0.25">
      <c r="A12" s="26">
        <v>6</v>
      </c>
      <c r="B12" s="27" t="s">
        <v>159</v>
      </c>
      <c r="C12" s="57">
        <v>3021381.9999999995</v>
      </c>
      <c r="D12" s="57">
        <v>2790018</v>
      </c>
      <c r="E12" s="57">
        <v>420000</v>
      </c>
      <c r="F12" s="58">
        <f t="shared" si="0"/>
        <v>6231400</v>
      </c>
      <c r="G12" s="58">
        <v>1474504</v>
      </c>
      <c r="H12" s="58">
        <v>2719996</v>
      </c>
      <c r="I12" s="58">
        <v>360000</v>
      </c>
      <c r="J12" s="58">
        <f t="shared" si="1"/>
        <v>4554500</v>
      </c>
      <c r="K12" s="64">
        <v>6069207</v>
      </c>
      <c r="L12" s="64">
        <v>804194</v>
      </c>
      <c r="M12" s="64">
        <v>338699</v>
      </c>
      <c r="N12" s="58">
        <f t="shared" si="2"/>
        <v>7212100</v>
      </c>
      <c r="O12" s="58">
        <f t="shared" si="3"/>
        <v>9090589</v>
      </c>
      <c r="P12" s="58">
        <f t="shared" si="3"/>
        <v>3594212</v>
      </c>
      <c r="Q12" s="58">
        <f t="shared" si="3"/>
        <v>758699</v>
      </c>
      <c r="R12" s="58">
        <f t="shared" si="4"/>
        <v>13443500</v>
      </c>
      <c r="S12" s="58">
        <v>2104498.0000000005</v>
      </c>
      <c r="T12" s="58">
        <v>0</v>
      </c>
      <c r="U12" s="58">
        <v>200002</v>
      </c>
      <c r="V12" s="58">
        <f t="shared" si="5"/>
        <v>2304500.0000000005</v>
      </c>
      <c r="W12" s="29">
        <f t="shared" si="6"/>
        <v>11195087</v>
      </c>
      <c r="X12" s="29">
        <f t="shared" si="6"/>
        <v>3594212</v>
      </c>
      <c r="Y12" s="29">
        <f t="shared" si="6"/>
        <v>958701</v>
      </c>
      <c r="Z12" s="29">
        <f t="shared" si="6"/>
        <v>15748000</v>
      </c>
    </row>
    <row r="13" spans="1:26" ht="15" customHeight="1" x14ac:dyDescent="0.25">
      <c r="A13" s="26">
        <v>7</v>
      </c>
      <c r="B13" s="27" t="s">
        <v>160</v>
      </c>
      <c r="C13" s="57">
        <v>29231400</v>
      </c>
      <c r="D13" s="57">
        <v>728000</v>
      </c>
      <c r="E13" s="57">
        <v>5602800</v>
      </c>
      <c r="F13" s="58">
        <f t="shared" si="0"/>
        <v>35562200</v>
      </c>
      <c r="G13" s="58">
        <v>22279200</v>
      </c>
      <c r="H13" s="58">
        <v>728000</v>
      </c>
      <c r="I13" s="58">
        <v>4330000</v>
      </c>
      <c r="J13" s="58">
        <f t="shared" si="1"/>
        <v>27337200</v>
      </c>
      <c r="K13" s="64">
        <v>9835200</v>
      </c>
      <c r="L13" s="64">
        <v>0</v>
      </c>
      <c r="M13" s="64">
        <v>1254200</v>
      </c>
      <c r="N13" s="58">
        <f t="shared" si="2"/>
        <v>11089400</v>
      </c>
      <c r="O13" s="58">
        <f t="shared" si="3"/>
        <v>39066600</v>
      </c>
      <c r="P13" s="58">
        <f t="shared" si="3"/>
        <v>728000</v>
      </c>
      <c r="Q13" s="58">
        <f t="shared" si="3"/>
        <v>6857000</v>
      </c>
      <c r="R13" s="58">
        <f t="shared" si="4"/>
        <v>46651600</v>
      </c>
      <c r="S13" s="58">
        <v>1840800</v>
      </c>
      <c r="T13" s="58">
        <v>78000</v>
      </c>
      <c r="U13" s="58">
        <v>281200</v>
      </c>
      <c r="V13" s="58">
        <f t="shared" si="5"/>
        <v>2200000</v>
      </c>
      <c r="W13" s="29">
        <f t="shared" si="6"/>
        <v>40907400</v>
      </c>
      <c r="X13" s="29">
        <f t="shared" si="6"/>
        <v>806000</v>
      </c>
      <c r="Y13" s="29">
        <f t="shared" si="6"/>
        <v>7138200</v>
      </c>
      <c r="Z13" s="29">
        <f t="shared" si="6"/>
        <v>48851600</v>
      </c>
    </row>
    <row r="14" spans="1:26" ht="15" customHeight="1" x14ac:dyDescent="0.25">
      <c r="A14" s="26">
        <v>8</v>
      </c>
      <c r="B14" s="27" t="s">
        <v>161</v>
      </c>
      <c r="C14" s="57">
        <v>6175000</v>
      </c>
      <c r="D14" s="57">
        <v>7070000</v>
      </c>
      <c r="E14" s="57">
        <v>1455000</v>
      </c>
      <c r="F14" s="58">
        <f t="shared" si="0"/>
        <v>14700000</v>
      </c>
      <c r="G14" s="58">
        <v>4075000</v>
      </c>
      <c r="H14" s="58">
        <v>6100000</v>
      </c>
      <c r="I14" s="58">
        <v>1025000</v>
      </c>
      <c r="J14" s="58">
        <f t="shared" si="1"/>
        <v>11200000</v>
      </c>
      <c r="K14" s="64">
        <v>8039000</v>
      </c>
      <c r="L14" s="64">
        <v>521500</v>
      </c>
      <c r="M14" s="64">
        <v>899500</v>
      </c>
      <c r="N14" s="58">
        <f t="shared" si="2"/>
        <v>9460000</v>
      </c>
      <c r="O14" s="58">
        <f t="shared" si="3"/>
        <v>14214000</v>
      </c>
      <c r="P14" s="58">
        <f t="shared" si="3"/>
        <v>7591500</v>
      </c>
      <c r="Q14" s="58">
        <f t="shared" si="3"/>
        <v>2354500</v>
      </c>
      <c r="R14" s="58">
        <f t="shared" si="4"/>
        <v>24160000</v>
      </c>
      <c r="S14" s="58">
        <v>2034000</v>
      </c>
      <c r="T14" s="58">
        <v>260000</v>
      </c>
      <c r="U14" s="58">
        <v>326000</v>
      </c>
      <c r="V14" s="58">
        <f t="shared" si="5"/>
        <v>2620000</v>
      </c>
      <c r="W14" s="29">
        <f t="shared" si="6"/>
        <v>16248000</v>
      </c>
      <c r="X14" s="29">
        <f t="shared" si="6"/>
        <v>7851500</v>
      </c>
      <c r="Y14" s="29">
        <f t="shared" si="6"/>
        <v>2680500</v>
      </c>
      <c r="Z14" s="29">
        <f t="shared" si="6"/>
        <v>26780000</v>
      </c>
    </row>
    <row r="15" spans="1:26" ht="15" customHeight="1" x14ac:dyDescent="0.25">
      <c r="A15" s="26">
        <v>9</v>
      </c>
      <c r="B15" s="27" t="s">
        <v>162</v>
      </c>
      <c r="C15" s="57">
        <v>11291169</v>
      </c>
      <c r="D15" s="57">
        <v>2032673.0000000002</v>
      </c>
      <c r="E15" s="57">
        <v>76158.000000000015</v>
      </c>
      <c r="F15" s="58">
        <f t="shared" si="0"/>
        <v>13400000</v>
      </c>
      <c r="G15" s="58">
        <v>9325794</v>
      </c>
      <c r="H15" s="58">
        <v>1611937</v>
      </c>
      <c r="I15" s="58">
        <v>62269.000000000007</v>
      </c>
      <c r="J15" s="58">
        <f t="shared" si="1"/>
        <v>11000000</v>
      </c>
      <c r="K15" s="64">
        <v>12912109</v>
      </c>
      <c r="L15" s="64">
        <v>12626</v>
      </c>
      <c r="M15" s="64">
        <v>75265</v>
      </c>
      <c r="N15" s="58">
        <f t="shared" si="2"/>
        <v>13000000</v>
      </c>
      <c r="O15" s="58">
        <f t="shared" si="3"/>
        <v>24203278</v>
      </c>
      <c r="P15" s="58">
        <f t="shared" si="3"/>
        <v>2045299.0000000002</v>
      </c>
      <c r="Q15" s="58">
        <f t="shared" si="3"/>
        <v>151423</v>
      </c>
      <c r="R15" s="58">
        <f t="shared" si="4"/>
        <v>26400000</v>
      </c>
      <c r="S15" s="58">
        <v>1479857</v>
      </c>
      <c r="T15" s="58">
        <v>9261</v>
      </c>
      <c r="U15" s="58">
        <v>10882</v>
      </c>
      <c r="V15" s="58">
        <f t="shared" si="5"/>
        <v>1500000</v>
      </c>
      <c r="W15" s="29">
        <f t="shared" si="6"/>
        <v>25683135</v>
      </c>
      <c r="X15" s="29">
        <f t="shared" si="6"/>
        <v>2054560.0000000002</v>
      </c>
      <c r="Y15" s="29">
        <f t="shared" si="6"/>
        <v>162305</v>
      </c>
      <c r="Z15" s="29">
        <f t="shared" si="6"/>
        <v>27900000</v>
      </c>
    </row>
    <row r="16" spans="1:26" ht="15" customHeight="1" x14ac:dyDescent="0.25">
      <c r="A16" s="26">
        <v>10</v>
      </c>
      <c r="B16" s="27" t="s">
        <v>163</v>
      </c>
      <c r="C16" s="57">
        <v>1441647</v>
      </c>
      <c r="D16" s="57">
        <v>1193612</v>
      </c>
      <c r="E16" s="57">
        <v>444741.00000000006</v>
      </c>
      <c r="F16" s="58">
        <f t="shared" si="0"/>
        <v>3080000</v>
      </c>
      <c r="G16" s="58">
        <v>1021122.0000000001</v>
      </c>
      <c r="H16" s="58">
        <v>708034</v>
      </c>
      <c r="I16" s="58">
        <v>260844</v>
      </c>
      <c r="J16" s="58">
        <f t="shared" si="1"/>
        <v>1990000</v>
      </c>
      <c r="K16" s="64">
        <v>1509710.9999999998</v>
      </c>
      <c r="L16" s="64">
        <v>1232453</v>
      </c>
      <c r="M16" s="64">
        <v>357836</v>
      </c>
      <c r="N16" s="58">
        <f t="shared" si="2"/>
        <v>3100000</v>
      </c>
      <c r="O16" s="58">
        <f t="shared" si="3"/>
        <v>2951358</v>
      </c>
      <c r="P16" s="58">
        <f t="shared" si="3"/>
        <v>2426065</v>
      </c>
      <c r="Q16" s="58">
        <f t="shared" si="3"/>
        <v>802577</v>
      </c>
      <c r="R16" s="58">
        <f t="shared" si="4"/>
        <v>6180000</v>
      </c>
      <c r="S16" s="58">
        <v>64666</v>
      </c>
      <c r="T16" s="58">
        <v>612938</v>
      </c>
      <c r="U16" s="58">
        <v>22396</v>
      </c>
      <c r="V16" s="58">
        <f t="shared" si="5"/>
        <v>700000</v>
      </c>
      <c r="W16" s="29">
        <f t="shared" si="6"/>
        <v>3016024</v>
      </c>
      <c r="X16" s="29">
        <f t="shared" si="6"/>
        <v>3039003</v>
      </c>
      <c r="Y16" s="29">
        <f t="shared" si="6"/>
        <v>824973</v>
      </c>
      <c r="Z16" s="29">
        <f t="shared" si="6"/>
        <v>6880000</v>
      </c>
    </row>
    <row r="17" spans="1:26" ht="15" customHeight="1" x14ac:dyDescent="0.25">
      <c r="A17" s="26">
        <v>11</v>
      </c>
      <c r="B17" s="27" t="s">
        <v>164</v>
      </c>
      <c r="C17" s="57">
        <v>2547673.0000000005</v>
      </c>
      <c r="D17" s="57">
        <v>1827974.0000000002</v>
      </c>
      <c r="E17" s="57">
        <v>564315</v>
      </c>
      <c r="F17" s="58">
        <f t="shared" si="0"/>
        <v>4939962.0000000009</v>
      </c>
      <c r="G17" s="58">
        <v>1169956</v>
      </c>
      <c r="H17" s="58">
        <v>1518052</v>
      </c>
      <c r="I17" s="58">
        <v>311992</v>
      </c>
      <c r="J17" s="58">
        <f t="shared" si="1"/>
        <v>3000000</v>
      </c>
      <c r="K17" s="64">
        <v>4085258.9999999995</v>
      </c>
      <c r="L17" s="64">
        <v>178425</v>
      </c>
      <c r="M17" s="64">
        <v>156395</v>
      </c>
      <c r="N17" s="58">
        <f t="shared" si="2"/>
        <v>4420079</v>
      </c>
      <c r="O17" s="58">
        <f t="shared" si="3"/>
        <v>6632932</v>
      </c>
      <c r="P17" s="58">
        <f t="shared" si="3"/>
        <v>2006399.0000000002</v>
      </c>
      <c r="Q17" s="58">
        <f t="shared" si="3"/>
        <v>720710</v>
      </c>
      <c r="R17" s="58">
        <f t="shared" si="4"/>
        <v>9360041</v>
      </c>
      <c r="S17" s="58">
        <v>1416241.0000000002</v>
      </c>
      <c r="T17" s="58">
        <v>169999</v>
      </c>
      <c r="U17" s="58">
        <v>93719</v>
      </c>
      <c r="V17" s="58">
        <f t="shared" si="5"/>
        <v>1679959.0000000002</v>
      </c>
      <c r="W17" s="29">
        <f t="shared" si="6"/>
        <v>8049173</v>
      </c>
      <c r="X17" s="29">
        <f t="shared" si="6"/>
        <v>2176398</v>
      </c>
      <c r="Y17" s="29">
        <f t="shared" si="6"/>
        <v>814429</v>
      </c>
      <c r="Z17" s="29">
        <f t="shared" si="6"/>
        <v>11040000</v>
      </c>
    </row>
    <row r="18" spans="1:26" ht="15" customHeight="1" x14ac:dyDescent="0.25">
      <c r="A18" s="34">
        <v>12</v>
      </c>
      <c r="B18" s="30" t="s">
        <v>165</v>
      </c>
      <c r="C18" s="57">
        <v>13475004.999999998</v>
      </c>
      <c r="D18" s="57">
        <v>1939557.9999999998</v>
      </c>
      <c r="E18" s="57">
        <v>2558237.0000000005</v>
      </c>
      <c r="F18" s="58">
        <f t="shared" si="0"/>
        <v>17972800</v>
      </c>
      <c r="G18" s="58">
        <v>10568047</v>
      </c>
      <c r="H18" s="58">
        <v>1859300</v>
      </c>
      <c r="I18" s="58">
        <v>2010053</v>
      </c>
      <c r="J18" s="58">
        <f t="shared" si="1"/>
        <v>14437400</v>
      </c>
      <c r="K18" s="64">
        <v>3632051</v>
      </c>
      <c r="L18" s="64">
        <v>372107</v>
      </c>
      <c r="M18" s="64">
        <v>1369542.0000000002</v>
      </c>
      <c r="N18" s="58">
        <f t="shared" si="2"/>
        <v>5373700</v>
      </c>
      <c r="O18" s="58">
        <f t="shared" si="3"/>
        <v>17107056</v>
      </c>
      <c r="P18" s="58">
        <f t="shared" si="3"/>
        <v>2311665</v>
      </c>
      <c r="Q18" s="58">
        <f t="shared" si="3"/>
        <v>3927779.0000000009</v>
      </c>
      <c r="R18" s="58">
        <f t="shared" si="4"/>
        <v>23346500</v>
      </c>
      <c r="S18" s="58">
        <v>0</v>
      </c>
      <c r="T18" s="58">
        <v>0</v>
      </c>
      <c r="U18" s="58">
        <v>0</v>
      </c>
      <c r="V18" s="58">
        <f t="shared" si="5"/>
        <v>0</v>
      </c>
      <c r="W18" s="29">
        <f t="shared" si="6"/>
        <v>17107056</v>
      </c>
      <c r="X18" s="29">
        <f t="shared" si="6"/>
        <v>2311665</v>
      </c>
      <c r="Y18" s="29">
        <f t="shared" si="6"/>
        <v>3927779.0000000009</v>
      </c>
      <c r="Z18" s="29">
        <f t="shared" si="6"/>
        <v>23346500</v>
      </c>
    </row>
    <row r="19" spans="1:26" ht="15" customHeight="1" x14ac:dyDescent="0.25">
      <c r="A19" s="26">
        <v>13</v>
      </c>
      <c r="B19" s="27" t="s">
        <v>166</v>
      </c>
      <c r="C19" s="57">
        <v>32121483</v>
      </c>
      <c r="D19" s="57">
        <v>13579788</v>
      </c>
      <c r="E19" s="57">
        <v>486029</v>
      </c>
      <c r="F19" s="58">
        <f t="shared" si="0"/>
        <v>46187300</v>
      </c>
      <c r="G19" s="58">
        <v>20455881.999999996</v>
      </c>
      <c r="H19" s="58">
        <v>12630241</v>
      </c>
      <c r="I19" s="58">
        <v>312977</v>
      </c>
      <c r="J19" s="58">
        <f t="shared" si="1"/>
        <v>33399099.999999996</v>
      </c>
      <c r="K19" s="64">
        <v>21357921.999999996</v>
      </c>
      <c r="L19" s="64">
        <v>5259964</v>
      </c>
      <c r="M19" s="64">
        <v>38114</v>
      </c>
      <c r="N19" s="58">
        <f t="shared" si="2"/>
        <v>26655999.999999996</v>
      </c>
      <c r="O19" s="58">
        <f t="shared" si="3"/>
        <v>53479405</v>
      </c>
      <c r="P19" s="58">
        <f t="shared" si="3"/>
        <v>18839752</v>
      </c>
      <c r="Q19" s="58">
        <f t="shared" si="3"/>
        <v>524143</v>
      </c>
      <c r="R19" s="58">
        <f t="shared" si="4"/>
        <v>72843300</v>
      </c>
      <c r="S19" s="58">
        <v>1717634.9999999995</v>
      </c>
      <c r="T19" s="58">
        <v>637349</v>
      </c>
      <c r="U19" s="58">
        <v>2516</v>
      </c>
      <c r="V19" s="58">
        <f t="shared" si="5"/>
        <v>2357499.9999999995</v>
      </c>
      <c r="W19" s="29">
        <f t="shared" si="6"/>
        <v>55197040</v>
      </c>
      <c r="X19" s="29">
        <f t="shared" si="6"/>
        <v>19477101</v>
      </c>
      <c r="Y19" s="29">
        <f t="shared" si="6"/>
        <v>526659</v>
      </c>
      <c r="Z19" s="29">
        <f t="shared" si="6"/>
        <v>75200800</v>
      </c>
    </row>
    <row r="20" spans="1:26" ht="15" customHeight="1" x14ac:dyDescent="0.25">
      <c r="A20" s="26">
        <v>14</v>
      </c>
      <c r="B20" s="27" t="s">
        <v>167</v>
      </c>
      <c r="C20" s="57">
        <v>15649131</v>
      </c>
      <c r="D20" s="57">
        <v>1358885</v>
      </c>
      <c r="E20" s="57">
        <v>2991984</v>
      </c>
      <c r="F20" s="58">
        <f t="shared" si="0"/>
        <v>20000000</v>
      </c>
      <c r="G20" s="58">
        <v>11915793.999999998</v>
      </c>
      <c r="H20" s="58">
        <v>1358885</v>
      </c>
      <c r="I20" s="58">
        <v>2725321</v>
      </c>
      <c r="J20" s="58">
        <f t="shared" si="1"/>
        <v>15999999.999999998</v>
      </c>
      <c r="K20" s="64">
        <v>8469643.0000000019</v>
      </c>
      <c r="L20" s="64">
        <v>0</v>
      </c>
      <c r="M20" s="64">
        <v>370357</v>
      </c>
      <c r="N20" s="58">
        <f t="shared" si="2"/>
        <v>8840000.0000000019</v>
      </c>
      <c r="O20" s="58">
        <f t="shared" si="3"/>
        <v>24118774</v>
      </c>
      <c r="P20" s="58">
        <f t="shared" si="3"/>
        <v>1358885</v>
      </c>
      <c r="Q20" s="58">
        <f t="shared" si="3"/>
        <v>3362341</v>
      </c>
      <c r="R20" s="58">
        <f t="shared" si="4"/>
        <v>28840000</v>
      </c>
      <c r="S20" s="58">
        <v>1656768.9999999998</v>
      </c>
      <c r="T20" s="58">
        <v>0</v>
      </c>
      <c r="U20" s="58">
        <v>93231</v>
      </c>
      <c r="V20" s="58">
        <f t="shared" si="5"/>
        <v>1749999.9999999998</v>
      </c>
      <c r="W20" s="29">
        <f t="shared" si="6"/>
        <v>25775543</v>
      </c>
      <c r="X20" s="29">
        <f t="shared" si="6"/>
        <v>1358885</v>
      </c>
      <c r="Y20" s="29">
        <f t="shared" si="6"/>
        <v>3455572</v>
      </c>
      <c r="Z20" s="29">
        <f t="shared" si="6"/>
        <v>30590000</v>
      </c>
    </row>
    <row r="21" spans="1:26" ht="15" customHeight="1" x14ac:dyDescent="0.25">
      <c r="A21" s="26">
        <v>15</v>
      </c>
      <c r="B21" s="27" t="s">
        <v>168</v>
      </c>
      <c r="C21" s="57">
        <v>23998743</v>
      </c>
      <c r="D21" s="57">
        <v>17911834</v>
      </c>
      <c r="E21" s="57">
        <v>490000</v>
      </c>
      <c r="F21" s="58">
        <f t="shared" si="0"/>
        <v>42400577</v>
      </c>
      <c r="G21" s="58">
        <v>10789778</v>
      </c>
      <c r="H21" s="58">
        <v>13718434</v>
      </c>
      <c r="I21" s="58">
        <v>294000</v>
      </c>
      <c r="J21" s="58">
        <f t="shared" si="1"/>
        <v>24802212</v>
      </c>
      <c r="K21" s="64">
        <v>49275328</v>
      </c>
      <c r="L21" s="64">
        <v>1341402</v>
      </c>
      <c r="M21" s="64">
        <v>184779</v>
      </c>
      <c r="N21" s="58">
        <f t="shared" si="2"/>
        <v>50801509</v>
      </c>
      <c r="O21" s="58">
        <f t="shared" si="3"/>
        <v>73274071</v>
      </c>
      <c r="P21" s="58">
        <f t="shared" si="3"/>
        <v>19253236</v>
      </c>
      <c r="Q21" s="58">
        <f t="shared" si="3"/>
        <v>674779</v>
      </c>
      <c r="R21" s="58">
        <f t="shared" si="4"/>
        <v>93202086</v>
      </c>
      <c r="S21" s="58">
        <v>30829968.999999993</v>
      </c>
      <c r="T21" s="58">
        <v>22282844</v>
      </c>
      <c r="U21" s="58">
        <v>91170</v>
      </c>
      <c r="V21" s="58">
        <f t="shared" si="5"/>
        <v>53203982.999999993</v>
      </c>
      <c r="W21" s="29">
        <f t="shared" si="6"/>
        <v>104104040</v>
      </c>
      <c r="X21" s="29">
        <f t="shared" si="6"/>
        <v>41536080</v>
      </c>
      <c r="Y21" s="29">
        <f t="shared" si="6"/>
        <v>765949</v>
      </c>
      <c r="Z21" s="29">
        <f t="shared" si="6"/>
        <v>146406069</v>
      </c>
    </row>
    <row r="22" spans="1:26" ht="15" customHeight="1" x14ac:dyDescent="0.25">
      <c r="A22" s="26">
        <v>16</v>
      </c>
      <c r="B22" s="27" t="s">
        <v>169</v>
      </c>
      <c r="C22" s="57">
        <v>21619249.999999996</v>
      </c>
      <c r="D22" s="57">
        <v>11224415.999999998</v>
      </c>
      <c r="E22" s="57">
        <v>1839134</v>
      </c>
      <c r="F22" s="58">
        <f t="shared" si="0"/>
        <v>34682799.999999993</v>
      </c>
      <c r="G22" s="58">
        <v>17820045</v>
      </c>
      <c r="H22" s="58">
        <v>9245955</v>
      </c>
      <c r="I22" s="58">
        <v>1514800</v>
      </c>
      <c r="J22" s="58">
        <f t="shared" si="1"/>
        <v>28580800</v>
      </c>
      <c r="K22" s="64">
        <v>16493018.000000002</v>
      </c>
      <c r="L22" s="64">
        <v>1198982</v>
      </c>
      <c r="M22" s="64">
        <v>2098499.9999999995</v>
      </c>
      <c r="N22" s="58">
        <f t="shared" si="2"/>
        <v>19790500</v>
      </c>
      <c r="O22" s="58">
        <f t="shared" si="3"/>
        <v>38112268</v>
      </c>
      <c r="P22" s="58">
        <f t="shared" si="3"/>
        <v>12423397.999999998</v>
      </c>
      <c r="Q22" s="58">
        <f t="shared" si="3"/>
        <v>3937633.9999999995</v>
      </c>
      <c r="R22" s="58">
        <f t="shared" si="4"/>
        <v>54473300</v>
      </c>
      <c r="S22" s="58">
        <v>4931641</v>
      </c>
      <c r="T22" s="58">
        <v>357759</v>
      </c>
      <c r="U22" s="58">
        <v>626600</v>
      </c>
      <c r="V22" s="58">
        <f t="shared" si="5"/>
        <v>5916000</v>
      </c>
      <c r="W22" s="29">
        <f t="shared" si="6"/>
        <v>43043909</v>
      </c>
      <c r="X22" s="29">
        <f t="shared" si="6"/>
        <v>12781156.999999998</v>
      </c>
      <c r="Y22" s="29">
        <f t="shared" si="6"/>
        <v>4564234</v>
      </c>
      <c r="Z22" s="29">
        <f t="shared" si="6"/>
        <v>60389300</v>
      </c>
    </row>
    <row r="23" spans="1:26" ht="15" customHeight="1" x14ac:dyDescent="0.25">
      <c r="A23" s="26">
        <v>17</v>
      </c>
      <c r="B23" s="27" t="s">
        <v>170</v>
      </c>
      <c r="C23" s="65">
        <v>1135788</v>
      </c>
      <c r="D23" s="65">
        <v>35000</v>
      </c>
      <c r="E23" s="65">
        <v>0</v>
      </c>
      <c r="F23" s="66">
        <f t="shared" si="0"/>
        <v>1170788</v>
      </c>
      <c r="G23" s="66">
        <v>0</v>
      </c>
      <c r="H23" s="66">
        <v>0</v>
      </c>
      <c r="I23" s="66">
        <v>0</v>
      </c>
      <c r="J23" s="66">
        <f t="shared" si="1"/>
        <v>0</v>
      </c>
      <c r="K23" s="64">
        <v>2042591793</v>
      </c>
      <c r="L23" s="64">
        <v>2963800</v>
      </c>
      <c r="M23" s="64">
        <v>0</v>
      </c>
      <c r="N23" s="66">
        <f t="shared" si="2"/>
        <v>2045555593</v>
      </c>
      <c r="O23" s="66">
        <f t="shared" si="3"/>
        <v>2043727581</v>
      </c>
      <c r="P23" s="66">
        <f t="shared" si="3"/>
        <v>2998800</v>
      </c>
      <c r="Q23" s="66">
        <f t="shared" si="3"/>
        <v>0</v>
      </c>
      <c r="R23" s="66">
        <f t="shared" si="4"/>
        <v>2046726381</v>
      </c>
      <c r="S23" s="66">
        <v>1554603398.9999998</v>
      </c>
      <c r="T23" s="66">
        <v>346983</v>
      </c>
      <c r="U23" s="66">
        <v>0</v>
      </c>
      <c r="V23" s="66">
        <f t="shared" si="5"/>
        <v>1554950381.9999998</v>
      </c>
      <c r="W23" s="67">
        <f t="shared" si="6"/>
        <v>3598330980</v>
      </c>
      <c r="X23" s="67">
        <f t="shared" si="6"/>
        <v>3345783</v>
      </c>
      <c r="Y23" s="67">
        <f t="shared" si="6"/>
        <v>0</v>
      </c>
      <c r="Z23" s="67">
        <f t="shared" si="6"/>
        <v>3601676763</v>
      </c>
    </row>
    <row r="24" spans="1:26" ht="15" customHeight="1" x14ac:dyDescent="0.25">
      <c r="A24" s="26">
        <v>18</v>
      </c>
      <c r="B24" s="27" t="s">
        <v>171</v>
      </c>
      <c r="C24" s="65">
        <v>29866200</v>
      </c>
      <c r="D24" s="65">
        <v>0</v>
      </c>
      <c r="E24" s="65">
        <v>0</v>
      </c>
      <c r="F24" s="66">
        <f t="shared" si="0"/>
        <v>29866200</v>
      </c>
      <c r="G24" s="66">
        <v>0</v>
      </c>
      <c r="H24" s="66">
        <v>0</v>
      </c>
      <c r="I24" s="66">
        <v>0</v>
      </c>
      <c r="J24" s="66">
        <f t="shared" si="1"/>
        <v>0</v>
      </c>
      <c r="K24" s="64">
        <v>678117400</v>
      </c>
      <c r="L24" s="64">
        <v>0</v>
      </c>
      <c r="M24" s="64">
        <v>0</v>
      </c>
      <c r="N24" s="66">
        <f t="shared" si="2"/>
        <v>678117400</v>
      </c>
      <c r="O24" s="66">
        <f t="shared" si="3"/>
        <v>707983600</v>
      </c>
      <c r="P24" s="66">
        <f t="shared" si="3"/>
        <v>0</v>
      </c>
      <c r="Q24" s="66">
        <f t="shared" si="3"/>
        <v>0</v>
      </c>
      <c r="R24" s="66">
        <f t="shared" si="4"/>
        <v>707983600</v>
      </c>
      <c r="S24" s="66">
        <v>1393400000</v>
      </c>
      <c r="T24" s="66">
        <v>0</v>
      </c>
      <c r="U24" s="66">
        <v>0</v>
      </c>
      <c r="V24" s="66">
        <f t="shared" si="5"/>
        <v>1393400000</v>
      </c>
      <c r="W24" s="67">
        <f t="shared" si="6"/>
        <v>2101383600</v>
      </c>
      <c r="X24" s="67">
        <f t="shared" si="6"/>
        <v>0</v>
      </c>
      <c r="Y24" s="67">
        <f t="shared" si="6"/>
        <v>0</v>
      </c>
      <c r="Z24" s="67">
        <f t="shared" si="6"/>
        <v>2101383600</v>
      </c>
    </row>
    <row r="25" spans="1:26" ht="15" customHeight="1" x14ac:dyDescent="0.25">
      <c r="A25" s="26">
        <v>19</v>
      </c>
      <c r="B25" s="27" t="s">
        <v>172</v>
      </c>
      <c r="C25" s="57">
        <v>16695100</v>
      </c>
      <c r="D25" s="57">
        <v>1100000</v>
      </c>
      <c r="E25" s="57">
        <v>354900</v>
      </c>
      <c r="F25" s="58">
        <f t="shared" si="0"/>
        <v>18150000</v>
      </c>
      <c r="G25" s="58">
        <v>10570000</v>
      </c>
      <c r="H25" s="58">
        <v>1050000</v>
      </c>
      <c r="I25" s="58">
        <v>280000</v>
      </c>
      <c r="J25" s="58">
        <f t="shared" si="1"/>
        <v>11900000</v>
      </c>
      <c r="K25" s="64">
        <v>42431000</v>
      </c>
      <c r="L25" s="64">
        <v>1000</v>
      </c>
      <c r="M25" s="64">
        <v>418000</v>
      </c>
      <c r="N25" s="58">
        <f t="shared" si="2"/>
        <v>42850000</v>
      </c>
      <c r="O25" s="58">
        <f t="shared" si="3"/>
        <v>59126100</v>
      </c>
      <c r="P25" s="58">
        <f t="shared" si="3"/>
        <v>1101000</v>
      </c>
      <c r="Q25" s="58">
        <f t="shared" si="3"/>
        <v>772900</v>
      </c>
      <c r="R25" s="58">
        <f t="shared" si="4"/>
        <v>61000000</v>
      </c>
      <c r="S25" s="58">
        <v>49022000</v>
      </c>
      <c r="T25" s="58">
        <v>408000</v>
      </c>
      <c r="U25" s="58">
        <v>70000</v>
      </c>
      <c r="V25" s="58">
        <f t="shared" si="5"/>
        <v>49500000</v>
      </c>
      <c r="W25" s="29">
        <f t="shared" si="6"/>
        <v>108148100</v>
      </c>
      <c r="X25" s="29">
        <f t="shared" si="6"/>
        <v>1509000</v>
      </c>
      <c r="Y25" s="29">
        <f t="shared" si="6"/>
        <v>842900</v>
      </c>
      <c r="Z25" s="29">
        <f t="shared" si="6"/>
        <v>110500000</v>
      </c>
    </row>
    <row r="26" spans="1:26" ht="15" customHeight="1" x14ac:dyDescent="0.25">
      <c r="A26" s="34">
        <v>20</v>
      </c>
      <c r="B26" s="30" t="s">
        <v>173</v>
      </c>
      <c r="C26" s="57">
        <v>24787600</v>
      </c>
      <c r="D26" s="57">
        <v>2321700</v>
      </c>
      <c r="E26" s="57">
        <v>3896900</v>
      </c>
      <c r="F26" s="58">
        <f t="shared" si="0"/>
        <v>31006200</v>
      </c>
      <c r="G26" s="58">
        <v>19470962</v>
      </c>
      <c r="H26" s="58">
        <v>2321700</v>
      </c>
      <c r="I26" s="58">
        <v>3603300</v>
      </c>
      <c r="J26" s="58">
        <f t="shared" si="1"/>
        <v>25395962</v>
      </c>
      <c r="K26" s="64">
        <v>15935069</v>
      </c>
      <c r="L26" s="64">
        <v>0</v>
      </c>
      <c r="M26" s="64">
        <v>1493000</v>
      </c>
      <c r="N26" s="58">
        <f t="shared" si="2"/>
        <v>17428069</v>
      </c>
      <c r="O26" s="58">
        <f t="shared" si="3"/>
        <v>40722669</v>
      </c>
      <c r="P26" s="58">
        <f t="shared" si="3"/>
        <v>2321700</v>
      </c>
      <c r="Q26" s="58">
        <f t="shared" si="3"/>
        <v>5389900</v>
      </c>
      <c r="R26" s="58">
        <f t="shared" si="4"/>
        <v>48434269</v>
      </c>
      <c r="S26" s="58">
        <v>102906100</v>
      </c>
      <c r="T26" s="58">
        <v>0</v>
      </c>
      <c r="U26" s="58">
        <v>18179600</v>
      </c>
      <c r="V26" s="58">
        <f t="shared" si="5"/>
        <v>121085700</v>
      </c>
      <c r="W26" s="29">
        <f t="shared" si="6"/>
        <v>143628769</v>
      </c>
      <c r="X26" s="29">
        <f t="shared" si="6"/>
        <v>2321700</v>
      </c>
      <c r="Y26" s="29">
        <f t="shared" si="6"/>
        <v>23569500</v>
      </c>
      <c r="Z26" s="29">
        <f t="shared" si="6"/>
        <v>169519969</v>
      </c>
    </row>
    <row r="27" spans="1:26" ht="15" customHeight="1" x14ac:dyDescent="0.25">
      <c r="A27" s="34">
        <v>21</v>
      </c>
      <c r="B27" s="30" t="s">
        <v>174</v>
      </c>
      <c r="C27" s="57">
        <v>10026800</v>
      </c>
      <c r="D27" s="57">
        <v>759400</v>
      </c>
      <c r="E27" s="57">
        <v>206000</v>
      </c>
      <c r="F27" s="58">
        <f t="shared" si="0"/>
        <v>10992200</v>
      </c>
      <c r="G27" s="58">
        <v>6774100</v>
      </c>
      <c r="H27" s="58">
        <v>759400</v>
      </c>
      <c r="I27" s="58">
        <v>166400</v>
      </c>
      <c r="J27" s="58">
        <f t="shared" si="1"/>
        <v>7699900</v>
      </c>
      <c r="K27" s="64">
        <v>4143600</v>
      </c>
      <c r="L27" s="64">
        <v>74900</v>
      </c>
      <c r="M27" s="64">
        <v>112100</v>
      </c>
      <c r="N27" s="58">
        <f t="shared" si="2"/>
        <v>4330600</v>
      </c>
      <c r="O27" s="58">
        <f t="shared" si="3"/>
        <v>14170400</v>
      </c>
      <c r="P27" s="58">
        <f t="shared" si="3"/>
        <v>834300</v>
      </c>
      <c r="Q27" s="58">
        <f t="shared" si="3"/>
        <v>318100</v>
      </c>
      <c r="R27" s="58">
        <f t="shared" si="4"/>
        <v>15322800</v>
      </c>
      <c r="S27" s="58">
        <v>752000</v>
      </c>
      <c r="T27" s="58">
        <v>105000</v>
      </c>
      <c r="U27" s="58">
        <v>21500</v>
      </c>
      <c r="V27" s="58">
        <f t="shared" si="5"/>
        <v>878500</v>
      </c>
      <c r="W27" s="29">
        <f t="shared" si="6"/>
        <v>14922400</v>
      </c>
      <c r="X27" s="29">
        <f t="shared" si="6"/>
        <v>939300</v>
      </c>
      <c r="Y27" s="29">
        <f t="shared" si="6"/>
        <v>339600</v>
      </c>
      <c r="Z27" s="29">
        <f t="shared" si="6"/>
        <v>16201300</v>
      </c>
    </row>
    <row r="28" spans="1:26" ht="15" customHeight="1" x14ac:dyDescent="0.25">
      <c r="A28" s="26">
        <v>22</v>
      </c>
      <c r="B28" s="27" t="s">
        <v>175</v>
      </c>
      <c r="C28" s="57">
        <v>63556756.000000015</v>
      </c>
      <c r="D28" s="57">
        <v>9473273</v>
      </c>
      <c r="E28" s="57">
        <v>469971</v>
      </c>
      <c r="F28" s="58">
        <f t="shared" si="0"/>
        <v>73500000.000000015</v>
      </c>
      <c r="G28" s="58">
        <v>40723486.000000007</v>
      </c>
      <c r="H28" s="58">
        <v>6284927</v>
      </c>
      <c r="I28" s="58">
        <v>241587</v>
      </c>
      <c r="J28" s="58">
        <f t="shared" si="1"/>
        <v>47250000.000000007</v>
      </c>
      <c r="K28" s="64">
        <v>84136372.000000015</v>
      </c>
      <c r="L28" s="64">
        <v>1952391.0000000005</v>
      </c>
      <c r="M28" s="64">
        <v>411237</v>
      </c>
      <c r="N28" s="58">
        <f t="shared" si="2"/>
        <v>86500000.000000015</v>
      </c>
      <c r="O28" s="58">
        <f t="shared" si="3"/>
        <v>147693128.00000003</v>
      </c>
      <c r="P28" s="58">
        <f t="shared" si="3"/>
        <v>11425664</v>
      </c>
      <c r="Q28" s="58">
        <f t="shared" si="3"/>
        <v>881208</v>
      </c>
      <c r="R28" s="58">
        <f t="shared" si="4"/>
        <v>160000000.00000003</v>
      </c>
      <c r="S28" s="58">
        <v>42370950</v>
      </c>
      <c r="T28" s="58">
        <v>5550010</v>
      </c>
      <c r="U28" s="58">
        <v>79040</v>
      </c>
      <c r="V28" s="58">
        <f t="shared" si="5"/>
        <v>48000000</v>
      </c>
      <c r="W28" s="29">
        <f t="shared" si="6"/>
        <v>190064078.00000003</v>
      </c>
      <c r="X28" s="29">
        <f t="shared" si="6"/>
        <v>16975674</v>
      </c>
      <c r="Y28" s="29">
        <f t="shared" si="6"/>
        <v>960248</v>
      </c>
      <c r="Z28" s="29">
        <f t="shared" si="6"/>
        <v>208000000.00000003</v>
      </c>
    </row>
    <row r="29" spans="1:26" ht="15" customHeight="1" x14ac:dyDescent="0.25">
      <c r="A29" s="26">
        <v>23</v>
      </c>
      <c r="B29" s="27" t="s">
        <v>176</v>
      </c>
      <c r="C29" s="57">
        <v>17454800</v>
      </c>
      <c r="D29" s="57">
        <v>3700100</v>
      </c>
      <c r="E29" s="57">
        <v>5247800</v>
      </c>
      <c r="F29" s="58">
        <f t="shared" si="0"/>
        <v>26402700</v>
      </c>
      <c r="G29" s="58">
        <v>14922100</v>
      </c>
      <c r="H29" s="58">
        <v>3700100</v>
      </c>
      <c r="I29" s="58">
        <v>4100000</v>
      </c>
      <c r="J29" s="58">
        <f t="shared" si="1"/>
        <v>22722200</v>
      </c>
      <c r="K29" s="64">
        <v>3528600</v>
      </c>
      <c r="L29" s="64">
        <v>0</v>
      </c>
      <c r="M29" s="64">
        <v>1599000</v>
      </c>
      <c r="N29" s="58">
        <f t="shared" si="2"/>
        <v>5127600</v>
      </c>
      <c r="O29" s="58">
        <f t="shared" si="3"/>
        <v>20983400</v>
      </c>
      <c r="P29" s="58">
        <f t="shared" si="3"/>
        <v>3700100</v>
      </c>
      <c r="Q29" s="58">
        <f t="shared" si="3"/>
        <v>6846800</v>
      </c>
      <c r="R29" s="58">
        <f t="shared" si="4"/>
        <v>31530300</v>
      </c>
      <c r="S29" s="58">
        <v>0</v>
      </c>
      <c r="T29" s="58">
        <v>0</v>
      </c>
      <c r="U29" s="58">
        <v>0</v>
      </c>
      <c r="V29" s="58">
        <f t="shared" si="5"/>
        <v>0</v>
      </c>
      <c r="W29" s="29">
        <f t="shared" si="6"/>
        <v>20983400</v>
      </c>
      <c r="X29" s="29">
        <f t="shared" si="6"/>
        <v>3700100</v>
      </c>
      <c r="Y29" s="29">
        <f t="shared" si="6"/>
        <v>6846800</v>
      </c>
      <c r="Z29" s="29">
        <f t="shared" si="6"/>
        <v>31530300</v>
      </c>
    </row>
    <row r="30" spans="1:26" ht="15" customHeight="1" x14ac:dyDescent="0.25">
      <c r="A30" s="26">
        <v>24</v>
      </c>
      <c r="B30" s="27" t="s">
        <v>177</v>
      </c>
      <c r="C30" s="57">
        <v>2435677.9999999995</v>
      </c>
      <c r="D30" s="57">
        <v>2195292</v>
      </c>
      <c r="E30" s="57">
        <v>169030.00000000003</v>
      </c>
      <c r="F30" s="58">
        <f>C30+D30+E30</f>
        <v>4800000</v>
      </c>
      <c r="G30" s="58">
        <v>1041204.0000000001</v>
      </c>
      <c r="H30" s="58">
        <v>1371287</v>
      </c>
      <c r="I30" s="58">
        <v>87509</v>
      </c>
      <c r="J30" s="58">
        <f>G30+H30+I30</f>
        <v>2500000</v>
      </c>
      <c r="K30" s="64">
        <v>20493748</v>
      </c>
      <c r="L30" s="64">
        <v>2326929.9999999995</v>
      </c>
      <c r="M30" s="64">
        <v>679322.00000000012</v>
      </c>
      <c r="N30" s="58">
        <f>K30+L30+M30</f>
        <v>23500000</v>
      </c>
      <c r="O30" s="58">
        <f t="shared" si="3"/>
        <v>22929426</v>
      </c>
      <c r="P30" s="58">
        <f t="shared" si="3"/>
        <v>4522222</v>
      </c>
      <c r="Q30" s="58">
        <f t="shared" si="3"/>
        <v>848352.00000000012</v>
      </c>
      <c r="R30" s="58">
        <f t="shared" si="4"/>
        <v>28300000</v>
      </c>
      <c r="S30" s="58">
        <v>5229321.9999999991</v>
      </c>
      <c r="T30" s="58">
        <v>596443</v>
      </c>
      <c r="U30" s="58">
        <v>174235</v>
      </c>
      <c r="V30" s="58">
        <f>S30+T30+U30</f>
        <v>5999999.9999999991</v>
      </c>
      <c r="W30" s="29">
        <f>O30+S30</f>
        <v>28158748</v>
      </c>
      <c r="X30" s="29">
        <f>P30+T30</f>
        <v>5118665</v>
      </c>
      <c r="Y30" s="29">
        <f>Q30+U30</f>
        <v>1022587.0000000001</v>
      </c>
      <c r="Z30" s="29">
        <f>R30+V30</f>
        <v>34300000</v>
      </c>
    </row>
    <row r="31" spans="1:26" ht="15" customHeight="1" x14ac:dyDescent="0.25">
      <c r="A31" s="26">
        <v>25</v>
      </c>
      <c r="B31" s="30" t="s">
        <v>178</v>
      </c>
      <c r="C31" s="57">
        <v>22022700</v>
      </c>
      <c r="D31" s="57">
        <v>2974800</v>
      </c>
      <c r="E31" s="57">
        <v>3110500</v>
      </c>
      <c r="F31" s="58">
        <f t="shared" si="0"/>
        <v>28108000</v>
      </c>
      <c r="G31" s="58">
        <v>15527100</v>
      </c>
      <c r="H31" s="58">
        <v>2974800</v>
      </c>
      <c r="I31" s="58">
        <v>2727700</v>
      </c>
      <c r="J31" s="58">
        <f t="shared" si="1"/>
        <v>21229600</v>
      </c>
      <c r="K31" s="64">
        <v>8705900</v>
      </c>
      <c r="L31" s="64">
        <v>0</v>
      </c>
      <c r="M31" s="64">
        <v>2428300</v>
      </c>
      <c r="N31" s="58">
        <f t="shared" si="2"/>
        <v>11134200</v>
      </c>
      <c r="O31" s="58">
        <f t="shared" si="3"/>
        <v>30728600</v>
      </c>
      <c r="P31" s="58">
        <f t="shared" si="3"/>
        <v>2974800</v>
      </c>
      <c r="Q31" s="58">
        <f t="shared" si="3"/>
        <v>5538800</v>
      </c>
      <c r="R31" s="58">
        <f t="shared" si="4"/>
        <v>39242200</v>
      </c>
      <c r="S31" s="58">
        <v>1457400</v>
      </c>
      <c r="T31" s="58">
        <v>273000</v>
      </c>
      <c r="U31" s="58">
        <v>169600</v>
      </c>
      <c r="V31" s="58">
        <f t="shared" si="5"/>
        <v>1900000</v>
      </c>
      <c r="W31" s="29">
        <f t="shared" si="6"/>
        <v>32186000</v>
      </c>
      <c r="X31" s="29">
        <f t="shared" si="6"/>
        <v>3247800</v>
      </c>
      <c r="Y31" s="29">
        <f t="shared" si="6"/>
        <v>5708400</v>
      </c>
      <c r="Z31" s="29">
        <f t="shared" si="6"/>
        <v>41142200</v>
      </c>
    </row>
    <row r="32" spans="1:26" ht="15" customHeight="1" x14ac:dyDescent="0.25">
      <c r="A32" s="26">
        <v>26</v>
      </c>
      <c r="B32" s="27" t="s">
        <v>179</v>
      </c>
      <c r="C32" s="57">
        <v>47815338</v>
      </c>
      <c r="D32" s="57">
        <v>25320783</v>
      </c>
      <c r="E32" s="57">
        <v>367479</v>
      </c>
      <c r="F32" s="58">
        <f t="shared" si="0"/>
        <v>73503600</v>
      </c>
      <c r="G32" s="58">
        <v>12729307</v>
      </c>
      <c r="H32" s="58">
        <v>22045593</v>
      </c>
      <c r="I32" s="58">
        <v>39300</v>
      </c>
      <c r="J32" s="58">
        <f t="shared" si="1"/>
        <v>34814200</v>
      </c>
      <c r="K32" s="64">
        <v>327750017</v>
      </c>
      <c r="L32" s="64">
        <v>478078</v>
      </c>
      <c r="M32" s="64">
        <v>742705</v>
      </c>
      <c r="N32" s="58">
        <f t="shared" si="2"/>
        <v>328970800</v>
      </c>
      <c r="O32" s="58">
        <f t="shared" si="3"/>
        <v>375565355</v>
      </c>
      <c r="P32" s="58">
        <f t="shared" si="3"/>
        <v>25798861</v>
      </c>
      <c r="Q32" s="58">
        <f t="shared" si="3"/>
        <v>1110184</v>
      </c>
      <c r="R32" s="58">
        <f t="shared" si="4"/>
        <v>402474400</v>
      </c>
      <c r="S32" s="58">
        <v>399888779.99999994</v>
      </c>
      <c r="T32" s="58">
        <v>56452</v>
      </c>
      <c r="U32" s="58">
        <v>54767.999999999993</v>
      </c>
      <c r="V32" s="58">
        <f t="shared" si="5"/>
        <v>399999999.99999994</v>
      </c>
      <c r="W32" s="29">
        <f t="shared" si="6"/>
        <v>775454135</v>
      </c>
      <c r="X32" s="29">
        <f t="shared" si="6"/>
        <v>25855313</v>
      </c>
      <c r="Y32" s="29">
        <f t="shared" si="6"/>
        <v>1164952</v>
      </c>
      <c r="Z32" s="29">
        <f t="shared" si="6"/>
        <v>802474400</v>
      </c>
    </row>
    <row r="33" spans="1:26" ht="15" customHeight="1" x14ac:dyDescent="0.25">
      <c r="A33" s="26">
        <v>27</v>
      </c>
      <c r="B33" s="27" t="s">
        <v>180</v>
      </c>
      <c r="C33" s="57">
        <v>4306011</v>
      </c>
      <c r="D33" s="57">
        <v>1484470</v>
      </c>
      <c r="E33" s="57">
        <v>8919</v>
      </c>
      <c r="F33" s="58">
        <f t="shared" si="0"/>
        <v>5799400</v>
      </c>
      <c r="G33" s="58">
        <v>1560650</v>
      </c>
      <c r="H33" s="58">
        <v>1236313</v>
      </c>
      <c r="I33" s="58">
        <v>3037</v>
      </c>
      <c r="J33" s="58">
        <f t="shared" si="1"/>
        <v>2800000</v>
      </c>
      <c r="K33" s="64">
        <v>29736044</v>
      </c>
      <c r="L33" s="64">
        <v>3299356</v>
      </c>
      <c r="M33" s="64">
        <v>120300</v>
      </c>
      <c r="N33" s="58">
        <f t="shared" si="2"/>
        <v>33155700</v>
      </c>
      <c r="O33" s="58">
        <f t="shared" si="3"/>
        <v>34042055</v>
      </c>
      <c r="P33" s="58">
        <f t="shared" si="3"/>
        <v>4783826</v>
      </c>
      <c r="Q33" s="58">
        <f t="shared" si="3"/>
        <v>129219</v>
      </c>
      <c r="R33" s="58">
        <f t="shared" si="4"/>
        <v>38955100</v>
      </c>
      <c r="S33" s="58">
        <v>13351168.000000002</v>
      </c>
      <c r="T33" s="58">
        <v>1995962</v>
      </c>
      <c r="U33" s="58">
        <v>52169.999999999993</v>
      </c>
      <c r="V33" s="58">
        <f t="shared" si="5"/>
        <v>15399300.000000002</v>
      </c>
      <c r="W33" s="29">
        <f t="shared" si="6"/>
        <v>47393223</v>
      </c>
      <c r="X33" s="29">
        <f t="shared" si="6"/>
        <v>6779788</v>
      </c>
      <c r="Y33" s="29">
        <f t="shared" si="6"/>
        <v>181389</v>
      </c>
      <c r="Z33" s="29">
        <f t="shared" si="6"/>
        <v>54354400</v>
      </c>
    </row>
    <row r="34" spans="1:26" ht="15" customHeight="1" x14ac:dyDescent="0.25">
      <c r="A34" s="26">
        <v>28</v>
      </c>
      <c r="B34" s="30" t="s">
        <v>181</v>
      </c>
      <c r="C34" s="57">
        <v>8202096.9999999991</v>
      </c>
      <c r="D34" s="57">
        <v>2516744.9999999995</v>
      </c>
      <c r="E34" s="57">
        <v>360958.00000000006</v>
      </c>
      <c r="F34" s="58">
        <f t="shared" si="0"/>
        <v>11079799.999999998</v>
      </c>
      <c r="G34" s="58">
        <v>4485156</v>
      </c>
      <c r="H34" s="58">
        <v>844814</v>
      </c>
      <c r="I34" s="58">
        <v>300030</v>
      </c>
      <c r="J34" s="58">
        <f t="shared" si="1"/>
        <v>5630000</v>
      </c>
      <c r="K34" s="64">
        <v>8746083</v>
      </c>
      <c r="L34" s="64">
        <v>8839220</v>
      </c>
      <c r="M34" s="64">
        <v>225297.00000000003</v>
      </c>
      <c r="N34" s="58">
        <f t="shared" si="2"/>
        <v>17810600</v>
      </c>
      <c r="O34" s="58">
        <f t="shared" si="3"/>
        <v>16948180</v>
      </c>
      <c r="P34" s="58">
        <f t="shared" si="3"/>
        <v>11355965</v>
      </c>
      <c r="Q34" s="58">
        <f t="shared" si="3"/>
        <v>586255.00000000012</v>
      </c>
      <c r="R34" s="58">
        <f t="shared" si="4"/>
        <v>28890400</v>
      </c>
      <c r="S34" s="58">
        <v>2185800</v>
      </c>
      <c r="T34" s="58">
        <v>225000</v>
      </c>
      <c r="U34" s="58">
        <v>102600</v>
      </c>
      <c r="V34" s="58">
        <f t="shared" si="5"/>
        <v>2513400</v>
      </c>
      <c r="W34" s="29">
        <f t="shared" si="6"/>
        <v>19133980</v>
      </c>
      <c r="X34" s="29">
        <f t="shared" si="6"/>
        <v>11580965</v>
      </c>
      <c r="Y34" s="29">
        <f t="shared" si="6"/>
        <v>688855.00000000012</v>
      </c>
      <c r="Z34" s="29">
        <f t="shared" si="6"/>
        <v>31403800</v>
      </c>
    </row>
    <row r="35" spans="1:26" ht="15" customHeight="1" x14ac:dyDescent="0.25">
      <c r="A35" s="26">
        <v>29</v>
      </c>
      <c r="B35" s="27" t="s">
        <v>182</v>
      </c>
      <c r="C35" s="57">
        <v>27757538</v>
      </c>
      <c r="D35" s="57">
        <v>17162460</v>
      </c>
      <c r="E35" s="57">
        <v>130002</v>
      </c>
      <c r="F35" s="58">
        <f t="shared" si="0"/>
        <v>45050000</v>
      </c>
      <c r="G35" s="58">
        <v>12008180.000000002</v>
      </c>
      <c r="H35" s="58">
        <v>13871821</v>
      </c>
      <c r="I35" s="58">
        <v>69999</v>
      </c>
      <c r="J35" s="58">
        <f t="shared" si="1"/>
        <v>25950000</v>
      </c>
      <c r="K35" s="64">
        <v>14815300</v>
      </c>
      <c r="L35" s="64">
        <v>3337380.0000000005</v>
      </c>
      <c r="M35" s="64">
        <v>47320</v>
      </c>
      <c r="N35" s="58">
        <f t="shared" si="2"/>
        <v>18200000</v>
      </c>
      <c r="O35" s="58">
        <f t="shared" si="3"/>
        <v>42572838</v>
      </c>
      <c r="P35" s="58">
        <f t="shared" si="3"/>
        <v>20499840</v>
      </c>
      <c r="Q35" s="58">
        <f t="shared" si="3"/>
        <v>177322</v>
      </c>
      <c r="R35" s="58">
        <f t="shared" si="4"/>
        <v>63250000</v>
      </c>
      <c r="S35" s="58">
        <v>10223404.999999998</v>
      </c>
      <c r="T35" s="58">
        <v>3766683</v>
      </c>
      <c r="U35" s="58">
        <v>9912</v>
      </c>
      <c r="V35" s="58">
        <f t="shared" si="5"/>
        <v>13999999.999999998</v>
      </c>
      <c r="W35" s="29">
        <f t="shared" si="6"/>
        <v>52796243</v>
      </c>
      <c r="X35" s="29">
        <f t="shared" si="6"/>
        <v>24266523</v>
      </c>
      <c r="Y35" s="29">
        <f t="shared" si="6"/>
        <v>187234</v>
      </c>
      <c r="Z35" s="29">
        <f t="shared" si="6"/>
        <v>77250000</v>
      </c>
    </row>
    <row r="36" spans="1:26" ht="15" customHeight="1" x14ac:dyDescent="0.25">
      <c r="A36" s="26">
        <v>30</v>
      </c>
      <c r="B36" s="27" t="s">
        <v>183</v>
      </c>
      <c r="C36" s="57">
        <v>23723995</v>
      </c>
      <c r="D36" s="57">
        <v>20230005</v>
      </c>
      <c r="E36" s="57">
        <v>46000</v>
      </c>
      <c r="F36" s="58">
        <f t="shared" si="0"/>
        <v>44000000</v>
      </c>
      <c r="G36" s="58">
        <v>16490000</v>
      </c>
      <c r="H36" s="58">
        <v>15000000</v>
      </c>
      <c r="I36" s="58">
        <v>10000</v>
      </c>
      <c r="J36" s="58">
        <f t="shared" si="1"/>
        <v>31500000</v>
      </c>
      <c r="K36" s="64">
        <v>25905501</v>
      </c>
      <c r="L36" s="64">
        <v>5021498</v>
      </c>
      <c r="M36" s="64">
        <v>73001</v>
      </c>
      <c r="N36" s="58">
        <f t="shared" si="2"/>
        <v>31000000</v>
      </c>
      <c r="O36" s="58">
        <f t="shared" si="3"/>
        <v>49629496</v>
      </c>
      <c r="P36" s="58">
        <f t="shared" si="3"/>
        <v>25251503</v>
      </c>
      <c r="Q36" s="58">
        <f t="shared" si="3"/>
        <v>119001</v>
      </c>
      <c r="R36" s="58">
        <f t="shared" si="4"/>
        <v>75000000</v>
      </c>
      <c r="S36" s="58">
        <v>5541250</v>
      </c>
      <c r="T36" s="58">
        <v>4450000</v>
      </c>
      <c r="U36" s="58">
        <v>8750</v>
      </c>
      <c r="V36" s="58">
        <f t="shared" si="5"/>
        <v>10000000</v>
      </c>
      <c r="W36" s="29">
        <f t="shared" si="6"/>
        <v>55170746</v>
      </c>
      <c r="X36" s="29">
        <f t="shared" si="6"/>
        <v>29701503</v>
      </c>
      <c r="Y36" s="29">
        <f t="shared" si="6"/>
        <v>127751</v>
      </c>
      <c r="Z36" s="29">
        <f t="shared" si="6"/>
        <v>85000000</v>
      </c>
    </row>
    <row r="37" spans="1:26" ht="15" customHeight="1" x14ac:dyDescent="0.25">
      <c r="A37" s="26">
        <v>31</v>
      </c>
      <c r="B37" s="27" t="s">
        <v>184</v>
      </c>
      <c r="C37" s="57">
        <v>5909200</v>
      </c>
      <c r="D37" s="57">
        <v>2327600</v>
      </c>
      <c r="E37" s="57">
        <v>283700</v>
      </c>
      <c r="F37" s="58">
        <f t="shared" si="0"/>
        <v>8520500</v>
      </c>
      <c r="G37" s="58">
        <v>2789000</v>
      </c>
      <c r="H37" s="58">
        <v>1105000</v>
      </c>
      <c r="I37" s="58">
        <v>137000</v>
      </c>
      <c r="J37" s="58">
        <f t="shared" si="1"/>
        <v>4031000</v>
      </c>
      <c r="K37" s="64">
        <v>7796700</v>
      </c>
      <c r="L37" s="64">
        <v>2965200</v>
      </c>
      <c r="M37" s="64">
        <v>792100</v>
      </c>
      <c r="N37" s="58">
        <f t="shared" si="2"/>
        <v>11554000</v>
      </c>
      <c r="O37" s="58">
        <f t="shared" si="3"/>
        <v>13705900</v>
      </c>
      <c r="P37" s="58">
        <f t="shared" si="3"/>
        <v>5292800</v>
      </c>
      <c r="Q37" s="58">
        <f t="shared" si="3"/>
        <v>1075800</v>
      </c>
      <c r="R37" s="58">
        <f t="shared" si="4"/>
        <v>20074500</v>
      </c>
      <c r="S37" s="58">
        <v>413500</v>
      </c>
      <c r="T37" s="58">
        <v>513900</v>
      </c>
      <c r="U37" s="58">
        <v>54600</v>
      </c>
      <c r="V37" s="58">
        <f t="shared" si="5"/>
        <v>982000</v>
      </c>
      <c r="W37" s="29">
        <f t="shared" si="6"/>
        <v>14119400</v>
      </c>
      <c r="X37" s="29">
        <f t="shared" si="6"/>
        <v>5806700</v>
      </c>
      <c r="Y37" s="29">
        <f t="shared" si="6"/>
        <v>1130400</v>
      </c>
      <c r="Z37" s="29">
        <f t="shared" si="6"/>
        <v>21056500</v>
      </c>
    </row>
    <row r="38" spans="1:26" ht="15" customHeight="1" x14ac:dyDescent="0.25">
      <c r="A38" s="26">
        <v>32</v>
      </c>
      <c r="B38" s="27" t="s">
        <v>185</v>
      </c>
      <c r="C38" s="57">
        <v>61078100</v>
      </c>
      <c r="D38" s="57">
        <v>4353000</v>
      </c>
      <c r="E38" s="57">
        <v>2034700</v>
      </c>
      <c r="F38" s="58">
        <f t="shared" si="0"/>
        <v>67465800</v>
      </c>
      <c r="G38" s="58">
        <v>34987700</v>
      </c>
      <c r="H38" s="58">
        <v>4353000</v>
      </c>
      <c r="I38" s="58">
        <v>1169400</v>
      </c>
      <c r="J38" s="58">
        <f t="shared" si="1"/>
        <v>40510100</v>
      </c>
      <c r="K38" s="64">
        <v>25326100</v>
      </c>
      <c r="L38" s="64">
        <v>0</v>
      </c>
      <c r="M38" s="64">
        <v>791200</v>
      </c>
      <c r="N38" s="58">
        <f t="shared" si="2"/>
        <v>26117300</v>
      </c>
      <c r="O38" s="58">
        <f t="shared" si="3"/>
        <v>86404200</v>
      </c>
      <c r="P38" s="58">
        <f t="shared" si="3"/>
        <v>4353000</v>
      </c>
      <c r="Q38" s="58">
        <f t="shared" si="3"/>
        <v>2825900</v>
      </c>
      <c r="R38" s="58">
        <f t="shared" si="4"/>
        <v>93583100</v>
      </c>
      <c r="S38" s="58">
        <v>507238.82175226574</v>
      </c>
      <c r="T38" s="58">
        <v>0</v>
      </c>
      <c r="U38" s="58">
        <v>49261.178247734133</v>
      </c>
      <c r="V38" s="58">
        <f t="shared" si="5"/>
        <v>556499.99999999988</v>
      </c>
      <c r="W38" s="29">
        <f t="shared" si="6"/>
        <v>86911438.821752265</v>
      </c>
      <c r="X38" s="29">
        <f t="shared" si="6"/>
        <v>4353000</v>
      </c>
      <c r="Y38" s="29">
        <f t="shared" si="6"/>
        <v>2875161.178247734</v>
      </c>
      <c r="Z38" s="29">
        <f t="shared" si="6"/>
        <v>94139600</v>
      </c>
    </row>
    <row r="39" spans="1:26" ht="15" customHeight="1" x14ac:dyDescent="0.25">
      <c r="A39" s="26">
        <v>33</v>
      </c>
      <c r="B39" s="27" t="s">
        <v>186</v>
      </c>
      <c r="C39" s="57">
        <v>945443</v>
      </c>
      <c r="D39" s="57">
        <v>1200010.9999999998</v>
      </c>
      <c r="E39" s="57">
        <v>54546</v>
      </c>
      <c r="F39" s="58">
        <f t="shared" si="0"/>
        <v>2200000</v>
      </c>
      <c r="G39" s="58">
        <v>945443</v>
      </c>
      <c r="H39" s="58">
        <v>1200010.9999999998</v>
      </c>
      <c r="I39" s="58">
        <v>54546</v>
      </c>
      <c r="J39" s="58">
        <f t="shared" si="1"/>
        <v>2200000</v>
      </c>
      <c r="K39" s="64">
        <v>109688402</v>
      </c>
      <c r="L39" s="64">
        <v>889362.99999999988</v>
      </c>
      <c r="M39" s="64">
        <v>222235</v>
      </c>
      <c r="N39" s="58">
        <f t="shared" si="2"/>
        <v>110800000</v>
      </c>
      <c r="O39" s="58">
        <f t="shared" si="3"/>
        <v>110633845</v>
      </c>
      <c r="P39" s="58">
        <f t="shared" si="3"/>
        <v>2089373.9999999995</v>
      </c>
      <c r="Q39" s="58">
        <f t="shared" si="3"/>
        <v>276781</v>
      </c>
      <c r="R39" s="58">
        <f t="shared" si="4"/>
        <v>113000000</v>
      </c>
      <c r="S39" s="58">
        <v>176585496</v>
      </c>
      <c r="T39" s="58">
        <v>14623726</v>
      </c>
      <c r="U39" s="58">
        <v>790778</v>
      </c>
      <c r="V39" s="58">
        <f t="shared" si="5"/>
        <v>192000000</v>
      </c>
      <c r="W39" s="29">
        <f t="shared" si="6"/>
        <v>287219341</v>
      </c>
      <c r="X39" s="29">
        <f t="shared" si="6"/>
        <v>16713100</v>
      </c>
      <c r="Y39" s="29">
        <f t="shared" si="6"/>
        <v>1067559</v>
      </c>
      <c r="Z39" s="29">
        <f t="shared" si="6"/>
        <v>305000000</v>
      </c>
    </row>
    <row r="40" spans="1:26" ht="15" customHeight="1" x14ac:dyDescent="0.25">
      <c r="A40" s="26">
        <v>34</v>
      </c>
      <c r="B40" s="27" t="s">
        <v>187</v>
      </c>
      <c r="C40" s="57">
        <v>14579607</v>
      </c>
      <c r="D40" s="57">
        <v>0</v>
      </c>
      <c r="E40" s="57">
        <v>392993</v>
      </c>
      <c r="F40" s="58">
        <f t="shared" si="0"/>
        <v>14972600</v>
      </c>
      <c r="G40" s="58">
        <v>10077757</v>
      </c>
      <c r="H40" s="58">
        <v>0</v>
      </c>
      <c r="I40" s="58">
        <v>211842.99999999997</v>
      </c>
      <c r="J40" s="58">
        <f t="shared" si="1"/>
        <v>10289600</v>
      </c>
      <c r="K40" s="64">
        <v>5239500.0000000019</v>
      </c>
      <c r="L40" s="64">
        <v>0</v>
      </c>
      <c r="M40" s="64">
        <v>73500</v>
      </c>
      <c r="N40" s="58">
        <f t="shared" si="2"/>
        <v>5313000.0000000019</v>
      </c>
      <c r="O40" s="58">
        <f t="shared" si="3"/>
        <v>19819107</v>
      </c>
      <c r="P40" s="58">
        <f t="shared" si="3"/>
        <v>0</v>
      </c>
      <c r="Q40" s="58">
        <f t="shared" si="3"/>
        <v>466493</v>
      </c>
      <c r="R40" s="58">
        <f t="shared" si="4"/>
        <v>20285600</v>
      </c>
      <c r="S40" s="58">
        <v>2410242</v>
      </c>
      <c r="T40" s="58">
        <v>0</v>
      </c>
      <c r="U40" s="58">
        <v>57258.000000000007</v>
      </c>
      <c r="V40" s="58">
        <f t="shared" si="5"/>
        <v>2467500</v>
      </c>
      <c r="W40" s="29">
        <f t="shared" si="6"/>
        <v>22229349</v>
      </c>
      <c r="X40" s="29">
        <f t="shared" si="6"/>
        <v>0</v>
      </c>
      <c r="Y40" s="29">
        <f t="shared" si="6"/>
        <v>523751</v>
      </c>
      <c r="Z40" s="29">
        <f t="shared" si="6"/>
        <v>22753100</v>
      </c>
    </row>
    <row r="41" spans="1:26" ht="15" customHeight="1" x14ac:dyDescent="0.25">
      <c r="A41" s="26">
        <v>35</v>
      </c>
      <c r="B41" s="27" t="s">
        <v>188</v>
      </c>
      <c r="C41" s="57">
        <v>9990000</v>
      </c>
      <c r="D41" s="57">
        <v>5390000</v>
      </c>
      <c r="E41" s="57">
        <v>2620000.0000000005</v>
      </c>
      <c r="F41" s="58">
        <f t="shared" si="0"/>
        <v>18000000</v>
      </c>
      <c r="G41" s="58">
        <v>8740000</v>
      </c>
      <c r="H41" s="58">
        <v>5240000</v>
      </c>
      <c r="I41" s="58">
        <v>2520000</v>
      </c>
      <c r="J41" s="58">
        <f t="shared" si="1"/>
        <v>16500000</v>
      </c>
      <c r="K41" s="64">
        <v>2565000</v>
      </c>
      <c r="L41" s="64">
        <v>120000</v>
      </c>
      <c r="M41" s="64">
        <v>115000</v>
      </c>
      <c r="N41" s="58">
        <f t="shared" si="2"/>
        <v>2800000</v>
      </c>
      <c r="O41" s="58">
        <f t="shared" si="3"/>
        <v>12555000</v>
      </c>
      <c r="P41" s="58">
        <f t="shared" si="3"/>
        <v>5510000</v>
      </c>
      <c r="Q41" s="58">
        <f t="shared" si="3"/>
        <v>2735000.0000000005</v>
      </c>
      <c r="R41" s="58">
        <f t="shared" si="4"/>
        <v>20800000</v>
      </c>
      <c r="S41" s="58">
        <v>186000</v>
      </c>
      <c r="T41" s="58">
        <v>7000</v>
      </c>
      <c r="U41" s="58">
        <v>7000</v>
      </c>
      <c r="V41" s="58">
        <f t="shared" si="5"/>
        <v>200000</v>
      </c>
      <c r="W41" s="29">
        <f t="shared" si="6"/>
        <v>12741000</v>
      </c>
      <c r="X41" s="29">
        <f t="shared" si="6"/>
        <v>5517000</v>
      </c>
      <c r="Y41" s="29">
        <f t="shared" si="6"/>
        <v>2742000.0000000005</v>
      </c>
      <c r="Z41" s="29">
        <f t="shared" si="6"/>
        <v>21000000</v>
      </c>
    </row>
    <row r="42" spans="1:26" ht="15" customHeight="1" x14ac:dyDescent="0.25">
      <c r="A42" s="26">
        <v>36</v>
      </c>
      <c r="B42" s="30" t="s">
        <v>189</v>
      </c>
      <c r="C42" s="57">
        <v>20043700</v>
      </c>
      <c r="D42" s="57">
        <v>6609600</v>
      </c>
      <c r="E42" s="57">
        <v>2246700.0000000005</v>
      </c>
      <c r="F42" s="58">
        <f t="shared" si="0"/>
        <v>28900000</v>
      </c>
      <c r="G42" s="58">
        <v>15159900</v>
      </c>
      <c r="H42" s="58">
        <v>5650000</v>
      </c>
      <c r="I42" s="58">
        <v>1690100</v>
      </c>
      <c r="J42" s="58">
        <f t="shared" si="1"/>
        <v>22500000</v>
      </c>
      <c r="K42" s="64">
        <v>9246000</v>
      </c>
      <c r="L42" s="64">
        <v>810000</v>
      </c>
      <c r="M42" s="64">
        <v>994000</v>
      </c>
      <c r="N42" s="58">
        <f t="shared" si="2"/>
        <v>11050000</v>
      </c>
      <c r="O42" s="58">
        <f t="shared" si="3"/>
        <v>29289700</v>
      </c>
      <c r="P42" s="58">
        <f t="shared" si="3"/>
        <v>7419600</v>
      </c>
      <c r="Q42" s="58">
        <f t="shared" si="3"/>
        <v>3240700.0000000005</v>
      </c>
      <c r="R42" s="58">
        <f t="shared" si="4"/>
        <v>39950000</v>
      </c>
      <c r="S42" s="58">
        <v>1760000</v>
      </c>
      <c r="T42" s="58">
        <v>1940000</v>
      </c>
      <c r="U42" s="58">
        <v>100000</v>
      </c>
      <c r="V42" s="58">
        <f t="shared" si="5"/>
        <v>3800000</v>
      </c>
      <c r="W42" s="29">
        <f t="shared" si="6"/>
        <v>31049700</v>
      </c>
      <c r="X42" s="29">
        <f t="shared" si="6"/>
        <v>9359600</v>
      </c>
      <c r="Y42" s="29">
        <f t="shared" si="6"/>
        <v>3340700.0000000005</v>
      </c>
      <c r="Z42" s="29">
        <f t="shared" si="6"/>
        <v>43750000</v>
      </c>
    </row>
    <row r="43" spans="1:26" ht="15" customHeight="1" x14ac:dyDescent="0.2">
      <c r="A43" s="42"/>
      <c r="B43" s="59" t="s">
        <v>190</v>
      </c>
      <c r="C43" s="33">
        <f t="shared" ref="C43:Z43" si="7">SUM(C7:C42)</f>
        <v>665622057</v>
      </c>
      <c r="D43" s="33">
        <f t="shared" si="7"/>
        <v>222344282</v>
      </c>
      <c r="E43" s="33">
        <f t="shared" si="7"/>
        <v>48289694</v>
      </c>
      <c r="F43" s="33">
        <f t="shared" si="7"/>
        <v>936256033</v>
      </c>
      <c r="G43" s="33">
        <f t="shared" si="7"/>
        <v>403888754</v>
      </c>
      <c r="H43" s="33">
        <f t="shared" si="7"/>
        <v>182964367</v>
      </c>
      <c r="I43" s="33">
        <f t="shared" si="7"/>
        <v>37735153</v>
      </c>
      <c r="J43" s="33">
        <f t="shared" si="7"/>
        <v>624588274</v>
      </c>
      <c r="K43" s="33">
        <f t="shared" si="7"/>
        <v>3730775782</v>
      </c>
      <c r="L43" s="33">
        <f t="shared" si="7"/>
        <v>49250414</v>
      </c>
      <c r="M43" s="33">
        <f t="shared" si="7"/>
        <v>28828322</v>
      </c>
      <c r="N43" s="33">
        <f t="shared" si="7"/>
        <v>3808854518</v>
      </c>
      <c r="O43" s="33">
        <f t="shared" si="7"/>
        <v>4396397839</v>
      </c>
      <c r="P43" s="33">
        <f t="shared" si="7"/>
        <v>271594696</v>
      </c>
      <c r="Q43" s="33">
        <f t="shared" si="7"/>
        <v>77118016</v>
      </c>
      <c r="R43" s="33">
        <f t="shared" si="7"/>
        <v>4745110551</v>
      </c>
      <c r="S43" s="33">
        <f t="shared" si="7"/>
        <v>3838797657.8217521</v>
      </c>
      <c r="T43" s="33">
        <f t="shared" si="7"/>
        <v>61596876</v>
      </c>
      <c r="U43" s="33">
        <f t="shared" si="7"/>
        <v>22472390.178247735</v>
      </c>
      <c r="V43" s="33">
        <f t="shared" si="7"/>
        <v>3922866924</v>
      </c>
      <c r="W43" s="33">
        <f t="shared" si="7"/>
        <v>8235195496.8217525</v>
      </c>
      <c r="X43" s="33">
        <f t="shared" si="7"/>
        <v>333191572</v>
      </c>
      <c r="Y43" s="33">
        <f t="shared" si="7"/>
        <v>99590406.178247735</v>
      </c>
      <c r="Z43" s="33">
        <f t="shared" si="7"/>
        <v>8667977475</v>
      </c>
    </row>
    <row r="49" spans="7:9" x14ac:dyDescent="0.25">
      <c r="G49" s="56"/>
      <c r="H49" s="56"/>
      <c r="I49" s="56"/>
    </row>
  </sheetData>
  <sheetProtection algorithmName="SHA-512" hashValue="pn/a+ZZHH4pXJ9NPNapd5HfVONu7DY5o4hUdc5lARjGzmaCh4ZXQXoORcD+yjwqA4/MnqOegRDDDlxXxz5f9dA==" saltValue="InjUKmOtMjd+tirbqZkdAQ==" spinCount="100000" sheet="1" objects="1" scenarios="1"/>
  <mergeCells count="11">
    <mergeCell ref="W5:Z5"/>
    <mergeCell ref="A1:Z1"/>
    <mergeCell ref="A2:Z2"/>
    <mergeCell ref="A3:Z3"/>
    <mergeCell ref="A5:A6"/>
    <mergeCell ref="B5:B6"/>
    <mergeCell ref="C5:F5"/>
    <mergeCell ref="G5:J5"/>
    <mergeCell ref="K5:N5"/>
    <mergeCell ref="O5:R5"/>
    <mergeCell ref="S5:V5"/>
  </mergeCells>
  <printOptions horizontalCentered="1" verticalCentered="1"/>
  <pageMargins left="0.31496062992125984" right="0.31496062992125984" top="0.31496062992125984" bottom="0.31496062992125984" header="0.19685039370078741" footer="0.19685039370078741"/>
  <pageSetup paperSize="9"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MIS-I</vt:lpstr>
      <vt:lpstr>Amal Bank wise</vt:lpstr>
      <vt:lpstr>Bank wise</vt:lpstr>
      <vt:lpstr>District wise</vt:lpstr>
      <vt:lpstr>Agency Wise</vt:lpstr>
      <vt:lpstr>'Agency Wise'!Print_Area</vt:lpstr>
      <vt:lpstr>'Amal Bank wise'!Print_Area</vt:lpstr>
      <vt:lpstr>'Bank wise'!Print_Area</vt:lpstr>
      <vt:lpstr>'District wise'!Print_Area</vt:lpstr>
      <vt:lpstr>'MIS-I'!Print_Area</vt:lpstr>
      <vt:lpstr>'Amal Bank wise'!Print_Titles</vt:lpstr>
      <vt:lpstr>'Bank wise'!Print_Titles</vt:lpstr>
      <vt:lpstr>'District wise'!Print_Titles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Pravin Walunjkar</dc:creator>
  <cp:lastModifiedBy>Pravin Walunjkar</cp:lastModifiedBy>
  <dcterms:created xsi:type="dcterms:W3CDTF">2020-11-25T12:05:58Z</dcterms:created>
  <dcterms:modified xsi:type="dcterms:W3CDTF">2020-11-25T13:57:10Z</dcterms:modified>
</cp:coreProperties>
</file>