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20.1.226\scan1\Share\June 21\Crop Loan Data for web updation\"/>
    </mc:Choice>
  </mc:AlternateContent>
  <bookViews>
    <workbookView xWindow="0" yWindow="0" windowWidth="20460" windowHeight="7020" activeTab="3"/>
  </bookViews>
  <sheets>
    <sheet name="Consolidation Districtwise" sheetId="1" r:id="rId1"/>
    <sheet name="Bank Amal" sheetId="2" r:id="rId2"/>
    <sheet name="Consolidation Bankwise" sheetId="3" r:id="rId3"/>
    <sheet name="Consolidation Agencywise" sheetId="4" r:id="rId4"/>
  </sheets>
  <externalReferences>
    <externalReference r:id="rId5"/>
  </externalReferences>
  <definedNames>
    <definedName name="_xlnm.Print_Area" localSheetId="1">'Bank Amal'!$A$1:$N$67</definedName>
    <definedName name="_xlnm.Print_Area" localSheetId="3">'Consolidation Agencywise'!$A$1:$Q$52</definedName>
    <definedName name="_xlnm.Print_Area" localSheetId="2">'Consolidation Bankwise'!$A$1:$N$73</definedName>
    <definedName name="_xlnm.Print_Area" localSheetId="0">'Consolidation Districtwise'!$A$1:$N$60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1" i="4" l="1"/>
  <c r="P51" i="4"/>
  <c r="O51" i="4"/>
  <c r="M51" i="4"/>
  <c r="L51" i="4"/>
  <c r="G51" i="4"/>
  <c r="H51" i="4" s="1"/>
  <c r="F51" i="4"/>
  <c r="C51" i="4"/>
  <c r="I51" i="4" s="1"/>
  <c r="Q50" i="4"/>
  <c r="P50" i="4"/>
  <c r="O50" i="4"/>
  <c r="M50" i="4"/>
  <c r="N50" i="4" s="1"/>
  <c r="L50" i="4"/>
  <c r="H50" i="4"/>
  <c r="G50" i="4"/>
  <c r="F50" i="4"/>
  <c r="D50" i="4"/>
  <c r="P49" i="4"/>
  <c r="Q49" i="4" s="1"/>
  <c r="O49" i="4"/>
  <c r="C49" i="4" s="1"/>
  <c r="I49" i="4" s="1"/>
  <c r="M49" i="4"/>
  <c r="N49" i="4" s="1"/>
  <c r="L49" i="4"/>
  <c r="H49" i="4"/>
  <c r="G49" i="4"/>
  <c r="F49" i="4"/>
  <c r="D49" i="4"/>
  <c r="P48" i="4"/>
  <c r="O48" i="4"/>
  <c r="C48" i="4" s="1"/>
  <c r="I48" i="4" s="1"/>
  <c r="N48" i="4"/>
  <c r="M48" i="4"/>
  <c r="L48" i="4"/>
  <c r="J48" i="4"/>
  <c r="K48" i="4" s="1"/>
  <c r="G48" i="4"/>
  <c r="H48" i="4" s="1"/>
  <c r="F48" i="4"/>
  <c r="D48" i="4"/>
  <c r="P47" i="4"/>
  <c r="O47" i="4"/>
  <c r="M47" i="4"/>
  <c r="L47" i="4"/>
  <c r="G47" i="4"/>
  <c r="F47" i="4"/>
  <c r="P46" i="4"/>
  <c r="O46" i="4"/>
  <c r="M46" i="4"/>
  <c r="L46" i="4"/>
  <c r="C46" i="4" s="1"/>
  <c r="I46" i="4" s="1"/>
  <c r="H46" i="4"/>
  <c r="G46" i="4"/>
  <c r="F46" i="4"/>
  <c r="Q45" i="4"/>
  <c r="P45" i="4"/>
  <c r="O45" i="4"/>
  <c r="M45" i="4"/>
  <c r="L45" i="4"/>
  <c r="C45" i="4" s="1"/>
  <c r="I45" i="4" s="1"/>
  <c r="G45" i="4"/>
  <c r="F45" i="4"/>
  <c r="P44" i="4"/>
  <c r="O44" i="4"/>
  <c r="N44" i="4"/>
  <c r="M44" i="4"/>
  <c r="L44" i="4"/>
  <c r="H44" i="4"/>
  <c r="G44" i="4"/>
  <c r="F44" i="4"/>
  <c r="D44" i="4"/>
  <c r="C44" i="4"/>
  <c r="I44" i="4" s="1"/>
  <c r="P43" i="4"/>
  <c r="O43" i="4"/>
  <c r="Q43" i="4" s="1"/>
  <c r="N43" i="4"/>
  <c r="M43" i="4"/>
  <c r="L43" i="4"/>
  <c r="G43" i="4"/>
  <c r="F43" i="4"/>
  <c r="P42" i="4"/>
  <c r="Q42" i="4" s="1"/>
  <c r="O42" i="4"/>
  <c r="M42" i="4"/>
  <c r="N42" i="4" s="1"/>
  <c r="L42" i="4"/>
  <c r="G42" i="4"/>
  <c r="F42" i="4"/>
  <c r="H42" i="4" s="1"/>
  <c r="P41" i="4"/>
  <c r="O41" i="4"/>
  <c r="M41" i="4"/>
  <c r="L41" i="4"/>
  <c r="G41" i="4"/>
  <c r="H41" i="4" s="1"/>
  <c r="F41" i="4"/>
  <c r="C41" i="4"/>
  <c r="I41" i="4" s="1"/>
  <c r="P40" i="4"/>
  <c r="O40" i="4"/>
  <c r="M40" i="4"/>
  <c r="L40" i="4"/>
  <c r="G40" i="4"/>
  <c r="H40" i="4" s="1"/>
  <c r="F40" i="4"/>
  <c r="Q39" i="4"/>
  <c r="P39" i="4"/>
  <c r="O39" i="4"/>
  <c r="M39" i="4"/>
  <c r="L39" i="4"/>
  <c r="I39" i="4"/>
  <c r="G39" i="4"/>
  <c r="F39" i="4"/>
  <c r="C39" i="4"/>
  <c r="P38" i="4"/>
  <c r="Q38" i="4" s="1"/>
  <c r="O38" i="4"/>
  <c r="N38" i="4"/>
  <c r="M38" i="4"/>
  <c r="L38" i="4"/>
  <c r="G38" i="4"/>
  <c r="F38" i="4"/>
  <c r="H38" i="4" s="1"/>
  <c r="P37" i="4"/>
  <c r="D37" i="4" s="1"/>
  <c r="J37" i="4" s="1"/>
  <c r="O37" i="4"/>
  <c r="C37" i="4" s="1"/>
  <c r="M37" i="4"/>
  <c r="L37" i="4"/>
  <c r="I37" i="4"/>
  <c r="G37" i="4"/>
  <c r="H37" i="4" s="1"/>
  <c r="F37" i="4"/>
  <c r="P36" i="4"/>
  <c r="O36" i="4"/>
  <c r="M36" i="4"/>
  <c r="L36" i="4"/>
  <c r="N36" i="4" s="1"/>
  <c r="G36" i="4"/>
  <c r="F36" i="4"/>
  <c r="Q35" i="4"/>
  <c r="P35" i="4"/>
  <c r="O35" i="4"/>
  <c r="M35" i="4"/>
  <c r="L35" i="4"/>
  <c r="G35" i="4"/>
  <c r="H35" i="4" s="1"/>
  <c r="F35" i="4"/>
  <c r="C35" i="4"/>
  <c r="I35" i="4" s="1"/>
  <c r="Q34" i="4"/>
  <c r="P34" i="4"/>
  <c r="O34" i="4"/>
  <c r="M34" i="4"/>
  <c r="N34" i="4" s="1"/>
  <c r="L34" i="4"/>
  <c r="H34" i="4"/>
  <c r="G34" i="4"/>
  <c r="F34" i="4"/>
  <c r="D34" i="4"/>
  <c r="D33" i="4"/>
  <c r="C33" i="4"/>
  <c r="D32" i="4"/>
  <c r="C32" i="4"/>
  <c r="P31" i="4"/>
  <c r="Q31" i="4" s="1"/>
  <c r="O31" i="4"/>
  <c r="C31" i="4" s="1"/>
  <c r="M31" i="4"/>
  <c r="N31" i="4" s="1"/>
  <c r="L31" i="4"/>
  <c r="I31" i="4"/>
  <c r="H31" i="4"/>
  <c r="G31" i="4"/>
  <c r="F31" i="4"/>
  <c r="P30" i="4"/>
  <c r="O30" i="4"/>
  <c r="C30" i="4" s="1"/>
  <c r="I30" i="4" s="1"/>
  <c r="N30" i="4"/>
  <c r="M30" i="4"/>
  <c r="L30" i="4"/>
  <c r="J30" i="4"/>
  <c r="K30" i="4" s="1"/>
  <c r="G30" i="4"/>
  <c r="F30" i="4"/>
  <c r="D30" i="4"/>
  <c r="E30" i="4" s="1"/>
  <c r="P29" i="4"/>
  <c r="O29" i="4"/>
  <c r="M29" i="4"/>
  <c r="L29" i="4"/>
  <c r="G29" i="4"/>
  <c r="F29" i="4"/>
  <c r="P28" i="4"/>
  <c r="Q28" i="4" s="1"/>
  <c r="O28" i="4"/>
  <c r="M28" i="4"/>
  <c r="L28" i="4"/>
  <c r="C28" i="4" s="1"/>
  <c r="I28" i="4" s="1"/>
  <c r="H28" i="4"/>
  <c r="G28" i="4"/>
  <c r="F28" i="4"/>
  <c r="Q27" i="4"/>
  <c r="P27" i="4"/>
  <c r="O27" i="4"/>
  <c r="M27" i="4"/>
  <c r="L27" i="4"/>
  <c r="C27" i="4" s="1"/>
  <c r="I27" i="4" s="1"/>
  <c r="G27" i="4"/>
  <c r="H27" i="4" s="1"/>
  <c r="F27" i="4"/>
  <c r="D27" i="4"/>
  <c r="P26" i="4"/>
  <c r="O26" i="4"/>
  <c r="N26" i="4"/>
  <c r="M26" i="4"/>
  <c r="L26" i="4"/>
  <c r="H26" i="4"/>
  <c r="G26" i="4"/>
  <c r="F26" i="4"/>
  <c r="D26" i="4"/>
  <c r="C26" i="4"/>
  <c r="I26" i="4" s="1"/>
  <c r="P25" i="4"/>
  <c r="O25" i="4"/>
  <c r="N25" i="4"/>
  <c r="M25" i="4"/>
  <c r="L25" i="4"/>
  <c r="G25" i="4"/>
  <c r="F25" i="4"/>
  <c r="P24" i="4"/>
  <c r="O24" i="4"/>
  <c r="M24" i="4"/>
  <c r="L24" i="4"/>
  <c r="C24" i="4" s="1"/>
  <c r="I24" i="4" s="1"/>
  <c r="G24" i="4"/>
  <c r="F24" i="4"/>
  <c r="H24" i="4" s="1"/>
  <c r="P23" i="4"/>
  <c r="O23" i="4"/>
  <c r="M23" i="4"/>
  <c r="L23" i="4"/>
  <c r="G23" i="4"/>
  <c r="H23" i="4" s="1"/>
  <c r="F23" i="4"/>
  <c r="C23" i="4"/>
  <c r="I23" i="4" s="1"/>
  <c r="P22" i="4"/>
  <c r="O22" i="4"/>
  <c r="M22" i="4"/>
  <c r="L22" i="4"/>
  <c r="N22" i="4" s="1"/>
  <c r="G22" i="4"/>
  <c r="H22" i="4" s="1"/>
  <c r="F22" i="4"/>
  <c r="C22" i="4"/>
  <c r="I22" i="4" s="1"/>
  <c r="Q21" i="4"/>
  <c r="P21" i="4"/>
  <c r="O21" i="4"/>
  <c r="M21" i="4"/>
  <c r="D21" i="4" s="1"/>
  <c r="J21" i="4" s="1"/>
  <c r="L21" i="4"/>
  <c r="G21" i="4"/>
  <c r="F21" i="4"/>
  <c r="C21" i="4"/>
  <c r="I21" i="4" s="1"/>
  <c r="P20" i="4"/>
  <c r="Q20" i="4" s="1"/>
  <c r="O20" i="4"/>
  <c r="N20" i="4"/>
  <c r="M20" i="4"/>
  <c r="L20" i="4"/>
  <c r="G20" i="4"/>
  <c r="F20" i="4"/>
  <c r="H20" i="4" s="1"/>
  <c r="P19" i="4"/>
  <c r="O19" i="4"/>
  <c r="C19" i="4" s="1"/>
  <c r="M19" i="4"/>
  <c r="L19" i="4"/>
  <c r="I19" i="4"/>
  <c r="G19" i="4"/>
  <c r="H19" i="4" s="1"/>
  <c r="F19" i="4"/>
  <c r="P18" i="4"/>
  <c r="O18" i="4"/>
  <c r="M18" i="4"/>
  <c r="L18" i="4"/>
  <c r="N18" i="4" s="1"/>
  <c r="G18" i="4"/>
  <c r="F18" i="4"/>
  <c r="Q17" i="4"/>
  <c r="P17" i="4"/>
  <c r="O17" i="4"/>
  <c r="O52" i="4" s="1"/>
  <c r="M17" i="4"/>
  <c r="L17" i="4"/>
  <c r="I17" i="4"/>
  <c r="G17" i="4"/>
  <c r="F17" i="4"/>
  <c r="C17" i="4"/>
  <c r="Q16" i="4"/>
  <c r="P16" i="4"/>
  <c r="O16" i="4"/>
  <c r="M16" i="4"/>
  <c r="L16" i="4"/>
  <c r="H16" i="4"/>
  <c r="G16" i="4"/>
  <c r="F16" i="4"/>
  <c r="C97" i="3"/>
  <c r="M95" i="3"/>
  <c r="M93" i="3"/>
  <c r="H85" i="3"/>
  <c r="J85" i="3" s="1"/>
  <c r="D85" i="3"/>
  <c r="C85" i="3"/>
  <c r="K84" i="3"/>
  <c r="J84" i="3"/>
  <c r="H84" i="3"/>
  <c r="G84" i="3"/>
  <c r="L84" i="3" s="1"/>
  <c r="F84" i="3"/>
  <c r="E84" i="3"/>
  <c r="L83" i="3"/>
  <c r="K83" i="3"/>
  <c r="I83" i="3"/>
  <c r="H83" i="3"/>
  <c r="J83" i="3" s="1"/>
  <c r="G83" i="3"/>
  <c r="F83" i="3"/>
  <c r="E83" i="3"/>
  <c r="L82" i="3"/>
  <c r="K82" i="3"/>
  <c r="H82" i="3"/>
  <c r="J82" i="3" s="1"/>
  <c r="G82" i="3"/>
  <c r="F82" i="3"/>
  <c r="E82" i="3"/>
  <c r="M81" i="3"/>
  <c r="N81" i="3" s="1"/>
  <c r="K81" i="3"/>
  <c r="J81" i="3"/>
  <c r="I81" i="3"/>
  <c r="H81" i="3"/>
  <c r="G81" i="3"/>
  <c r="F81" i="3"/>
  <c r="E81" i="3"/>
  <c r="L81" i="3" s="1"/>
  <c r="K80" i="3"/>
  <c r="J80" i="3"/>
  <c r="H80" i="3"/>
  <c r="G80" i="3"/>
  <c r="L80" i="3" s="1"/>
  <c r="F80" i="3"/>
  <c r="E80" i="3"/>
  <c r="L79" i="3"/>
  <c r="K79" i="3"/>
  <c r="I79" i="3"/>
  <c r="H79" i="3"/>
  <c r="J79" i="3" s="1"/>
  <c r="G79" i="3"/>
  <c r="F79" i="3"/>
  <c r="E79" i="3"/>
  <c r="L78" i="3"/>
  <c r="K78" i="3"/>
  <c r="H78" i="3"/>
  <c r="J78" i="3" s="1"/>
  <c r="G78" i="3"/>
  <c r="F78" i="3"/>
  <c r="E78" i="3"/>
  <c r="M77" i="3"/>
  <c r="N77" i="3" s="1"/>
  <c r="K77" i="3"/>
  <c r="J77" i="3"/>
  <c r="I77" i="3"/>
  <c r="H77" i="3"/>
  <c r="G77" i="3"/>
  <c r="F77" i="3"/>
  <c r="E77" i="3"/>
  <c r="L77" i="3" s="1"/>
  <c r="K76" i="3"/>
  <c r="K85" i="3" s="1"/>
  <c r="J76" i="3"/>
  <c r="H76" i="3"/>
  <c r="G76" i="3"/>
  <c r="G85" i="3" s="1"/>
  <c r="F76" i="3"/>
  <c r="E76" i="3"/>
  <c r="L75" i="3"/>
  <c r="K75" i="3"/>
  <c r="I75" i="3"/>
  <c r="H75" i="3"/>
  <c r="J75" i="3" s="1"/>
  <c r="G75" i="3"/>
  <c r="F75" i="3"/>
  <c r="E75" i="3"/>
  <c r="H72" i="3"/>
  <c r="J72" i="3" s="1"/>
  <c r="D72" i="3"/>
  <c r="C72" i="3"/>
  <c r="C93" i="3" s="1"/>
  <c r="M71" i="3"/>
  <c r="L71" i="3"/>
  <c r="K71" i="3"/>
  <c r="N71" i="3" s="1"/>
  <c r="H71" i="3"/>
  <c r="J71" i="3" s="1"/>
  <c r="G71" i="3"/>
  <c r="F71" i="3"/>
  <c r="I71" i="3" s="1"/>
  <c r="E71" i="3"/>
  <c r="D71" i="3"/>
  <c r="C71" i="3"/>
  <c r="N70" i="3"/>
  <c r="M70" i="3"/>
  <c r="M72" i="3" s="1"/>
  <c r="L70" i="3"/>
  <c r="L72" i="3" s="1"/>
  <c r="K70" i="3"/>
  <c r="K72" i="3" s="1"/>
  <c r="J70" i="3"/>
  <c r="H70" i="3"/>
  <c r="G70" i="3"/>
  <c r="G72" i="3" s="1"/>
  <c r="F70" i="3"/>
  <c r="I70" i="3" s="1"/>
  <c r="E70" i="3"/>
  <c r="E72" i="3" s="1"/>
  <c r="D70" i="3"/>
  <c r="C70" i="3"/>
  <c r="L69" i="3"/>
  <c r="G69" i="3"/>
  <c r="C69" i="3"/>
  <c r="N68" i="3"/>
  <c r="M68" i="3"/>
  <c r="L68" i="3"/>
  <c r="K68" i="3"/>
  <c r="J68" i="3"/>
  <c r="H68" i="3"/>
  <c r="G68" i="3"/>
  <c r="F68" i="3"/>
  <c r="I68" i="3" s="1"/>
  <c r="E68" i="3"/>
  <c r="D68" i="3"/>
  <c r="C68" i="3"/>
  <c r="M67" i="3"/>
  <c r="M69" i="3" s="1"/>
  <c r="L67" i="3"/>
  <c r="H67" i="3"/>
  <c r="G67" i="3"/>
  <c r="F67" i="3"/>
  <c r="I67" i="3" s="1"/>
  <c r="E67" i="3"/>
  <c r="E69" i="3" s="1"/>
  <c r="D67" i="3"/>
  <c r="C67" i="3"/>
  <c r="M66" i="3"/>
  <c r="L66" i="3"/>
  <c r="G66" i="3"/>
  <c r="C66" i="3"/>
  <c r="N65" i="3"/>
  <c r="M65" i="3"/>
  <c r="L65" i="3"/>
  <c r="K65" i="3"/>
  <c r="J65" i="3"/>
  <c r="H65" i="3"/>
  <c r="G65" i="3"/>
  <c r="F65" i="3"/>
  <c r="I65" i="3" s="1"/>
  <c r="E65" i="3"/>
  <c r="D65" i="3"/>
  <c r="C65" i="3"/>
  <c r="M64" i="3"/>
  <c r="L64" i="3"/>
  <c r="H64" i="3"/>
  <c r="G64" i="3"/>
  <c r="F64" i="3"/>
  <c r="I64" i="3" s="1"/>
  <c r="E64" i="3"/>
  <c r="E66" i="3" s="1"/>
  <c r="D64" i="3"/>
  <c r="C64" i="3"/>
  <c r="L63" i="3"/>
  <c r="G63" i="3"/>
  <c r="F63" i="3"/>
  <c r="I63" i="3" s="1"/>
  <c r="C63" i="3"/>
  <c r="M62" i="3"/>
  <c r="M63" i="3" s="1"/>
  <c r="L62" i="3"/>
  <c r="J62" i="3"/>
  <c r="H62" i="3"/>
  <c r="H63" i="3" s="1"/>
  <c r="G62" i="3"/>
  <c r="F62" i="3"/>
  <c r="I62" i="3" s="1"/>
  <c r="E62" i="3"/>
  <c r="E63" i="3" s="1"/>
  <c r="D62" i="3"/>
  <c r="C62" i="3"/>
  <c r="L61" i="3"/>
  <c r="G61" i="3"/>
  <c r="F61" i="3"/>
  <c r="I61" i="3" s="1"/>
  <c r="C61" i="3"/>
  <c r="M60" i="3"/>
  <c r="M61" i="3" s="1"/>
  <c r="L60" i="3"/>
  <c r="H60" i="3"/>
  <c r="H61" i="3" s="1"/>
  <c r="G60" i="3"/>
  <c r="F60" i="3"/>
  <c r="I60" i="3" s="1"/>
  <c r="E60" i="3"/>
  <c r="E61" i="3" s="1"/>
  <c r="D60" i="3"/>
  <c r="C60" i="3"/>
  <c r="M58" i="3"/>
  <c r="L58" i="3"/>
  <c r="H58" i="3"/>
  <c r="J58" i="3" s="1"/>
  <c r="G58" i="3"/>
  <c r="F58" i="3"/>
  <c r="I58" i="3" s="1"/>
  <c r="E58" i="3"/>
  <c r="D58" i="3"/>
  <c r="K58" i="3" s="1"/>
  <c r="N58" i="3" s="1"/>
  <c r="C58" i="3"/>
  <c r="M57" i="3"/>
  <c r="L57" i="3"/>
  <c r="H57" i="3"/>
  <c r="G57" i="3"/>
  <c r="F57" i="3"/>
  <c r="E57" i="3"/>
  <c r="D57" i="3"/>
  <c r="C57" i="3"/>
  <c r="K57" i="3" s="1"/>
  <c r="N57" i="3" s="1"/>
  <c r="M56" i="3"/>
  <c r="L56" i="3"/>
  <c r="H56" i="3"/>
  <c r="J56" i="3" s="1"/>
  <c r="G56" i="3"/>
  <c r="G59" i="3" s="1"/>
  <c r="F56" i="3"/>
  <c r="E56" i="3"/>
  <c r="D56" i="3"/>
  <c r="C56" i="3"/>
  <c r="K56" i="3" s="1"/>
  <c r="N56" i="3" s="1"/>
  <c r="M55" i="3"/>
  <c r="L55" i="3"/>
  <c r="K55" i="3"/>
  <c r="N55" i="3" s="1"/>
  <c r="J55" i="3"/>
  <c r="H55" i="3"/>
  <c r="G55" i="3"/>
  <c r="F55" i="3"/>
  <c r="I55" i="3" s="1"/>
  <c r="E55" i="3"/>
  <c r="D55" i="3"/>
  <c r="C55" i="3"/>
  <c r="M54" i="3"/>
  <c r="L54" i="3"/>
  <c r="H54" i="3"/>
  <c r="J54" i="3" s="1"/>
  <c r="G54" i="3"/>
  <c r="F54" i="3"/>
  <c r="I54" i="3" s="1"/>
  <c r="E54" i="3"/>
  <c r="D54" i="3"/>
  <c r="K54" i="3" s="1"/>
  <c r="N54" i="3" s="1"/>
  <c r="C54" i="3"/>
  <c r="M53" i="3"/>
  <c r="L53" i="3"/>
  <c r="H53" i="3"/>
  <c r="G53" i="3"/>
  <c r="F53" i="3"/>
  <c r="E53" i="3"/>
  <c r="D53" i="3"/>
  <c r="C53" i="3"/>
  <c r="M52" i="3"/>
  <c r="L52" i="3"/>
  <c r="L59" i="3" s="1"/>
  <c r="K52" i="3"/>
  <c r="N52" i="3" s="1"/>
  <c r="H52" i="3"/>
  <c r="J52" i="3" s="1"/>
  <c r="G52" i="3"/>
  <c r="F52" i="3"/>
  <c r="I52" i="3" s="1"/>
  <c r="E52" i="3"/>
  <c r="D52" i="3"/>
  <c r="C52" i="3"/>
  <c r="N51" i="3"/>
  <c r="M51" i="3"/>
  <c r="L51" i="3"/>
  <c r="K51" i="3"/>
  <c r="J51" i="3"/>
  <c r="H51" i="3"/>
  <c r="G51" i="3"/>
  <c r="F51" i="3"/>
  <c r="I51" i="3" s="1"/>
  <c r="E51" i="3"/>
  <c r="D51" i="3"/>
  <c r="C51" i="3"/>
  <c r="M50" i="3"/>
  <c r="M59" i="3" s="1"/>
  <c r="L50" i="3"/>
  <c r="H50" i="3"/>
  <c r="G50" i="3"/>
  <c r="F50" i="3"/>
  <c r="I50" i="3" s="1"/>
  <c r="E50" i="3"/>
  <c r="E59" i="3" s="1"/>
  <c r="D50" i="3"/>
  <c r="C50" i="3"/>
  <c r="L49" i="3"/>
  <c r="M48" i="3"/>
  <c r="L48" i="3"/>
  <c r="H48" i="3"/>
  <c r="J48" i="3" s="1"/>
  <c r="G48" i="3"/>
  <c r="F48" i="3"/>
  <c r="I48" i="3" s="1"/>
  <c r="E48" i="3"/>
  <c r="D48" i="3"/>
  <c r="K48" i="3" s="1"/>
  <c r="N48" i="3" s="1"/>
  <c r="C48" i="3"/>
  <c r="M47" i="3"/>
  <c r="L47" i="3"/>
  <c r="H47" i="3"/>
  <c r="G47" i="3"/>
  <c r="F47" i="3"/>
  <c r="E47" i="3"/>
  <c r="D47" i="3"/>
  <c r="C47" i="3"/>
  <c r="M46" i="3"/>
  <c r="L46" i="3"/>
  <c r="K46" i="3"/>
  <c r="N46" i="3" s="1"/>
  <c r="H46" i="3"/>
  <c r="J46" i="3" s="1"/>
  <c r="G46" i="3"/>
  <c r="F46" i="3"/>
  <c r="I46" i="3" s="1"/>
  <c r="E46" i="3"/>
  <c r="D46" i="3"/>
  <c r="C46" i="3"/>
  <c r="N45" i="3"/>
  <c r="M45" i="3"/>
  <c r="L45" i="3"/>
  <c r="K45" i="3"/>
  <c r="J45" i="3"/>
  <c r="H45" i="3"/>
  <c r="G45" i="3"/>
  <c r="F45" i="3"/>
  <c r="I45" i="3" s="1"/>
  <c r="E45" i="3"/>
  <c r="D45" i="3"/>
  <c r="C45" i="3"/>
  <c r="M44" i="3"/>
  <c r="L44" i="3"/>
  <c r="H44" i="3"/>
  <c r="J44" i="3" s="1"/>
  <c r="G44" i="3"/>
  <c r="F44" i="3"/>
  <c r="I44" i="3" s="1"/>
  <c r="E44" i="3"/>
  <c r="D44" i="3"/>
  <c r="K44" i="3" s="1"/>
  <c r="N44" i="3" s="1"/>
  <c r="C44" i="3"/>
  <c r="M43" i="3"/>
  <c r="L43" i="3"/>
  <c r="H43" i="3"/>
  <c r="G43" i="3"/>
  <c r="F43" i="3"/>
  <c r="E43" i="3"/>
  <c r="D43" i="3"/>
  <c r="C43" i="3"/>
  <c r="K43" i="3" s="1"/>
  <c r="N43" i="3" s="1"/>
  <c r="M42" i="3"/>
  <c r="L42" i="3"/>
  <c r="H42" i="3"/>
  <c r="J42" i="3" s="1"/>
  <c r="G42" i="3"/>
  <c r="F42" i="3"/>
  <c r="E42" i="3"/>
  <c r="D42" i="3"/>
  <c r="C42" i="3"/>
  <c r="K42" i="3" s="1"/>
  <c r="N42" i="3" s="1"/>
  <c r="M41" i="3"/>
  <c r="L41" i="3"/>
  <c r="K41" i="3"/>
  <c r="N41" i="3" s="1"/>
  <c r="J41" i="3"/>
  <c r="H41" i="3"/>
  <c r="G41" i="3"/>
  <c r="F41" i="3"/>
  <c r="I41" i="3" s="1"/>
  <c r="E41" i="3"/>
  <c r="D41" i="3"/>
  <c r="C41" i="3"/>
  <c r="M40" i="3"/>
  <c r="L40" i="3"/>
  <c r="H40" i="3"/>
  <c r="J40" i="3" s="1"/>
  <c r="G40" i="3"/>
  <c r="F40" i="3"/>
  <c r="I40" i="3" s="1"/>
  <c r="E40" i="3"/>
  <c r="D40" i="3"/>
  <c r="K40" i="3" s="1"/>
  <c r="N40" i="3" s="1"/>
  <c r="C40" i="3"/>
  <c r="M39" i="3"/>
  <c r="L39" i="3"/>
  <c r="H39" i="3"/>
  <c r="G39" i="3"/>
  <c r="F39" i="3"/>
  <c r="E39" i="3"/>
  <c r="D39" i="3"/>
  <c r="C39" i="3"/>
  <c r="M38" i="3"/>
  <c r="L38" i="3"/>
  <c r="K38" i="3"/>
  <c r="N38" i="3" s="1"/>
  <c r="H38" i="3"/>
  <c r="J38" i="3" s="1"/>
  <c r="G38" i="3"/>
  <c r="F38" i="3"/>
  <c r="I38" i="3" s="1"/>
  <c r="E38" i="3"/>
  <c r="D38" i="3"/>
  <c r="C38" i="3"/>
  <c r="N37" i="3"/>
  <c r="M37" i="3"/>
  <c r="L37" i="3"/>
  <c r="K37" i="3"/>
  <c r="J37" i="3"/>
  <c r="H37" i="3"/>
  <c r="G37" i="3"/>
  <c r="F37" i="3"/>
  <c r="I37" i="3" s="1"/>
  <c r="E37" i="3"/>
  <c r="D37" i="3"/>
  <c r="C37" i="3"/>
  <c r="M36" i="3"/>
  <c r="L36" i="3"/>
  <c r="H36" i="3"/>
  <c r="J36" i="3" s="1"/>
  <c r="G36" i="3"/>
  <c r="F36" i="3"/>
  <c r="I36" i="3" s="1"/>
  <c r="E36" i="3"/>
  <c r="D36" i="3"/>
  <c r="K36" i="3" s="1"/>
  <c r="N36" i="3" s="1"/>
  <c r="C36" i="3"/>
  <c r="M35" i="3"/>
  <c r="M49" i="3" s="1"/>
  <c r="L35" i="3"/>
  <c r="H35" i="3"/>
  <c r="G35" i="3"/>
  <c r="G49" i="3" s="1"/>
  <c r="F35" i="3"/>
  <c r="E35" i="3"/>
  <c r="E49" i="3" s="1"/>
  <c r="D35" i="3"/>
  <c r="C35" i="3"/>
  <c r="M33" i="3"/>
  <c r="L33" i="3"/>
  <c r="H33" i="3"/>
  <c r="G33" i="3"/>
  <c r="F33" i="3"/>
  <c r="E33" i="3"/>
  <c r="D33" i="3"/>
  <c r="C33" i="3"/>
  <c r="K33" i="3" s="1"/>
  <c r="N33" i="3" s="1"/>
  <c r="M32" i="3"/>
  <c r="L32" i="3"/>
  <c r="H32" i="3"/>
  <c r="J32" i="3" s="1"/>
  <c r="G32" i="3"/>
  <c r="F32" i="3"/>
  <c r="E32" i="3"/>
  <c r="D32" i="3"/>
  <c r="C32" i="3"/>
  <c r="K32" i="3" s="1"/>
  <c r="N32" i="3" s="1"/>
  <c r="M31" i="3"/>
  <c r="L31" i="3"/>
  <c r="K31" i="3"/>
  <c r="N31" i="3" s="1"/>
  <c r="J31" i="3"/>
  <c r="H31" i="3"/>
  <c r="G31" i="3"/>
  <c r="F31" i="3"/>
  <c r="I31" i="3" s="1"/>
  <c r="E31" i="3"/>
  <c r="D31" i="3"/>
  <c r="C31" i="3"/>
  <c r="M30" i="3"/>
  <c r="L30" i="3"/>
  <c r="H30" i="3"/>
  <c r="J30" i="3" s="1"/>
  <c r="G30" i="3"/>
  <c r="F30" i="3"/>
  <c r="I30" i="3" s="1"/>
  <c r="E30" i="3"/>
  <c r="D30" i="3"/>
  <c r="K30" i="3" s="1"/>
  <c r="N30" i="3" s="1"/>
  <c r="C30" i="3"/>
  <c r="M29" i="3"/>
  <c r="L29" i="3"/>
  <c r="H29" i="3"/>
  <c r="G29" i="3"/>
  <c r="F29" i="3"/>
  <c r="E29" i="3"/>
  <c r="D29" i="3"/>
  <c r="D34" i="3" s="1"/>
  <c r="C29" i="3"/>
  <c r="M28" i="3"/>
  <c r="L28" i="3"/>
  <c r="K28" i="3"/>
  <c r="N28" i="3" s="1"/>
  <c r="H28" i="3"/>
  <c r="J28" i="3" s="1"/>
  <c r="G28" i="3"/>
  <c r="F28" i="3"/>
  <c r="I28" i="3" s="1"/>
  <c r="E28" i="3"/>
  <c r="D28" i="3"/>
  <c r="C28" i="3"/>
  <c r="N27" i="3"/>
  <c r="M27" i="3"/>
  <c r="L27" i="3"/>
  <c r="K27" i="3"/>
  <c r="J27" i="3"/>
  <c r="H27" i="3"/>
  <c r="G27" i="3"/>
  <c r="F27" i="3"/>
  <c r="I27" i="3" s="1"/>
  <c r="E27" i="3"/>
  <c r="D27" i="3"/>
  <c r="C27" i="3"/>
  <c r="M26" i="3"/>
  <c r="N26" i="3" s="1"/>
  <c r="L26" i="3"/>
  <c r="J26" i="3"/>
  <c r="I26" i="3"/>
  <c r="H26" i="3"/>
  <c r="G26" i="3"/>
  <c r="F26" i="3"/>
  <c r="E26" i="3"/>
  <c r="D26" i="3"/>
  <c r="C26" i="3"/>
  <c r="K26" i="3" s="1"/>
  <c r="M25" i="3"/>
  <c r="N25" i="3" s="1"/>
  <c r="L25" i="3"/>
  <c r="J25" i="3"/>
  <c r="H25" i="3"/>
  <c r="G25" i="3"/>
  <c r="F25" i="3"/>
  <c r="I25" i="3" s="1"/>
  <c r="E25" i="3"/>
  <c r="D25" i="3"/>
  <c r="C25" i="3"/>
  <c r="K25" i="3" s="1"/>
  <c r="N24" i="3"/>
  <c r="M24" i="3"/>
  <c r="L24" i="3"/>
  <c r="J24" i="3"/>
  <c r="I24" i="3"/>
  <c r="H24" i="3"/>
  <c r="G24" i="3"/>
  <c r="F24" i="3"/>
  <c r="E24" i="3"/>
  <c r="D24" i="3"/>
  <c r="C24" i="3"/>
  <c r="K24" i="3" s="1"/>
  <c r="M23" i="3"/>
  <c r="N23" i="3" s="1"/>
  <c r="L23" i="3"/>
  <c r="J23" i="3"/>
  <c r="I23" i="3"/>
  <c r="H23" i="3"/>
  <c r="G23" i="3"/>
  <c r="F23" i="3"/>
  <c r="E23" i="3"/>
  <c r="D23" i="3"/>
  <c r="C23" i="3"/>
  <c r="K23" i="3" s="1"/>
  <c r="M22" i="3"/>
  <c r="N22" i="3" s="1"/>
  <c r="L22" i="3"/>
  <c r="J22" i="3"/>
  <c r="I22" i="3"/>
  <c r="H22" i="3"/>
  <c r="G22" i="3"/>
  <c r="F22" i="3"/>
  <c r="E22" i="3"/>
  <c r="D22" i="3"/>
  <c r="C22" i="3"/>
  <c r="K22" i="3" s="1"/>
  <c r="M21" i="3"/>
  <c r="N21" i="3" s="1"/>
  <c r="L21" i="3"/>
  <c r="J21" i="3"/>
  <c r="H21" i="3"/>
  <c r="G21" i="3"/>
  <c r="F21" i="3"/>
  <c r="I21" i="3" s="1"/>
  <c r="E21" i="3"/>
  <c r="D21" i="3"/>
  <c r="C21" i="3"/>
  <c r="K21" i="3" s="1"/>
  <c r="N20" i="3"/>
  <c r="M20" i="3"/>
  <c r="L20" i="3"/>
  <c r="J20" i="3"/>
  <c r="I20" i="3"/>
  <c r="H20" i="3"/>
  <c r="G20" i="3"/>
  <c r="F20" i="3"/>
  <c r="E20" i="3"/>
  <c r="D20" i="3"/>
  <c r="C20" i="3"/>
  <c r="K20" i="3" s="1"/>
  <c r="M19" i="3"/>
  <c r="N19" i="3" s="1"/>
  <c r="L19" i="3"/>
  <c r="J19" i="3"/>
  <c r="I19" i="3"/>
  <c r="H19" i="3"/>
  <c r="G19" i="3"/>
  <c r="F19" i="3"/>
  <c r="E19" i="3"/>
  <c r="D19" i="3"/>
  <c r="C19" i="3"/>
  <c r="K19" i="3" s="1"/>
  <c r="M18" i="3"/>
  <c r="N18" i="3" s="1"/>
  <c r="L18" i="3"/>
  <c r="J18" i="3"/>
  <c r="I18" i="3"/>
  <c r="H18" i="3"/>
  <c r="G18" i="3"/>
  <c r="F18" i="3"/>
  <c r="E18" i="3"/>
  <c r="D18" i="3"/>
  <c r="C18" i="3"/>
  <c r="K18" i="3" s="1"/>
  <c r="M17" i="3"/>
  <c r="N17" i="3" s="1"/>
  <c r="L17" i="3"/>
  <c r="J17" i="3"/>
  <c r="H17" i="3"/>
  <c r="G17" i="3"/>
  <c r="F17" i="3"/>
  <c r="I17" i="3" s="1"/>
  <c r="E17" i="3"/>
  <c r="D17" i="3"/>
  <c r="C17" i="3"/>
  <c r="K17" i="3" s="1"/>
  <c r="M16" i="3"/>
  <c r="L16" i="3"/>
  <c r="J16" i="3"/>
  <c r="I16" i="3"/>
  <c r="H16" i="3"/>
  <c r="G16" i="3"/>
  <c r="F16" i="3"/>
  <c r="F34" i="3" s="1"/>
  <c r="E16" i="3"/>
  <c r="E34" i="3" s="1"/>
  <c r="E73" i="3" s="1"/>
  <c r="D16" i="3"/>
  <c r="C16" i="3"/>
  <c r="N81" i="2"/>
  <c r="M81" i="2"/>
  <c r="L81" i="2"/>
  <c r="K81" i="2"/>
  <c r="J81" i="2"/>
  <c r="I81" i="2"/>
  <c r="H81" i="2"/>
  <c r="G81" i="2"/>
  <c r="F81" i="2"/>
  <c r="E81" i="2"/>
  <c r="D81" i="2"/>
  <c r="C81" i="2"/>
  <c r="D79" i="2"/>
  <c r="C79" i="2"/>
  <c r="K78" i="2"/>
  <c r="I78" i="2"/>
  <c r="H78" i="2"/>
  <c r="J78" i="2" s="1"/>
  <c r="G78" i="2"/>
  <c r="L78" i="2" s="1"/>
  <c r="F78" i="2"/>
  <c r="E78" i="2"/>
  <c r="M77" i="2"/>
  <c r="N77" i="2" s="1"/>
  <c r="K77" i="2"/>
  <c r="J77" i="2"/>
  <c r="I77" i="2"/>
  <c r="H77" i="2"/>
  <c r="G77" i="2"/>
  <c r="F77" i="2"/>
  <c r="E77" i="2"/>
  <c r="L77" i="2" s="1"/>
  <c r="M76" i="2"/>
  <c r="N76" i="2" s="1"/>
  <c r="K76" i="2"/>
  <c r="I76" i="2"/>
  <c r="H76" i="2"/>
  <c r="J76" i="2" s="1"/>
  <c r="G76" i="2"/>
  <c r="F76" i="2"/>
  <c r="E76" i="2"/>
  <c r="L76" i="2" s="1"/>
  <c r="K75" i="2"/>
  <c r="J75" i="2"/>
  <c r="I75" i="2"/>
  <c r="H75" i="2"/>
  <c r="G75" i="2"/>
  <c r="F75" i="2"/>
  <c r="M75" i="2" s="1"/>
  <c r="N75" i="2" s="1"/>
  <c r="E75" i="2"/>
  <c r="L75" i="2" s="1"/>
  <c r="K74" i="2"/>
  <c r="I74" i="2"/>
  <c r="H74" i="2"/>
  <c r="J74" i="2" s="1"/>
  <c r="G74" i="2"/>
  <c r="F74" i="2"/>
  <c r="E74" i="2"/>
  <c r="L74" i="2" s="1"/>
  <c r="K73" i="2"/>
  <c r="J73" i="2"/>
  <c r="H73" i="2"/>
  <c r="G73" i="2"/>
  <c r="F73" i="2"/>
  <c r="E73" i="2"/>
  <c r="K72" i="2"/>
  <c r="I72" i="2"/>
  <c r="H72" i="2"/>
  <c r="J72" i="2" s="1"/>
  <c r="G72" i="2"/>
  <c r="L72" i="2" s="1"/>
  <c r="F72" i="2"/>
  <c r="E72" i="2"/>
  <c r="M71" i="2"/>
  <c r="K71" i="2"/>
  <c r="K79" i="2" s="1"/>
  <c r="J71" i="2"/>
  <c r="I71" i="2"/>
  <c r="H71" i="2"/>
  <c r="G71" i="2"/>
  <c r="F71" i="2"/>
  <c r="E71" i="2"/>
  <c r="K70" i="2"/>
  <c r="I70" i="2"/>
  <c r="H70" i="2"/>
  <c r="J70" i="2" s="1"/>
  <c r="G70" i="2"/>
  <c r="F70" i="2"/>
  <c r="E70" i="2"/>
  <c r="M69" i="2"/>
  <c r="K69" i="2"/>
  <c r="J69" i="2"/>
  <c r="I69" i="2"/>
  <c r="H69" i="2"/>
  <c r="G69" i="2"/>
  <c r="F69" i="2"/>
  <c r="E69" i="2"/>
  <c r="L69" i="2" s="1"/>
  <c r="M65" i="2"/>
  <c r="L65" i="2"/>
  <c r="L66" i="2" s="1"/>
  <c r="K65" i="2"/>
  <c r="H65" i="2"/>
  <c r="G65" i="2"/>
  <c r="G66" i="2" s="1"/>
  <c r="F65" i="2"/>
  <c r="E65" i="2"/>
  <c r="D65" i="2"/>
  <c r="C65" i="2"/>
  <c r="I65" i="2" s="1"/>
  <c r="M64" i="2"/>
  <c r="L64" i="2"/>
  <c r="I64" i="2"/>
  <c r="H64" i="2"/>
  <c r="G64" i="2"/>
  <c r="F64" i="2"/>
  <c r="F66" i="2" s="1"/>
  <c r="E64" i="2"/>
  <c r="E66" i="2" s="1"/>
  <c r="D64" i="2"/>
  <c r="K64" i="2" s="1"/>
  <c r="K66" i="2" s="1"/>
  <c r="C64" i="2"/>
  <c r="C66" i="2" s="1"/>
  <c r="I66" i="2" s="1"/>
  <c r="M62" i="2"/>
  <c r="L62" i="2"/>
  <c r="L63" i="2" s="1"/>
  <c r="H62" i="2"/>
  <c r="G62" i="2"/>
  <c r="G63" i="2" s="1"/>
  <c r="F62" i="2"/>
  <c r="E62" i="2"/>
  <c r="D62" i="2"/>
  <c r="C62" i="2"/>
  <c r="M61" i="2"/>
  <c r="L61" i="2"/>
  <c r="K61" i="2"/>
  <c r="I61" i="2"/>
  <c r="H61" i="2"/>
  <c r="G61" i="2"/>
  <c r="F61" i="2"/>
  <c r="F63" i="2" s="1"/>
  <c r="E61" i="2"/>
  <c r="E63" i="2" s="1"/>
  <c r="D61" i="2"/>
  <c r="D63" i="2" s="1"/>
  <c r="C61" i="2"/>
  <c r="C63" i="2" s="1"/>
  <c r="K63" i="2" s="1"/>
  <c r="M60" i="2"/>
  <c r="L60" i="2"/>
  <c r="G60" i="2"/>
  <c r="M59" i="2"/>
  <c r="N59" i="2" s="1"/>
  <c r="L59" i="2"/>
  <c r="I59" i="2"/>
  <c r="H59" i="2"/>
  <c r="G59" i="2"/>
  <c r="F59" i="2"/>
  <c r="E59" i="2"/>
  <c r="D59" i="2"/>
  <c r="K59" i="2" s="1"/>
  <c r="C59" i="2"/>
  <c r="M58" i="2"/>
  <c r="L58" i="2"/>
  <c r="K58" i="2"/>
  <c r="H58" i="2"/>
  <c r="G58" i="2"/>
  <c r="F58" i="2"/>
  <c r="F60" i="2" s="1"/>
  <c r="E58" i="2"/>
  <c r="E60" i="2" s="1"/>
  <c r="D58" i="2"/>
  <c r="D60" i="2" s="1"/>
  <c r="C58" i="2"/>
  <c r="I58" i="2" s="1"/>
  <c r="M57" i="2"/>
  <c r="H57" i="2"/>
  <c r="D57" i="2"/>
  <c r="C57" i="2"/>
  <c r="M56" i="2"/>
  <c r="L56" i="2"/>
  <c r="L57" i="2" s="1"/>
  <c r="K56" i="2"/>
  <c r="K57" i="2" s="1"/>
  <c r="I56" i="2"/>
  <c r="H56" i="2"/>
  <c r="G56" i="2"/>
  <c r="G57" i="2" s="1"/>
  <c r="F56" i="2"/>
  <c r="F57" i="2" s="1"/>
  <c r="I57" i="2" s="1"/>
  <c r="E56" i="2"/>
  <c r="E57" i="2" s="1"/>
  <c r="D56" i="2"/>
  <c r="C56" i="2"/>
  <c r="L55" i="2"/>
  <c r="G55" i="2"/>
  <c r="C55" i="2"/>
  <c r="M54" i="2"/>
  <c r="L54" i="2"/>
  <c r="I54" i="2"/>
  <c r="H54" i="2"/>
  <c r="G54" i="2"/>
  <c r="F54" i="2"/>
  <c r="F55" i="2" s="1"/>
  <c r="I55" i="2" s="1"/>
  <c r="E54" i="2"/>
  <c r="E55" i="2" s="1"/>
  <c r="D54" i="2"/>
  <c r="C54" i="2"/>
  <c r="M52" i="2"/>
  <c r="L52" i="2"/>
  <c r="H52" i="2"/>
  <c r="G52" i="2"/>
  <c r="F52" i="2"/>
  <c r="E52" i="2"/>
  <c r="D52" i="2"/>
  <c r="C52" i="2"/>
  <c r="M51" i="2"/>
  <c r="L51" i="2"/>
  <c r="K51" i="2"/>
  <c r="I51" i="2"/>
  <c r="H51" i="2"/>
  <c r="G51" i="2"/>
  <c r="F51" i="2"/>
  <c r="E51" i="2"/>
  <c r="D51" i="2"/>
  <c r="C51" i="2"/>
  <c r="M50" i="2"/>
  <c r="L50" i="2"/>
  <c r="H50" i="2"/>
  <c r="G50" i="2"/>
  <c r="F50" i="2"/>
  <c r="E50" i="2"/>
  <c r="D50" i="2"/>
  <c r="C50" i="2"/>
  <c r="M49" i="2"/>
  <c r="L49" i="2"/>
  <c r="K49" i="2"/>
  <c r="I49" i="2"/>
  <c r="H49" i="2"/>
  <c r="G49" i="2"/>
  <c r="F49" i="2"/>
  <c r="E49" i="2"/>
  <c r="D49" i="2"/>
  <c r="C49" i="2"/>
  <c r="M48" i="2"/>
  <c r="L48" i="2"/>
  <c r="H48" i="2"/>
  <c r="G48" i="2"/>
  <c r="F48" i="2"/>
  <c r="E48" i="2"/>
  <c r="D48" i="2"/>
  <c r="C48" i="2"/>
  <c r="M47" i="2"/>
  <c r="L47" i="2"/>
  <c r="K47" i="2"/>
  <c r="I47" i="2"/>
  <c r="H47" i="2"/>
  <c r="G47" i="2"/>
  <c r="F47" i="2"/>
  <c r="E47" i="2"/>
  <c r="D47" i="2"/>
  <c r="C47" i="2"/>
  <c r="M46" i="2"/>
  <c r="L46" i="2"/>
  <c r="H46" i="2"/>
  <c r="G46" i="2"/>
  <c r="F46" i="2"/>
  <c r="E46" i="2"/>
  <c r="D46" i="2"/>
  <c r="C46" i="2"/>
  <c r="M45" i="2"/>
  <c r="L45" i="2"/>
  <c r="K45" i="2"/>
  <c r="I45" i="2"/>
  <c r="H45" i="2"/>
  <c r="G45" i="2"/>
  <c r="F45" i="2"/>
  <c r="E45" i="2"/>
  <c r="E53" i="2" s="1"/>
  <c r="D45" i="2"/>
  <c r="C45" i="2"/>
  <c r="M44" i="2"/>
  <c r="L44" i="2"/>
  <c r="L53" i="2" s="1"/>
  <c r="H44" i="2"/>
  <c r="G44" i="2"/>
  <c r="F44" i="2"/>
  <c r="F53" i="2" s="1"/>
  <c r="E44" i="2"/>
  <c r="D44" i="2"/>
  <c r="D53" i="2" s="1"/>
  <c r="C44" i="2"/>
  <c r="M42" i="2"/>
  <c r="L42" i="2"/>
  <c r="K42" i="2"/>
  <c r="H42" i="2"/>
  <c r="G42" i="2"/>
  <c r="F42" i="2"/>
  <c r="E42" i="2"/>
  <c r="D42" i="2"/>
  <c r="C42" i="2"/>
  <c r="I42" i="2" s="1"/>
  <c r="M41" i="2"/>
  <c r="L41" i="2"/>
  <c r="I41" i="2"/>
  <c r="H41" i="2"/>
  <c r="G41" i="2"/>
  <c r="F41" i="2"/>
  <c r="E41" i="2"/>
  <c r="E43" i="2" s="1"/>
  <c r="D41" i="2"/>
  <c r="K41" i="2" s="1"/>
  <c r="C41" i="2"/>
  <c r="M40" i="2"/>
  <c r="L40" i="2"/>
  <c r="K40" i="2"/>
  <c r="H40" i="2"/>
  <c r="G40" i="2"/>
  <c r="F40" i="2"/>
  <c r="I40" i="2" s="1"/>
  <c r="E40" i="2"/>
  <c r="D40" i="2"/>
  <c r="C40" i="2"/>
  <c r="M39" i="2"/>
  <c r="L39" i="2"/>
  <c r="J39" i="2"/>
  <c r="H39" i="2"/>
  <c r="G39" i="2"/>
  <c r="F39" i="2"/>
  <c r="I39" i="2" s="1"/>
  <c r="E39" i="2"/>
  <c r="D39" i="2"/>
  <c r="C39" i="2"/>
  <c r="K39" i="2" s="1"/>
  <c r="N39" i="2" s="1"/>
  <c r="M38" i="2"/>
  <c r="L38" i="2"/>
  <c r="J38" i="2"/>
  <c r="H38" i="2"/>
  <c r="G38" i="2"/>
  <c r="F38" i="2"/>
  <c r="I38" i="2" s="1"/>
  <c r="E38" i="2"/>
  <c r="D38" i="2"/>
  <c r="C38" i="2"/>
  <c r="K38" i="2" s="1"/>
  <c r="N38" i="2" s="1"/>
  <c r="M37" i="2"/>
  <c r="L37" i="2"/>
  <c r="J37" i="2"/>
  <c r="H37" i="2"/>
  <c r="G37" i="2"/>
  <c r="F37" i="2"/>
  <c r="I37" i="2" s="1"/>
  <c r="E37" i="2"/>
  <c r="D37" i="2"/>
  <c r="C37" i="2"/>
  <c r="K37" i="2" s="1"/>
  <c r="N37" i="2" s="1"/>
  <c r="M36" i="2"/>
  <c r="L36" i="2"/>
  <c r="J36" i="2"/>
  <c r="H36" i="2"/>
  <c r="G36" i="2"/>
  <c r="F36" i="2"/>
  <c r="I36" i="2" s="1"/>
  <c r="E36" i="2"/>
  <c r="D36" i="2"/>
  <c r="C36" i="2"/>
  <c r="K36" i="2" s="1"/>
  <c r="N36" i="2" s="1"/>
  <c r="M35" i="2"/>
  <c r="L35" i="2"/>
  <c r="J35" i="2"/>
  <c r="H35" i="2"/>
  <c r="G35" i="2"/>
  <c r="F35" i="2"/>
  <c r="I35" i="2" s="1"/>
  <c r="E35" i="2"/>
  <c r="D35" i="2"/>
  <c r="C35" i="2"/>
  <c r="K35" i="2" s="1"/>
  <c r="N35" i="2" s="1"/>
  <c r="M34" i="2"/>
  <c r="L34" i="2"/>
  <c r="J34" i="2"/>
  <c r="H34" i="2"/>
  <c r="G34" i="2"/>
  <c r="F34" i="2"/>
  <c r="I34" i="2" s="1"/>
  <c r="E34" i="2"/>
  <c r="D34" i="2"/>
  <c r="C34" i="2"/>
  <c r="K34" i="2" s="1"/>
  <c r="N34" i="2" s="1"/>
  <c r="M33" i="2"/>
  <c r="L33" i="2"/>
  <c r="J33" i="2"/>
  <c r="H33" i="2"/>
  <c r="G33" i="2"/>
  <c r="F33" i="2"/>
  <c r="I33" i="2" s="1"/>
  <c r="E33" i="2"/>
  <c r="D33" i="2"/>
  <c r="C33" i="2"/>
  <c r="K33" i="2" s="1"/>
  <c r="N33" i="2" s="1"/>
  <c r="M32" i="2"/>
  <c r="L32" i="2"/>
  <c r="J32" i="2"/>
  <c r="H32" i="2"/>
  <c r="G32" i="2"/>
  <c r="F32" i="2"/>
  <c r="I32" i="2" s="1"/>
  <c r="E32" i="2"/>
  <c r="D32" i="2"/>
  <c r="C32" i="2"/>
  <c r="K32" i="2" s="1"/>
  <c r="N32" i="2" s="1"/>
  <c r="N31" i="2"/>
  <c r="M31" i="2"/>
  <c r="L31" i="2"/>
  <c r="K31" i="2"/>
  <c r="J31" i="2"/>
  <c r="H31" i="2"/>
  <c r="G31" i="2"/>
  <c r="F31" i="2"/>
  <c r="I31" i="2" s="1"/>
  <c r="E31" i="2"/>
  <c r="D31" i="2"/>
  <c r="C31" i="2"/>
  <c r="M30" i="2"/>
  <c r="L30" i="2"/>
  <c r="J30" i="2"/>
  <c r="H30" i="2"/>
  <c r="G30" i="2"/>
  <c r="F30" i="2"/>
  <c r="E30" i="2"/>
  <c r="D30" i="2"/>
  <c r="C30" i="2"/>
  <c r="K30" i="2" s="1"/>
  <c r="N30" i="2" s="1"/>
  <c r="M29" i="2"/>
  <c r="M43" i="2" s="1"/>
  <c r="L29" i="2"/>
  <c r="L43" i="2" s="1"/>
  <c r="K29" i="2"/>
  <c r="J29" i="2"/>
  <c r="H29" i="2"/>
  <c r="G29" i="2"/>
  <c r="F29" i="2"/>
  <c r="E29" i="2"/>
  <c r="D29" i="2"/>
  <c r="C29" i="2"/>
  <c r="N27" i="2"/>
  <c r="M27" i="2"/>
  <c r="L27" i="2"/>
  <c r="K27" i="2"/>
  <c r="J27" i="2"/>
  <c r="H27" i="2"/>
  <c r="G27" i="2"/>
  <c r="F27" i="2"/>
  <c r="E27" i="2"/>
  <c r="D27" i="2"/>
  <c r="C27" i="2"/>
  <c r="M26" i="2"/>
  <c r="L26" i="2"/>
  <c r="K26" i="2"/>
  <c r="N26" i="2" s="1"/>
  <c r="J26" i="2"/>
  <c r="H26" i="2"/>
  <c r="G26" i="2"/>
  <c r="F26" i="2"/>
  <c r="I26" i="2" s="1"/>
  <c r="E26" i="2"/>
  <c r="D26" i="2"/>
  <c r="C26" i="2"/>
  <c r="N25" i="2"/>
  <c r="M25" i="2"/>
  <c r="L25" i="2"/>
  <c r="K25" i="2"/>
  <c r="J25" i="2"/>
  <c r="H25" i="2"/>
  <c r="G25" i="2"/>
  <c r="F25" i="2"/>
  <c r="I25" i="2" s="1"/>
  <c r="E25" i="2"/>
  <c r="D25" i="2"/>
  <c r="C25" i="2"/>
  <c r="N24" i="2"/>
  <c r="M24" i="2"/>
  <c r="L24" i="2"/>
  <c r="K24" i="2"/>
  <c r="J24" i="2"/>
  <c r="H24" i="2"/>
  <c r="G24" i="2"/>
  <c r="F24" i="2"/>
  <c r="I24" i="2" s="1"/>
  <c r="E24" i="2"/>
  <c r="D24" i="2"/>
  <c r="C24" i="2"/>
  <c r="M23" i="2"/>
  <c r="L23" i="2"/>
  <c r="J23" i="2"/>
  <c r="H23" i="2"/>
  <c r="G23" i="2"/>
  <c r="F23" i="2"/>
  <c r="E23" i="2"/>
  <c r="D23" i="2"/>
  <c r="C23" i="2"/>
  <c r="K23" i="2" s="1"/>
  <c r="N23" i="2" s="1"/>
  <c r="M22" i="2"/>
  <c r="L22" i="2"/>
  <c r="K22" i="2"/>
  <c r="N22" i="2" s="1"/>
  <c r="J22" i="2"/>
  <c r="H22" i="2"/>
  <c r="G22" i="2"/>
  <c r="F22" i="2"/>
  <c r="I22" i="2" s="1"/>
  <c r="E22" i="2"/>
  <c r="D22" i="2"/>
  <c r="C22" i="2"/>
  <c r="N21" i="2"/>
  <c r="M21" i="2"/>
  <c r="L21" i="2"/>
  <c r="K21" i="2"/>
  <c r="J21" i="2"/>
  <c r="H21" i="2"/>
  <c r="G21" i="2"/>
  <c r="F21" i="2"/>
  <c r="I21" i="2" s="1"/>
  <c r="E21" i="2"/>
  <c r="D21" i="2"/>
  <c r="C21" i="2"/>
  <c r="N20" i="2"/>
  <c r="M20" i="2"/>
  <c r="L20" i="2"/>
  <c r="K20" i="2"/>
  <c r="J20" i="2"/>
  <c r="H20" i="2"/>
  <c r="G20" i="2"/>
  <c r="F20" i="2"/>
  <c r="I20" i="2" s="1"/>
  <c r="E20" i="2"/>
  <c r="D20" i="2"/>
  <c r="C20" i="2"/>
  <c r="N19" i="2"/>
  <c r="M19" i="2"/>
  <c r="L19" i="2"/>
  <c r="K19" i="2"/>
  <c r="J19" i="2"/>
  <c r="H19" i="2"/>
  <c r="G19" i="2"/>
  <c r="F19" i="2"/>
  <c r="E19" i="2"/>
  <c r="D19" i="2"/>
  <c r="C19" i="2"/>
  <c r="M18" i="2"/>
  <c r="L18" i="2"/>
  <c r="K18" i="2"/>
  <c r="N18" i="2" s="1"/>
  <c r="J18" i="2"/>
  <c r="H18" i="2"/>
  <c r="G18" i="2"/>
  <c r="G28" i="2" s="1"/>
  <c r="F18" i="2"/>
  <c r="I18" i="2" s="1"/>
  <c r="E18" i="2"/>
  <c r="D18" i="2"/>
  <c r="C18" i="2"/>
  <c r="N17" i="2"/>
  <c r="M17" i="2"/>
  <c r="L17" i="2"/>
  <c r="K17" i="2"/>
  <c r="J17" i="2"/>
  <c r="H17" i="2"/>
  <c r="G17" i="2"/>
  <c r="F17" i="2"/>
  <c r="I17" i="2" s="1"/>
  <c r="E17" i="2"/>
  <c r="D17" i="2"/>
  <c r="C17" i="2"/>
  <c r="N16" i="2"/>
  <c r="M16" i="2"/>
  <c r="M28" i="2" s="1"/>
  <c r="L16" i="2"/>
  <c r="L28" i="2" s="1"/>
  <c r="K16" i="2"/>
  <c r="K28" i="2" s="1"/>
  <c r="J16" i="2"/>
  <c r="H16" i="2"/>
  <c r="H28" i="2" s="1"/>
  <c r="J28" i="2" s="1"/>
  <c r="G16" i="2"/>
  <c r="F16" i="2"/>
  <c r="I16" i="2" s="1"/>
  <c r="E16" i="2"/>
  <c r="E28" i="2" s="1"/>
  <c r="D16" i="2"/>
  <c r="D28" i="2" s="1"/>
  <c r="C16" i="2"/>
  <c r="C28" i="2" s="1"/>
  <c r="D59" i="1"/>
  <c r="F57" i="1"/>
  <c r="H56" i="1"/>
  <c r="E56" i="1"/>
  <c r="F53" i="1"/>
  <c r="L52" i="1"/>
  <c r="H52" i="1"/>
  <c r="J52" i="1" s="1"/>
  <c r="G52" i="1"/>
  <c r="F52" i="1"/>
  <c r="E52" i="1"/>
  <c r="D52" i="1"/>
  <c r="C52" i="1"/>
  <c r="K52" i="1" s="1"/>
  <c r="K51" i="1"/>
  <c r="J51" i="1"/>
  <c r="H51" i="1"/>
  <c r="G51" i="1"/>
  <c r="L51" i="1" s="1"/>
  <c r="F51" i="1"/>
  <c r="E51" i="1"/>
  <c r="D51" i="1"/>
  <c r="C51" i="1"/>
  <c r="L50" i="1"/>
  <c r="H50" i="1"/>
  <c r="J50" i="1" s="1"/>
  <c r="G50" i="1"/>
  <c r="F50" i="1"/>
  <c r="E50" i="1"/>
  <c r="D50" i="1"/>
  <c r="C50" i="1"/>
  <c r="K50" i="1" s="1"/>
  <c r="K49" i="1"/>
  <c r="J49" i="1"/>
  <c r="H49" i="1"/>
  <c r="G49" i="1"/>
  <c r="L49" i="1" s="1"/>
  <c r="F49" i="1"/>
  <c r="E49" i="1"/>
  <c r="D49" i="1"/>
  <c r="C49" i="1"/>
  <c r="H48" i="1"/>
  <c r="J48" i="1" s="1"/>
  <c r="G48" i="1"/>
  <c r="L48" i="1" s="1"/>
  <c r="F48" i="1"/>
  <c r="E48" i="1"/>
  <c r="D48" i="1"/>
  <c r="C48" i="1"/>
  <c r="K48" i="1" s="1"/>
  <c r="K47" i="1"/>
  <c r="J47" i="1"/>
  <c r="H47" i="1"/>
  <c r="G47" i="1"/>
  <c r="L47" i="1" s="1"/>
  <c r="F47" i="1"/>
  <c r="E47" i="1"/>
  <c r="D47" i="1"/>
  <c r="C47" i="1"/>
  <c r="H46" i="1"/>
  <c r="J46" i="1" s="1"/>
  <c r="G46" i="1"/>
  <c r="L46" i="1" s="1"/>
  <c r="F46" i="1"/>
  <c r="E46" i="1"/>
  <c r="D46" i="1"/>
  <c r="C46" i="1"/>
  <c r="K46" i="1" s="1"/>
  <c r="K45" i="1"/>
  <c r="J45" i="1"/>
  <c r="H45" i="1"/>
  <c r="G45" i="1"/>
  <c r="L45" i="1" s="1"/>
  <c r="F45" i="1"/>
  <c r="E45" i="1"/>
  <c r="D45" i="1"/>
  <c r="C45" i="1"/>
  <c r="L44" i="1"/>
  <c r="H44" i="1"/>
  <c r="J44" i="1" s="1"/>
  <c r="G44" i="1"/>
  <c r="F44" i="1"/>
  <c r="E44" i="1"/>
  <c r="D44" i="1"/>
  <c r="C44" i="1"/>
  <c r="K44" i="1" s="1"/>
  <c r="K43" i="1"/>
  <c r="J43" i="1"/>
  <c r="H43" i="1"/>
  <c r="G43" i="1"/>
  <c r="L43" i="1" s="1"/>
  <c r="F43" i="1"/>
  <c r="E43" i="1"/>
  <c r="D43" i="1"/>
  <c r="C43" i="1"/>
  <c r="L42" i="1"/>
  <c r="H42" i="1"/>
  <c r="J42" i="1" s="1"/>
  <c r="G42" i="1"/>
  <c r="F42" i="1"/>
  <c r="E42" i="1"/>
  <c r="D42" i="1"/>
  <c r="C42" i="1"/>
  <c r="K42" i="1" s="1"/>
  <c r="K41" i="1"/>
  <c r="J41" i="1"/>
  <c r="H41" i="1"/>
  <c r="G41" i="1"/>
  <c r="L41" i="1" s="1"/>
  <c r="F41" i="1"/>
  <c r="E41" i="1"/>
  <c r="D41" i="1"/>
  <c r="C41" i="1"/>
  <c r="H40" i="1"/>
  <c r="J40" i="1" s="1"/>
  <c r="G40" i="1"/>
  <c r="G56" i="1" s="1"/>
  <c r="F40" i="1"/>
  <c r="E40" i="1"/>
  <c r="D40" i="1"/>
  <c r="D56" i="1" s="1"/>
  <c r="D60" i="1" s="1"/>
  <c r="C40" i="1"/>
  <c r="K39" i="1"/>
  <c r="J39" i="1"/>
  <c r="H39" i="1"/>
  <c r="G39" i="1"/>
  <c r="L39" i="1" s="1"/>
  <c r="F39" i="1"/>
  <c r="E39" i="1"/>
  <c r="D39" i="1"/>
  <c r="C39" i="1"/>
  <c r="H38" i="1"/>
  <c r="J38" i="1" s="1"/>
  <c r="G38" i="1"/>
  <c r="L38" i="1" s="1"/>
  <c r="F38" i="1"/>
  <c r="E38" i="1"/>
  <c r="D38" i="1"/>
  <c r="C38" i="1"/>
  <c r="K38" i="1" s="1"/>
  <c r="K37" i="1"/>
  <c r="J37" i="1"/>
  <c r="H37" i="1"/>
  <c r="G37" i="1"/>
  <c r="L37" i="1" s="1"/>
  <c r="F37" i="1"/>
  <c r="E37" i="1"/>
  <c r="D37" i="1"/>
  <c r="C37" i="1"/>
  <c r="L36" i="1"/>
  <c r="H36" i="1"/>
  <c r="J36" i="1" s="1"/>
  <c r="G36" i="1"/>
  <c r="F36" i="1"/>
  <c r="E36" i="1"/>
  <c r="D36" i="1"/>
  <c r="C36" i="1"/>
  <c r="K36" i="1" s="1"/>
  <c r="K35" i="1"/>
  <c r="J35" i="1"/>
  <c r="H35" i="1"/>
  <c r="G35" i="1"/>
  <c r="L35" i="1" s="1"/>
  <c r="F35" i="1"/>
  <c r="E35" i="1"/>
  <c r="D35" i="1"/>
  <c r="C35" i="1"/>
  <c r="L32" i="1"/>
  <c r="H32" i="1"/>
  <c r="J32" i="1" s="1"/>
  <c r="G32" i="1"/>
  <c r="F32" i="1"/>
  <c r="E32" i="1"/>
  <c r="D32" i="1"/>
  <c r="C32" i="1"/>
  <c r="K32" i="1" s="1"/>
  <c r="K31" i="1"/>
  <c r="J31" i="1"/>
  <c r="H31" i="1"/>
  <c r="G31" i="1"/>
  <c r="L31" i="1" s="1"/>
  <c r="F31" i="1"/>
  <c r="E31" i="1"/>
  <c r="D31" i="1"/>
  <c r="C31" i="1"/>
  <c r="H30" i="1"/>
  <c r="J30" i="1" s="1"/>
  <c r="G30" i="1"/>
  <c r="L30" i="1" s="1"/>
  <c r="F30" i="1"/>
  <c r="E30" i="1"/>
  <c r="D30" i="1"/>
  <c r="C30" i="1"/>
  <c r="K30" i="1" s="1"/>
  <c r="K29" i="1"/>
  <c r="J29" i="1"/>
  <c r="H29" i="1"/>
  <c r="G29" i="1"/>
  <c r="L29" i="1" s="1"/>
  <c r="F29" i="1"/>
  <c r="E29" i="1"/>
  <c r="D29" i="1"/>
  <c r="C29" i="1"/>
  <c r="H28" i="1"/>
  <c r="J28" i="1" s="1"/>
  <c r="G28" i="1"/>
  <c r="L28" i="1" s="1"/>
  <c r="F28" i="1"/>
  <c r="E28" i="1"/>
  <c r="D28" i="1"/>
  <c r="D57" i="1" s="1"/>
  <c r="C28" i="1"/>
  <c r="K28" i="1" s="1"/>
  <c r="K27" i="1"/>
  <c r="J27" i="1"/>
  <c r="H27" i="1"/>
  <c r="G27" i="1"/>
  <c r="L27" i="1" s="1"/>
  <c r="F27" i="1"/>
  <c r="E27" i="1"/>
  <c r="D27" i="1"/>
  <c r="C27" i="1"/>
  <c r="L26" i="1"/>
  <c r="H26" i="1"/>
  <c r="J26" i="1" s="1"/>
  <c r="G26" i="1"/>
  <c r="F26" i="1"/>
  <c r="E26" i="1"/>
  <c r="D26" i="1"/>
  <c r="C26" i="1"/>
  <c r="K26" i="1" s="1"/>
  <c r="K25" i="1"/>
  <c r="J25" i="1"/>
  <c r="H25" i="1"/>
  <c r="G25" i="1"/>
  <c r="L25" i="1" s="1"/>
  <c r="F25" i="1"/>
  <c r="E25" i="1"/>
  <c r="D25" i="1"/>
  <c r="C25" i="1"/>
  <c r="L24" i="1"/>
  <c r="H24" i="1"/>
  <c r="J24" i="1" s="1"/>
  <c r="G24" i="1"/>
  <c r="F24" i="1"/>
  <c r="E24" i="1"/>
  <c r="D24" i="1"/>
  <c r="C24" i="1"/>
  <c r="K24" i="1" s="1"/>
  <c r="K23" i="1"/>
  <c r="J23" i="1"/>
  <c r="H23" i="1"/>
  <c r="G23" i="1"/>
  <c r="L23" i="1" s="1"/>
  <c r="F23" i="1"/>
  <c r="E23" i="1"/>
  <c r="D23" i="1"/>
  <c r="C23" i="1"/>
  <c r="H22" i="1"/>
  <c r="H58" i="1" s="1"/>
  <c r="J58" i="1" s="1"/>
  <c r="G22" i="1"/>
  <c r="G53" i="1" s="1"/>
  <c r="F22" i="1"/>
  <c r="E22" i="1"/>
  <c r="D22" i="1"/>
  <c r="C22" i="1"/>
  <c r="K22" i="1" s="1"/>
  <c r="K21" i="1"/>
  <c r="J21" i="1"/>
  <c r="H21" i="1"/>
  <c r="G21" i="1"/>
  <c r="F21" i="1"/>
  <c r="E21" i="1"/>
  <c r="L21" i="1" s="1"/>
  <c r="D21" i="1"/>
  <c r="C21" i="1"/>
  <c r="M20" i="1"/>
  <c r="J20" i="1"/>
  <c r="I20" i="1"/>
  <c r="H20" i="1"/>
  <c r="G20" i="1"/>
  <c r="F20" i="1"/>
  <c r="E20" i="1"/>
  <c r="D20" i="1"/>
  <c r="C20" i="1"/>
  <c r="M19" i="1"/>
  <c r="J19" i="1"/>
  <c r="I19" i="1"/>
  <c r="H19" i="1"/>
  <c r="G19" i="1"/>
  <c r="F19" i="1"/>
  <c r="E19" i="1"/>
  <c r="L19" i="1" s="1"/>
  <c r="D19" i="1"/>
  <c r="C19" i="1"/>
  <c r="K19" i="1" s="1"/>
  <c r="M18" i="1"/>
  <c r="J18" i="1"/>
  <c r="I18" i="1"/>
  <c r="H18" i="1"/>
  <c r="G18" i="1"/>
  <c r="F18" i="1"/>
  <c r="F58" i="1" s="1"/>
  <c r="E18" i="1"/>
  <c r="D18" i="1"/>
  <c r="D58" i="1" s="1"/>
  <c r="C18" i="1"/>
  <c r="M17" i="1"/>
  <c r="J17" i="1"/>
  <c r="I17" i="1"/>
  <c r="H17" i="1"/>
  <c r="H59" i="1" s="1"/>
  <c r="J59" i="1" s="1"/>
  <c r="G17" i="1"/>
  <c r="F17" i="1"/>
  <c r="F59" i="1" s="1"/>
  <c r="E17" i="1"/>
  <c r="D17" i="1"/>
  <c r="D53" i="1" s="1"/>
  <c r="C17" i="1"/>
  <c r="K21" i="4" l="1"/>
  <c r="D17" i="4"/>
  <c r="N17" i="4"/>
  <c r="J27" i="4"/>
  <c r="K27" i="4" s="1"/>
  <c r="E27" i="4"/>
  <c r="K37" i="4"/>
  <c r="Q40" i="4"/>
  <c r="D40" i="4"/>
  <c r="D41" i="4"/>
  <c r="Q41" i="4"/>
  <c r="F52" i="4"/>
  <c r="H17" i="4"/>
  <c r="G52" i="4"/>
  <c r="H18" i="4"/>
  <c r="C18" i="4"/>
  <c r="I18" i="4" s="1"/>
  <c r="Q22" i="4"/>
  <c r="D22" i="4"/>
  <c r="D23" i="4"/>
  <c r="Q24" i="4"/>
  <c r="D24" i="4"/>
  <c r="E26" i="4"/>
  <c r="J26" i="4"/>
  <c r="K26" i="4" s="1"/>
  <c r="N27" i="4"/>
  <c r="D28" i="4"/>
  <c r="J34" i="4"/>
  <c r="E37" i="4"/>
  <c r="N40" i="4"/>
  <c r="C40" i="4"/>
  <c r="I40" i="4" s="1"/>
  <c r="H45" i="4"/>
  <c r="D45" i="4"/>
  <c r="Q46" i="4"/>
  <c r="D46" i="4"/>
  <c r="E48" i="4"/>
  <c r="M52" i="4"/>
  <c r="Q18" i="4"/>
  <c r="D18" i="4"/>
  <c r="N21" i="4"/>
  <c r="Q23" i="4"/>
  <c r="Q25" i="4"/>
  <c r="C25" i="4"/>
  <c r="I25" i="4" s="1"/>
  <c r="N28" i="4"/>
  <c r="J49" i="4"/>
  <c r="K49" i="4" s="1"/>
  <c r="E49" i="4"/>
  <c r="J50" i="4"/>
  <c r="E50" i="4"/>
  <c r="D16" i="4"/>
  <c r="N16" i="4"/>
  <c r="D19" i="4"/>
  <c r="Q19" i="4"/>
  <c r="E21" i="4"/>
  <c r="N24" i="4"/>
  <c r="H29" i="4"/>
  <c r="Q29" i="4"/>
  <c r="C29" i="4"/>
  <c r="I29" i="4" s="1"/>
  <c r="H30" i="4"/>
  <c r="D31" i="4"/>
  <c r="H36" i="4"/>
  <c r="C36" i="4"/>
  <c r="I36" i="4" s="1"/>
  <c r="D39" i="4"/>
  <c r="N39" i="4"/>
  <c r="N46" i="4"/>
  <c r="Q47" i="4"/>
  <c r="C47" i="4"/>
  <c r="I47" i="4" s="1"/>
  <c r="D51" i="4"/>
  <c r="N51" i="4"/>
  <c r="D35" i="4"/>
  <c r="Q36" i="4"/>
  <c r="C42" i="4"/>
  <c r="I42" i="4" s="1"/>
  <c r="E44" i="4"/>
  <c r="J44" i="4"/>
  <c r="K44" i="4" s="1"/>
  <c r="N45" i="4"/>
  <c r="H47" i="4"/>
  <c r="C20" i="4"/>
  <c r="I20" i="4" s="1"/>
  <c r="N23" i="4"/>
  <c r="H25" i="4"/>
  <c r="D29" i="4"/>
  <c r="Q30" i="4"/>
  <c r="N35" i="4"/>
  <c r="Q37" i="4"/>
  <c r="C38" i="4"/>
  <c r="I38" i="4" s="1"/>
  <c r="N41" i="4"/>
  <c r="D42" i="4"/>
  <c r="H43" i="4"/>
  <c r="D47" i="4"/>
  <c r="Q48" i="4"/>
  <c r="C16" i="4"/>
  <c r="L52" i="4"/>
  <c r="P52" i="4"/>
  <c r="Q52" i="4" s="1"/>
  <c r="N19" i="4"/>
  <c r="D20" i="4"/>
  <c r="H21" i="4"/>
  <c r="D25" i="4"/>
  <c r="Q26" i="4"/>
  <c r="N29" i="4"/>
  <c r="C34" i="4"/>
  <c r="I34" i="4" s="1"/>
  <c r="D36" i="4"/>
  <c r="N37" i="4"/>
  <c r="D38" i="4"/>
  <c r="H39" i="4"/>
  <c r="C43" i="4"/>
  <c r="I43" i="4" s="1"/>
  <c r="D43" i="4"/>
  <c r="Q44" i="4"/>
  <c r="N47" i="4"/>
  <c r="C50" i="4"/>
  <c r="I50" i="4" s="1"/>
  <c r="F87" i="3"/>
  <c r="J29" i="3"/>
  <c r="M89" i="3"/>
  <c r="J39" i="3"/>
  <c r="J47" i="3"/>
  <c r="J53" i="3"/>
  <c r="D61" i="3"/>
  <c r="K60" i="3"/>
  <c r="D69" i="3"/>
  <c r="K69" i="3" s="1"/>
  <c r="K67" i="3"/>
  <c r="N67" i="3" s="1"/>
  <c r="H69" i="3"/>
  <c r="J69" i="3" s="1"/>
  <c r="J67" i="3"/>
  <c r="N72" i="3"/>
  <c r="K35" i="3"/>
  <c r="C49" i="3"/>
  <c r="C89" i="3" s="1"/>
  <c r="F49" i="3"/>
  <c r="M91" i="3"/>
  <c r="J60" i="3"/>
  <c r="D66" i="3"/>
  <c r="K64" i="3"/>
  <c r="N64" i="3" s="1"/>
  <c r="H66" i="3"/>
  <c r="J66" i="3" s="1"/>
  <c r="J64" i="3"/>
  <c r="C34" i="3"/>
  <c r="G34" i="3"/>
  <c r="G73" i="3" s="1"/>
  <c r="J33" i="3"/>
  <c r="D49" i="3"/>
  <c r="D73" i="3" s="1"/>
  <c r="H49" i="3"/>
  <c r="J49" i="3" s="1"/>
  <c r="J35" i="3"/>
  <c r="J43" i="3"/>
  <c r="D59" i="3"/>
  <c r="K50" i="3"/>
  <c r="H59" i="3"/>
  <c r="J57" i="3"/>
  <c r="J63" i="3" s="1"/>
  <c r="M97" i="3"/>
  <c r="H34" i="3"/>
  <c r="M34" i="3"/>
  <c r="L34" i="3"/>
  <c r="L73" i="3" s="1"/>
  <c r="K29" i="3"/>
  <c r="N29" i="3" s="1"/>
  <c r="I32" i="3"/>
  <c r="K39" i="3"/>
  <c r="N39" i="3" s="1"/>
  <c r="I42" i="3"/>
  <c r="K47" i="3"/>
  <c r="N47" i="3" s="1"/>
  <c r="J50" i="3"/>
  <c r="J59" i="3" s="1"/>
  <c r="C59" i="3"/>
  <c r="C91" i="3" s="1"/>
  <c r="J61" i="3"/>
  <c r="K53" i="3"/>
  <c r="N53" i="3" s="1"/>
  <c r="I56" i="3"/>
  <c r="F59" i="3"/>
  <c r="D63" i="3"/>
  <c r="K62" i="3"/>
  <c r="K66" i="3"/>
  <c r="M76" i="3"/>
  <c r="N76" i="3" s="1"/>
  <c r="I76" i="3"/>
  <c r="M80" i="3"/>
  <c r="N80" i="3" s="1"/>
  <c r="I80" i="3"/>
  <c r="M84" i="3"/>
  <c r="N84" i="3" s="1"/>
  <c r="I84" i="3"/>
  <c r="C95" i="3"/>
  <c r="K16" i="3"/>
  <c r="F72" i="3"/>
  <c r="E85" i="3"/>
  <c r="M75" i="3"/>
  <c r="L76" i="3"/>
  <c r="L85" i="3" s="1"/>
  <c r="M79" i="3"/>
  <c r="N79" i="3" s="1"/>
  <c r="M83" i="3"/>
  <c r="N83" i="3" s="1"/>
  <c r="F85" i="3"/>
  <c r="I85" i="3" s="1"/>
  <c r="I29" i="3"/>
  <c r="I33" i="3"/>
  <c r="I35" i="3"/>
  <c r="I39" i="3"/>
  <c r="I43" i="3"/>
  <c r="I47" i="3"/>
  <c r="I53" i="3"/>
  <c r="I57" i="3"/>
  <c r="F66" i="3"/>
  <c r="F69" i="3"/>
  <c r="M78" i="3"/>
  <c r="N78" i="3" s="1"/>
  <c r="I78" i="3"/>
  <c r="M82" i="3"/>
  <c r="N82" i="3" s="1"/>
  <c r="I82" i="3"/>
  <c r="F28" i="2"/>
  <c r="N28" i="2"/>
  <c r="F43" i="2"/>
  <c r="I29" i="2"/>
  <c r="K43" i="2"/>
  <c r="J41" i="2"/>
  <c r="N64" i="2"/>
  <c r="M66" i="2"/>
  <c r="N66" i="2" s="1"/>
  <c r="E79" i="2"/>
  <c r="E67" i="2"/>
  <c r="E83" i="2" s="1"/>
  <c r="C43" i="2"/>
  <c r="C67" i="2" s="1"/>
  <c r="C83" i="2" s="1"/>
  <c r="G43" i="2"/>
  <c r="D43" i="2"/>
  <c r="D67" i="2" s="1"/>
  <c r="D83" i="2" s="1"/>
  <c r="K46" i="2"/>
  <c r="N46" i="2" s="1"/>
  <c r="I46" i="2"/>
  <c r="K50" i="2"/>
  <c r="I50" i="2"/>
  <c r="M55" i="2"/>
  <c r="N55" i="2" s="1"/>
  <c r="J59" i="2"/>
  <c r="H60" i="2"/>
  <c r="J60" i="2" s="1"/>
  <c r="J64" i="2"/>
  <c r="H66" i="2"/>
  <c r="J66" i="2" s="1"/>
  <c r="G79" i="2"/>
  <c r="L70" i="2"/>
  <c r="L79" i="2" s="1"/>
  <c r="N71" i="2"/>
  <c r="I73" i="2"/>
  <c r="M73" i="2"/>
  <c r="N73" i="2" s="1"/>
  <c r="H43" i="2"/>
  <c r="J43" i="2" s="1"/>
  <c r="N43" i="2"/>
  <c r="D55" i="2"/>
  <c r="K54" i="2"/>
  <c r="K55" i="2" s="1"/>
  <c r="J54" i="2"/>
  <c r="H55" i="2"/>
  <c r="N57" i="2"/>
  <c r="K62" i="2"/>
  <c r="N62" i="2" s="1"/>
  <c r="I62" i="2"/>
  <c r="D66" i="2"/>
  <c r="N69" i="2"/>
  <c r="L67" i="2"/>
  <c r="L83" i="2" s="1"/>
  <c r="I19" i="2"/>
  <c r="I23" i="2"/>
  <c r="I27" i="2"/>
  <c r="N29" i="2"/>
  <c r="I30" i="2"/>
  <c r="N41" i="2"/>
  <c r="K44" i="2"/>
  <c r="C53" i="2"/>
  <c r="I53" i="2" s="1"/>
  <c r="I44" i="2"/>
  <c r="G53" i="2"/>
  <c r="G67" i="2" s="1"/>
  <c r="G83" i="2" s="1"/>
  <c r="K48" i="2"/>
  <c r="N48" i="2" s="1"/>
  <c r="I48" i="2"/>
  <c r="K52" i="2"/>
  <c r="I52" i="2"/>
  <c r="I63" i="2"/>
  <c r="J44" i="2"/>
  <c r="J46" i="2"/>
  <c r="J48" i="2"/>
  <c r="J50" i="2"/>
  <c r="N50" i="2"/>
  <c r="J52" i="2"/>
  <c r="N52" i="2"/>
  <c r="C60" i="2"/>
  <c r="K60" i="2" s="1"/>
  <c r="N60" i="2" s="1"/>
  <c r="J62" i="2"/>
  <c r="M70" i="2"/>
  <c r="N70" i="2" s="1"/>
  <c r="M78" i="2"/>
  <c r="N78" i="2" s="1"/>
  <c r="J40" i="2"/>
  <c r="N40" i="2"/>
  <c r="J42" i="2"/>
  <c r="N42" i="2"/>
  <c r="H53" i="2"/>
  <c r="M53" i="2"/>
  <c r="J58" i="2"/>
  <c r="N58" i="2"/>
  <c r="H63" i="2"/>
  <c r="J63" i="2" s="1"/>
  <c r="M63" i="2"/>
  <c r="N63" i="2" s="1"/>
  <c r="J65" i="2"/>
  <c r="N65" i="2"/>
  <c r="F79" i="2"/>
  <c r="I79" i="2" s="1"/>
  <c r="L71" i="2"/>
  <c r="M72" i="2"/>
  <c r="N72" i="2" s="1"/>
  <c r="H79" i="2"/>
  <c r="J79" i="2" s="1"/>
  <c r="J45" i="2"/>
  <c r="N45" i="2"/>
  <c r="J47" i="2"/>
  <c r="N47" i="2"/>
  <c r="J49" i="2"/>
  <c r="N49" i="2"/>
  <c r="J51" i="2"/>
  <c r="N51" i="2"/>
  <c r="J56" i="2"/>
  <c r="N56" i="2"/>
  <c r="J61" i="2"/>
  <c r="N61" i="2"/>
  <c r="L73" i="2"/>
  <c r="M74" i="2"/>
  <c r="N74" i="2" s="1"/>
  <c r="G65" i="1"/>
  <c r="C56" i="1"/>
  <c r="K40" i="1"/>
  <c r="K56" i="1" s="1"/>
  <c r="D63" i="1"/>
  <c r="D65" i="1"/>
  <c r="E57" i="1"/>
  <c r="E60" i="1" s="1"/>
  <c r="L20" i="1"/>
  <c r="L57" i="1" s="1"/>
  <c r="F65" i="1"/>
  <c r="J56" i="1"/>
  <c r="E53" i="1"/>
  <c r="L17" i="1"/>
  <c r="L59" i="1" s="1"/>
  <c r="E59" i="1"/>
  <c r="N19" i="1"/>
  <c r="L22" i="1"/>
  <c r="L40" i="1"/>
  <c r="L56" i="1" s="1"/>
  <c r="L60" i="1" s="1"/>
  <c r="I57" i="1"/>
  <c r="L18" i="1"/>
  <c r="L58" i="1" s="1"/>
  <c r="E58" i="1"/>
  <c r="M21" i="1"/>
  <c r="N21" i="1" s="1"/>
  <c r="I21" i="1"/>
  <c r="M23" i="1"/>
  <c r="N23" i="1" s="1"/>
  <c r="I23" i="1"/>
  <c r="M25" i="1"/>
  <c r="N25" i="1" s="1"/>
  <c r="I25" i="1"/>
  <c r="M27" i="1"/>
  <c r="N27" i="1" s="1"/>
  <c r="I27" i="1"/>
  <c r="M29" i="1"/>
  <c r="N29" i="1" s="1"/>
  <c r="I29" i="1"/>
  <c r="M31" i="1"/>
  <c r="N31" i="1" s="1"/>
  <c r="I31" i="1"/>
  <c r="M35" i="1"/>
  <c r="N35" i="1" s="1"/>
  <c r="I35" i="1"/>
  <c r="M37" i="1"/>
  <c r="N37" i="1" s="1"/>
  <c r="I37" i="1"/>
  <c r="M39" i="1"/>
  <c r="N39" i="1" s="1"/>
  <c r="I39" i="1"/>
  <c r="M41" i="1"/>
  <c r="N41" i="1" s="1"/>
  <c r="I41" i="1"/>
  <c r="M43" i="1"/>
  <c r="N43" i="1" s="1"/>
  <c r="I43" i="1"/>
  <c r="M45" i="1"/>
  <c r="N45" i="1" s="1"/>
  <c r="I45" i="1"/>
  <c r="M47" i="1"/>
  <c r="N47" i="1" s="1"/>
  <c r="I47" i="1"/>
  <c r="M49" i="1"/>
  <c r="N49" i="1" s="1"/>
  <c r="I49" i="1"/>
  <c r="M51" i="1"/>
  <c r="N51" i="1" s="1"/>
  <c r="I51" i="1"/>
  <c r="H57" i="1"/>
  <c r="J57" i="1" s="1"/>
  <c r="C59" i="1"/>
  <c r="I59" i="1" s="1"/>
  <c r="G59" i="1"/>
  <c r="K17" i="1"/>
  <c r="K59" i="1" s="1"/>
  <c r="C58" i="1"/>
  <c r="I58" i="1" s="1"/>
  <c r="G58" i="1"/>
  <c r="K18" i="1"/>
  <c r="K58" i="1" s="1"/>
  <c r="C57" i="1"/>
  <c r="G57" i="1"/>
  <c r="G60" i="1" s="1"/>
  <c r="G63" i="1" s="1"/>
  <c r="K20" i="1"/>
  <c r="K57" i="1" s="1"/>
  <c r="J22" i="1"/>
  <c r="C53" i="1"/>
  <c r="H53" i="1"/>
  <c r="M22" i="1"/>
  <c r="N22" i="1" s="1"/>
  <c r="I22" i="1"/>
  <c r="M24" i="1"/>
  <c r="N24" i="1" s="1"/>
  <c r="I24" i="1"/>
  <c r="M26" i="1"/>
  <c r="N26" i="1" s="1"/>
  <c r="I26" i="1"/>
  <c r="M28" i="1"/>
  <c r="N28" i="1" s="1"/>
  <c r="I28" i="1"/>
  <c r="M30" i="1"/>
  <c r="N30" i="1" s="1"/>
  <c r="I30" i="1"/>
  <c r="M32" i="1"/>
  <c r="N32" i="1" s="1"/>
  <c r="I32" i="1"/>
  <c r="M36" i="1"/>
  <c r="N36" i="1" s="1"/>
  <c r="I36" i="1"/>
  <c r="M38" i="1"/>
  <c r="N38" i="1" s="1"/>
  <c r="I38" i="1"/>
  <c r="M40" i="1"/>
  <c r="I40" i="1"/>
  <c r="M42" i="1"/>
  <c r="N42" i="1" s="1"/>
  <c r="I42" i="1"/>
  <c r="M44" i="1"/>
  <c r="N44" i="1" s="1"/>
  <c r="I44" i="1"/>
  <c r="M46" i="1"/>
  <c r="N46" i="1" s="1"/>
  <c r="I46" i="1"/>
  <c r="M48" i="1"/>
  <c r="N48" i="1" s="1"/>
  <c r="I48" i="1"/>
  <c r="M50" i="1"/>
  <c r="N50" i="1" s="1"/>
  <c r="I50" i="1"/>
  <c r="M52" i="1"/>
  <c r="N52" i="1" s="1"/>
  <c r="I52" i="1"/>
  <c r="F56" i="1"/>
  <c r="J39" i="4" l="1"/>
  <c r="K39" i="4" s="1"/>
  <c r="E39" i="4"/>
  <c r="J28" i="4"/>
  <c r="K28" i="4" s="1"/>
  <c r="E28" i="4"/>
  <c r="E24" i="4"/>
  <c r="J24" i="4"/>
  <c r="K24" i="4" s="1"/>
  <c r="E40" i="4"/>
  <c r="J40" i="4"/>
  <c r="K40" i="4" s="1"/>
  <c r="J38" i="4"/>
  <c r="K38" i="4" s="1"/>
  <c r="E38" i="4"/>
  <c r="J20" i="4"/>
  <c r="K20" i="4" s="1"/>
  <c r="E20" i="4"/>
  <c r="C52" i="4"/>
  <c r="I16" i="4"/>
  <c r="I52" i="4" s="1"/>
  <c r="E42" i="4"/>
  <c r="J42" i="4"/>
  <c r="K42" i="4" s="1"/>
  <c r="J35" i="4"/>
  <c r="K35" i="4" s="1"/>
  <c r="E35" i="4"/>
  <c r="D52" i="4"/>
  <c r="E52" i="4" s="1"/>
  <c r="J16" i="4"/>
  <c r="E16" i="4"/>
  <c r="N52" i="4"/>
  <c r="J45" i="4"/>
  <c r="K45" i="4" s="1"/>
  <c r="E45" i="4"/>
  <c r="J43" i="4"/>
  <c r="K43" i="4" s="1"/>
  <c r="E43" i="4"/>
  <c r="E34" i="4"/>
  <c r="J23" i="4"/>
  <c r="K23" i="4" s="1"/>
  <c r="E23" i="4"/>
  <c r="J17" i="4"/>
  <c r="K17" i="4" s="1"/>
  <c r="E17" i="4"/>
  <c r="E36" i="4"/>
  <c r="J36" i="4"/>
  <c r="K36" i="4" s="1"/>
  <c r="E25" i="4"/>
  <c r="J25" i="4"/>
  <c r="K25" i="4" s="1"/>
  <c r="J47" i="4"/>
  <c r="K47" i="4" s="1"/>
  <c r="E47" i="4"/>
  <c r="J29" i="4"/>
  <c r="K29" i="4" s="1"/>
  <c r="E29" i="4"/>
  <c r="J51" i="4"/>
  <c r="K51" i="4" s="1"/>
  <c r="E51" i="4"/>
  <c r="J31" i="4"/>
  <c r="K31" i="4" s="1"/>
  <c r="E31" i="4"/>
  <c r="J19" i="4"/>
  <c r="K19" i="4" s="1"/>
  <c r="E19" i="4"/>
  <c r="K50" i="4"/>
  <c r="E18" i="4"/>
  <c r="J18" i="4"/>
  <c r="K18" i="4" s="1"/>
  <c r="J46" i="4"/>
  <c r="K46" i="4" s="1"/>
  <c r="E46" i="4"/>
  <c r="K34" i="4"/>
  <c r="E22" i="4"/>
  <c r="J22" i="4"/>
  <c r="K22" i="4" s="1"/>
  <c r="H52" i="4"/>
  <c r="J41" i="4"/>
  <c r="K41" i="4" s="1"/>
  <c r="E41" i="4"/>
  <c r="K97" i="3"/>
  <c r="N69" i="3"/>
  <c r="I69" i="3"/>
  <c r="F97" i="3"/>
  <c r="I72" i="3"/>
  <c r="F93" i="3"/>
  <c r="N35" i="3"/>
  <c r="K49" i="3"/>
  <c r="I66" i="3"/>
  <c r="F95" i="3"/>
  <c r="K34" i="3"/>
  <c r="N16" i="3"/>
  <c r="K95" i="3"/>
  <c r="N66" i="3"/>
  <c r="I59" i="3"/>
  <c r="F91" i="3"/>
  <c r="M73" i="3"/>
  <c r="M87" i="3"/>
  <c r="N34" i="3"/>
  <c r="N50" i="3"/>
  <c r="K59" i="3"/>
  <c r="C87" i="3"/>
  <c r="C99" i="3" s="1"/>
  <c r="C73" i="3"/>
  <c r="F73" i="3"/>
  <c r="M85" i="3"/>
  <c r="N85" i="3" s="1"/>
  <c r="N75" i="3"/>
  <c r="N62" i="3"/>
  <c r="K63" i="3"/>
  <c r="N63" i="3" s="1"/>
  <c r="H73" i="3"/>
  <c r="J73" i="3" s="1"/>
  <c r="J34" i="3"/>
  <c r="I49" i="3"/>
  <c r="F89" i="3"/>
  <c r="F99" i="3" s="1"/>
  <c r="I34" i="3"/>
  <c r="K61" i="3"/>
  <c r="N60" i="3"/>
  <c r="K53" i="2"/>
  <c r="K67" i="2" s="1"/>
  <c r="K83" i="2" s="1"/>
  <c r="I43" i="2"/>
  <c r="N53" i="2"/>
  <c r="N44" i="2"/>
  <c r="M79" i="2"/>
  <c r="N79" i="2" s="1"/>
  <c r="I60" i="2"/>
  <c r="N54" i="2"/>
  <c r="J53" i="2"/>
  <c r="J55" i="2" s="1"/>
  <c r="F67" i="2"/>
  <c r="I28" i="2"/>
  <c r="H67" i="2"/>
  <c r="M67" i="2"/>
  <c r="H65" i="1"/>
  <c r="P53" i="1"/>
  <c r="J53" i="1"/>
  <c r="H63" i="1"/>
  <c r="M57" i="1"/>
  <c r="N57" i="1" s="1"/>
  <c r="M58" i="1"/>
  <c r="N58" i="1" s="1"/>
  <c r="F60" i="1"/>
  <c r="I56" i="1"/>
  <c r="C65" i="1"/>
  <c r="K53" i="1"/>
  <c r="I53" i="1"/>
  <c r="K60" i="1"/>
  <c r="E65" i="1"/>
  <c r="L53" i="1"/>
  <c r="E63" i="1"/>
  <c r="M53" i="1"/>
  <c r="C60" i="1"/>
  <c r="C63" i="1" s="1"/>
  <c r="N17" i="1"/>
  <c r="N40" i="1"/>
  <c r="M56" i="1"/>
  <c r="N20" i="1"/>
  <c r="H60" i="1"/>
  <c r="J60" i="1" s="1"/>
  <c r="N18" i="1"/>
  <c r="M59" i="1"/>
  <c r="N59" i="1" s="1"/>
  <c r="K16" i="4" l="1"/>
  <c r="J52" i="4"/>
  <c r="K52" i="4" s="1"/>
  <c r="K87" i="3"/>
  <c r="K73" i="3"/>
  <c r="K89" i="3"/>
  <c r="N49" i="3"/>
  <c r="K93" i="3"/>
  <c r="N61" i="3"/>
  <c r="M102" i="3"/>
  <c r="M99" i="3"/>
  <c r="K91" i="3"/>
  <c r="N59" i="3"/>
  <c r="N73" i="3"/>
  <c r="I73" i="3"/>
  <c r="F83" i="2"/>
  <c r="I67" i="2"/>
  <c r="I83" i="2" s="1"/>
  <c r="N67" i="2"/>
  <c r="N83" i="2" s="1"/>
  <c r="M83" i="2"/>
  <c r="J67" i="2"/>
  <c r="J83" i="2" s="1"/>
  <c r="H83" i="2"/>
  <c r="J57" i="2"/>
  <c r="I65" i="1"/>
  <c r="L65" i="1"/>
  <c r="L63" i="1"/>
  <c r="K65" i="1"/>
  <c r="K63" i="1"/>
  <c r="I60" i="1"/>
  <c r="I63" i="1" s="1"/>
  <c r="F63" i="1"/>
  <c r="J65" i="1"/>
  <c r="J63" i="1"/>
  <c r="N56" i="1"/>
  <c r="M60" i="1"/>
  <c r="M65" i="1"/>
  <c r="N53" i="1"/>
  <c r="R53" i="1"/>
  <c r="K99" i="3" l="1"/>
  <c r="K102" i="3"/>
  <c r="N102" i="3" s="1"/>
  <c r="P60" i="1"/>
  <c r="N60" i="1"/>
  <c r="N65" i="1"/>
  <c r="N63" i="1"/>
  <c r="M63" i="1"/>
</calcChain>
</file>

<file path=xl/sharedStrings.xml><?xml version="1.0" encoding="utf-8"?>
<sst xmlns="http://schemas.openxmlformats.org/spreadsheetml/2006/main" count="328" uniqueCount="145">
  <si>
    <t>SLBC  MAHARASHTRA  :  CONVENER - BANK OF MAHARASHTRA</t>
  </si>
  <si>
    <t>ALL  DISTRICTS -  MAHARASHTRA  STATE</t>
  </si>
  <si>
    <t>Disbursements under Crop Loans - 31.03.2021</t>
  </si>
  <si>
    <t>Rs. in Lakh</t>
  </si>
  <si>
    <t>Sr. No.</t>
  </si>
  <si>
    <t>District</t>
  </si>
  <si>
    <t>Crop Loan Target 
ACP 2020-21</t>
  </si>
  <si>
    <t>Cumulative Achievement from 
01.04.20</t>
  </si>
  <si>
    <t>% Achievement</t>
  </si>
  <si>
    <t>Total</t>
  </si>
  <si>
    <t>Kharif</t>
  </si>
  <si>
    <t>Rabi</t>
  </si>
  <si>
    <t>Target</t>
  </si>
  <si>
    <t>Achmnt</t>
  </si>
  <si>
    <t>%</t>
  </si>
  <si>
    <t>Accounts</t>
  </si>
  <si>
    <t>Amount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</si>
  <si>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</si>
  <si>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</si>
  <si>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</si>
  <si>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</si>
  <si>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</si>
  <si>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</si>
  <si>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</si>
  <si>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</si>
  <si>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</si>
  <si>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</si>
  <si>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</si>
  <si>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</si>
  <si>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</si>
  <si>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</si>
  <si>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</si>
  <si>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</si>
  <si>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 CITY</t>
  </si>
  <si>
    <t>MUMBAI SUBURB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</si>
  <si>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</si>
  <si>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</si>
  <si>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</si>
  <si>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</si>
  <si>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</si>
  <si>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</si>
  <si>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</si>
  <si>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</si>
  <si>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</si>
  <si>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</si>
  <si>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</si>
  <si>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</si>
  <si>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</si>
  <si>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</si>
  <si>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</si>
  <si>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</si>
  <si>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</si>
  <si>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</si>
  <si>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MAHARASHTRA - REGION WISE SUMMARY</t>
  </si>
  <si>
    <t>Konkan</t>
  </si>
  <si>
    <t>Marathwada</t>
  </si>
  <si>
    <t>Vidarbha</t>
  </si>
  <si>
    <t>Western Maharashtra</t>
  </si>
  <si>
    <t>ALL  BANKS  -  MAHARASHTRA  STATE</t>
  </si>
  <si>
    <t>Bank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</si>
  <si>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</si>
  <si>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</si>
  <si>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</si>
  <si>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</si>
  <si>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</si>
  <si>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</si>
  <si>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</si>
  <si>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Sindh Bank</t>
  </si>
  <si>
    <t>Punjab National Bank</t>
  </si>
  <si>
    <t>State Bank of India</t>
  </si>
  <si>
    <t>UCO Bank</t>
  </si>
  <si>
    <t>Union Bank of India</t>
  </si>
  <si>
    <t>Sub Total PSBs</t>
  </si>
  <si>
    <t>Axis Bank</t>
  </si>
  <si>
    <t>Bandhan Bank Ltd.</t>
  </si>
  <si>
    <t>CSB Bank</t>
  </si>
  <si>
    <t>Development Credit Bank</t>
  </si>
  <si>
    <t>Federal Bank</t>
  </si>
  <si>
    <t>HDFC Bank</t>
  </si>
  <si>
    <t>ICICI Bank</t>
  </si>
  <si>
    <t>IDBI Bank</t>
  </si>
  <si>
    <t>IDFC First Bank</t>
  </si>
  <si>
    <t>IndusInd Bank Ltd.</t>
  </si>
  <si>
    <t>Karnataka Bank Ltd.</t>
  </si>
  <si>
    <t>Kotak Mahindra Bank</t>
  </si>
  <si>
    <t>Ratnakar Bank</t>
  </si>
  <si>
    <t>Yes Bank Ltd.</t>
  </si>
  <si>
    <t>Sub T Pvt Sec Bks</t>
  </si>
  <si>
    <t>AU</t>
  </si>
  <si>
    <t>Capital</t>
  </si>
  <si>
    <t>Equitas</t>
  </si>
  <si>
    <t>ESAF</t>
  </si>
  <si>
    <t>Fincare</t>
  </si>
  <si>
    <t>Jana</t>
  </si>
  <si>
    <t>Suryoday</t>
  </si>
  <si>
    <t>Ujjivan</t>
  </si>
  <si>
    <t>Utkarsh</t>
  </si>
  <si>
    <t>Sub T Small Fin Bks</t>
  </si>
  <si>
    <t>DBS Bank</t>
  </si>
  <si>
    <t>Sub T WOS of Foreign Bks</t>
  </si>
  <si>
    <t>India Post Payments Bank</t>
  </si>
  <si>
    <t>Sub T Payments Banks</t>
  </si>
  <si>
    <t>Maharashtra  Gramin Bank</t>
  </si>
  <si>
    <t>Vidarbha Konkan Gramin Bank</t>
  </si>
  <si>
    <t>B</t>
  </si>
  <si>
    <t>Sub Total Gramin Banks</t>
  </si>
  <si>
    <t>M.S.Coop. / DCC Banks</t>
  </si>
  <si>
    <t>MSCARD</t>
  </si>
  <si>
    <t>C</t>
  </si>
  <si>
    <t>Sub Total Co.Op Banks</t>
  </si>
  <si>
    <t>Subhadra Local Area Bank Ltd.</t>
  </si>
  <si>
    <t>Other Banks</t>
  </si>
  <si>
    <t>D</t>
  </si>
  <si>
    <t>Sub Total Other Banks</t>
  </si>
  <si>
    <t>Grand Total (A+B+C+D)</t>
  </si>
  <si>
    <t>J &amp; K Bank</t>
  </si>
  <si>
    <t>Catholic Syrian Bank</t>
  </si>
  <si>
    <t>City Union</t>
  </si>
  <si>
    <t>Karur Vysya</t>
  </si>
  <si>
    <t>South Indian Bank</t>
  </si>
  <si>
    <t>Tamilnad Mercantile Bank</t>
  </si>
  <si>
    <t>Cosmos Bank</t>
  </si>
  <si>
    <t>Bombay Merchant</t>
  </si>
  <si>
    <t>Shamrao Vithal Coop Bank</t>
  </si>
  <si>
    <t>Small Industries Dev SIDBI</t>
  </si>
  <si>
    <t>Cumulative Achievement from 
01.04.2020</t>
  </si>
  <si>
    <t>Allahabad Bank</t>
  </si>
  <si>
    <t>Andhra Bank</t>
  </si>
  <si>
    <t>Corporation Bank</t>
  </si>
  <si>
    <t>Oriental Bank of Commerce</t>
  </si>
  <si>
    <t>Syndicate Bank</t>
  </si>
  <si>
    <t>United Bank of India</t>
  </si>
  <si>
    <t>PSB</t>
  </si>
  <si>
    <t>Pvt</t>
  </si>
  <si>
    <t>SFBs</t>
  </si>
  <si>
    <t>Other</t>
  </si>
  <si>
    <t>RRBs</t>
  </si>
  <si>
    <t>DCCBs</t>
  </si>
  <si>
    <t>MAHARASHTRA STATE</t>
  </si>
  <si>
    <t>Disbursements under Crop Loans (2020-21)  - Position as of 31.03.2021</t>
  </si>
  <si>
    <t>Commercial Banks</t>
  </si>
  <si>
    <t>Regional Rural Banks</t>
  </si>
  <si>
    <t>Scheduled Commercial Banks (SCBs)</t>
  </si>
  <si>
    <t>District Central Co.op Banks ( DCCBs )</t>
  </si>
  <si>
    <t>AHMDENAGAR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</si>
</sst>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5" fillId="0" borderId="2" xfId="0" applyFont="1" applyBorder="1" applyAlignment="1">
      <alignment vertical="center"/>
    </xf>
    <xf numFmtId="1" fontId="0" fillId="0" borderId="2" xfId="0" applyNumberFormat="1" applyBorder="1" applyAlignment="1" applyProtection="1">
      <alignment horizontal="right" vertical="center"/>
      <protection locked="0"/>
    </xf>
    <xf numFmtId="1" fontId="0" fillId="0" borderId="2" xfId="0" applyNumberFormat="1" applyBorder="1" applyAlignment="1" applyProtection="1">
      <alignment horizontal="right" vertical="center" shrinkToFit="1"/>
      <protection locked="0"/>
    </xf>
    <xf numFmtId="1" fontId="0" fillId="0" borderId="2" xfId="0" applyNumberFormat="1" applyBorder="1" applyAlignment="1" applyProtection="1">
      <alignment horizontal="right" vertical="center" shrinkToFit="1"/>
      <protection hidden="1"/>
    </xf>
    <xf numFmtId="1" fontId="5" fillId="0" borderId="2" xfId="0" applyNumberFormat="1" applyFont="1" applyBorder="1" applyAlignment="1" applyProtection="1">
      <alignment horizontal="right" vertical="center" shrinkToFit="1"/>
      <protection hidden="1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 applyProtection="1">
      <alignment horizontal="right" vertical="center"/>
      <protection locked="0"/>
    </xf>
    <xf numFmtId="1" fontId="0" fillId="0" borderId="2" xfId="0" applyNumberFormat="1" applyFill="1" applyBorder="1" applyAlignment="1" applyProtection="1">
      <alignment horizontal="right" vertical="center" shrinkToFit="1"/>
      <protection hidden="1"/>
    </xf>
    <xf numFmtId="1" fontId="5" fillId="0" borderId="2" xfId="0" applyNumberFormat="1" applyFont="1" applyFill="1" applyBorder="1" applyAlignment="1" applyProtection="1">
      <alignment horizontal="right" vertical="center" shrinkToFit="1"/>
      <protection hidden="1"/>
    </xf>
    <xf numFmtId="0" fontId="0" fillId="0" borderId="2" xfId="0" applyBorder="1" applyAlignment="1">
      <alignment vertical="center" shrinkToFit="1"/>
    </xf>
    <xf numFmtId="0" fontId="3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Protection="1"/>
    <xf numFmtId="1" fontId="3" fillId="2" borderId="2" xfId="0" applyNumberFormat="1" applyFont="1" applyFill="1" applyBorder="1" applyAlignment="1" applyProtection="1">
      <alignment horizontal="right" vertical="center" shrinkToFit="1"/>
      <protection hidden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" fontId="0" fillId="0" borderId="2" xfId="0" applyNumberFormat="1" applyBorder="1" applyAlignment="1">
      <alignment horizontal="right" vertical="center" shrinkToFit="1"/>
    </xf>
    <xf numFmtId="1" fontId="0" fillId="0" borderId="2" xfId="0" applyNumberFormat="1" applyBorder="1" applyAlignment="1" applyProtection="1">
      <alignment vertical="center" shrinkToFit="1"/>
      <protection hidden="1"/>
    </xf>
    <xf numFmtId="1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 applyProtection="1">
      <alignment vertical="center" shrinkToFit="1"/>
    </xf>
    <xf numFmtId="1" fontId="0" fillId="0" borderId="2" xfId="0" applyNumberFormat="1" applyBorder="1" applyAlignment="1" applyProtection="1">
      <alignment horizontal="right" shrinkToFit="1"/>
      <protection locked="0"/>
    </xf>
    <xf numFmtId="1" fontId="0" fillId="0" borderId="2" xfId="0" applyNumberFormat="1" applyBorder="1" applyAlignment="1" applyProtection="1">
      <alignment horizontal="right" shrinkToFit="1"/>
      <protection hidden="1"/>
    </xf>
    <xf numFmtId="1" fontId="5" fillId="0" borderId="2" xfId="0" applyNumberFormat="1" applyFont="1" applyBorder="1" applyAlignment="1" applyProtection="1">
      <alignment horizontal="right" shrinkToFit="1"/>
      <protection hidden="1"/>
    </xf>
    <xf numFmtId="0" fontId="0" fillId="2" borderId="2" xfId="0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vertical="center" shrinkToFit="1"/>
    </xf>
    <xf numFmtId="1" fontId="3" fillId="2" borderId="2" xfId="1" applyNumberFormat="1" applyFont="1" applyFill="1" applyBorder="1" applyAlignment="1" applyProtection="1">
      <alignment horizontal="right" shrinkToFit="1"/>
      <protection hidden="1"/>
    </xf>
    <xf numFmtId="1" fontId="3" fillId="2" borderId="2" xfId="0" applyNumberFormat="1" applyFont="1" applyFill="1" applyBorder="1" applyAlignment="1" applyProtection="1">
      <alignment horizontal="right" shrinkToFit="1"/>
      <protection hidden="1"/>
    </xf>
    <xf numFmtId="0" fontId="0" fillId="9" borderId="2" xfId="0" applyFill="1" applyBorder="1" applyAlignment="1" applyProtection="1">
      <alignment horizontal="center" vertical="center"/>
    </xf>
    <xf numFmtId="0" fontId="5" fillId="9" borderId="2" xfId="0" applyFont="1" applyFill="1" applyBorder="1" applyAlignment="1" applyProtection="1">
      <alignment vertical="center" shrinkToFit="1"/>
    </xf>
    <xf numFmtId="1" fontId="5" fillId="9" borderId="2" xfId="1" applyNumberFormat="1" applyFont="1" applyFill="1" applyBorder="1" applyAlignment="1" applyProtection="1">
      <alignment horizontal="right" shrinkToFit="1"/>
      <protection hidden="1"/>
    </xf>
    <xf numFmtId="1" fontId="5" fillId="9" borderId="2" xfId="0" applyNumberFormat="1" applyFont="1" applyFill="1" applyBorder="1" applyAlignment="1" applyProtection="1">
      <alignment horizontal="right" shrinkToFit="1"/>
      <protection hidden="1"/>
    </xf>
    <xf numFmtId="0" fontId="5" fillId="0" borderId="2" xfId="1" applyBorder="1" applyAlignment="1" applyProtection="1">
      <alignment horizontal="center" vertical="center"/>
      <protection hidden="1"/>
    </xf>
    <xf numFmtId="0" fontId="5" fillId="0" borderId="2" xfId="1" applyBorder="1" applyAlignment="1" applyProtection="1">
      <alignment vertical="center" shrinkToFit="1"/>
      <protection hidden="1"/>
    </xf>
    <xf numFmtId="1" fontId="3" fillId="2" borderId="2" xfId="0" applyNumberFormat="1" applyFont="1" applyFill="1" applyBorder="1" applyAlignment="1" applyProtection="1">
      <alignment horizontal="right"/>
    </xf>
    <xf numFmtId="1" fontId="3" fillId="2" borderId="2" xfId="0" applyNumberFormat="1" applyFont="1" applyFill="1" applyBorder="1" applyAlignment="1" applyProtection="1">
      <alignment horizontal="right" shrinkToFit="1"/>
    </xf>
    <xf numFmtId="0" fontId="5" fillId="0" borderId="2" xfId="1" applyFill="1" applyBorder="1" applyAlignment="1" applyProtection="1">
      <alignment horizontal="center" vertical="center"/>
      <protection hidden="1"/>
    </xf>
    <xf numFmtId="0" fontId="5" fillId="0" borderId="2" xfId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1" fontId="3" fillId="2" borderId="2" xfId="1" applyNumberFormat="1" applyFont="1" applyFill="1" applyBorder="1" applyAlignment="1" applyProtection="1">
      <alignment horizontal="right"/>
      <protection hidden="1"/>
    </xf>
    <xf numFmtId="0" fontId="5" fillId="0" borderId="2" xfId="1" applyFont="1" applyFill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 applyProtection="1">
      <alignment horizontal="left" vertical="center"/>
      <protection hidden="1"/>
    </xf>
    <xf numFmtId="2" fontId="3" fillId="2" borderId="2" xfId="1" applyNumberFormat="1" applyFont="1" applyFill="1" applyBorder="1" applyAlignment="1" applyProtection="1">
      <alignment horizontal="left" vertical="center" shrinkToFit="1"/>
      <protection hidden="1"/>
    </xf>
    <xf numFmtId="0" fontId="5" fillId="9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/>
    </xf>
    <xf numFmtId="0" fontId="0" fillId="0" borderId="2" xfId="0" applyFill="1" applyBorder="1" applyAlignment="1" applyProtection="1">
      <alignment vertical="center" shrinkToFit="1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3" fillId="5" borderId="2" xfId="1" applyFont="1" applyFill="1" applyBorder="1" applyAlignment="1" applyProtection="1">
      <alignment vertical="center"/>
      <protection hidden="1"/>
    </xf>
    <xf numFmtId="1" fontId="3" fillId="5" borderId="2" xfId="1" applyNumberFormat="1" applyFont="1" applyFill="1" applyBorder="1" applyAlignment="1" applyProtection="1">
      <alignment vertical="center"/>
      <protection hidden="1"/>
    </xf>
    <xf numFmtId="1" fontId="3" fillId="5" borderId="2" xfId="1" applyNumberFormat="1" applyFont="1" applyFill="1" applyBorder="1" applyAlignment="1" applyProtection="1">
      <alignment horizontal="right"/>
      <protection hidden="1"/>
    </xf>
    <xf numFmtId="1" fontId="0" fillId="0" borderId="2" xfId="0" applyNumberFormat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1" fontId="3" fillId="2" borderId="2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 applyProtection="1">
      <alignment horizontal="right" vertical="center" shrinkToFit="1"/>
      <protection locked="0"/>
    </xf>
    <xf numFmtId="1" fontId="3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3" fillId="8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hidden="1"/>
    </xf>
    <xf numFmtId="0" fontId="1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9525</xdr:rowOff>
    </xdr:from>
    <xdr:to>
      <xdr:col>8</xdr:col>
      <xdr:colOff>190500</xdr:colOff>
      <xdr:row>6</xdr:row>
      <xdr:rowOff>0</xdr:rowOff>
    </xdr:to>
    <xdr:pic>
      <xdr:nvPicPr>
        <xdr:cNvPr id="2" name="Picture 1" descr="bom new logo 1508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9525"/>
          <a:ext cx="2876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9525</xdr:rowOff>
    </xdr:from>
    <xdr:to>
      <xdr:col>8</xdr:col>
      <xdr:colOff>247650</xdr:colOff>
      <xdr:row>5</xdr:row>
      <xdr:rowOff>114300</xdr:rowOff>
    </xdr:to>
    <xdr:pic>
      <xdr:nvPicPr>
        <xdr:cNvPr id="2" name="Picture 1" descr="bom new logo 1508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9525"/>
          <a:ext cx="2876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9525</xdr:rowOff>
    </xdr:from>
    <xdr:to>
      <xdr:col>6</xdr:col>
      <xdr:colOff>215900</xdr:colOff>
      <xdr:row>5</xdr:row>
      <xdr:rowOff>114300</xdr:rowOff>
    </xdr:to>
    <xdr:pic>
      <xdr:nvPicPr>
        <xdr:cNvPr id="2" name="Picture 1" descr="bom new logo 1508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9525"/>
          <a:ext cx="28257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0</xdr:row>
      <xdr:rowOff>9525</xdr:rowOff>
    </xdr:from>
    <xdr:to>
      <xdr:col>10</xdr:col>
      <xdr:colOff>190500</xdr:colOff>
      <xdr:row>6</xdr:row>
      <xdr:rowOff>0</xdr:rowOff>
    </xdr:to>
    <xdr:pic>
      <xdr:nvPicPr>
        <xdr:cNvPr id="2" name="Picture 2" descr="bom new logo 1508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9525"/>
          <a:ext cx="2876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mit%20Teke\crop%20loan\31.03.2021\Crop%20Loan%203103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nsolidation Districtwise"/>
      <sheetName val="Bank Amal"/>
      <sheetName val="Consolidation Bankwise"/>
      <sheetName val="Consolidation Agencywise"/>
      <sheetName val="Comparison"/>
      <sheetName val="Consolidation Banks &amp; Districts"/>
      <sheetName val="All Banks District wise"/>
      <sheetName val="Govt Div wise"/>
      <sheetName val="Toppers &amp; Laggards Dist"/>
      <sheetName val="Toppers &amp; Laggards Banks"/>
      <sheetName val="Ahmednagar"/>
      <sheetName val="Akola"/>
      <sheetName val="Amravati"/>
      <sheetName val="Aurangabad"/>
      <sheetName val="Beed"/>
      <sheetName val="Bhandara"/>
      <sheetName val="Buldhana"/>
      <sheetName val="Chandrapur"/>
      <sheetName val="Dhule"/>
      <sheetName val="Gadchiroli"/>
      <sheetName val="Gondia"/>
      <sheetName val="Hingoli"/>
      <sheetName val="Jalgaon"/>
      <sheetName val="Jalna"/>
      <sheetName val="Kolhapur"/>
      <sheetName val="Latur"/>
      <sheetName val="MumbaiCity"/>
      <sheetName val="MumbaiSub"/>
      <sheetName val="Nagpur"/>
      <sheetName val="Nanded"/>
      <sheetName val="Nandurbar"/>
      <sheetName val="Nasik"/>
      <sheetName val="Osmanabad"/>
      <sheetName val="Palghar"/>
      <sheetName val="Parbhani"/>
      <sheetName val="Pune"/>
      <sheetName val="Raigad"/>
      <sheetName val="Ratnagiri"/>
      <sheetName val="Sangli"/>
      <sheetName val="Satara"/>
      <sheetName val="Sindhudurg"/>
      <sheetName val="Solapur"/>
      <sheetName val="Thane"/>
      <sheetName val="Wardha"/>
      <sheetName val="Washim"/>
      <sheetName val="Yavatmal"/>
    </sheetNames>
    <sheetDataSet>
      <sheetData sheetId="0"/>
      <sheetData sheetId="1"/>
      <sheetData sheetId="2"/>
      <sheetData sheetId="3">
        <row r="73">
          <cell r="C73">
            <v>4578528.0000000009</v>
          </cell>
          <cell r="D73">
            <v>1667354.7400000005</v>
          </cell>
          <cell r="E73">
            <v>4580253.145246</v>
          </cell>
          <cell r="F73">
            <v>3466919.2679579286</v>
          </cell>
          <cell r="G73">
            <v>1272945</v>
          </cell>
          <cell r="H73">
            <v>1330292.9043568999</v>
          </cell>
          <cell r="I73">
            <v>75.721263863799194</v>
          </cell>
          <cell r="J73">
            <v>79.784635653292327</v>
          </cell>
          <cell r="K73">
            <v>6245882.7400000002</v>
          </cell>
          <cell r="L73">
            <v>5853198.145246</v>
          </cell>
          <cell r="M73">
            <v>4797212.1723148301</v>
          </cell>
          <cell r="N73">
            <v>76.805991594949958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C8">
            <v>1568.940732699102</v>
          </cell>
          <cell r="D8">
            <v>846.309267300898</v>
          </cell>
          <cell r="E8">
            <v>164</v>
          </cell>
          <cell r="F8">
            <v>266</v>
          </cell>
          <cell r="G8">
            <v>233</v>
          </cell>
          <cell r="H8">
            <v>473.54</v>
          </cell>
          <cell r="K8">
            <v>2415.25</v>
          </cell>
          <cell r="L8">
            <v>397</v>
          </cell>
          <cell r="M8">
            <v>739.54</v>
          </cell>
        </row>
        <row r="9">
          <cell r="C9">
            <v>1046.3264284775591</v>
          </cell>
          <cell r="D9">
            <v>564.40357152244087</v>
          </cell>
          <cell r="E9">
            <v>111</v>
          </cell>
          <cell r="F9">
            <v>164</v>
          </cell>
          <cell r="G9">
            <v>165</v>
          </cell>
          <cell r="H9">
            <v>301</v>
          </cell>
          <cell r="K9">
            <v>1610.73</v>
          </cell>
          <cell r="L9">
            <v>276</v>
          </cell>
          <cell r="M9">
            <v>465</v>
          </cell>
        </row>
        <row r="10">
          <cell r="C10">
            <v>16712.679534744639</v>
          </cell>
          <cell r="D10">
            <v>9015.0604652553629</v>
          </cell>
          <cell r="E10">
            <v>9023</v>
          </cell>
          <cell r="F10">
            <v>9386</v>
          </cell>
          <cell r="G10">
            <v>5416</v>
          </cell>
          <cell r="H10">
            <v>9911.94</v>
          </cell>
          <cell r="L10">
            <v>14439</v>
          </cell>
          <cell r="M10">
            <v>19297.940000000002</v>
          </cell>
        </row>
        <row r="11">
          <cell r="C11">
            <v>5214.7361074193641</v>
          </cell>
          <cell r="D11">
            <v>2812.9038925806362</v>
          </cell>
          <cell r="E11">
            <v>1379</v>
          </cell>
          <cell r="F11">
            <v>1508</v>
          </cell>
          <cell r="G11">
            <v>1527</v>
          </cell>
          <cell r="H11">
            <v>1893</v>
          </cell>
          <cell r="L11">
            <v>2906</v>
          </cell>
          <cell r="M11">
            <v>3401</v>
          </cell>
        </row>
        <row r="12">
          <cell r="C12">
            <v>28765.840572522357</v>
          </cell>
          <cell r="D12">
            <v>15516.709427477646</v>
          </cell>
          <cell r="E12">
            <v>13451</v>
          </cell>
          <cell r="F12">
            <v>21022</v>
          </cell>
          <cell r="G12">
            <v>7571</v>
          </cell>
          <cell r="H12">
            <v>13075</v>
          </cell>
          <cell r="L12">
            <v>21022</v>
          </cell>
          <cell r="M12">
            <v>34097</v>
          </cell>
        </row>
        <row r="13">
          <cell r="C13">
            <v>4769.8071865840075</v>
          </cell>
          <cell r="D13">
            <v>2572.9028134159926</v>
          </cell>
          <cell r="E13">
            <v>4112</v>
          </cell>
          <cell r="F13">
            <v>5482.1469970999997</v>
          </cell>
          <cell r="G13">
            <v>5915</v>
          </cell>
          <cell r="H13">
            <v>5602</v>
          </cell>
          <cell r="K13">
            <v>7342.71</v>
          </cell>
          <cell r="L13">
            <v>10027</v>
          </cell>
          <cell r="M13">
            <v>11084.146997100001</v>
          </cell>
        </row>
        <row r="14">
          <cell r="C14">
            <v>34115.316225237839</v>
          </cell>
          <cell r="D14">
            <v>18402.293774762162</v>
          </cell>
          <cell r="E14">
            <v>10451</v>
          </cell>
          <cell r="F14">
            <v>23986</v>
          </cell>
          <cell r="G14">
            <v>6343</v>
          </cell>
          <cell r="H14">
            <v>22359</v>
          </cell>
          <cell r="L14">
            <v>16794</v>
          </cell>
          <cell r="M14">
            <v>46345</v>
          </cell>
        </row>
        <row r="15">
          <cell r="C15">
            <v>4190.8467818948848</v>
          </cell>
          <cell r="D15">
            <v>2260.603218105115</v>
          </cell>
          <cell r="E15">
            <v>499</v>
          </cell>
          <cell r="F15">
            <v>840</v>
          </cell>
          <cell r="G15">
            <v>1027</v>
          </cell>
          <cell r="H15">
            <v>1417</v>
          </cell>
          <cell r="K15">
            <v>6451.45</v>
          </cell>
          <cell r="L15">
            <v>1526</v>
          </cell>
          <cell r="M15">
            <v>2257</v>
          </cell>
        </row>
        <row r="16">
          <cell r="C16">
            <v>1397.5508877905704</v>
          </cell>
          <cell r="D16">
            <v>753.85911220942944</v>
          </cell>
          <cell r="E16">
            <v>274</v>
          </cell>
          <cell r="F16">
            <v>545</v>
          </cell>
          <cell r="G16">
            <v>220</v>
          </cell>
          <cell r="H16">
            <v>302</v>
          </cell>
          <cell r="K16">
            <v>2151.41</v>
          </cell>
          <cell r="L16">
            <v>494</v>
          </cell>
          <cell r="M16">
            <v>847</v>
          </cell>
        </row>
        <row r="17">
          <cell r="C17">
            <v>5227.5071972878513</v>
          </cell>
          <cell r="D17">
            <v>2819.7928027121488</v>
          </cell>
          <cell r="E17">
            <v>971</v>
          </cell>
          <cell r="F17">
            <v>1222</v>
          </cell>
          <cell r="G17">
            <v>1258</v>
          </cell>
          <cell r="H17">
            <v>1797</v>
          </cell>
          <cell r="L17">
            <v>2229</v>
          </cell>
          <cell r="M17">
            <v>3019</v>
          </cell>
        </row>
        <row r="18">
          <cell r="C18">
            <v>1585.1416981782515</v>
          </cell>
          <cell r="D18">
            <v>855.04830182174851</v>
          </cell>
          <cell r="E18">
            <v>480</v>
          </cell>
          <cell r="F18">
            <v>1448</v>
          </cell>
          <cell r="G18">
            <v>90</v>
          </cell>
          <cell r="H18">
            <v>240.69</v>
          </cell>
          <cell r="K18">
            <v>2440.19</v>
          </cell>
          <cell r="L18">
            <v>570</v>
          </cell>
          <cell r="M18">
            <v>1688.69</v>
          </cell>
        </row>
        <row r="19">
          <cell r="C19">
            <v>26.912830785932634</v>
          </cell>
          <cell r="D19">
            <v>14.517169214067366</v>
          </cell>
          <cell r="E19">
            <v>19</v>
          </cell>
          <cell r="F19">
            <v>52.69</v>
          </cell>
          <cell r="G19">
            <v>27</v>
          </cell>
          <cell r="H19">
            <v>64.099999999999994</v>
          </cell>
          <cell r="L19">
            <v>46</v>
          </cell>
          <cell r="M19">
            <v>116.78999999999999</v>
          </cell>
        </row>
        <row r="20">
          <cell r="C20">
            <v>2432.405421706711</v>
          </cell>
          <cell r="D20">
            <v>1312.0745782932891</v>
          </cell>
          <cell r="E20">
            <v>2067</v>
          </cell>
          <cell r="F20">
            <v>2634</v>
          </cell>
          <cell r="G20">
            <v>506</v>
          </cell>
          <cell r="H20">
            <v>785.85</v>
          </cell>
          <cell r="K20">
            <v>3744.48</v>
          </cell>
          <cell r="L20">
            <v>2573</v>
          </cell>
          <cell r="M20">
            <v>3419.85</v>
          </cell>
        </row>
        <row r="21">
          <cell r="C21">
            <v>33862.947536839696</v>
          </cell>
          <cell r="D21">
            <v>18266.162463160304</v>
          </cell>
          <cell r="E21">
            <v>11687</v>
          </cell>
          <cell r="F21">
            <v>22015</v>
          </cell>
          <cell r="G21">
            <v>5870</v>
          </cell>
          <cell r="H21">
            <v>18860</v>
          </cell>
          <cell r="L21">
            <v>17557</v>
          </cell>
          <cell r="M21">
            <v>40875</v>
          </cell>
        </row>
        <row r="22">
          <cell r="C22">
            <v>2638.8995238122448</v>
          </cell>
          <cell r="D22">
            <v>1423.4604761877554</v>
          </cell>
          <cell r="E22">
            <v>1490</v>
          </cell>
          <cell r="F22">
            <v>1683</v>
          </cell>
          <cell r="G22">
            <v>670</v>
          </cell>
          <cell r="H22">
            <v>1126</v>
          </cell>
          <cell r="K22">
            <v>4062.36</v>
          </cell>
          <cell r="L22">
            <v>2160</v>
          </cell>
          <cell r="M22">
            <v>2809</v>
          </cell>
        </row>
        <row r="23">
          <cell r="C23">
            <v>1574.5012886133568</v>
          </cell>
          <cell r="D23">
            <v>849.30871138664315</v>
          </cell>
          <cell r="E23">
            <v>298</v>
          </cell>
          <cell r="F23">
            <v>281.67</v>
          </cell>
          <cell r="G23">
            <v>281</v>
          </cell>
          <cell r="H23">
            <v>270</v>
          </cell>
          <cell r="L23">
            <v>579</v>
          </cell>
          <cell r="M23">
            <v>551.67000000000007</v>
          </cell>
        </row>
        <row r="24">
          <cell r="C24">
            <v>10988.730322696149</v>
          </cell>
          <cell r="D24">
            <v>5927.4796773038506</v>
          </cell>
          <cell r="E24">
            <v>9801</v>
          </cell>
          <cell r="F24">
            <v>11452</v>
          </cell>
          <cell r="G24">
            <v>4473</v>
          </cell>
          <cell r="H24">
            <v>7469</v>
          </cell>
          <cell r="K24">
            <v>16916.21</v>
          </cell>
          <cell r="L24">
            <v>14274</v>
          </cell>
          <cell r="M24">
            <v>18921</v>
          </cell>
        </row>
        <row r="25">
          <cell r="C25">
            <v>1565.0041709186833</v>
          </cell>
          <cell r="D25">
            <v>844.1858290813168</v>
          </cell>
          <cell r="E25">
            <v>48</v>
          </cell>
          <cell r="F25">
            <v>29</v>
          </cell>
          <cell r="G25">
            <v>156</v>
          </cell>
          <cell r="H25">
            <v>224</v>
          </cell>
          <cell r="K25">
            <v>2409.19</v>
          </cell>
          <cell r="L25">
            <v>204</v>
          </cell>
          <cell r="M25">
            <v>253</v>
          </cell>
        </row>
        <row r="27">
          <cell r="C27">
            <v>3109.2991686426876</v>
          </cell>
          <cell r="D27">
            <v>1677.2008313573124</v>
          </cell>
          <cell r="E27">
            <v>1610</v>
          </cell>
          <cell r="F27">
            <v>4042</v>
          </cell>
          <cell r="G27">
            <v>760</v>
          </cell>
          <cell r="H27">
            <v>2802</v>
          </cell>
          <cell r="L27">
            <v>2370</v>
          </cell>
          <cell r="M27">
            <v>6844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522.76371168185585</v>
          </cell>
          <cell r="D31">
            <v>281.98628831814415</v>
          </cell>
          <cell r="E31">
            <v>555</v>
          </cell>
          <cell r="F31">
            <v>927.11</v>
          </cell>
          <cell r="G31">
            <v>319</v>
          </cell>
          <cell r="H31">
            <v>538</v>
          </cell>
          <cell r="L31">
            <v>874</v>
          </cell>
          <cell r="M31">
            <v>1465.1100000000001</v>
          </cell>
        </row>
        <row r="32">
          <cell r="C32">
            <v>7516.0202427601444</v>
          </cell>
          <cell r="D32">
            <v>4054.2497572398561</v>
          </cell>
          <cell r="E32">
            <v>3302</v>
          </cell>
          <cell r="F32">
            <v>10385.422064600009</v>
          </cell>
          <cell r="G32">
            <v>2988</v>
          </cell>
          <cell r="H32">
            <v>8761.1793147000008</v>
          </cell>
          <cell r="L32">
            <v>6290</v>
          </cell>
          <cell r="M32">
            <v>19146.601379300009</v>
          </cell>
        </row>
        <row r="33">
          <cell r="C33">
            <v>7452.7689192354937</v>
          </cell>
          <cell r="D33">
            <v>4020.1310807645059</v>
          </cell>
          <cell r="E33">
            <v>1766</v>
          </cell>
          <cell r="F33">
            <v>3198</v>
          </cell>
          <cell r="G33">
            <v>959</v>
          </cell>
          <cell r="H33">
            <v>1744</v>
          </cell>
          <cell r="L33">
            <v>2725</v>
          </cell>
          <cell r="M33">
            <v>4942</v>
          </cell>
        </row>
        <row r="34">
          <cell r="C34">
            <v>7296.0145094610934</v>
          </cell>
          <cell r="D34">
            <v>3935.5754905389067</v>
          </cell>
          <cell r="E34">
            <v>3942</v>
          </cell>
          <cell r="F34">
            <v>4798</v>
          </cell>
          <cell r="G34">
            <v>3514</v>
          </cell>
          <cell r="H34">
            <v>4024.9</v>
          </cell>
          <cell r="L34">
            <v>7456</v>
          </cell>
          <cell r="M34">
            <v>8822.9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28</v>
          </cell>
          <cell r="F36">
            <v>415.5</v>
          </cell>
          <cell r="G36">
            <v>0</v>
          </cell>
          <cell r="H36">
            <v>0</v>
          </cell>
          <cell r="L36">
            <v>28</v>
          </cell>
          <cell r="M36">
            <v>415.5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3183.1714138026264</v>
          </cell>
          <cell r="D38">
            <v>1717.0485861973739</v>
          </cell>
          <cell r="E38">
            <v>98</v>
          </cell>
          <cell r="F38">
            <v>678.16</v>
          </cell>
          <cell r="G38">
            <v>227</v>
          </cell>
          <cell r="H38">
            <v>873.95</v>
          </cell>
          <cell r="L38">
            <v>325</v>
          </cell>
          <cell r="M38">
            <v>1552.1100000000001</v>
          </cell>
        </row>
        <row r="39">
          <cell r="C39">
            <v>580.81175800169513</v>
          </cell>
          <cell r="D39">
            <v>313.29824199830489</v>
          </cell>
          <cell r="E39">
            <v>453</v>
          </cell>
          <cell r="F39">
            <v>1343</v>
          </cell>
          <cell r="G39">
            <v>49</v>
          </cell>
          <cell r="H39">
            <v>184.5</v>
          </cell>
          <cell r="L39">
            <v>502</v>
          </cell>
          <cell r="M39">
            <v>1527.5</v>
          </cell>
        </row>
        <row r="40">
          <cell r="C40">
            <v>222.98089055223838</v>
          </cell>
          <cell r="D40">
            <v>120.27910944776161</v>
          </cell>
          <cell r="E40">
            <v>89</v>
          </cell>
          <cell r="F40">
            <v>108.26</v>
          </cell>
          <cell r="G40">
            <v>182</v>
          </cell>
          <cell r="H40">
            <v>139.5</v>
          </cell>
          <cell r="L40">
            <v>271</v>
          </cell>
          <cell r="M40">
            <v>247.76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3662.1262597301184</v>
          </cell>
          <cell r="D56">
            <v>1975.4037402698814</v>
          </cell>
          <cell r="E56">
            <v>672</v>
          </cell>
          <cell r="F56">
            <v>724.2</v>
          </cell>
          <cell r="G56">
            <v>368</v>
          </cell>
          <cell r="H56">
            <v>293</v>
          </cell>
          <cell r="L56">
            <v>1040</v>
          </cell>
          <cell r="M56">
            <v>1017.2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5637.53</v>
          </cell>
          <cell r="L58">
            <v>1040</v>
          </cell>
          <cell r="M58">
            <v>1017.2</v>
          </cell>
        </row>
        <row r="59">
          <cell r="C59">
            <v>149837.94867792286</v>
          </cell>
          <cell r="D59">
            <v>80824.751322077151</v>
          </cell>
          <cell r="E59">
            <v>306551</v>
          </cell>
          <cell r="F59">
            <v>184144.29</v>
          </cell>
          <cell r="G59">
            <v>77623</v>
          </cell>
          <cell r="H59">
            <v>49640</v>
          </cell>
          <cell r="L59">
            <v>384174</v>
          </cell>
          <cell r="M59">
            <v>233784.29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230662.7</v>
          </cell>
          <cell r="M61">
            <v>233784.29</v>
          </cell>
        </row>
        <row r="62"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341068.00000000006</v>
          </cell>
          <cell r="D65">
            <v>183977</v>
          </cell>
          <cell r="E65">
            <v>385391</v>
          </cell>
          <cell r="F65">
            <v>314780.44906170003</v>
          </cell>
          <cell r="G65">
            <v>128737</v>
          </cell>
          <cell r="H65">
            <v>155172.14931469999</v>
          </cell>
          <cell r="K65">
            <v>525045</v>
          </cell>
          <cell r="M65">
            <v>469952.59837640001</v>
          </cell>
        </row>
      </sheetData>
      <sheetData sheetId="12">
        <row r="8">
          <cell r="C8">
            <v>304</v>
          </cell>
          <cell r="D8">
            <v>16</v>
          </cell>
          <cell r="E8">
            <v>354</v>
          </cell>
          <cell r="F8">
            <v>370</v>
          </cell>
          <cell r="G8">
            <v>6</v>
          </cell>
          <cell r="H8">
            <v>6</v>
          </cell>
          <cell r="K8">
            <v>320</v>
          </cell>
          <cell r="L8">
            <v>360</v>
          </cell>
          <cell r="M8">
            <v>376</v>
          </cell>
        </row>
        <row r="9">
          <cell r="C9">
            <v>114</v>
          </cell>
          <cell r="D9">
            <v>6</v>
          </cell>
          <cell r="E9">
            <v>179</v>
          </cell>
          <cell r="F9">
            <v>125</v>
          </cell>
          <cell r="G9">
            <v>6</v>
          </cell>
          <cell r="H9">
            <v>3.08</v>
          </cell>
          <cell r="K9">
            <v>120</v>
          </cell>
          <cell r="L9">
            <v>185</v>
          </cell>
          <cell r="M9">
            <v>128.08000000000001</v>
          </cell>
        </row>
        <row r="10">
          <cell r="C10">
            <v>2660</v>
          </cell>
          <cell r="D10">
            <v>140</v>
          </cell>
          <cell r="E10">
            <v>1865</v>
          </cell>
          <cell r="F10">
            <v>1943</v>
          </cell>
          <cell r="G10">
            <v>234</v>
          </cell>
          <cell r="H10">
            <v>383.43</v>
          </cell>
          <cell r="L10">
            <v>2099</v>
          </cell>
          <cell r="M10">
            <v>2326.4299999999998</v>
          </cell>
        </row>
        <row r="11">
          <cell r="C11">
            <v>940.5</v>
          </cell>
          <cell r="D11">
            <v>49.5</v>
          </cell>
          <cell r="E11">
            <v>681</v>
          </cell>
          <cell r="F11">
            <v>601.84</v>
          </cell>
          <cell r="G11">
            <v>140</v>
          </cell>
          <cell r="H11">
            <v>134</v>
          </cell>
          <cell r="L11">
            <v>821</v>
          </cell>
          <cell r="M11">
            <v>735.84</v>
          </cell>
        </row>
        <row r="12">
          <cell r="C12">
            <v>5937.5</v>
          </cell>
          <cell r="D12">
            <v>312.5</v>
          </cell>
          <cell r="E12">
            <v>5765</v>
          </cell>
          <cell r="F12">
            <v>5529</v>
          </cell>
          <cell r="G12">
            <v>894</v>
          </cell>
          <cell r="H12">
            <v>834.66499999999996</v>
          </cell>
          <cell r="L12">
            <v>6659</v>
          </cell>
          <cell r="M12">
            <v>6363.665</v>
          </cell>
        </row>
        <row r="13">
          <cell r="C13">
            <v>2090</v>
          </cell>
          <cell r="D13">
            <v>110</v>
          </cell>
          <cell r="E13">
            <v>2982</v>
          </cell>
          <cell r="F13">
            <v>2550.7895976999994</v>
          </cell>
          <cell r="G13">
            <v>66</v>
          </cell>
          <cell r="H13">
            <v>60.54</v>
          </cell>
          <cell r="K13">
            <v>2200</v>
          </cell>
          <cell r="L13">
            <v>3048</v>
          </cell>
          <cell r="M13">
            <v>2611.3295976999993</v>
          </cell>
        </row>
        <row r="14">
          <cell r="C14">
            <v>7125</v>
          </cell>
          <cell r="D14">
            <v>375</v>
          </cell>
          <cell r="E14">
            <v>7972</v>
          </cell>
          <cell r="F14">
            <v>6361.2998700000016</v>
          </cell>
          <cell r="G14">
            <v>588</v>
          </cell>
          <cell r="H14">
            <v>519.88799999999992</v>
          </cell>
          <cell r="L14">
            <v>8560</v>
          </cell>
          <cell r="M14">
            <v>6881.1878700000016</v>
          </cell>
        </row>
        <row r="15">
          <cell r="C15">
            <v>76</v>
          </cell>
          <cell r="D15">
            <v>4</v>
          </cell>
          <cell r="E15">
            <v>53</v>
          </cell>
          <cell r="F15">
            <v>56</v>
          </cell>
          <cell r="G15">
            <v>3</v>
          </cell>
          <cell r="H15">
            <v>3</v>
          </cell>
          <cell r="K15">
            <v>80</v>
          </cell>
          <cell r="L15">
            <v>56</v>
          </cell>
          <cell r="M15">
            <v>59</v>
          </cell>
        </row>
        <row r="16">
          <cell r="C16">
            <v>342</v>
          </cell>
          <cell r="D16">
            <v>18</v>
          </cell>
          <cell r="E16">
            <v>616</v>
          </cell>
          <cell r="F16">
            <v>534.16999999999996</v>
          </cell>
          <cell r="G16">
            <v>9</v>
          </cell>
          <cell r="H16">
            <v>7.5</v>
          </cell>
          <cell r="K16">
            <v>360</v>
          </cell>
          <cell r="L16">
            <v>625</v>
          </cell>
          <cell r="M16">
            <v>541.66999999999996</v>
          </cell>
        </row>
        <row r="17">
          <cell r="C17">
            <v>161.5</v>
          </cell>
          <cell r="D17">
            <v>8.5</v>
          </cell>
          <cell r="E17">
            <v>87</v>
          </cell>
          <cell r="F17">
            <v>126.33</v>
          </cell>
          <cell r="G17">
            <v>10</v>
          </cell>
          <cell r="H17">
            <v>14</v>
          </cell>
          <cell r="L17">
            <v>97</v>
          </cell>
          <cell r="M17">
            <v>140.32999999999998</v>
          </cell>
        </row>
        <row r="18">
          <cell r="C18">
            <v>95</v>
          </cell>
          <cell r="D18">
            <v>5</v>
          </cell>
          <cell r="E18">
            <v>46</v>
          </cell>
          <cell r="F18">
            <v>54</v>
          </cell>
          <cell r="G18">
            <v>0</v>
          </cell>
          <cell r="H18">
            <v>0</v>
          </cell>
          <cell r="K18">
            <v>100</v>
          </cell>
          <cell r="L18">
            <v>46</v>
          </cell>
          <cell r="M18">
            <v>54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332.5</v>
          </cell>
          <cell r="D20">
            <v>17.5</v>
          </cell>
          <cell r="E20">
            <v>437</v>
          </cell>
          <cell r="F20">
            <v>411</v>
          </cell>
          <cell r="G20">
            <v>18</v>
          </cell>
          <cell r="H20">
            <v>25</v>
          </cell>
          <cell r="K20">
            <v>350</v>
          </cell>
          <cell r="L20">
            <v>455</v>
          </cell>
          <cell r="M20">
            <v>436</v>
          </cell>
        </row>
        <row r="21">
          <cell r="C21">
            <v>17860</v>
          </cell>
          <cell r="D21">
            <v>940</v>
          </cell>
          <cell r="E21">
            <v>12741</v>
          </cell>
          <cell r="F21">
            <v>11123</v>
          </cell>
          <cell r="G21">
            <v>2603</v>
          </cell>
          <cell r="H21">
            <v>2237.64</v>
          </cell>
          <cell r="L21">
            <v>15344</v>
          </cell>
          <cell r="M21">
            <v>13360.64</v>
          </cell>
        </row>
        <row r="22">
          <cell r="C22">
            <v>266</v>
          </cell>
          <cell r="D22">
            <v>14</v>
          </cell>
          <cell r="E22">
            <v>129</v>
          </cell>
          <cell r="F22">
            <v>152</v>
          </cell>
          <cell r="G22">
            <v>11</v>
          </cell>
          <cell r="H22">
            <v>8</v>
          </cell>
          <cell r="K22">
            <v>280</v>
          </cell>
          <cell r="L22">
            <v>140</v>
          </cell>
          <cell r="M22">
            <v>160</v>
          </cell>
        </row>
        <row r="23">
          <cell r="C23">
            <v>456</v>
          </cell>
          <cell r="D23">
            <v>24</v>
          </cell>
          <cell r="E23">
            <v>698</v>
          </cell>
          <cell r="F23">
            <v>688.33</v>
          </cell>
          <cell r="G23">
            <v>3</v>
          </cell>
          <cell r="H23">
            <v>1.24</v>
          </cell>
          <cell r="L23">
            <v>701</v>
          </cell>
          <cell r="M23">
            <v>689.57</v>
          </cell>
        </row>
        <row r="24">
          <cell r="C24">
            <v>3610</v>
          </cell>
          <cell r="D24">
            <v>190</v>
          </cell>
          <cell r="E24">
            <v>3555</v>
          </cell>
          <cell r="F24">
            <v>3486</v>
          </cell>
          <cell r="G24">
            <v>245</v>
          </cell>
          <cell r="H24">
            <v>215</v>
          </cell>
          <cell r="K24">
            <v>3800</v>
          </cell>
          <cell r="L24">
            <v>3800</v>
          </cell>
          <cell r="M24">
            <v>3701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427.5</v>
          </cell>
          <cell r="D27">
            <v>22.5</v>
          </cell>
          <cell r="E27">
            <v>90</v>
          </cell>
          <cell r="F27">
            <v>260</v>
          </cell>
          <cell r="G27">
            <v>0</v>
          </cell>
          <cell r="H27">
            <v>0</v>
          </cell>
          <cell r="L27">
            <v>90</v>
          </cell>
          <cell r="M27">
            <v>260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>
            <v>0</v>
          </cell>
        </row>
        <row r="32">
          <cell r="C32">
            <v>1710</v>
          </cell>
          <cell r="D32">
            <v>90</v>
          </cell>
          <cell r="E32">
            <v>380</v>
          </cell>
          <cell r="F32">
            <v>892.94564190000051</v>
          </cell>
          <cell r="G32">
            <v>459</v>
          </cell>
          <cell r="H32">
            <v>1085.0462843999999</v>
          </cell>
          <cell r="L32">
            <v>839</v>
          </cell>
          <cell r="M32">
            <v>1977.9919263000004</v>
          </cell>
        </row>
        <row r="33">
          <cell r="C33">
            <v>2375</v>
          </cell>
          <cell r="D33">
            <v>125</v>
          </cell>
          <cell r="E33">
            <v>448</v>
          </cell>
          <cell r="F33">
            <v>499</v>
          </cell>
          <cell r="G33">
            <v>538</v>
          </cell>
          <cell r="H33">
            <v>599</v>
          </cell>
          <cell r="L33">
            <v>986</v>
          </cell>
          <cell r="M33">
            <v>1098</v>
          </cell>
        </row>
        <row r="34">
          <cell r="C34">
            <v>617.5</v>
          </cell>
          <cell r="D34">
            <v>32.5</v>
          </cell>
          <cell r="E34">
            <v>276</v>
          </cell>
          <cell r="F34">
            <v>475</v>
          </cell>
          <cell r="G34">
            <v>0</v>
          </cell>
          <cell r="H34">
            <v>0</v>
          </cell>
          <cell r="L34">
            <v>276</v>
          </cell>
          <cell r="M34">
            <v>475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30</v>
          </cell>
          <cell r="F36">
            <v>893.56000000000006</v>
          </cell>
          <cell r="G36">
            <v>1</v>
          </cell>
          <cell r="H36">
            <v>18</v>
          </cell>
          <cell r="L36">
            <v>31</v>
          </cell>
          <cell r="M36">
            <v>911.56000000000006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11400</v>
          </cell>
          <cell r="D57">
            <v>600</v>
          </cell>
          <cell r="E57">
            <v>12815</v>
          </cell>
          <cell r="F57">
            <v>11764</v>
          </cell>
          <cell r="G57">
            <v>710</v>
          </cell>
          <cell r="H57">
            <v>712.42</v>
          </cell>
          <cell r="L57">
            <v>13525</v>
          </cell>
          <cell r="M57">
            <v>12476.42</v>
          </cell>
        </row>
        <row r="58">
          <cell r="K58">
            <v>12000</v>
          </cell>
          <cell r="L58">
            <v>13525</v>
          </cell>
          <cell r="M58">
            <v>12476.42</v>
          </cell>
        </row>
        <row r="59">
          <cell r="C59">
            <v>55100</v>
          </cell>
          <cell r="D59">
            <v>2900</v>
          </cell>
          <cell r="E59">
            <v>55519</v>
          </cell>
          <cell r="F59">
            <v>37788.400000000001</v>
          </cell>
          <cell r="G59">
            <v>427</v>
          </cell>
          <cell r="H59">
            <v>155</v>
          </cell>
          <cell r="L59">
            <v>55946</v>
          </cell>
          <cell r="M59">
            <v>37943.4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58000</v>
          </cell>
          <cell r="M61">
            <v>37943.4</v>
          </cell>
        </row>
        <row r="62"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114000</v>
          </cell>
          <cell r="D65">
            <v>6000</v>
          </cell>
          <cell r="E65">
            <v>107718</v>
          </cell>
          <cell r="F65">
            <v>86684.665109599999</v>
          </cell>
          <cell r="G65">
            <v>6971</v>
          </cell>
          <cell r="H65">
            <v>7022.4492843999997</v>
          </cell>
          <cell r="K65">
            <v>120000</v>
          </cell>
          <cell r="M65">
            <v>93707.114394000004</v>
          </cell>
        </row>
      </sheetData>
      <sheetData sheetId="13">
        <row r="8">
          <cell r="C8">
            <v>2800</v>
          </cell>
          <cell r="D8">
            <v>700</v>
          </cell>
          <cell r="E8">
            <v>1187</v>
          </cell>
          <cell r="F8">
            <v>1082</v>
          </cell>
          <cell r="G8">
            <v>942</v>
          </cell>
          <cell r="H8">
            <v>569</v>
          </cell>
          <cell r="K8">
            <v>3500</v>
          </cell>
          <cell r="L8">
            <v>2129</v>
          </cell>
          <cell r="M8">
            <v>1651</v>
          </cell>
        </row>
        <row r="9">
          <cell r="C9">
            <v>120</v>
          </cell>
          <cell r="D9">
            <v>30</v>
          </cell>
          <cell r="E9">
            <v>107</v>
          </cell>
          <cell r="F9">
            <v>100</v>
          </cell>
          <cell r="G9">
            <v>64</v>
          </cell>
          <cell r="H9">
            <v>60</v>
          </cell>
          <cell r="K9">
            <v>150</v>
          </cell>
          <cell r="L9">
            <v>171</v>
          </cell>
          <cell r="M9">
            <v>160</v>
          </cell>
        </row>
        <row r="10">
          <cell r="C10">
            <v>5920</v>
          </cell>
          <cell r="D10">
            <v>1480</v>
          </cell>
          <cell r="E10">
            <v>2387</v>
          </cell>
          <cell r="F10">
            <v>2839.2407000000003</v>
          </cell>
          <cell r="G10">
            <v>529</v>
          </cell>
          <cell r="H10">
            <v>744</v>
          </cell>
          <cell r="L10">
            <v>2916</v>
          </cell>
          <cell r="M10">
            <v>3583.2407000000003</v>
          </cell>
        </row>
        <row r="11">
          <cell r="C11">
            <v>3400</v>
          </cell>
          <cell r="D11">
            <v>850</v>
          </cell>
          <cell r="E11">
            <v>3040</v>
          </cell>
          <cell r="F11">
            <v>2550.17</v>
          </cell>
          <cell r="G11">
            <v>807</v>
          </cell>
          <cell r="H11">
            <v>733</v>
          </cell>
          <cell r="L11">
            <v>3847</v>
          </cell>
          <cell r="M11">
            <v>3283.17</v>
          </cell>
        </row>
        <row r="12">
          <cell r="C12">
            <v>25200</v>
          </cell>
          <cell r="D12">
            <v>6300</v>
          </cell>
          <cell r="E12">
            <v>19634</v>
          </cell>
          <cell r="F12">
            <v>20935</v>
          </cell>
          <cell r="G12">
            <v>4175</v>
          </cell>
          <cell r="H12">
            <v>5225</v>
          </cell>
          <cell r="L12">
            <v>23809</v>
          </cell>
          <cell r="M12">
            <v>26160</v>
          </cell>
        </row>
        <row r="13">
          <cell r="C13">
            <v>800</v>
          </cell>
          <cell r="D13">
            <v>200</v>
          </cell>
          <cell r="E13">
            <v>937</v>
          </cell>
          <cell r="F13">
            <v>804.84617330000003</v>
          </cell>
          <cell r="G13">
            <v>208</v>
          </cell>
          <cell r="H13">
            <v>171</v>
          </cell>
          <cell r="K13">
            <v>1000</v>
          </cell>
          <cell r="L13">
            <v>1145</v>
          </cell>
          <cell r="M13">
            <v>975.84617330000003</v>
          </cell>
        </row>
        <row r="14">
          <cell r="C14">
            <v>25200</v>
          </cell>
          <cell r="D14">
            <v>6300</v>
          </cell>
          <cell r="E14">
            <v>17872</v>
          </cell>
          <cell r="F14">
            <v>15101.017709999998</v>
          </cell>
          <cell r="G14">
            <v>4633</v>
          </cell>
          <cell r="H14">
            <v>4205.096289999994</v>
          </cell>
          <cell r="L14">
            <v>22505</v>
          </cell>
          <cell r="M14">
            <v>19306.113999999994</v>
          </cell>
        </row>
        <row r="15">
          <cell r="C15">
            <v>272</v>
          </cell>
          <cell r="D15">
            <v>68</v>
          </cell>
          <cell r="E15">
            <v>12</v>
          </cell>
          <cell r="F15">
            <v>15</v>
          </cell>
          <cell r="G15">
            <v>1</v>
          </cell>
          <cell r="H15">
            <v>1</v>
          </cell>
          <cell r="K15">
            <v>340</v>
          </cell>
          <cell r="L15">
            <v>13</v>
          </cell>
          <cell r="M15">
            <v>16</v>
          </cell>
        </row>
        <row r="16">
          <cell r="C16">
            <v>1120</v>
          </cell>
          <cell r="D16">
            <v>280</v>
          </cell>
          <cell r="E16">
            <v>2777</v>
          </cell>
          <cell r="F16">
            <v>1997.01</v>
          </cell>
          <cell r="G16">
            <v>158</v>
          </cell>
          <cell r="H16">
            <v>114</v>
          </cell>
          <cell r="K16">
            <v>1400</v>
          </cell>
          <cell r="L16">
            <v>2935</v>
          </cell>
          <cell r="M16">
            <v>2111.0100000000002</v>
          </cell>
        </row>
        <row r="17">
          <cell r="C17">
            <v>680</v>
          </cell>
          <cell r="D17">
            <v>170</v>
          </cell>
          <cell r="E17">
            <v>423</v>
          </cell>
          <cell r="F17">
            <v>422</v>
          </cell>
          <cell r="G17">
            <v>163</v>
          </cell>
          <cell r="H17">
            <v>222</v>
          </cell>
          <cell r="L17">
            <v>586</v>
          </cell>
          <cell r="M17">
            <v>644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1200</v>
          </cell>
          <cell r="D20">
            <v>300</v>
          </cell>
          <cell r="E20">
            <v>855</v>
          </cell>
          <cell r="F20">
            <v>1020</v>
          </cell>
          <cell r="G20">
            <v>250</v>
          </cell>
          <cell r="H20">
            <v>281</v>
          </cell>
          <cell r="K20">
            <v>1500</v>
          </cell>
          <cell r="L20">
            <v>1105</v>
          </cell>
          <cell r="M20">
            <v>1301</v>
          </cell>
        </row>
        <row r="21">
          <cell r="C21">
            <v>35600</v>
          </cell>
          <cell r="D21">
            <v>8900</v>
          </cell>
          <cell r="E21">
            <v>18369</v>
          </cell>
          <cell r="F21">
            <v>18446</v>
          </cell>
          <cell r="G21">
            <v>10231</v>
          </cell>
          <cell r="H21">
            <v>10133</v>
          </cell>
          <cell r="L21">
            <v>28600</v>
          </cell>
          <cell r="M21">
            <v>28579</v>
          </cell>
        </row>
        <row r="22">
          <cell r="C22">
            <v>80</v>
          </cell>
          <cell r="D22">
            <v>20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100</v>
          </cell>
          <cell r="L22">
            <v>0</v>
          </cell>
          <cell r="M22">
            <v>0</v>
          </cell>
        </row>
        <row r="23">
          <cell r="C23">
            <v>432</v>
          </cell>
          <cell r="D23">
            <v>108</v>
          </cell>
          <cell r="E23">
            <v>279</v>
          </cell>
          <cell r="F23">
            <v>321</v>
          </cell>
          <cell r="G23">
            <v>119</v>
          </cell>
          <cell r="H23">
            <v>131</v>
          </cell>
          <cell r="L23">
            <v>398</v>
          </cell>
          <cell r="M23">
            <v>452</v>
          </cell>
        </row>
        <row r="24">
          <cell r="C24">
            <v>7200</v>
          </cell>
          <cell r="D24">
            <v>1800</v>
          </cell>
          <cell r="E24">
            <v>4028</v>
          </cell>
          <cell r="F24">
            <v>4056</v>
          </cell>
          <cell r="G24">
            <v>2432</v>
          </cell>
          <cell r="H24">
            <v>2693</v>
          </cell>
          <cell r="K24">
            <v>9000</v>
          </cell>
          <cell r="L24">
            <v>6460</v>
          </cell>
          <cell r="M24">
            <v>6749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496</v>
          </cell>
          <cell r="D27">
            <v>124</v>
          </cell>
          <cell r="E27">
            <v>180</v>
          </cell>
          <cell r="F27">
            <v>1000</v>
          </cell>
          <cell r="G27">
            <v>199</v>
          </cell>
          <cell r="H27">
            <v>720</v>
          </cell>
          <cell r="L27">
            <v>379</v>
          </cell>
          <cell r="M27">
            <v>1720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>
            <v>0</v>
          </cell>
        </row>
        <row r="32">
          <cell r="C32">
            <v>2800</v>
          </cell>
          <cell r="D32">
            <v>700</v>
          </cell>
          <cell r="E32">
            <v>573</v>
          </cell>
          <cell r="F32">
            <v>1822</v>
          </cell>
          <cell r="G32">
            <v>445</v>
          </cell>
          <cell r="H32">
            <v>1159</v>
          </cell>
          <cell r="L32">
            <v>1018</v>
          </cell>
          <cell r="M32">
            <v>2981</v>
          </cell>
        </row>
        <row r="33">
          <cell r="C33">
            <v>3200</v>
          </cell>
          <cell r="D33">
            <v>800</v>
          </cell>
          <cell r="E33">
            <v>463.36929300000003</v>
          </cell>
          <cell r="F33">
            <v>425.31481000000002</v>
          </cell>
          <cell r="G33">
            <v>1217</v>
          </cell>
          <cell r="H33">
            <v>1889</v>
          </cell>
          <cell r="L33">
            <v>1680.369293</v>
          </cell>
          <cell r="M33">
            <v>2314.3148099999999</v>
          </cell>
        </row>
        <row r="34">
          <cell r="C34">
            <v>960</v>
          </cell>
          <cell r="D34">
            <v>240</v>
          </cell>
          <cell r="E34">
            <v>400</v>
          </cell>
          <cell r="F34">
            <v>523.36452250000002</v>
          </cell>
          <cell r="G34">
            <v>104</v>
          </cell>
          <cell r="H34">
            <v>145</v>
          </cell>
          <cell r="L34">
            <v>504</v>
          </cell>
          <cell r="M34">
            <v>668.36452250000002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40</v>
          </cell>
          <cell r="D36">
            <v>10</v>
          </cell>
          <cell r="E36">
            <v>7</v>
          </cell>
          <cell r="F36">
            <v>83.009999999999991</v>
          </cell>
          <cell r="G36">
            <v>0</v>
          </cell>
          <cell r="H36">
            <v>0</v>
          </cell>
          <cell r="L36">
            <v>7</v>
          </cell>
          <cell r="M36">
            <v>83.009999999999991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240</v>
          </cell>
          <cell r="D39">
            <v>60</v>
          </cell>
          <cell r="E39">
            <v>19</v>
          </cell>
          <cell r="F39">
            <v>20.37</v>
          </cell>
          <cell r="G39">
            <v>12</v>
          </cell>
          <cell r="H39">
            <v>16</v>
          </cell>
          <cell r="L39">
            <v>31</v>
          </cell>
          <cell r="M39">
            <v>36.370000000000005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1440</v>
          </cell>
          <cell r="D57">
            <v>360</v>
          </cell>
          <cell r="E57">
            <v>1422</v>
          </cell>
          <cell r="F57">
            <v>1691.5439024999912</v>
          </cell>
          <cell r="G57">
            <v>287</v>
          </cell>
          <cell r="H57">
            <v>436</v>
          </cell>
          <cell r="L57">
            <v>1709</v>
          </cell>
          <cell r="M57">
            <v>2127.5439024999914</v>
          </cell>
        </row>
        <row r="58">
          <cell r="K58">
            <v>1800</v>
          </cell>
          <cell r="L58">
            <v>1709</v>
          </cell>
          <cell r="M58">
            <v>2127.5439024999914</v>
          </cell>
        </row>
        <row r="59">
          <cell r="C59">
            <v>52800</v>
          </cell>
          <cell r="D59">
            <v>13200</v>
          </cell>
          <cell r="E59">
            <v>51748</v>
          </cell>
          <cell r="F59">
            <v>34445.089999999997</v>
          </cell>
          <cell r="L59">
            <v>51748</v>
          </cell>
          <cell r="M59">
            <v>34445.089999999997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66000</v>
          </cell>
          <cell r="M61">
            <v>34445.089999999997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172000</v>
          </cell>
          <cell r="D65">
            <v>43000</v>
          </cell>
          <cell r="E65">
            <v>126719.369293</v>
          </cell>
          <cell r="F65">
            <v>109699.97781829999</v>
          </cell>
          <cell r="G65">
            <v>26976</v>
          </cell>
          <cell r="H65">
            <v>29647.096289999994</v>
          </cell>
          <cell r="K65">
            <v>215000</v>
          </cell>
          <cell r="M65">
            <v>139347.07410829997</v>
          </cell>
        </row>
      </sheetData>
      <sheetData sheetId="14">
        <row r="8">
          <cell r="C8">
            <v>2115.0667298796789</v>
          </cell>
          <cell r="D8">
            <v>529.36327012032098</v>
          </cell>
          <cell r="E8">
            <v>1025</v>
          </cell>
          <cell r="F8">
            <v>1252</v>
          </cell>
          <cell r="G8">
            <v>0</v>
          </cell>
          <cell r="H8">
            <v>0</v>
          </cell>
          <cell r="K8">
            <v>2644.43</v>
          </cell>
          <cell r="L8">
            <v>1025</v>
          </cell>
          <cell r="M8">
            <v>1252</v>
          </cell>
        </row>
        <row r="9">
          <cell r="C9">
            <v>8.4300977272727273</v>
          </cell>
          <cell r="D9">
            <v>2.1099022727272718</v>
          </cell>
          <cell r="E9">
            <v>8</v>
          </cell>
          <cell r="F9">
            <v>12</v>
          </cell>
          <cell r="G9">
            <v>0</v>
          </cell>
          <cell r="H9">
            <v>0</v>
          </cell>
          <cell r="K9">
            <v>10.54</v>
          </cell>
          <cell r="L9">
            <v>8</v>
          </cell>
          <cell r="M9">
            <v>12</v>
          </cell>
        </row>
        <row r="10">
          <cell r="C10">
            <v>4449.1080475935833</v>
          </cell>
          <cell r="D10">
            <v>1113.5319524064171</v>
          </cell>
          <cell r="E10">
            <v>6894</v>
          </cell>
          <cell r="F10">
            <v>5721.85</v>
          </cell>
          <cell r="G10">
            <v>3781</v>
          </cell>
          <cell r="H10">
            <v>2108.15</v>
          </cell>
          <cell r="L10">
            <v>10675</v>
          </cell>
          <cell r="M10">
            <v>7830</v>
          </cell>
        </row>
        <row r="11">
          <cell r="C11">
            <v>2025.1110286096257</v>
          </cell>
          <cell r="D11">
            <v>506.84897139037434</v>
          </cell>
          <cell r="E11">
            <v>4904</v>
          </cell>
          <cell r="F11">
            <v>3472.4</v>
          </cell>
          <cell r="G11">
            <v>401</v>
          </cell>
          <cell r="H11">
            <v>307</v>
          </cell>
          <cell r="L11">
            <v>5305</v>
          </cell>
          <cell r="M11">
            <v>3779.4</v>
          </cell>
        </row>
        <row r="12">
          <cell r="C12">
            <v>12370.48056998663</v>
          </cell>
          <cell r="D12">
            <v>3096.10943001337</v>
          </cell>
          <cell r="E12">
            <v>22611</v>
          </cell>
          <cell r="F12">
            <v>23245</v>
          </cell>
          <cell r="G12">
            <v>6489</v>
          </cell>
          <cell r="H12">
            <v>7449</v>
          </cell>
          <cell r="L12">
            <v>29100</v>
          </cell>
          <cell r="M12">
            <v>30694</v>
          </cell>
        </row>
        <row r="13">
          <cell r="C13">
            <v>4500.2005184491982</v>
          </cell>
          <cell r="D13">
            <v>1126.3194815508023</v>
          </cell>
          <cell r="E13">
            <v>534</v>
          </cell>
          <cell r="F13">
            <v>381.83</v>
          </cell>
          <cell r="G13">
            <v>85</v>
          </cell>
          <cell r="H13">
            <v>105</v>
          </cell>
          <cell r="K13">
            <v>5626.52</v>
          </cell>
          <cell r="L13">
            <v>619</v>
          </cell>
          <cell r="M13">
            <v>486.83</v>
          </cell>
        </row>
        <row r="14">
          <cell r="C14">
            <v>3600.1876086229945</v>
          </cell>
          <cell r="D14">
            <v>901.0623913770055</v>
          </cell>
          <cell r="E14">
            <v>4536</v>
          </cell>
          <cell r="F14">
            <v>3582.0410200000001</v>
          </cell>
          <cell r="G14">
            <v>3390</v>
          </cell>
          <cell r="H14">
            <v>2913.36</v>
          </cell>
          <cell r="L14">
            <v>7926</v>
          </cell>
          <cell r="M14">
            <v>6495.4010200000002</v>
          </cell>
        </row>
        <row r="15">
          <cell r="C15">
            <v>258.77360708556154</v>
          </cell>
          <cell r="D15">
            <v>64.766392914438484</v>
          </cell>
          <cell r="E15">
            <v>51</v>
          </cell>
          <cell r="F15">
            <v>94.65</v>
          </cell>
          <cell r="G15">
            <v>2</v>
          </cell>
          <cell r="H15">
            <v>7.75</v>
          </cell>
          <cell r="K15">
            <v>323.54000000000002</v>
          </cell>
          <cell r="L15">
            <v>53</v>
          </cell>
          <cell r="M15">
            <v>102.4</v>
          </cell>
        </row>
        <row r="16">
          <cell r="C16">
            <v>0</v>
          </cell>
          <cell r="D16">
            <v>0</v>
          </cell>
          <cell r="E16">
            <v>1024</v>
          </cell>
          <cell r="F16">
            <v>1102</v>
          </cell>
          <cell r="G16">
            <v>159</v>
          </cell>
          <cell r="H16">
            <v>183</v>
          </cell>
          <cell r="K16">
            <v>0</v>
          </cell>
          <cell r="L16">
            <v>1183</v>
          </cell>
          <cell r="M16">
            <v>1285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82</v>
          </cell>
          <cell r="F18">
            <v>122.88</v>
          </cell>
          <cell r="G18">
            <v>6</v>
          </cell>
          <cell r="H18">
            <v>6.18</v>
          </cell>
          <cell r="K18">
            <v>0</v>
          </cell>
          <cell r="L18">
            <v>88</v>
          </cell>
          <cell r="M18">
            <v>129.06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337.46784953208555</v>
          </cell>
          <cell r="D20">
            <v>84.462150467914455</v>
          </cell>
          <cell r="E20">
            <v>392</v>
          </cell>
          <cell r="F20">
            <v>338.28000000000003</v>
          </cell>
          <cell r="G20">
            <v>50</v>
          </cell>
          <cell r="H20">
            <v>75</v>
          </cell>
          <cell r="K20">
            <v>421.93</v>
          </cell>
          <cell r="L20">
            <v>442</v>
          </cell>
          <cell r="M20">
            <v>413.28000000000003</v>
          </cell>
        </row>
        <row r="21">
          <cell r="C21">
            <v>21886.749200066843</v>
          </cell>
          <cell r="D21">
            <v>5477.860799933158</v>
          </cell>
          <cell r="E21">
            <v>22141</v>
          </cell>
          <cell r="F21">
            <v>17936.169999999998</v>
          </cell>
          <cell r="G21">
            <v>21103</v>
          </cell>
          <cell r="H21">
            <v>17864</v>
          </cell>
          <cell r="L21">
            <v>43244</v>
          </cell>
          <cell r="M21">
            <v>35800.17</v>
          </cell>
        </row>
        <row r="22">
          <cell r="C22">
            <v>61.370151671123004</v>
          </cell>
          <cell r="D22">
            <v>15.359848328877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76.73</v>
          </cell>
          <cell r="L22">
            <v>0</v>
          </cell>
          <cell r="M22">
            <v>0</v>
          </cell>
        </row>
        <row r="23">
          <cell r="C23">
            <v>0</v>
          </cell>
          <cell r="D23">
            <v>0</v>
          </cell>
          <cell r="E23">
            <v>3</v>
          </cell>
          <cell r="F23">
            <v>9</v>
          </cell>
          <cell r="G23">
            <v>3</v>
          </cell>
          <cell r="H23">
            <v>6</v>
          </cell>
          <cell r="L23">
            <v>6</v>
          </cell>
          <cell r="M23">
            <v>15</v>
          </cell>
        </row>
        <row r="24">
          <cell r="C24">
            <v>731.28298415775396</v>
          </cell>
          <cell r="D24">
            <v>183.02701584224599</v>
          </cell>
          <cell r="E24">
            <v>1004</v>
          </cell>
          <cell r="F24">
            <v>758.08</v>
          </cell>
          <cell r="K24">
            <v>914.31</v>
          </cell>
          <cell r="L24">
            <v>1004</v>
          </cell>
          <cell r="M24">
            <v>758.08</v>
          </cell>
        </row>
        <row r="25">
          <cell r="C25">
            <v>0</v>
          </cell>
          <cell r="D25">
            <v>0</v>
          </cell>
          <cell r="E25">
            <v>10</v>
          </cell>
          <cell r="F25">
            <v>5.27</v>
          </cell>
          <cell r="G25">
            <v>1</v>
          </cell>
          <cell r="H25">
            <v>0.57999999999999996</v>
          </cell>
          <cell r="K25">
            <v>0</v>
          </cell>
          <cell r="L25">
            <v>11</v>
          </cell>
          <cell r="M25">
            <v>5.85</v>
          </cell>
        </row>
        <row r="27">
          <cell r="C27">
            <v>787.5582854946523</v>
          </cell>
          <cell r="D27">
            <v>197.11171450534766</v>
          </cell>
          <cell r="E27">
            <v>502</v>
          </cell>
          <cell r="F27">
            <v>928.52</v>
          </cell>
          <cell r="G27">
            <v>419</v>
          </cell>
          <cell r="H27">
            <v>922</v>
          </cell>
          <cell r="L27">
            <v>921</v>
          </cell>
          <cell r="M27">
            <v>1850.52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10.125715106951871</v>
          </cell>
          <cell r="D31">
            <v>2.5342848930481292</v>
          </cell>
          <cell r="E31">
            <v>67</v>
          </cell>
          <cell r="F31">
            <v>124.43002</v>
          </cell>
          <cell r="G31">
            <v>4</v>
          </cell>
          <cell r="H31">
            <v>24</v>
          </cell>
          <cell r="L31">
            <v>71</v>
          </cell>
          <cell r="M31">
            <v>148.43002000000001</v>
          </cell>
        </row>
        <row r="32">
          <cell r="C32">
            <v>8077.5212870320856</v>
          </cell>
          <cell r="D32">
            <v>2021.6587129679147</v>
          </cell>
          <cell r="E32">
            <v>3263</v>
          </cell>
          <cell r="F32">
            <v>7715.83</v>
          </cell>
          <cell r="G32">
            <v>2606</v>
          </cell>
          <cell r="H32">
            <v>6288.4586234999997</v>
          </cell>
          <cell r="L32">
            <v>5869</v>
          </cell>
          <cell r="M32">
            <v>14004.288623500001</v>
          </cell>
        </row>
        <row r="33">
          <cell r="C33">
            <v>3371.3592443181815</v>
          </cell>
          <cell r="D33">
            <v>843.79075568181815</v>
          </cell>
          <cell r="E33">
            <v>1549</v>
          </cell>
          <cell r="F33">
            <v>1564</v>
          </cell>
          <cell r="G33">
            <v>1504</v>
          </cell>
          <cell r="H33">
            <v>2360</v>
          </cell>
          <cell r="L33">
            <v>3053</v>
          </cell>
          <cell r="M33">
            <v>3924</v>
          </cell>
        </row>
        <row r="34">
          <cell r="C34">
            <v>995.87127914438497</v>
          </cell>
          <cell r="D34">
            <v>249.24872085561492</v>
          </cell>
          <cell r="E34">
            <v>630</v>
          </cell>
          <cell r="F34">
            <v>799.93516999999997</v>
          </cell>
          <cell r="G34">
            <v>152</v>
          </cell>
          <cell r="H34">
            <v>164</v>
          </cell>
          <cell r="L34">
            <v>782</v>
          </cell>
          <cell r="M34">
            <v>963.93516999999997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57</v>
          </cell>
          <cell r="F36">
            <v>574.14446339999995</v>
          </cell>
          <cell r="G36">
            <v>0</v>
          </cell>
          <cell r="H36">
            <v>0</v>
          </cell>
          <cell r="L36">
            <v>57</v>
          </cell>
          <cell r="M36">
            <v>574.14446339999995</v>
          </cell>
        </row>
        <row r="37">
          <cell r="C37">
            <v>0</v>
          </cell>
          <cell r="D37">
            <v>0</v>
          </cell>
          <cell r="E37">
            <v>14</v>
          </cell>
          <cell r="F37">
            <v>24</v>
          </cell>
          <cell r="G37">
            <v>0</v>
          </cell>
          <cell r="H37">
            <v>0</v>
          </cell>
          <cell r="L37">
            <v>14</v>
          </cell>
          <cell r="M37">
            <v>24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1575.0605836229947</v>
          </cell>
          <cell r="D39">
            <v>394.20941637700525</v>
          </cell>
          <cell r="E39">
            <v>76</v>
          </cell>
          <cell r="F39">
            <v>330.8</v>
          </cell>
          <cell r="G39">
            <v>37</v>
          </cell>
          <cell r="H39">
            <v>122</v>
          </cell>
          <cell r="L39">
            <v>113</v>
          </cell>
          <cell r="M39">
            <v>452.8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11376.576846858288</v>
          </cell>
          <cell r="D56">
            <v>2847.353153141712</v>
          </cell>
          <cell r="E56">
            <v>26360</v>
          </cell>
          <cell r="F56">
            <v>20043.966280000001</v>
          </cell>
          <cell r="G56">
            <v>2975</v>
          </cell>
          <cell r="H56">
            <v>2238</v>
          </cell>
          <cell r="L56">
            <v>29335</v>
          </cell>
          <cell r="M56">
            <v>22281.966280000001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14223.93</v>
          </cell>
          <cell r="L58">
            <v>29335</v>
          </cell>
          <cell r="M58">
            <v>22281.966280000001</v>
          </cell>
        </row>
        <row r="59">
          <cell r="C59">
            <v>41114.698365040109</v>
          </cell>
          <cell r="D59">
            <v>10290.271634959892</v>
          </cell>
          <cell r="E59">
            <v>166346</v>
          </cell>
          <cell r="F59">
            <v>52381.97</v>
          </cell>
          <cell r="G59">
            <v>17765</v>
          </cell>
          <cell r="H59">
            <v>7120</v>
          </cell>
          <cell r="L59">
            <v>184111</v>
          </cell>
          <cell r="M59">
            <v>59501.97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51404.97</v>
          </cell>
          <cell r="M61">
            <v>59501.97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119652.99999999999</v>
          </cell>
          <cell r="D65">
            <v>29947.000000000007</v>
          </cell>
          <cell r="E65">
            <v>264083</v>
          </cell>
          <cell r="F65">
            <v>142521.04695339999</v>
          </cell>
          <cell r="G65">
            <v>60932</v>
          </cell>
          <cell r="H65">
            <v>50263.478623500007</v>
          </cell>
          <cell r="K65">
            <v>149600</v>
          </cell>
          <cell r="M65">
            <v>192784.52557689999</v>
          </cell>
        </row>
      </sheetData>
      <sheetData sheetId="15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4151.2605042016803</v>
          </cell>
          <cell r="D10">
            <v>1048.7394957983197</v>
          </cell>
          <cell r="E10">
            <v>4065</v>
          </cell>
          <cell r="F10">
            <v>3780</v>
          </cell>
          <cell r="G10">
            <v>1560</v>
          </cell>
          <cell r="H10">
            <v>1739</v>
          </cell>
          <cell r="L10">
            <v>5625</v>
          </cell>
          <cell r="M10">
            <v>5519</v>
          </cell>
        </row>
        <row r="11">
          <cell r="C11">
            <v>2714.2857142857142</v>
          </cell>
          <cell r="D11">
            <v>685.71428571428578</v>
          </cell>
          <cell r="E11">
            <v>2605</v>
          </cell>
          <cell r="F11">
            <v>2146</v>
          </cell>
          <cell r="G11">
            <v>1079</v>
          </cell>
          <cell r="H11">
            <v>949</v>
          </cell>
          <cell r="L11">
            <v>3684</v>
          </cell>
          <cell r="M11">
            <v>3095</v>
          </cell>
        </row>
        <row r="12">
          <cell r="C12">
            <v>5029.411764705882</v>
          </cell>
          <cell r="D12">
            <v>1270.588235294118</v>
          </cell>
          <cell r="E12">
            <v>9088</v>
          </cell>
          <cell r="F12">
            <v>6582</v>
          </cell>
          <cell r="G12">
            <v>5438</v>
          </cell>
          <cell r="H12">
            <v>4872</v>
          </cell>
          <cell r="L12">
            <v>14526</v>
          </cell>
          <cell r="M12">
            <v>11454</v>
          </cell>
        </row>
        <row r="13">
          <cell r="C13">
            <v>1436.9747899159663</v>
          </cell>
          <cell r="D13">
            <v>363.02521008403369</v>
          </cell>
          <cell r="E13">
            <v>3003</v>
          </cell>
          <cell r="F13">
            <v>2087</v>
          </cell>
          <cell r="G13">
            <v>478</v>
          </cell>
          <cell r="H13">
            <v>510</v>
          </cell>
          <cell r="K13">
            <v>1800</v>
          </cell>
          <cell r="L13">
            <v>3481</v>
          </cell>
          <cell r="M13">
            <v>2597</v>
          </cell>
        </row>
        <row r="14">
          <cell r="C14">
            <v>2714.2857142857142</v>
          </cell>
          <cell r="D14">
            <v>685.71428571428578</v>
          </cell>
          <cell r="E14">
            <v>4124</v>
          </cell>
          <cell r="F14">
            <v>3485</v>
          </cell>
          <cell r="G14">
            <v>1134</v>
          </cell>
          <cell r="H14">
            <v>1839</v>
          </cell>
          <cell r="L14">
            <v>5258</v>
          </cell>
          <cell r="M14">
            <v>5324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638.65546218487395</v>
          </cell>
          <cell r="D20">
            <v>161.34453781512605</v>
          </cell>
          <cell r="E20">
            <v>247</v>
          </cell>
          <cell r="F20">
            <v>183</v>
          </cell>
          <cell r="G20">
            <v>153</v>
          </cell>
          <cell r="H20">
            <v>128</v>
          </cell>
          <cell r="K20">
            <v>800</v>
          </cell>
          <cell r="L20">
            <v>400</v>
          </cell>
          <cell r="M20">
            <v>311</v>
          </cell>
        </row>
        <row r="21">
          <cell r="C21">
            <v>26344.537815126052</v>
          </cell>
          <cell r="D21">
            <v>6655.462184873948</v>
          </cell>
          <cell r="E21">
            <v>36798</v>
          </cell>
          <cell r="F21">
            <v>29037</v>
          </cell>
          <cell r="G21">
            <v>40302</v>
          </cell>
          <cell r="H21">
            <v>30261</v>
          </cell>
          <cell r="L21">
            <v>77100</v>
          </cell>
          <cell r="M21">
            <v>59298</v>
          </cell>
        </row>
        <row r="22">
          <cell r="C22">
            <v>718.48739495798316</v>
          </cell>
          <cell r="D22">
            <v>181.51260504201684</v>
          </cell>
          <cell r="E22">
            <v>4</v>
          </cell>
          <cell r="F22">
            <v>3</v>
          </cell>
          <cell r="G22">
            <v>0</v>
          </cell>
          <cell r="H22">
            <v>0</v>
          </cell>
          <cell r="K22">
            <v>900</v>
          </cell>
          <cell r="L22">
            <v>4</v>
          </cell>
          <cell r="M22">
            <v>3</v>
          </cell>
        </row>
        <row r="23">
          <cell r="C23">
            <v>638.65546218487395</v>
          </cell>
          <cell r="D23">
            <v>161.34453781512605</v>
          </cell>
          <cell r="E23">
            <v>311</v>
          </cell>
          <cell r="F23">
            <v>286</v>
          </cell>
          <cell r="G23">
            <v>149</v>
          </cell>
          <cell r="H23">
            <v>129</v>
          </cell>
          <cell r="L23">
            <v>460</v>
          </cell>
          <cell r="M23">
            <v>415</v>
          </cell>
        </row>
        <row r="24">
          <cell r="C24">
            <v>718.48739495798316</v>
          </cell>
          <cell r="D24">
            <v>181.51260504201684</v>
          </cell>
          <cell r="E24">
            <v>638</v>
          </cell>
          <cell r="F24">
            <v>630</v>
          </cell>
          <cell r="G24">
            <v>273</v>
          </cell>
          <cell r="H24">
            <v>220</v>
          </cell>
          <cell r="K24">
            <v>900</v>
          </cell>
          <cell r="L24">
            <v>911</v>
          </cell>
          <cell r="M24">
            <v>850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1357.1428571428571</v>
          </cell>
          <cell r="D27">
            <v>342.85714285714289</v>
          </cell>
          <cell r="E27">
            <v>181</v>
          </cell>
          <cell r="F27">
            <v>580</v>
          </cell>
          <cell r="G27">
            <v>151</v>
          </cell>
          <cell r="H27">
            <v>387</v>
          </cell>
          <cell r="L27">
            <v>332</v>
          </cell>
          <cell r="M27">
            <v>967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638.65546218487395</v>
          </cell>
          <cell r="D30">
            <v>161.34453781512605</v>
          </cell>
          <cell r="E30">
            <v>127</v>
          </cell>
          <cell r="F30">
            <v>360</v>
          </cell>
          <cell r="G30">
            <v>86</v>
          </cell>
          <cell r="H30">
            <v>136</v>
          </cell>
          <cell r="L30">
            <v>213</v>
          </cell>
          <cell r="M30">
            <v>496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>
            <v>0</v>
          </cell>
        </row>
        <row r="32">
          <cell r="C32">
            <v>2714.2857142857142</v>
          </cell>
          <cell r="D32">
            <v>685.71428571428578</v>
          </cell>
          <cell r="E32">
            <v>223</v>
          </cell>
          <cell r="F32">
            <v>625.48106670000027</v>
          </cell>
          <cell r="G32">
            <v>339</v>
          </cell>
          <cell r="H32">
            <v>877</v>
          </cell>
          <cell r="L32">
            <v>562</v>
          </cell>
          <cell r="M32">
            <v>1502.4810667000002</v>
          </cell>
        </row>
        <row r="33">
          <cell r="C33">
            <v>2873.9495798319326</v>
          </cell>
          <cell r="D33">
            <v>726.05042016806738</v>
          </cell>
          <cell r="E33">
            <v>890</v>
          </cell>
          <cell r="F33">
            <v>1125</v>
          </cell>
          <cell r="G33">
            <v>1129</v>
          </cell>
          <cell r="H33">
            <v>1712</v>
          </cell>
          <cell r="L33">
            <v>2019</v>
          </cell>
          <cell r="M33">
            <v>2837</v>
          </cell>
        </row>
        <row r="34">
          <cell r="C34">
            <v>3193.2773109243699</v>
          </cell>
          <cell r="D34">
            <v>806.72268907563011</v>
          </cell>
          <cell r="E34">
            <v>1221</v>
          </cell>
          <cell r="F34">
            <v>1316</v>
          </cell>
          <cell r="G34">
            <v>656</v>
          </cell>
          <cell r="H34">
            <v>462</v>
          </cell>
          <cell r="L34">
            <v>1877</v>
          </cell>
          <cell r="M34">
            <v>1778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8</v>
          </cell>
          <cell r="F39">
            <v>27.42</v>
          </cell>
          <cell r="G39">
            <v>0</v>
          </cell>
          <cell r="H39">
            <v>0</v>
          </cell>
          <cell r="L39">
            <v>8</v>
          </cell>
          <cell r="M39">
            <v>27.42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29936.974789915967</v>
          </cell>
          <cell r="D56">
            <v>7563.0252100840335</v>
          </cell>
          <cell r="E56">
            <v>56233</v>
          </cell>
          <cell r="F56">
            <v>34614</v>
          </cell>
          <cell r="G56">
            <v>15282</v>
          </cell>
          <cell r="H56">
            <v>8242</v>
          </cell>
          <cell r="L56">
            <v>71515</v>
          </cell>
          <cell r="M56">
            <v>42856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37500</v>
          </cell>
          <cell r="L58">
            <v>71515</v>
          </cell>
          <cell r="M58">
            <v>42856</v>
          </cell>
        </row>
        <row r="59">
          <cell r="C59">
            <v>9180.6722689075632</v>
          </cell>
          <cell r="D59">
            <v>2319.3277310924368</v>
          </cell>
          <cell r="E59">
            <v>44044</v>
          </cell>
          <cell r="F59">
            <v>17512.63</v>
          </cell>
          <cell r="G59">
            <v>5681</v>
          </cell>
          <cell r="H59">
            <v>1487</v>
          </cell>
          <cell r="L59">
            <v>49725</v>
          </cell>
          <cell r="M59">
            <v>18999.63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11500</v>
          </cell>
          <cell r="M61">
            <v>18999.63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95000.000000000015</v>
          </cell>
          <cell r="D65">
            <v>24000</v>
          </cell>
          <cell r="E65">
            <v>163810</v>
          </cell>
          <cell r="F65">
            <v>104379.5310667</v>
          </cell>
          <cell r="G65">
            <v>73890</v>
          </cell>
          <cell r="H65">
            <v>53950</v>
          </cell>
          <cell r="K65">
            <v>119000</v>
          </cell>
          <cell r="M65">
            <v>158329.5310667</v>
          </cell>
        </row>
      </sheetData>
      <sheetData sheetId="16">
        <row r="8">
          <cell r="C8">
            <v>514.74752991546825</v>
          </cell>
          <cell r="D8">
            <v>35.262470084531742</v>
          </cell>
          <cell r="E8">
            <v>469</v>
          </cell>
          <cell r="F8">
            <v>547</v>
          </cell>
          <cell r="G8">
            <v>10</v>
          </cell>
          <cell r="H8">
            <v>17</v>
          </cell>
          <cell r="K8">
            <v>550.01</v>
          </cell>
          <cell r="L8">
            <v>479</v>
          </cell>
          <cell r="M8">
            <v>564</v>
          </cell>
        </row>
        <row r="9">
          <cell r="C9">
            <v>48.66615435283785</v>
          </cell>
          <cell r="D9">
            <v>3.3338456471621498</v>
          </cell>
          <cell r="E9">
            <v>31</v>
          </cell>
          <cell r="F9">
            <v>22</v>
          </cell>
          <cell r="G9">
            <v>0</v>
          </cell>
          <cell r="H9">
            <v>0</v>
          </cell>
          <cell r="K9">
            <v>52</v>
          </cell>
          <cell r="L9">
            <v>31</v>
          </cell>
          <cell r="M9">
            <v>22</v>
          </cell>
        </row>
        <row r="10">
          <cell r="C10">
            <v>500.69985728400485</v>
          </cell>
          <cell r="D10">
            <v>34.30014271599515</v>
          </cell>
          <cell r="E10">
            <v>345</v>
          </cell>
          <cell r="F10">
            <v>419</v>
          </cell>
          <cell r="G10">
            <v>5</v>
          </cell>
          <cell r="H10">
            <v>4</v>
          </cell>
          <cell r="L10">
            <v>350</v>
          </cell>
          <cell r="M10">
            <v>423</v>
          </cell>
        </row>
        <row r="11">
          <cell r="C11">
            <v>2994.8402678669449</v>
          </cell>
          <cell r="D11">
            <v>205.15973213305506</v>
          </cell>
          <cell r="E11">
            <v>4367</v>
          </cell>
          <cell r="F11">
            <v>3081</v>
          </cell>
          <cell r="G11">
            <v>53</v>
          </cell>
          <cell r="H11">
            <v>60</v>
          </cell>
          <cell r="L11">
            <v>4420</v>
          </cell>
          <cell r="M11">
            <v>3141</v>
          </cell>
        </row>
        <row r="12">
          <cell r="C12">
            <v>1441.2855966626414</v>
          </cell>
          <cell r="D12">
            <v>98.734403337358572</v>
          </cell>
          <cell r="E12">
            <v>1494</v>
          </cell>
          <cell r="F12">
            <v>2802</v>
          </cell>
          <cell r="G12">
            <v>105</v>
          </cell>
          <cell r="H12">
            <v>98</v>
          </cell>
          <cell r="L12">
            <v>1599</v>
          </cell>
          <cell r="M12">
            <v>2900</v>
          </cell>
        </row>
        <row r="13">
          <cell r="C13">
            <v>1160.5286804259524</v>
          </cell>
          <cell r="D13">
            <v>79.501319574047557</v>
          </cell>
          <cell r="E13">
            <v>1288</v>
          </cell>
          <cell r="F13">
            <v>842</v>
          </cell>
          <cell r="G13">
            <v>0</v>
          </cell>
          <cell r="H13">
            <v>0</v>
          </cell>
          <cell r="K13">
            <v>1240.03</v>
          </cell>
          <cell r="L13">
            <v>1288</v>
          </cell>
          <cell r="M13">
            <v>842</v>
          </cell>
        </row>
        <row r="14">
          <cell r="C14">
            <v>865.75216818531123</v>
          </cell>
          <cell r="D14">
            <v>59.307831814688711</v>
          </cell>
          <cell r="E14">
            <v>765</v>
          </cell>
          <cell r="F14">
            <v>608</v>
          </cell>
          <cell r="G14">
            <v>24</v>
          </cell>
          <cell r="H14">
            <v>27.294000000000096</v>
          </cell>
          <cell r="L14">
            <v>789</v>
          </cell>
          <cell r="M14">
            <v>635.2940000000001</v>
          </cell>
        </row>
        <row r="15">
          <cell r="C15">
            <v>481.99146448567353</v>
          </cell>
          <cell r="D15">
            <v>33.018535514326459</v>
          </cell>
          <cell r="E15">
            <v>248</v>
          </cell>
          <cell r="F15">
            <v>257</v>
          </cell>
          <cell r="G15">
            <v>30</v>
          </cell>
          <cell r="H15">
            <v>24.69</v>
          </cell>
          <cell r="K15">
            <v>515.01</v>
          </cell>
          <cell r="L15">
            <v>278</v>
          </cell>
          <cell r="M15">
            <v>281.69</v>
          </cell>
        </row>
        <row r="16">
          <cell r="C16">
            <v>0</v>
          </cell>
          <cell r="D16">
            <v>0</v>
          </cell>
          <cell r="E16">
            <v>213</v>
          </cell>
          <cell r="F16">
            <v>121</v>
          </cell>
          <cell r="G16">
            <v>0</v>
          </cell>
          <cell r="H16">
            <v>0</v>
          </cell>
          <cell r="K16">
            <v>0</v>
          </cell>
          <cell r="L16">
            <v>213</v>
          </cell>
          <cell r="M16">
            <v>121</v>
          </cell>
        </row>
        <row r="17">
          <cell r="C17">
            <v>143.19080030738829</v>
          </cell>
          <cell r="D17">
            <v>9.8091996926117133</v>
          </cell>
          <cell r="E17">
            <v>110</v>
          </cell>
          <cell r="F17">
            <v>117.67</v>
          </cell>
          <cell r="G17">
            <v>0</v>
          </cell>
          <cell r="H17">
            <v>0</v>
          </cell>
          <cell r="L17">
            <v>110</v>
          </cell>
          <cell r="M17">
            <v>117.67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51.473817103963114</v>
          </cell>
          <cell r="D20">
            <v>3.5261828960368859</v>
          </cell>
          <cell r="E20">
            <v>36</v>
          </cell>
          <cell r="F20">
            <v>38</v>
          </cell>
          <cell r="G20">
            <v>5</v>
          </cell>
          <cell r="H20">
            <v>4.0999999999999996</v>
          </cell>
          <cell r="K20">
            <v>55</v>
          </cell>
          <cell r="L20">
            <v>41</v>
          </cell>
          <cell r="M20">
            <v>42.1</v>
          </cell>
        </row>
        <row r="21">
          <cell r="C21">
            <v>3415.9522450323857</v>
          </cell>
          <cell r="D21">
            <v>234.00775496761435</v>
          </cell>
          <cell r="E21">
            <v>32851</v>
          </cell>
          <cell r="F21">
            <v>2689</v>
          </cell>
          <cell r="G21">
            <v>445</v>
          </cell>
          <cell r="H21">
            <v>313</v>
          </cell>
          <cell r="L21">
            <v>33296</v>
          </cell>
          <cell r="M21">
            <v>3002</v>
          </cell>
        </row>
        <row r="22">
          <cell r="C22">
            <v>121.66538588209463</v>
          </cell>
          <cell r="D22">
            <v>8.3346141179053745</v>
          </cell>
          <cell r="E22">
            <v>79</v>
          </cell>
          <cell r="F22">
            <v>63</v>
          </cell>
          <cell r="G22">
            <v>0</v>
          </cell>
          <cell r="H22">
            <v>0</v>
          </cell>
          <cell r="K22">
            <v>130</v>
          </cell>
          <cell r="L22">
            <v>79</v>
          </cell>
          <cell r="M22">
            <v>63</v>
          </cell>
        </row>
        <row r="23">
          <cell r="C23">
            <v>60.823334065210233</v>
          </cell>
          <cell r="D23">
            <v>4.1666659347897621</v>
          </cell>
          <cell r="E23">
            <v>42</v>
          </cell>
          <cell r="F23">
            <v>45.63</v>
          </cell>
          <cell r="G23">
            <v>3</v>
          </cell>
          <cell r="H23">
            <v>1.06</v>
          </cell>
          <cell r="L23">
            <v>45</v>
          </cell>
          <cell r="M23">
            <v>46.690000000000005</v>
          </cell>
        </row>
        <row r="24">
          <cell r="C24">
            <v>238.65133384564717</v>
          </cell>
          <cell r="D24">
            <v>16.348666154352827</v>
          </cell>
          <cell r="E24">
            <v>120</v>
          </cell>
          <cell r="F24">
            <v>111</v>
          </cell>
          <cell r="G24">
            <v>4</v>
          </cell>
          <cell r="H24">
            <v>2.84</v>
          </cell>
          <cell r="K24">
            <v>255</v>
          </cell>
          <cell r="L24">
            <v>124</v>
          </cell>
          <cell r="M24">
            <v>113.84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93.588758370842029</v>
          </cell>
          <cell r="D27">
            <v>6.4112416291579706</v>
          </cell>
          <cell r="E27">
            <v>12</v>
          </cell>
          <cell r="F27">
            <v>72</v>
          </cell>
          <cell r="L27">
            <v>12</v>
          </cell>
          <cell r="M27">
            <v>72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524.1064057525524</v>
          </cell>
          <cell r="D32">
            <v>35.903594247447586</v>
          </cell>
          <cell r="E32">
            <v>131</v>
          </cell>
          <cell r="F32">
            <v>317</v>
          </cell>
          <cell r="G32">
            <v>125</v>
          </cell>
          <cell r="H32">
            <v>322</v>
          </cell>
          <cell r="L32">
            <v>256</v>
          </cell>
          <cell r="M32">
            <v>639</v>
          </cell>
        </row>
        <row r="33">
          <cell r="C33">
            <v>1029.4201888242399</v>
          </cell>
          <cell r="D33">
            <v>70.519811175760196</v>
          </cell>
          <cell r="E33">
            <v>266.38138099999998</v>
          </cell>
          <cell r="F33">
            <v>503</v>
          </cell>
          <cell r="G33">
            <v>188</v>
          </cell>
          <cell r="H33">
            <v>375</v>
          </cell>
          <cell r="L33">
            <v>454.38138099999998</v>
          </cell>
          <cell r="M33">
            <v>878</v>
          </cell>
        </row>
        <row r="34">
          <cell r="C34">
            <v>112.31586892084751</v>
          </cell>
          <cell r="D34">
            <v>7.6941310791524984</v>
          </cell>
          <cell r="E34">
            <v>358</v>
          </cell>
          <cell r="F34">
            <v>272</v>
          </cell>
          <cell r="G34">
            <v>1</v>
          </cell>
          <cell r="H34">
            <v>1</v>
          </cell>
          <cell r="L34">
            <v>359</v>
          </cell>
          <cell r="M34">
            <v>273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3369.195301350313</v>
          </cell>
          <cell r="D57">
            <v>230.804698649687</v>
          </cell>
          <cell r="E57">
            <v>4080</v>
          </cell>
          <cell r="F57">
            <v>3234</v>
          </cell>
          <cell r="G57">
            <v>367</v>
          </cell>
          <cell r="H57">
            <v>283</v>
          </cell>
          <cell r="L57">
            <v>4447</v>
          </cell>
          <cell r="M57">
            <v>3517</v>
          </cell>
        </row>
        <row r="58">
          <cell r="K58">
            <v>3600</v>
          </cell>
          <cell r="L58">
            <v>4447</v>
          </cell>
          <cell r="M58">
            <v>3517</v>
          </cell>
        </row>
        <row r="59">
          <cell r="C59">
            <v>25456.104841365683</v>
          </cell>
          <cell r="D59">
            <v>1743.8551586343165</v>
          </cell>
          <cell r="E59">
            <v>75491</v>
          </cell>
          <cell r="F59">
            <v>31942.22</v>
          </cell>
          <cell r="G59">
            <v>1279</v>
          </cell>
          <cell r="H59">
            <v>420</v>
          </cell>
          <cell r="L59">
            <v>76770</v>
          </cell>
          <cell r="M59">
            <v>32362.22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27199.96</v>
          </cell>
          <cell r="M61">
            <v>32362.22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42625</v>
          </cell>
          <cell r="D65">
            <v>2919.9999999999982</v>
          </cell>
          <cell r="E65">
            <v>122796.381381</v>
          </cell>
          <cell r="F65">
            <v>48103.520000000004</v>
          </cell>
          <cell r="G65">
            <v>2644</v>
          </cell>
          <cell r="H65">
            <v>1952.9839999999999</v>
          </cell>
          <cell r="K65">
            <v>45545</v>
          </cell>
          <cell r="M65">
            <v>50056.504000000001</v>
          </cell>
        </row>
      </sheetData>
      <sheetData sheetId="17">
        <row r="8">
          <cell r="C8">
            <v>1392.3011317911125</v>
          </cell>
          <cell r="D8">
            <v>154.69886820888746</v>
          </cell>
          <cell r="E8">
            <v>347</v>
          </cell>
          <cell r="F8">
            <v>302.45</v>
          </cell>
          <cell r="G8">
            <v>356</v>
          </cell>
          <cell r="H8">
            <v>306.77999999999997</v>
          </cell>
          <cell r="K8">
            <v>1547</v>
          </cell>
          <cell r="L8">
            <v>703</v>
          </cell>
          <cell r="M8">
            <v>609.23</v>
          </cell>
        </row>
        <row r="9">
          <cell r="C9">
            <v>1392.3011317911125</v>
          </cell>
          <cell r="D9">
            <v>154.69886820888746</v>
          </cell>
          <cell r="E9">
            <v>121</v>
          </cell>
          <cell r="F9">
            <v>118</v>
          </cell>
          <cell r="G9">
            <v>1</v>
          </cell>
          <cell r="H9">
            <v>2</v>
          </cell>
          <cell r="K9">
            <v>1547</v>
          </cell>
          <cell r="L9">
            <v>122</v>
          </cell>
          <cell r="M9">
            <v>120</v>
          </cell>
        </row>
        <row r="10">
          <cell r="C10">
            <v>2783.7022628506211</v>
          </cell>
          <cell r="D10">
            <v>309.29773714937892</v>
          </cell>
          <cell r="E10">
            <v>1072</v>
          </cell>
          <cell r="F10">
            <v>1136.74496</v>
          </cell>
          <cell r="G10">
            <v>90</v>
          </cell>
          <cell r="H10">
            <v>140.88</v>
          </cell>
          <cell r="L10">
            <v>1162</v>
          </cell>
          <cell r="M10">
            <v>1277.6249600000001</v>
          </cell>
        </row>
        <row r="11">
          <cell r="C11">
            <v>9745.2079218061826</v>
          </cell>
          <cell r="D11">
            <v>1082.7920781938174</v>
          </cell>
          <cell r="E11">
            <v>3742</v>
          </cell>
          <cell r="F11">
            <v>2335.25</v>
          </cell>
          <cell r="G11">
            <v>566</v>
          </cell>
          <cell r="H11">
            <v>502</v>
          </cell>
          <cell r="L11">
            <v>4308</v>
          </cell>
          <cell r="M11">
            <v>2837.25</v>
          </cell>
        </row>
        <row r="12">
          <cell r="C12">
            <v>32017.526026805965</v>
          </cell>
          <cell r="D12">
            <v>3557.4739731940354</v>
          </cell>
          <cell r="E12">
            <v>22750</v>
          </cell>
          <cell r="F12">
            <v>21030</v>
          </cell>
          <cell r="G12">
            <v>3186</v>
          </cell>
          <cell r="H12">
            <v>2411.0120000000002</v>
          </cell>
          <cell r="L12">
            <v>25936</v>
          </cell>
          <cell r="M12">
            <v>23441.011999999999</v>
          </cell>
        </row>
        <row r="13">
          <cell r="C13">
            <v>4176.0033946417334</v>
          </cell>
          <cell r="D13">
            <v>463.99660535826661</v>
          </cell>
          <cell r="E13">
            <v>978</v>
          </cell>
          <cell r="F13">
            <v>805.84792889999994</v>
          </cell>
          <cell r="G13">
            <v>160</v>
          </cell>
          <cell r="H13">
            <v>106.5</v>
          </cell>
          <cell r="K13">
            <v>4640</v>
          </cell>
          <cell r="L13">
            <v>1138</v>
          </cell>
          <cell r="M13">
            <v>912.34792889999994</v>
          </cell>
        </row>
        <row r="14">
          <cell r="C14">
            <v>30640.524907452116</v>
          </cell>
          <cell r="D14">
            <v>3404.4750925478838</v>
          </cell>
          <cell r="E14">
            <v>24388</v>
          </cell>
          <cell r="F14">
            <v>16741.331030000005</v>
          </cell>
          <cell r="G14">
            <v>3856</v>
          </cell>
          <cell r="H14">
            <v>2474</v>
          </cell>
          <cell r="L14">
            <v>28244</v>
          </cell>
          <cell r="M14">
            <v>19215.331030000005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312</v>
          </cell>
          <cell r="F16">
            <v>256</v>
          </cell>
          <cell r="G16">
            <v>0</v>
          </cell>
          <cell r="H16">
            <v>0</v>
          </cell>
          <cell r="K16">
            <v>0</v>
          </cell>
          <cell r="L16">
            <v>312</v>
          </cell>
          <cell r="M16">
            <v>256</v>
          </cell>
        </row>
        <row r="17">
          <cell r="C17">
            <v>6960.6056582239589</v>
          </cell>
          <cell r="D17">
            <v>773.39434177604107</v>
          </cell>
          <cell r="E17">
            <v>1530</v>
          </cell>
          <cell r="F17">
            <v>1442</v>
          </cell>
          <cell r="G17">
            <v>64</v>
          </cell>
          <cell r="H17">
            <v>39.53</v>
          </cell>
          <cell r="L17">
            <v>1594</v>
          </cell>
          <cell r="M17">
            <v>1481.53</v>
          </cell>
        </row>
        <row r="18">
          <cell r="C18">
            <v>1392.3011317911125</v>
          </cell>
          <cell r="D18">
            <v>154.69886820888746</v>
          </cell>
          <cell r="E18">
            <v>77</v>
          </cell>
          <cell r="F18">
            <v>45.23</v>
          </cell>
          <cell r="G18">
            <v>19</v>
          </cell>
          <cell r="H18">
            <v>12.82</v>
          </cell>
          <cell r="K18">
            <v>1547</v>
          </cell>
          <cell r="L18">
            <v>96</v>
          </cell>
          <cell r="M18">
            <v>58.05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2783.7022628506211</v>
          </cell>
          <cell r="D20">
            <v>309.29773714937892</v>
          </cell>
          <cell r="E20">
            <v>741</v>
          </cell>
          <cell r="F20">
            <v>673</v>
          </cell>
          <cell r="G20">
            <v>180</v>
          </cell>
          <cell r="H20">
            <v>124</v>
          </cell>
          <cell r="K20">
            <v>3093</v>
          </cell>
          <cell r="L20">
            <v>921</v>
          </cell>
          <cell r="M20">
            <v>797</v>
          </cell>
        </row>
        <row r="21">
          <cell r="C21">
            <v>66851.154342800291</v>
          </cell>
          <cell r="D21">
            <v>7427.8456571997085</v>
          </cell>
          <cell r="E21">
            <v>50834</v>
          </cell>
          <cell r="F21">
            <v>39574</v>
          </cell>
          <cell r="G21">
            <v>12620</v>
          </cell>
          <cell r="H21">
            <v>9650</v>
          </cell>
          <cell r="L21">
            <v>63454</v>
          </cell>
          <cell r="M21">
            <v>49224</v>
          </cell>
        </row>
        <row r="22">
          <cell r="C22">
            <v>1392.3011317911125</v>
          </cell>
          <cell r="D22">
            <v>154.69886820888746</v>
          </cell>
          <cell r="E22">
            <v>417</v>
          </cell>
          <cell r="F22">
            <v>390.94</v>
          </cell>
          <cell r="G22">
            <v>5</v>
          </cell>
          <cell r="H22">
            <v>2.5</v>
          </cell>
          <cell r="K22">
            <v>1547</v>
          </cell>
          <cell r="L22">
            <v>422</v>
          </cell>
          <cell r="M22">
            <v>393.44</v>
          </cell>
        </row>
        <row r="23">
          <cell r="C23">
            <v>2783.7022628506211</v>
          </cell>
          <cell r="D23">
            <v>309.29773714937892</v>
          </cell>
          <cell r="E23">
            <v>887</v>
          </cell>
          <cell r="F23">
            <v>796</v>
          </cell>
          <cell r="G23">
            <v>15</v>
          </cell>
          <cell r="H23">
            <v>6.53</v>
          </cell>
          <cell r="L23">
            <v>902</v>
          </cell>
          <cell r="M23">
            <v>802.53</v>
          </cell>
        </row>
        <row r="24">
          <cell r="C24">
            <v>2783.7022628506211</v>
          </cell>
          <cell r="D24">
            <v>309.29773714937892</v>
          </cell>
          <cell r="E24">
            <v>1230</v>
          </cell>
          <cell r="F24">
            <v>1188.18</v>
          </cell>
          <cell r="G24">
            <v>28</v>
          </cell>
          <cell r="H24">
            <v>23</v>
          </cell>
          <cell r="K24">
            <v>3093</v>
          </cell>
          <cell r="L24">
            <v>1258</v>
          </cell>
          <cell r="M24">
            <v>1211.18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6961.5056589555625</v>
          </cell>
          <cell r="D27">
            <v>773.49434104443753</v>
          </cell>
          <cell r="E27">
            <v>103</v>
          </cell>
          <cell r="F27">
            <v>313</v>
          </cell>
          <cell r="G27">
            <v>102</v>
          </cell>
          <cell r="H27">
            <v>189</v>
          </cell>
          <cell r="L27">
            <v>205</v>
          </cell>
          <cell r="M27">
            <v>502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11137.509053597296</v>
          </cell>
          <cell r="D32">
            <v>1237.4909464027041</v>
          </cell>
          <cell r="E32">
            <v>1132</v>
          </cell>
          <cell r="F32">
            <v>2546.87</v>
          </cell>
          <cell r="G32">
            <v>1191</v>
          </cell>
          <cell r="H32">
            <v>2640.9431272000002</v>
          </cell>
          <cell r="L32">
            <v>2323</v>
          </cell>
          <cell r="M32">
            <v>5187.8131272000001</v>
          </cell>
        </row>
        <row r="33">
          <cell r="C33">
            <v>9747.0079232693915</v>
          </cell>
          <cell r="D33">
            <v>1082.9920767306085</v>
          </cell>
          <cell r="E33">
            <v>1204.3124620000001</v>
          </cell>
          <cell r="F33">
            <v>2382.8821855000001</v>
          </cell>
          <cell r="G33">
            <v>289</v>
          </cell>
          <cell r="H33">
            <v>843</v>
          </cell>
          <cell r="L33">
            <v>1493.3124620000001</v>
          </cell>
          <cell r="M33">
            <v>3225.8821855000001</v>
          </cell>
        </row>
        <row r="34">
          <cell r="C34">
            <v>5571.9045293592617</v>
          </cell>
          <cell r="D34">
            <v>619.09547064073831</v>
          </cell>
          <cell r="E34">
            <v>710</v>
          </cell>
          <cell r="F34">
            <v>1380</v>
          </cell>
          <cell r="G34">
            <v>148</v>
          </cell>
          <cell r="H34">
            <v>44.66</v>
          </cell>
          <cell r="L34">
            <v>858</v>
          </cell>
          <cell r="M34">
            <v>1424.66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38970.031678445492</v>
          </cell>
          <cell r="D57">
            <v>4329.9683215545083</v>
          </cell>
          <cell r="E57">
            <v>26181</v>
          </cell>
          <cell r="F57">
            <v>25277</v>
          </cell>
          <cell r="G57">
            <v>4846</v>
          </cell>
          <cell r="H57">
            <v>4611</v>
          </cell>
          <cell r="L57">
            <v>31027</v>
          </cell>
          <cell r="M57">
            <v>29888</v>
          </cell>
        </row>
        <row r="58">
          <cell r="K58">
            <v>43300</v>
          </cell>
          <cell r="L58">
            <v>31027</v>
          </cell>
          <cell r="M58">
            <v>29888</v>
          </cell>
        </row>
        <row r="59">
          <cell r="C59">
            <v>6552.0053260758232</v>
          </cell>
          <cell r="D59">
            <v>727.99467392417682</v>
          </cell>
          <cell r="E59">
            <v>15221</v>
          </cell>
          <cell r="F59">
            <v>7479.83</v>
          </cell>
          <cell r="L59">
            <v>15221</v>
          </cell>
          <cell r="M59">
            <v>7479.83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7280</v>
          </cell>
          <cell r="M61">
            <v>7479.83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246035.00000000003</v>
          </cell>
          <cell r="D65">
            <v>27336.999999999993</v>
          </cell>
          <cell r="E65">
            <v>153977.312462</v>
          </cell>
          <cell r="F65">
            <v>126214.55610440001</v>
          </cell>
          <cell r="G65">
            <v>27722</v>
          </cell>
          <cell r="H65">
            <v>24130.1551272</v>
          </cell>
          <cell r="K65">
            <v>273372</v>
          </cell>
          <cell r="M65">
            <v>150344.7112316</v>
          </cell>
        </row>
      </sheetData>
      <sheetData sheetId="18">
        <row r="8">
          <cell r="C8">
            <v>562.5</v>
          </cell>
          <cell r="D8">
            <v>67.5</v>
          </cell>
          <cell r="E8">
            <v>54</v>
          </cell>
          <cell r="F8">
            <v>63.3</v>
          </cell>
          <cell r="G8">
            <v>2</v>
          </cell>
          <cell r="H8">
            <v>2</v>
          </cell>
          <cell r="K8">
            <v>630</v>
          </cell>
          <cell r="L8">
            <v>56</v>
          </cell>
          <cell r="M8">
            <v>65.3</v>
          </cell>
        </row>
        <row r="9">
          <cell r="C9">
            <v>250</v>
          </cell>
          <cell r="D9">
            <v>30</v>
          </cell>
          <cell r="E9">
            <v>42</v>
          </cell>
          <cell r="F9">
            <v>35.51</v>
          </cell>
          <cell r="G9">
            <v>0</v>
          </cell>
          <cell r="H9">
            <v>0</v>
          </cell>
          <cell r="K9">
            <v>280</v>
          </cell>
          <cell r="L9">
            <v>42</v>
          </cell>
          <cell r="M9">
            <v>35.51</v>
          </cell>
        </row>
        <row r="10">
          <cell r="C10">
            <v>1232.1428571428571</v>
          </cell>
          <cell r="D10">
            <v>147.85714285714289</v>
          </cell>
          <cell r="E10">
            <v>106</v>
          </cell>
          <cell r="F10">
            <v>115.09694</v>
          </cell>
          <cell r="G10">
            <v>0</v>
          </cell>
          <cell r="H10">
            <v>0</v>
          </cell>
          <cell r="L10">
            <v>106</v>
          </cell>
          <cell r="M10">
            <v>115.09694</v>
          </cell>
        </row>
        <row r="11">
          <cell r="C11">
            <v>8035.7142857142853</v>
          </cell>
          <cell r="D11">
            <v>964.28571428571468</v>
          </cell>
          <cell r="E11">
            <v>10641</v>
          </cell>
          <cell r="F11">
            <v>8087.01</v>
          </cell>
          <cell r="G11">
            <v>391</v>
          </cell>
          <cell r="H11">
            <v>210</v>
          </cell>
          <cell r="L11">
            <v>11032</v>
          </cell>
          <cell r="M11">
            <v>8297.01</v>
          </cell>
        </row>
        <row r="12">
          <cell r="C12">
            <v>7321.4285714285716</v>
          </cell>
          <cell r="D12">
            <v>878.57142857142844</v>
          </cell>
          <cell r="E12">
            <v>4756</v>
          </cell>
          <cell r="F12">
            <v>4596</v>
          </cell>
          <cell r="G12">
            <v>235</v>
          </cell>
          <cell r="H12">
            <v>211</v>
          </cell>
          <cell r="L12">
            <v>4991</v>
          </cell>
          <cell r="M12">
            <v>4807</v>
          </cell>
        </row>
        <row r="13">
          <cell r="C13">
            <v>401.78571428571428</v>
          </cell>
          <cell r="D13">
            <v>48.214285714285722</v>
          </cell>
          <cell r="E13">
            <v>125</v>
          </cell>
          <cell r="F13">
            <v>99.978429999999989</v>
          </cell>
          <cell r="G13">
            <v>0</v>
          </cell>
          <cell r="H13">
            <v>0</v>
          </cell>
          <cell r="K13">
            <v>450</v>
          </cell>
          <cell r="L13">
            <v>125</v>
          </cell>
          <cell r="M13">
            <v>99.978429999999989</v>
          </cell>
        </row>
        <row r="14">
          <cell r="C14">
            <v>758.92857142857144</v>
          </cell>
          <cell r="D14">
            <v>91.071428571428555</v>
          </cell>
          <cell r="E14">
            <v>116</v>
          </cell>
          <cell r="F14">
            <v>104.72</v>
          </cell>
          <cell r="G14">
            <v>0</v>
          </cell>
          <cell r="H14">
            <v>0</v>
          </cell>
          <cell r="L14">
            <v>116</v>
          </cell>
          <cell r="M14">
            <v>104.72</v>
          </cell>
        </row>
        <row r="15">
          <cell r="C15">
            <v>178.57142857142858</v>
          </cell>
          <cell r="D15">
            <v>21.428571428571416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200</v>
          </cell>
          <cell r="L15">
            <v>0</v>
          </cell>
          <cell r="M15">
            <v>0</v>
          </cell>
        </row>
        <row r="16">
          <cell r="C16">
            <v>669.64285714285711</v>
          </cell>
          <cell r="D16">
            <v>80.35714285714289</v>
          </cell>
          <cell r="E16">
            <v>653</v>
          </cell>
          <cell r="F16">
            <v>628.09</v>
          </cell>
          <cell r="G16">
            <v>10</v>
          </cell>
          <cell r="H16">
            <v>9</v>
          </cell>
          <cell r="K16">
            <v>750</v>
          </cell>
          <cell r="L16">
            <v>663</v>
          </cell>
          <cell r="M16">
            <v>637.09</v>
          </cell>
        </row>
        <row r="17">
          <cell r="C17">
            <v>669.64285714285711</v>
          </cell>
          <cell r="D17">
            <v>80.35714285714289</v>
          </cell>
          <cell r="E17">
            <v>20</v>
          </cell>
          <cell r="F17">
            <v>37.39</v>
          </cell>
          <cell r="G17">
            <v>0</v>
          </cell>
          <cell r="H17">
            <v>0</v>
          </cell>
          <cell r="L17">
            <v>20</v>
          </cell>
          <cell r="M17">
            <v>37.39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3</v>
          </cell>
          <cell r="H18">
            <v>4.9000000000000004</v>
          </cell>
          <cell r="K18">
            <v>0</v>
          </cell>
          <cell r="L18">
            <v>3</v>
          </cell>
          <cell r="M18">
            <v>4.9000000000000004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535.71428571428567</v>
          </cell>
          <cell r="D20">
            <v>64.285714285714334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600</v>
          </cell>
          <cell r="L20">
            <v>0</v>
          </cell>
          <cell r="M20">
            <v>0</v>
          </cell>
        </row>
        <row r="21">
          <cell r="C21">
            <v>8928.5714285714294</v>
          </cell>
          <cell r="D21">
            <v>1071.4285714285706</v>
          </cell>
          <cell r="E21">
            <v>5115</v>
          </cell>
          <cell r="F21">
            <v>4866.71</v>
          </cell>
          <cell r="G21">
            <v>873</v>
          </cell>
          <cell r="H21">
            <v>900.26</v>
          </cell>
          <cell r="L21">
            <v>5988</v>
          </cell>
          <cell r="M21">
            <v>5766.97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0.34</v>
          </cell>
          <cell r="G22">
            <v>0</v>
          </cell>
          <cell r="H22">
            <v>0</v>
          </cell>
          <cell r="K22">
            <v>0</v>
          </cell>
          <cell r="L22">
            <v>1</v>
          </cell>
          <cell r="M22">
            <v>0.34</v>
          </cell>
        </row>
        <row r="23">
          <cell r="C23">
            <v>2053.5714285714284</v>
          </cell>
          <cell r="D23">
            <v>246.42857142857156</v>
          </cell>
          <cell r="E23">
            <v>33</v>
          </cell>
          <cell r="F23">
            <v>46.61</v>
          </cell>
          <cell r="G23">
            <v>0</v>
          </cell>
          <cell r="H23">
            <v>0</v>
          </cell>
          <cell r="L23">
            <v>33</v>
          </cell>
          <cell r="M23">
            <v>46.61</v>
          </cell>
        </row>
        <row r="24">
          <cell r="C24">
            <v>758.92857142857144</v>
          </cell>
          <cell r="D24">
            <v>91.071428571428555</v>
          </cell>
          <cell r="E24">
            <v>121</v>
          </cell>
          <cell r="F24">
            <v>102.32</v>
          </cell>
          <cell r="G24">
            <v>0</v>
          </cell>
          <cell r="H24">
            <v>0</v>
          </cell>
          <cell r="K24">
            <v>850</v>
          </cell>
          <cell r="L24">
            <v>121</v>
          </cell>
          <cell r="M24">
            <v>102.32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428.57142857142856</v>
          </cell>
          <cell r="D27">
            <v>51.428571428571445</v>
          </cell>
          <cell r="E27">
            <v>19</v>
          </cell>
          <cell r="F27">
            <v>98</v>
          </cell>
          <cell r="L27">
            <v>19</v>
          </cell>
          <cell r="M27">
            <v>98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>
            <v>0</v>
          </cell>
        </row>
        <row r="32">
          <cell r="C32">
            <v>1330.3571428571429</v>
          </cell>
          <cell r="D32">
            <v>159.64285714285711</v>
          </cell>
          <cell r="E32">
            <v>346</v>
          </cell>
          <cell r="F32">
            <v>825.04</v>
          </cell>
          <cell r="G32">
            <v>264</v>
          </cell>
          <cell r="H32">
            <v>571.15</v>
          </cell>
          <cell r="L32">
            <v>610</v>
          </cell>
          <cell r="M32">
            <v>1396.19</v>
          </cell>
        </row>
        <row r="33">
          <cell r="C33">
            <v>937.5</v>
          </cell>
          <cell r="D33">
            <v>112.5</v>
          </cell>
          <cell r="E33">
            <v>81</v>
          </cell>
          <cell r="F33">
            <v>370.47158450000001</v>
          </cell>
          <cell r="G33">
            <v>66</v>
          </cell>
          <cell r="H33">
            <v>249</v>
          </cell>
          <cell r="L33">
            <v>147</v>
          </cell>
          <cell r="M33">
            <v>619.47158450000006</v>
          </cell>
        </row>
        <row r="34">
          <cell r="C34">
            <v>1330.3571428571429</v>
          </cell>
          <cell r="D34">
            <v>159.64285714285711</v>
          </cell>
          <cell r="E34">
            <v>887</v>
          </cell>
          <cell r="F34">
            <v>725.57322169999998</v>
          </cell>
          <cell r="G34">
            <v>0</v>
          </cell>
          <cell r="H34">
            <v>0</v>
          </cell>
          <cell r="L34">
            <v>887</v>
          </cell>
          <cell r="M34">
            <v>725.57322169999998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9151.7857142857138</v>
          </cell>
          <cell r="D57">
            <v>1098.2142857142862</v>
          </cell>
          <cell r="E57">
            <v>6708</v>
          </cell>
          <cell r="F57">
            <v>7100.8866700000817</v>
          </cell>
          <cell r="G57">
            <v>308</v>
          </cell>
          <cell r="H57">
            <v>357</v>
          </cell>
          <cell r="L57">
            <v>7016</v>
          </cell>
          <cell r="M57">
            <v>7457.8866700000817</v>
          </cell>
        </row>
        <row r="58">
          <cell r="K58">
            <v>10250</v>
          </cell>
          <cell r="L58">
            <v>7016</v>
          </cell>
          <cell r="M58">
            <v>7457.8866700000817</v>
          </cell>
        </row>
        <row r="59">
          <cell r="C59">
            <v>54464.285714285717</v>
          </cell>
          <cell r="D59">
            <v>6535.7142857142826</v>
          </cell>
          <cell r="E59">
            <v>76112</v>
          </cell>
          <cell r="F59">
            <v>49117.919999999998</v>
          </cell>
          <cell r="L59">
            <v>76112</v>
          </cell>
          <cell r="M59">
            <v>49117.919999999998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61000</v>
          </cell>
          <cell r="M61">
            <v>49117.919999999998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100000</v>
          </cell>
          <cell r="D65">
            <v>11999.999999999996</v>
          </cell>
          <cell r="E65">
            <v>105936</v>
          </cell>
          <cell r="F65">
            <v>77020.966846200085</v>
          </cell>
          <cell r="G65">
            <v>2152</v>
          </cell>
          <cell r="H65">
            <v>2514.31</v>
          </cell>
          <cell r="K65">
            <v>112000</v>
          </cell>
          <cell r="M65">
            <v>79535.276846200082</v>
          </cell>
        </row>
      </sheetData>
      <sheetData sheetId="19">
        <row r="8">
          <cell r="C8">
            <v>180.7286</v>
          </cell>
          <cell r="D8">
            <v>33.151399999999995</v>
          </cell>
          <cell r="E8">
            <v>59</v>
          </cell>
          <cell r="F8">
            <v>85</v>
          </cell>
          <cell r="G8">
            <v>14</v>
          </cell>
          <cell r="H8">
            <v>12.35</v>
          </cell>
          <cell r="K8">
            <v>213.88</v>
          </cell>
          <cell r="L8">
            <v>73</v>
          </cell>
          <cell r="M8">
            <v>97.35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3706.6854499999995</v>
          </cell>
          <cell r="D10">
            <v>679.92455000000018</v>
          </cell>
          <cell r="E10">
            <v>1284</v>
          </cell>
          <cell r="F10">
            <v>2022.4936806999999</v>
          </cell>
          <cell r="G10">
            <v>63</v>
          </cell>
          <cell r="H10">
            <v>89</v>
          </cell>
          <cell r="L10">
            <v>1347</v>
          </cell>
          <cell r="M10">
            <v>2111.4936806999999</v>
          </cell>
        </row>
        <row r="11">
          <cell r="C11">
            <v>1355.7687000000001</v>
          </cell>
          <cell r="D11">
            <v>248.69129999999996</v>
          </cell>
          <cell r="E11">
            <v>1873</v>
          </cell>
          <cell r="F11">
            <v>1317.64</v>
          </cell>
          <cell r="G11">
            <v>202</v>
          </cell>
          <cell r="H11">
            <v>148</v>
          </cell>
          <cell r="L11">
            <v>2075</v>
          </cell>
          <cell r="M11">
            <v>1465.64</v>
          </cell>
        </row>
        <row r="12">
          <cell r="C12">
            <v>6869.3345499999996</v>
          </cell>
          <cell r="D12">
            <v>1260.0554500000007</v>
          </cell>
          <cell r="E12">
            <v>4164</v>
          </cell>
          <cell r="F12">
            <v>6233</v>
          </cell>
          <cell r="G12">
            <v>1420</v>
          </cell>
          <cell r="H12">
            <v>2824.2289999999998</v>
          </cell>
          <cell r="L12">
            <v>5584</v>
          </cell>
          <cell r="M12">
            <v>9057.2289999999994</v>
          </cell>
        </row>
        <row r="13">
          <cell r="C13">
            <v>899.88274999999999</v>
          </cell>
          <cell r="D13">
            <v>165.06725000000006</v>
          </cell>
          <cell r="E13">
            <v>1568</v>
          </cell>
          <cell r="F13">
            <v>1369.8586559999999</v>
          </cell>
          <cell r="G13">
            <v>198</v>
          </cell>
          <cell r="H13">
            <v>140</v>
          </cell>
          <cell r="K13">
            <v>1064.95</v>
          </cell>
          <cell r="L13">
            <v>1766</v>
          </cell>
          <cell r="M13">
            <v>1509.8586559999999</v>
          </cell>
        </row>
        <row r="14">
          <cell r="C14">
            <v>13572.440699999999</v>
          </cell>
          <cell r="D14">
            <v>2489.6193000000003</v>
          </cell>
          <cell r="E14">
            <v>9814</v>
          </cell>
          <cell r="F14">
            <v>8307.8046000000013</v>
          </cell>
          <cell r="G14">
            <v>4174</v>
          </cell>
          <cell r="H14">
            <v>3984.264409999998</v>
          </cell>
          <cell r="L14">
            <v>13988</v>
          </cell>
          <cell r="M14">
            <v>12292.069009999999</v>
          </cell>
        </row>
        <row r="15">
          <cell r="C15">
            <v>723.26930000000004</v>
          </cell>
          <cell r="D15">
            <v>132.67070000000001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855.94</v>
          </cell>
          <cell r="L15">
            <v>0</v>
          </cell>
          <cell r="M15">
            <v>0</v>
          </cell>
        </row>
        <row r="16">
          <cell r="C16">
            <v>86.291399999999996</v>
          </cell>
          <cell r="D16">
            <v>15.828600000000009</v>
          </cell>
          <cell r="E16">
            <v>59</v>
          </cell>
          <cell r="F16">
            <v>85</v>
          </cell>
          <cell r="G16">
            <v>16</v>
          </cell>
          <cell r="H16">
            <v>15</v>
          </cell>
          <cell r="K16">
            <v>102.12</v>
          </cell>
          <cell r="L16">
            <v>75</v>
          </cell>
          <cell r="M16">
            <v>100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1175.1922</v>
          </cell>
          <cell r="D20">
            <v>215.56780000000003</v>
          </cell>
          <cell r="E20">
            <v>136</v>
          </cell>
          <cell r="F20">
            <v>218.88</v>
          </cell>
          <cell r="G20">
            <v>78</v>
          </cell>
          <cell r="H20">
            <v>128</v>
          </cell>
          <cell r="K20">
            <v>1390.76</v>
          </cell>
          <cell r="L20">
            <v>214</v>
          </cell>
          <cell r="M20">
            <v>346.88</v>
          </cell>
        </row>
        <row r="21">
          <cell r="C21">
            <v>33478.300049999998</v>
          </cell>
          <cell r="D21">
            <v>6140.9899500000029</v>
          </cell>
          <cell r="E21">
            <v>7079</v>
          </cell>
          <cell r="F21">
            <v>8471</v>
          </cell>
          <cell r="G21">
            <v>1541</v>
          </cell>
          <cell r="H21">
            <v>1754</v>
          </cell>
          <cell r="L21">
            <v>8620</v>
          </cell>
          <cell r="M21">
            <v>10225</v>
          </cell>
        </row>
        <row r="22">
          <cell r="C22">
            <v>717.6078</v>
          </cell>
          <cell r="D22">
            <v>131.63220000000001</v>
          </cell>
          <cell r="E22">
            <v>592</v>
          </cell>
          <cell r="F22">
            <v>536</v>
          </cell>
          <cell r="G22">
            <v>0</v>
          </cell>
          <cell r="H22">
            <v>0</v>
          </cell>
          <cell r="K22">
            <v>849.24</v>
          </cell>
          <cell r="L22">
            <v>592</v>
          </cell>
          <cell r="M22">
            <v>536</v>
          </cell>
        </row>
        <row r="23">
          <cell r="C23">
            <v>361.47410000000002</v>
          </cell>
          <cell r="D23">
            <v>66.305899999999951</v>
          </cell>
          <cell r="E23">
            <v>34</v>
          </cell>
          <cell r="F23">
            <v>30</v>
          </cell>
          <cell r="G23">
            <v>0</v>
          </cell>
          <cell r="H23">
            <v>0</v>
          </cell>
          <cell r="L23">
            <v>34</v>
          </cell>
          <cell r="M23">
            <v>30</v>
          </cell>
        </row>
        <row r="24">
          <cell r="C24">
            <v>4067.6441</v>
          </cell>
          <cell r="D24">
            <v>746.13589999999976</v>
          </cell>
          <cell r="E24">
            <v>3787</v>
          </cell>
          <cell r="F24">
            <v>3478</v>
          </cell>
          <cell r="G24">
            <v>387</v>
          </cell>
          <cell r="H24">
            <v>624</v>
          </cell>
          <cell r="K24">
            <v>4813.78</v>
          </cell>
          <cell r="L24">
            <v>4174</v>
          </cell>
          <cell r="M24">
            <v>4102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529.88260000000002</v>
          </cell>
          <cell r="D27">
            <v>97.197400000000016</v>
          </cell>
          <cell r="E27">
            <v>85</v>
          </cell>
          <cell r="F27">
            <v>296</v>
          </cell>
          <cell r="G27">
            <v>101</v>
          </cell>
          <cell r="H27">
            <v>281</v>
          </cell>
          <cell r="L27">
            <v>186</v>
          </cell>
          <cell r="M27">
            <v>577</v>
          </cell>
        </row>
        <row r="28">
          <cell r="C28">
            <v>86.291399999999996</v>
          </cell>
          <cell r="D28">
            <v>15.828600000000009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L29">
            <v>0</v>
          </cell>
          <cell r="M29">
            <v>0</v>
          </cell>
        </row>
        <row r="30">
          <cell r="C30">
            <v>361.44875000000002</v>
          </cell>
          <cell r="D30">
            <v>66.301249999999982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320</v>
          </cell>
          <cell r="H31">
            <v>923</v>
          </cell>
          <cell r="L31">
            <v>320</v>
          </cell>
          <cell r="M31">
            <v>923</v>
          </cell>
        </row>
        <row r="32">
          <cell r="C32">
            <v>4249.2937499999998</v>
          </cell>
          <cell r="D32">
            <v>779.45625000000018</v>
          </cell>
          <cell r="E32">
            <v>437</v>
          </cell>
          <cell r="F32">
            <v>1192.1935038999998</v>
          </cell>
          <cell r="G32">
            <v>312</v>
          </cell>
          <cell r="H32">
            <v>912.25802390000001</v>
          </cell>
          <cell r="L32">
            <v>749</v>
          </cell>
          <cell r="M32">
            <v>2104.4515277999999</v>
          </cell>
        </row>
        <row r="33">
          <cell r="C33">
            <v>4067.9905499999995</v>
          </cell>
          <cell r="D33">
            <v>746.19945000000007</v>
          </cell>
          <cell r="E33">
            <v>2021</v>
          </cell>
          <cell r="F33">
            <v>2071</v>
          </cell>
          <cell r="G33">
            <v>243</v>
          </cell>
          <cell r="H33">
            <v>307</v>
          </cell>
          <cell r="L33">
            <v>2264</v>
          </cell>
          <cell r="M33">
            <v>2378</v>
          </cell>
        </row>
        <row r="34">
          <cell r="C34">
            <v>1536.9029</v>
          </cell>
          <cell r="D34">
            <v>281.91709999999989</v>
          </cell>
          <cell r="E34">
            <v>646</v>
          </cell>
          <cell r="F34">
            <v>990.92544999999996</v>
          </cell>
          <cell r="G34">
            <v>104</v>
          </cell>
          <cell r="H34">
            <v>169</v>
          </cell>
          <cell r="L34">
            <v>750</v>
          </cell>
          <cell r="M34">
            <v>1159.92545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86.291399999999996</v>
          </cell>
          <cell r="D36">
            <v>15.828600000000009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129.44555</v>
          </cell>
          <cell r="D38">
            <v>23.744450000000001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129.44555</v>
          </cell>
          <cell r="D40">
            <v>23.744450000000001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262.84570000000002</v>
          </cell>
          <cell r="D42">
            <v>48.21429999999998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168.50145000000001</v>
          </cell>
          <cell r="D44">
            <v>30.908549999999991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526.1730500000001</v>
          </cell>
          <cell r="D56">
            <v>96.516949999999952</v>
          </cell>
          <cell r="E56">
            <v>333</v>
          </cell>
          <cell r="F56">
            <v>312</v>
          </cell>
          <cell r="G56">
            <v>31</v>
          </cell>
          <cell r="H56">
            <v>34</v>
          </cell>
          <cell r="L56">
            <v>364</v>
          </cell>
          <cell r="M56">
            <v>346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622.69000000000005</v>
          </cell>
          <cell r="L58">
            <v>364</v>
          </cell>
          <cell r="M58">
            <v>346</v>
          </cell>
        </row>
        <row r="59">
          <cell r="C59">
            <v>13620.86765</v>
          </cell>
          <cell r="D59">
            <v>2498.5023500000007</v>
          </cell>
          <cell r="E59">
            <v>21323</v>
          </cell>
          <cell r="F59">
            <v>11679.53</v>
          </cell>
          <cell r="G59">
            <v>15</v>
          </cell>
          <cell r="H59">
            <v>32</v>
          </cell>
          <cell r="L59">
            <v>21338</v>
          </cell>
          <cell r="M59">
            <v>11711.53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16119.37</v>
          </cell>
          <cell r="M61">
            <v>11711.53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92950</v>
          </cell>
          <cell r="D65">
            <v>17050</v>
          </cell>
          <cell r="E65">
            <v>55294</v>
          </cell>
          <cell r="F65">
            <v>48696.325890600005</v>
          </cell>
          <cell r="G65">
            <v>9219</v>
          </cell>
          <cell r="H65">
            <v>12377.101433899998</v>
          </cell>
          <cell r="K65">
            <v>110000</v>
          </cell>
          <cell r="M65">
            <v>61073.4273245</v>
          </cell>
        </row>
      </sheetData>
      <sheetData sheetId="2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102.83040904522612</v>
          </cell>
          <cell r="D10">
            <v>18.239590954773874</v>
          </cell>
          <cell r="E10">
            <v>41</v>
          </cell>
          <cell r="F10">
            <v>36.06</v>
          </cell>
          <cell r="G10">
            <v>0</v>
          </cell>
          <cell r="H10">
            <v>0</v>
          </cell>
          <cell r="L10">
            <v>41</v>
          </cell>
          <cell r="M10">
            <v>36.06</v>
          </cell>
        </row>
        <row r="11">
          <cell r="C11">
            <v>2398.5551758793972</v>
          </cell>
          <cell r="D11">
            <v>425.44482412060279</v>
          </cell>
          <cell r="E11">
            <v>4614</v>
          </cell>
          <cell r="F11">
            <v>2558.2199999999998</v>
          </cell>
          <cell r="G11">
            <v>410</v>
          </cell>
          <cell r="H11">
            <v>161.5</v>
          </cell>
          <cell r="L11">
            <v>5024</v>
          </cell>
          <cell r="M11">
            <v>2719.72</v>
          </cell>
        </row>
        <row r="12">
          <cell r="C12">
            <v>2242.8953999999999</v>
          </cell>
          <cell r="D12">
            <v>397.83460000000014</v>
          </cell>
          <cell r="E12">
            <v>3220</v>
          </cell>
          <cell r="F12">
            <v>2249</v>
          </cell>
          <cell r="G12">
            <v>272</v>
          </cell>
          <cell r="H12">
            <v>275.08</v>
          </cell>
          <cell r="L12">
            <v>3492</v>
          </cell>
          <cell r="M12">
            <v>2524.08</v>
          </cell>
        </row>
        <row r="13">
          <cell r="C13">
            <v>256.84245226130651</v>
          </cell>
          <cell r="D13">
            <v>45.557547738693472</v>
          </cell>
          <cell r="E13">
            <v>85</v>
          </cell>
          <cell r="F13">
            <v>43.48</v>
          </cell>
          <cell r="G13">
            <v>0</v>
          </cell>
          <cell r="H13">
            <v>0</v>
          </cell>
          <cell r="K13">
            <v>302.39999999999998</v>
          </cell>
          <cell r="L13">
            <v>85</v>
          </cell>
          <cell r="M13">
            <v>43.48</v>
          </cell>
        </row>
        <row r="14">
          <cell r="C14">
            <v>256.84245226130651</v>
          </cell>
          <cell r="D14">
            <v>45.557547738693472</v>
          </cell>
          <cell r="E14">
            <v>122</v>
          </cell>
          <cell r="F14">
            <v>80.489999999999995</v>
          </cell>
          <cell r="G14">
            <v>2</v>
          </cell>
          <cell r="H14">
            <v>1</v>
          </cell>
          <cell r="L14">
            <v>124</v>
          </cell>
          <cell r="M14">
            <v>81.489999999999995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2304.685374874372</v>
          </cell>
          <cell r="D21">
            <v>408.79462512562804</v>
          </cell>
          <cell r="E21">
            <v>2574</v>
          </cell>
          <cell r="F21">
            <v>1750.58</v>
          </cell>
          <cell r="G21">
            <v>398</v>
          </cell>
          <cell r="H21">
            <v>248.96</v>
          </cell>
          <cell r="L21">
            <v>2972</v>
          </cell>
          <cell r="M21">
            <v>1999.54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L23">
            <v>0</v>
          </cell>
          <cell r="M23">
            <v>0</v>
          </cell>
        </row>
        <row r="24">
          <cell r="C24">
            <v>224.37192663316583</v>
          </cell>
          <cell r="D24">
            <v>39.798073366834188</v>
          </cell>
          <cell r="E24">
            <v>112</v>
          </cell>
          <cell r="F24">
            <v>105</v>
          </cell>
          <cell r="G24">
            <v>0</v>
          </cell>
          <cell r="H24">
            <v>0</v>
          </cell>
          <cell r="K24">
            <v>264.17</v>
          </cell>
          <cell r="L24">
            <v>112</v>
          </cell>
          <cell r="M24">
            <v>105</v>
          </cell>
        </row>
        <row r="25">
          <cell r="C25">
            <v>0</v>
          </cell>
          <cell r="D25">
            <v>0</v>
          </cell>
          <cell r="E25">
            <v>10</v>
          </cell>
          <cell r="F25">
            <v>6</v>
          </cell>
          <cell r="G25">
            <v>0</v>
          </cell>
          <cell r="H25">
            <v>0</v>
          </cell>
          <cell r="K25">
            <v>0</v>
          </cell>
          <cell r="L25">
            <v>10</v>
          </cell>
          <cell r="M25">
            <v>6</v>
          </cell>
        </row>
        <row r="27">
          <cell r="C27">
            <v>102.83040904522612</v>
          </cell>
          <cell r="D27">
            <v>18.239590954773874</v>
          </cell>
          <cell r="E27">
            <v>2</v>
          </cell>
          <cell r="F27">
            <v>3</v>
          </cell>
          <cell r="L27">
            <v>2</v>
          </cell>
          <cell r="M27">
            <v>3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L32">
            <v>0</v>
          </cell>
          <cell r="M32">
            <v>0</v>
          </cell>
        </row>
        <row r="33">
          <cell r="C33">
            <v>102.83040904522612</v>
          </cell>
          <cell r="D33">
            <v>18.239590954773874</v>
          </cell>
          <cell r="E33">
            <v>0</v>
          </cell>
          <cell r="F33">
            <v>0</v>
          </cell>
          <cell r="L33">
            <v>0</v>
          </cell>
          <cell r="M33">
            <v>0</v>
          </cell>
        </row>
        <row r="34">
          <cell r="C34">
            <v>628.76289346733665</v>
          </cell>
          <cell r="D34">
            <v>111.52710653266331</v>
          </cell>
          <cell r="E34">
            <v>524</v>
          </cell>
          <cell r="F34">
            <v>239.81</v>
          </cell>
          <cell r="L34">
            <v>524</v>
          </cell>
          <cell r="M34">
            <v>239.81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51.419451256281405</v>
          </cell>
          <cell r="D45">
            <v>9.1205487437185937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2215.4699939698494</v>
          </cell>
          <cell r="D57">
            <v>392.97000603015067</v>
          </cell>
          <cell r="E57">
            <v>5346</v>
          </cell>
          <cell r="F57">
            <v>3815.43</v>
          </cell>
          <cell r="G57">
            <v>359</v>
          </cell>
          <cell r="H57">
            <v>285.17</v>
          </cell>
          <cell r="L57">
            <v>5705</v>
          </cell>
          <cell r="M57">
            <v>4100.5999999999995</v>
          </cell>
        </row>
        <row r="58">
          <cell r="K58">
            <v>2608.44</v>
          </cell>
          <cell r="L58">
            <v>5705</v>
          </cell>
          <cell r="M58">
            <v>4100.5999999999995</v>
          </cell>
        </row>
        <row r="59">
          <cell r="C59">
            <v>6013.6636522613071</v>
          </cell>
          <cell r="D59">
            <v>1066.676347738693</v>
          </cell>
          <cell r="E59">
            <v>19838</v>
          </cell>
          <cell r="F59">
            <v>6273.14</v>
          </cell>
          <cell r="G59">
            <v>515</v>
          </cell>
          <cell r="H59">
            <v>137.06</v>
          </cell>
          <cell r="L59">
            <v>20353</v>
          </cell>
          <cell r="M59">
            <v>6410.2000000000007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7080.34</v>
          </cell>
          <cell r="M61">
            <v>6410.2000000000007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16902</v>
          </cell>
          <cell r="D65">
            <v>2997.9999999999995</v>
          </cell>
          <cell r="E65">
            <v>36488</v>
          </cell>
          <cell r="F65">
            <v>17160.21</v>
          </cell>
          <cell r="G65">
            <v>1956</v>
          </cell>
          <cell r="H65">
            <v>1108.77</v>
          </cell>
          <cell r="K65">
            <v>19900</v>
          </cell>
          <cell r="M65">
            <v>18268.98</v>
          </cell>
        </row>
      </sheetData>
      <sheetData sheetId="21">
        <row r="8">
          <cell r="C8">
            <v>29.240999999999996</v>
          </cell>
          <cell r="D8">
            <v>3.2490000000000059</v>
          </cell>
          <cell r="E8">
            <v>29</v>
          </cell>
          <cell r="F8">
            <v>18.66</v>
          </cell>
          <cell r="G8">
            <v>3</v>
          </cell>
          <cell r="H8">
            <v>1.72</v>
          </cell>
          <cell r="K8">
            <v>32.49</v>
          </cell>
          <cell r="L8">
            <v>32</v>
          </cell>
          <cell r="M8">
            <v>20.38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1538.9459999999999</v>
          </cell>
          <cell r="D10">
            <v>170.99400000000014</v>
          </cell>
          <cell r="E10">
            <v>539</v>
          </cell>
          <cell r="F10">
            <v>469.85</v>
          </cell>
          <cell r="G10">
            <v>1</v>
          </cell>
          <cell r="H10">
            <v>1.5</v>
          </cell>
          <cell r="L10">
            <v>540</v>
          </cell>
          <cell r="M10">
            <v>471.35</v>
          </cell>
        </row>
        <row r="11">
          <cell r="C11">
            <v>1553.5889999999997</v>
          </cell>
          <cell r="D11">
            <v>172.62100000000032</v>
          </cell>
          <cell r="E11">
            <v>2512</v>
          </cell>
          <cell r="F11">
            <v>1367.8</v>
          </cell>
          <cell r="G11">
            <v>258</v>
          </cell>
          <cell r="H11">
            <v>189.12</v>
          </cell>
          <cell r="L11">
            <v>2770</v>
          </cell>
          <cell r="M11">
            <v>1556.92</v>
          </cell>
        </row>
        <row r="12">
          <cell r="C12">
            <v>1674.8369999999998</v>
          </cell>
          <cell r="D12">
            <v>186.0930000000003</v>
          </cell>
          <cell r="E12">
            <v>1792</v>
          </cell>
          <cell r="F12">
            <v>1709</v>
          </cell>
          <cell r="G12">
            <v>123</v>
          </cell>
          <cell r="H12">
            <v>78.287000000000006</v>
          </cell>
          <cell r="L12">
            <v>1915</v>
          </cell>
          <cell r="M12">
            <v>1787.287</v>
          </cell>
        </row>
        <row r="13">
          <cell r="C13">
            <v>471.52799999999991</v>
          </cell>
          <cell r="D13">
            <v>52.392000000000053</v>
          </cell>
          <cell r="E13">
            <v>668</v>
          </cell>
          <cell r="F13">
            <v>510.12</v>
          </cell>
          <cell r="G13">
            <v>89</v>
          </cell>
          <cell r="H13">
            <v>54.68</v>
          </cell>
          <cell r="K13">
            <v>523.91999999999996</v>
          </cell>
          <cell r="L13">
            <v>757</v>
          </cell>
          <cell r="M13">
            <v>564.79999999999995</v>
          </cell>
        </row>
        <row r="14">
          <cell r="C14">
            <v>121.968</v>
          </cell>
          <cell r="D14">
            <v>13.552000000000007</v>
          </cell>
          <cell r="E14">
            <v>107</v>
          </cell>
          <cell r="F14">
            <v>87.5</v>
          </cell>
          <cell r="G14">
            <v>2</v>
          </cell>
          <cell r="H14">
            <v>1</v>
          </cell>
          <cell r="L14">
            <v>109</v>
          </cell>
          <cell r="M14">
            <v>88.5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23.165999999999997</v>
          </cell>
          <cell r="D16">
            <v>2.5740000000000016</v>
          </cell>
          <cell r="E16">
            <v>23</v>
          </cell>
          <cell r="F16">
            <v>9.36</v>
          </cell>
          <cell r="G16">
            <v>0</v>
          </cell>
          <cell r="H16">
            <v>0</v>
          </cell>
          <cell r="K16">
            <v>25.74</v>
          </cell>
          <cell r="L16">
            <v>23</v>
          </cell>
          <cell r="M16">
            <v>9.36</v>
          </cell>
        </row>
        <row r="17">
          <cell r="C17">
            <v>22.166999999999998</v>
          </cell>
          <cell r="D17">
            <v>2.463000000000001</v>
          </cell>
          <cell r="E17">
            <v>4</v>
          </cell>
          <cell r="F17">
            <v>7.45</v>
          </cell>
          <cell r="G17">
            <v>1</v>
          </cell>
          <cell r="H17">
            <v>1</v>
          </cell>
          <cell r="L17">
            <v>5</v>
          </cell>
          <cell r="M17">
            <v>8.4499999999999993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166.50899999999999</v>
          </cell>
          <cell r="D20">
            <v>18.501000000000005</v>
          </cell>
          <cell r="E20">
            <v>68</v>
          </cell>
          <cell r="F20">
            <v>56</v>
          </cell>
          <cell r="G20">
            <v>0</v>
          </cell>
          <cell r="H20">
            <v>0</v>
          </cell>
          <cell r="K20">
            <v>185.01</v>
          </cell>
          <cell r="L20">
            <v>68</v>
          </cell>
          <cell r="M20">
            <v>56</v>
          </cell>
        </row>
        <row r="21">
          <cell r="C21">
            <v>1674.3149999999998</v>
          </cell>
          <cell r="D21">
            <v>186.03500000000008</v>
          </cell>
          <cell r="E21">
            <v>14187</v>
          </cell>
          <cell r="F21">
            <v>753</v>
          </cell>
          <cell r="G21">
            <v>0</v>
          </cell>
          <cell r="H21">
            <v>0</v>
          </cell>
          <cell r="L21">
            <v>14187</v>
          </cell>
          <cell r="M21">
            <v>753</v>
          </cell>
        </row>
        <row r="22">
          <cell r="C22">
            <v>40.364999999999995</v>
          </cell>
          <cell r="D22">
            <v>4.4850000000000065</v>
          </cell>
          <cell r="E22">
            <v>31</v>
          </cell>
          <cell r="F22">
            <v>26.99</v>
          </cell>
          <cell r="G22">
            <v>1</v>
          </cell>
          <cell r="H22">
            <v>3.15</v>
          </cell>
          <cell r="K22">
            <v>44.85</v>
          </cell>
          <cell r="L22">
            <v>32</v>
          </cell>
          <cell r="M22">
            <v>30.139999999999997</v>
          </cell>
        </row>
        <row r="23">
          <cell r="C23">
            <v>37.241999999999997</v>
          </cell>
          <cell r="D23">
            <v>4.1380000000000052</v>
          </cell>
          <cell r="E23">
            <v>35</v>
          </cell>
          <cell r="F23">
            <v>31.56</v>
          </cell>
          <cell r="G23">
            <v>1</v>
          </cell>
          <cell r="H23">
            <v>3.15</v>
          </cell>
          <cell r="L23">
            <v>36</v>
          </cell>
          <cell r="M23">
            <v>34.71</v>
          </cell>
        </row>
        <row r="24">
          <cell r="C24">
            <v>210.59999999999997</v>
          </cell>
          <cell r="D24">
            <v>23.400000000000034</v>
          </cell>
          <cell r="E24">
            <v>277</v>
          </cell>
          <cell r="F24">
            <v>162.28800000000001</v>
          </cell>
          <cell r="G24">
            <v>1</v>
          </cell>
          <cell r="H24">
            <v>3.15</v>
          </cell>
          <cell r="K24">
            <v>234</v>
          </cell>
          <cell r="L24">
            <v>278</v>
          </cell>
          <cell r="M24">
            <v>165.43800000000002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48.563999999999993</v>
          </cell>
          <cell r="D27">
            <v>5.3960000000000079</v>
          </cell>
          <cell r="E27">
            <v>21</v>
          </cell>
          <cell r="F27">
            <v>70</v>
          </cell>
          <cell r="G27">
            <v>10</v>
          </cell>
          <cell r="H27">
            <v>75</v>
          </cell>
          <cell r="L27">
            <v>31</v>
          </cell>
          <cell r="M27">
            <v>145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421.20899999999995</v>
          </cell>
          <cell r="D32">
            <v>46.801000000000045</v>
          </cell>
          <cell r="E32">
            <v>106</v>
          </cell>
          <cell r="F32">
            <v>230.75952289999992</v>
          </cell>
          <cell r="G32">
            <v>189</v>
          </cell>
          <cell r="H32">
            <v>449.16</v>
          </cell>
          <cell r="L32">
            <v>295</v>
          </cell>
          <cell r="M32">
            <v>679.91952289999995</v>
          </cell>
        </row>
        <row r="33">
          <cell r="C33">
            <v>2158.6770000000001</v>
          </cell>
          <cell r="D33">
            <v>239.85300000000007</v>
          </cell>
          <cell r="E33">
            <v>133.19069049999999</v>
          </cell>
          <cell r="F33">
            <v>232.80389600000001</v>
          </cell>
          <cell r="G33">
            <v>582</v>
          </cell>
          <cell r="H33">
            <v>1578</v>
          </cell>
          <cell r="L33">
            <v>715.19069049999996</v>
          </cell>
          <cell r="M33">
            <v>1810.8038959999999</v>
          </cell>
        </row>
        <row r="34">
          <cell r="C34">
            <v>252.02699999999993</v>
          </cell>
          <cell r="D34">
            <v>28.003000000000043</v>
          </cell>
          <cell r="E34">
            <v>346</v>
          </cell>
          <cell r="F34">
            <v>336.73454500000003</v>
          </cell>
          <cell r="L34">
            <v>346</v>
          </cell>
          <cell r="M34">
            <v>336.73454500000003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22.436999999999998</v>
          </cell>
          <cell r="D42">
            <v>2.4930000000000021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23.381999999999998</v>
          </cell>
          <cell r="D45">
            <v>2.5980000000000025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15.479999999999999</v>
          </cell>
          <cell r="D46">
            <v>1.7200000000000006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23.354999999999997</v>
          </cell>
          <cell r="D50">
            <v>2.5950000000000024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2807.9279999999999</v>
          </cell>
          <cell r="D57">
            <v>311.99200000000019</v>
          </cell>
          <cell r="E57">
            <v>5398</v>
          </cell>
          <cell r="F57">
            <v>4165.4711099999768</v>
          </cell>
          <cell r="L57">
            <v>5398</v>
          </cell>
          <cell r="M57">
            <v>4165.4711099999768</v>
          </cell>
        </row>
        <row r="58">
          <cell r="K58">
            <v>3119.92</v>
          </cell>
          <cell r="L58">
            <v>5398</v>
          </cell>
          <cell r="M58">
            <v>4165.4711099999768</v>
          </cell>
        </row>
        <row r="59">
          <cell r="C59">
            <v>13662.467999999999</v>
          </cell>
          <cell r="D59">
            <v>1518.0520000000015</v>
          </cell>
          <cell r="E59">
            <v>51782</v>
          </cell>
          <cell r="F59">
            <v>19527.32</v>
          </cell>
          <cell r="G59">
            <v>21</v>
          </cell>
          <cell r="H59">
            <v>12</v>
          </cell>
          <cell r="L59">
            <v>51803</v>
          </cell>
          <cell r="M59">
            <v>19539.32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15180.52</v>
          </cell>
          <cell r="M61">
            <v>19539.32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27000</v>
          </cell>
          <cell r="D65">
            <v>3000.0000000000027</v>
          </cell>
          <cell r="E65">
            <v>78058.190690499992</v>
          </cell>
          <cell r="F65">
            <v>29772.667073899975</v>
          </cell>
          <cell r="G65">
            <v>1282</v>
          </cell>
          <cell r="H65">
            <v>2450.9169999999999</v>
          </cell>
          <cell r="K65">
            <v>30000</v>
          </cell>
          <cell r="M65">
            <v>32223.584073899976</v>
          </cell>
        </row>
      </sheetData>
      <sheetData sheetId="22">
        <row r="8">
          <cell r="C8">
            <v>1139.9476941831633</v>
          </cell>
          <cell r="D8">
            <v>267.97230581683675</v>
          </cell>
          <cell r="E8">
            <v>283</v>
          </cell>
          <cell r="F8">
            <v>282.44</v>
          </cell>
          <cell r="G8">
            <v>9</v>
          </cell>
          <cell r="H8">
            <v>13.51</v>
          </cell>
          <cell r="K8">
            <v>1407.92</v>
          </cell>
          <cell r="L8">
            <v>292</v>
          </cell>
          <cell r="M8">
            <v>295.95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4185.4731887320431</v>
          </cell>
          <cell r="D10">
            <v>983.89681126795676</v>
          </cell>
          <cell r="E10">
            <v>1284</v>
          </cell>
          <cell r="F10">
            <v>1170.68958</v>
          </cell>
          <cell r="G10">
            <v>671</v>
          </cell>
          <cell r="H10">
            <v>567.88</v>
          </cell>
          <cell r="L10">
            <v>1955</v>
          </cell>
          <cell r="M10">
            <v>1738.5695799999999</v>
          </cell>
        </row>
        <row r="11">
          <cell r="C11">
            <v>7470.6118151467717</v>
          </cell>
          <cell r="D11">
            <v>1756.1481848532285</v>
          </cell>
          <cell r="E11">
            <v>3122</v>
          </cell>
          <cell r="F11">
            <v>2555</v>
          </cell>
          <cell r="G11">
            <v>1512</v>
          </cell>
          <cell r="H11">
            <v>1280.32</v>
          </cell>
          <cell r="L11">
            <v>4634</v>
          </cell>
          <cell r="M11">
            <v>3835.3199999999997</v>
          </cell>
        </row>
        <row r="12">
          <cell r="C12">
            <v>7227.5737878703931</v>
          </cell>
          <cell r="D12">
            <v>1699.0162121296071</v>
          </cell>
          <cell r="E12">
            <v>6950</v>
          </cell>
          <cell r="F12">
            <v>7427</v>
          </cell>
          <cell r="G12">
            <v>1535</v>
          </cell>
          <cell r="H12">
            <v>1695.54</v>
          </cell>
          <cell r="L12">
            <v>8485</v>
          </cell>
          <cell r="M12">
            <v>9122.5400000000009</v>
          </cell>
        </row>
        <row r="13">
          <cell r="C13">
            <v>1953.2915324088824</v>
          </cell>
          <cell r="D13">
            <v>459.16846759111763</v>
          </cell>
          <cell r="E13">
            <v>914</v>
          </cell>
          <cell r="F13">
            <v>846.15404000000001</v>
          </cell>
          <cell r="G13">
            <v>0</v>
          </cell>
          <cell r="H13">
            <v>0</v>
          </cell>
          <cell r="K13">
            <v>2412.46</v>
          </cell>
          <cell r="L13">
            <v>914</v>
          </cell>
          <cell r="M13">
            <v>846.15404000000001</v>
          </cell>
        </row>
        <row r="14">
          <cell r="C14">
            <v>2100.7158719714075</v>
          </cell>
          <cell r="D14">
            <v>493.82412802859244</v>
          </cell>
          <cell r="E14">
            <v>823</v>
          </cell>
          <cell r="F14">
            <v>485.37988000000001</v>
          </cell>
          <cell r="G14">
            <v>481</v>
          </cell>
          <cell r="H14">
            <v>351</v>
          </cell>
          <cell r="L14">
            <v>1304</v>
          </cell>
          <cell r="M14">
            <v>836.37987999999996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163</v>
          </cell>
          <cell r="F16">
            <v>137</v>
          </cell>
          <cell r="G16">
            <v>0</v>
          </cell>
          <cell r="H16">
            <v>0</v>
          </cell>
          <cell r="K16">
            <v>0</v>
          </cell>
          <cell r="L16">
            <v>163</v>
          </cell>
          <cell r="M16">
            <v>137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1139.9476941831633</v>
          </cell>
          <cell r="D18">
            <v>267.97230581683675</v>
          </cell>
          <cell r="E18">
            <v>106</v>
          </cell>
          <cell r="F18">
            <v>148.08000000000001</v>
          </cell>
          <cell r="G18">
            <v>29</v>
          </cell>
          <cell r="H18">
            <v>40</v>
          </cell>
          <cell r="K18">
            <v>1407.92</v>
          </cell>
          <cell r="L18">
            <v>135</v>
          </cell>
          <cell r="M18">
            <v>188.08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1768.4848237909873</v>
          </cell>
          <cell r="D20">
            <v>415.72517620901272</v>
          </cell>
          <cell r="E20">
            <v>660</v>
          </cell>
          <cell r="F20">
            <v>452.15</v>
          </cell>
          <cell r="G20">
            <v>399</v>
          </cell>
          <cell r="H20">
            <v>340</v>
          </cell>
          <cell r="K20">
            <v>2184.21</v>
          </cell>
          <cell r="L20">
            <v>1059</v>
          </cell>
          <cell r="M20">
            <v>792.15</v>
          </cell>
        </row>
        <row r="21">
          <cell r="C21">
            <v>39050.268830260298</v>
          </cell>
          <cell r="D21">
            <v>9179.7111697397049</v>
          </cell>
          <cell r="E21">
            <v>17364</v>
          </cell>
          <cell r="F21">
            <v>14342.08</v>
          </cell>
          <cell r="G21">
            <v>15098</v>
          </cell>
          <cell r="H21">
            <v>13452.67</v>
          </cell>
          <cell r="L21">
            <v>32462</v>
          </cell>
          <cell r="M21">
            <v>27794.75</v>
          </cell>
        </row>
        <row r="22">
          <cell r="C22">
            <v>1805.0413315416904</v>
          </cell>
          <cell r="D22">
            <v>424.31866845830973</v>
          </cell>
          <cell r="E22">
            <v>600</v>
          </cell>
          <cell r="F22">
            <v>593.35</v>
          </cell>
          <cell r="G22">
            <v>179</v>
          </cell>
          <cell r="H22">
            <v>165.37</v>
          </cell>
          <cell r="K22">
            <v>2229.36</v>
          </cell>
          <cell r="L22">
            <v>779</v>
          </cell>
          <cell r="M22">
            <v>758.72</v>
          </cell>
        </row>
        <row r="23">
          <cell r="C23">
            <v>1139.9476941831633</v>
          </cell>
          <cell r="D23">
            <v>267.97230581683675</v>
          </cell>
          <cell r="E23">
            <v>231</v>
          </cell>
          <cell r="F23">
            <v>311.55</v>
          </cell>
          <cell r="G23">
            <v>159</v>
          </cell>
          <cell r="H23">
            <v>198</v>
          </cell>
          <cell r="L23">
            <v>390</v>
          </cell>
          <cell r="M23">
            <v>509.55</v>
          </cell>
        </row>
        <row r="24">
          <cell r="C24">
            <v>4843.6927452311356</v>
          </cell>
          <cell r="D24">
            <v>1138.6272547688641</v>
          </cell>
          <cell r="E24">
            <v>2522</v>
          </cell>
          <cell r="F24">
            <v>2378.7399999999998</v>
          </cell>
          <cell r="G24">
            <v>1360</v>
          </cell>
          <cell r="H24">
            <v>816.33</v>
          </cell>
          <cell r="K24">
            <v>5982.32</v>
          </cell>
          <cell r="L24">
            <v>3882</v>
          </cell>
          <cell r="M24">
            <v>3195.0699999999997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2361.7528176818541</v>
          </cell>
          <cell r="D27">
            <v>555.18718231814591</v>
          </cell>
          <cell r="E27">
            <v>102</v>
          </cell>
          <cell r="F27">
            <v>306</v>
          </cell>
          <cell r="G27">
            <v>117</v>
          </cell>
          <cell r="H27">
            <v>208</v>
          </cell>
          <cell r="L27">
            <v>219</v>
          </cell>
          <cell r="M27">
            <v>514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2298.6472979899427</v>
          </cell>
          <cell r="D32">
            <v>540.35270201005733</v>
          </cell>
          <cell r="E32">
            <v>270</v>
          </cell>
          <cell r="F32">
            <v>716.00394700000015</v>
          </cell>
          <cell r="G32">
            <v>537</v>
          </cell>
          <cell r="H32">
            <v>1198.1302224999999</v>
          </cell>
          <cell r="L32">
            <v>807</v>
          </cell>
          <cell r="M32">
            <v>1914.1341695000001</v>
          </cell>
        </row>
        <row r="33">
          <cell r="C33">
            <v>4782.0446278415784</v>
          </cell>
          <cell r="D33">
            <v>1124.1353721584219</v>
          </cell>
          <cell r="E33">
            <v>1002.847552</v>
          </cell>
          <cell r="F33">
            <v>1404.6581225</v>
          </cell>
          <cell r="G33">
            <v>547</v>
          </cell>
          <cell r="H33">
            <v>1339</v>
          </cell>
          <cell r="L33">
            <v>1549.847552</v>
          </cell>
          <cell r="M33">
            <v>2743.6581225</v>
          </cell>
        </row>
        <row r="34">
          <cell r="C34">
            <v>2298.6472979899427</v>
          </cell>
          <cell r="D34">
            <v>540.35270201005733</v>
          </cell>
          <cell r="E34">
            <v>335</v>
          </cell>
          <cell r="F34">
            <v>380</v>
          </cell>
          <cell r="G34">
            <v>218</v>
          </cell>
          <cell r="H34">
            <v>216.54</v>
          </cell>
          <cell r="L34">
            <v>553</v>
          </cell>
          <cell r="M34">
            <v>596.54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16274.754833626552</v>
          </cell>
          <cell r="D56">
            <v>3825.7751663734471</v>
          </cell>
          <cell r="E56">
            <v>18536</v>
          </cell>
          <cell r="F56">
            <v>12698.573</v>
          </cell>
          <cell r="G56">
            <v>3776</v>
          </cell>
          <cell r="H56">
            <v>2144.0100000000002</v>
          </cell>
          <cell r="L56">
            <v>22312</v>
          </cell>
          <cell r="M56">
            <v>14842.583000000001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20100.53</v>
          </cell>
          <cell r="L58">
            <v>22312</v>
          </cell>
          <cell r="M58">
            <v>14842.583000000001</v>
          </cell>
        </row>
        <row r="59">
          <cell r="C59">
            <v>15054.156115367034</v>
          </cell>
          <cell r="D59">
            <v>3538.8438846329664</v>
          </cell>
          <cell r="E59">
            <v>30037</v>
          </cell>
          <cell r="F59">
            <v>7758.23</v>
          </cell>
          <cell r="G59">
            <v>8589</v>
          </cell>
          <cell r="H59">
            <v>3914.02</v>
          </cell>
          <cell r="L59">
            <v>38626</v>
          </cell>
          <cell r="M59">
            <v>11672.25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18593</v>
          </cell>
          <cell r="M61">
            <v>11672.25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116895</v>
          </cell>
          <cell r="D65">
            <v>27479</v>
          </cell>
          <cell r="E65">
            <v>85304.847551999992</v>
          </cell>
          <cell r="F65">
            <v>54393.078569499994</v>
          </cell>
          <cell r="G65">
            <v>35216</v>
          </cell>
          <cell r="H65">
            <v>27940.320222500002</v>
          </cell>
          <cell r="K65">
            <v>144374</v>
          </cell>
          <cell r="M65">
            <v>82333.398791999993</v>
          </cell>
        </row>
      </sheetData>
      <sheetData sheetId="23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26348.309418816676</v>
          </cell>
          <cell r="D10">
            <v>3311.1105811833222</v>
          </cell>
          <cell r="E10">
            <v>7688</v>
          </cell>
          <cell r="F10">
            <v>11761.73</v>
          </cell>
          <cell r="G10">
            <v>3033</v>
          </cell>
          <cell r="H10">
            <v>5525.87</v>
          </cell>
          <cell r="L10">
            <v>10721</v>
          </cell>
          <cell r="M10">
            <v>17287.599999999999</v>
          </cell>
        </row>
        <row r="11">
          <cell r="C11">
            <v>3929.9725058459662</v>
          </cell>
          <cell r="D11">
            <v>493.86749415403392</v>
          </cell>
          <cell r="E11">
            <v>663</v>
          </cell>
          <cell r="F11">
            <v>559.57000000000005</v>
          </cell>
          <cell r="G11">
            <v>881</v>
          </cell>
          <cell r="H11">
            <v>925.91</v>
          </cell>
          <cell r="L11">
            <v>1544</v>
          </cell>
          <cell r="M11">
            <v>1485.48</v>
          </cell>
        </row>
        <row r="12">
          <cell r="C12">
            <v>12137.658041084938</v>
          </cell>
          <cell r="D12">
            <v>1525.3019589150608</v>
          </cell>
          <cell r="E12">
            <v>4929</v>
          </cell>
          <cell r="F12">
            <v>8920</v>
          </cell>
          <cell r="G12">
            <v>1604</v>
          </cell>
          <cell r="H12">
            <v>3658.51</v>
          </cell>
          <cell r="L12">
            <v>6533</v>
          </cell>
          <cell r="M12">
            <v>12578.51</v>
          </cell>
        </row>
        <row r="13">
          <cell r="C13">
            <v>1052.3361674416376</v>
          </cell>
          <cell r="D13">
            <v>132.24383255836233</v>
          </cell>
          <cell r="E13">
            <v>412</v>
          </cell>
          <cell r="F13">
            <v>553.8574916</v>
          </cell>
          <cell r="G13">
            <v>0</v>
          </cell>
          <cell r="H13">
            <v>0</v>
          </cell>
          <cell r="K13">
            <v>1184.58</v>
          </cell>
          <cell r="L13">
            <v>412</v>
          </cell>
          <cell r="M13">
            <v>553.8574916</v>
          </cell>
        </row>
        <row r="14">
          <cell r="C14">
            <v>27589.644657341065</v>
          </cell>
          <cell r="D14">
            <v>3467.1053426589351</v>
          </cell>
          <cell r="E14">
            <v>5778</v>
          </cell>
          <cell r="F14">
            <v>7869.07</v>
          </cell>
          <cell r="G14">
            <v>3150</v>
          </cell>
          <cell r="H14">
            <v>8958.93</v>
          </cell>
          <cell r="L14">
            <v>8928</v>
          </cell>
          <cell r="M14">
            <v>16828</v>
          </cell>
        </row>
        <row r="15">
          <cell r="C15">
            <v>596.00224107835243</v>
          </cell>
          <cell r="D15">
            <v>74.897758921647551</v>
          </cell>
          <cell r="E15">
            <v>26</v>
          </cell>
          <cell r="F15">
            <v>19.2</v>
          </cell>
          <cell r="G15">
            <v>0</v>
          </cell>
          <cell r="H15">
            <v>0</v>
          </cell>
          <cell r="K15">
            <v>670.9</v>
          </cell>
          <cell r="L15">
            <v>26</v>
          </cell>
          <cell r="M15">
            <v>19.2</v>
          </cell>
        </row>
        <row r="16">
          <cell r="C16">
            <v>102.73021189193722</v>
          </cell>
          <cell r="D16">
            <v>12.909788108062784</v>
          </cell>
          <cell r="E16">
            <v>28</v>
          </cell>
          <cell r="F16">
            <v>85.71</v>
          </cell>
          <cell r="G16">
            <v>0</v>
          </cell>
          <cell r="H16">
            <v>0</v>
          </cell>
          <cell r="K16">
            <v>115.64</v>
          </cell>
          <cell r="L16">
            <v>28</v>
          </cell>
          <cell r="M16">
            <v>85.71</v>
          </cell>
        </row>
        <row r="17">
          <cell r="C17">
            <v>76.034925941118175</v>
          </cell>
          <cell r="D17">
            <v>9.5550740588818286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203.43495782820494</v>
          </cell>
          <cell r="D18">
            <v>25.565042171795056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229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1318.1608068780297</v>
          </cell>
          <cell r="D20">
            <v>165.64919312197026</v>
          </cell>
          <cell r="E20">
            <v>356</v>
          </cell>
          <cell r="F20">
            <v>653</v>
          </cell>
          <cell r="G20">
            <v>38</v>
          </cell>
          <cell r="H20">
            <v>269.73</v>
          </cell>
          <cell r="K20">
            <v>1483.81</v>
          </cell>
          <cell r="L20">
            <v>394</v>
          </cell>
          <cell r="M20">
            <v>922.73</v>
          </cell>
        </row>
        <row r="21">
          <cell r="C21">
            <v>58793.075924500954</v>
          </cell>
          <cell r="D21">
            <v>7388.3440754990443</v>
          </cell>
          <cell r="E21">
            <v>17362</v>
          </cell>
          <cell r="F21">
            <v>16760</v>
          </cell>
          <cell r="G21">
            <v>2345</v>
          </cell>
          <cell r="H21">
            <v>12280</v>
          </cell>
          <cell r="L21">
            <v>19707</v>
          </cell>
          <cell r="M21">
            <v>29040</v>
          </cell>
        </row>
        <row r="22">
          <cell r="C22">
            <v>193.25432631418209</v>
          </cell>
          <cell r="D22">
            <v>24.285673685817898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217.54</v>
          </cell>
          <cell r="L22">
            <v>0</v>
          </cell>
          <cell r="M22">
            <v>0</v>
          </cell>
        </row>
        <row r="23">
          <cell r="C23">
            <v>1080.5772037270465</v>
          </cell>
          <cell r="D23">
            <v>135.79279627295341</v>
          </cell>
          <cell r="E23">
            <v>203</v>
          </cell>
          <cell r="F23">
            <v>225</v>
          </cell>
          <cell r="G23">
            <v>0</v>
          </cell>
          <cell r="H23">
            <v>0</v>
          </cell>
          <cell r="L23">
            <v>203</v>
          </cell>
          <cell r="M23">
            <v>225</v>
          </cell>
        </row>
        <row r="24">
          <cell r="C24">
            <v>4186.2294837286036</v>
          </cell>
          <cell r="D24">
            <v>526.07051627139663</v>
          </cell>
          <cell r="E24">
            <v>5889</v>
          </cell>
          <cell r="F24">
            <v>7211.53</v>
          </cell>
          <cell r="G24">
            <v>1543</v>
          </cell>
          <cell r="H24">
            <v>3467.24</v>
          </cell>
          <cell r="K24">
            <v>4712.3</v>
          </cell>
          <cell r="L24">
            <v>7432</v>
          </cell>
          <cell r="M24">
            <v>10678.77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1113.3577711674866</v>
          </cell>
          <cell r="D27">
            <v>139.91222883251339</v>
          </cell>
          <cell r="E27">
            <v>650</v>
          </cell>
          <cell r="F27">
            <v>11842</v>
          </cell>
          <cell r="G27">
            <v>60</v>
          </cell>
          <cell r="H27">
            <v>774</v>
          </cell>
          <cell r="L27">
            <v>710</v>
          </cell>
          <cell r="M27">
            <v>12616</v>
          </cell>
        </row>
        <row r="28">
          <cell r="C28">
            <v>491.07777440110658</v>
          </cell>
          <cell r="D28">
            <v>61.712225598893383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L29">
            <v>0</v>
          </cell>
          <cell r="M29">
            <v>0</v>
          </cell>
        </row>
        <row r="30">
          <cell r="C30">
            <v>240.63068570709987</v>
          </cell>
          <cell r="D30">
            <v>30.239314292900133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104.72902697976893</v>
          </cell>
          <cell r="D31">
            <v>13.160973020231069</v>
          </cell>
          <cell r="E31">
            <v>1158</v>
          </cell>
          <cell r="F31">
            <v>4983</v>
          </cell>
          <cell r="L31">
            <v>1158</v>
          </cell>
          <cell r="M31">
            <v>4983</v>
          </cell>
        </row>
        <row r="32">
          <cell r="C32">
            <v>14082.567306903482</v>
          </cell>
          <cell r="D32">
            <v>1769.7126930965187</v>
          </cell>
          <cell r="E32">
            <v>1776</v>
          </cell>
          <cell r="F32">
            <v>7238.984109900005</v>
          </cell>
          <cell r="G32">
            <v>2075</v>
          </cell>
          <cell r="H32">
            <v>8053.3527648000008</v>
          </cell>
          <cell r="L32">
            <v>3851</v>
          </cell>
          <cell r="M32">
            <v>15292.336874700006</v>
          </cell>
        </row>
        <row r="33">
          <cell r="C33">
            <v>14223.132867502418</v>
          </cell>
          <cell r="D33">
            <v>1787.3771324975824</v>
          </cell>
          <cell r="E33">
            <v>2468</v>
          </cell>
          <cell r="F33">
            <v>5313.0773765000004</v>
          </cell>
          <cell r="G33">
            <v>983</v>
          </cell>
          <cell r="H33">
            <v>1892</v>
          </cell>
          <cell r="L33">
            <v>3451</v>
          </cell>
          <cell r="M33">
            <v>7205.0773765000004</v>
          </cell>
        </row>
        <row r="34">
          <cell r="C34">
            <v>11100.201941519381</v>
          </cell>
          <cell r="D34">
            <v>1394.9280584806183</v>
          </cell>
          <cell r="E34">
            <v>1977</v>
          </cell>
          <cell r="F34">
            <v>3730.7370711999993</v>
          </cell>
          <cell r="G34">
            <v>583</v>
          </cell>
          <cell r="H34">
            <v>1121</v>
          </cell>
          <cell r="L34">
            <v>2560</v>
          </cell>
          <cell r="M34">
            <v>4851.7370711999993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2</v>
          </cell>
          <cell r="F38">
            <v>11.94</v>
          </cell>
          <cell r="L38">
            <v>2</v>
          </cell>
          <cell r="M38">
            <v>11.94</v>
          </cell>
        </row>
        <row r="39">
          <cell r="C39">
            <v>209.30703237512387</v>
          </cell>
          <cell r="D39">
            <v>26.302967624876146</v>
          </cell>
          <cell r="E39">
            <v>98</v>
          </cell>
          <cell r="F39">
            <v>175.15</v>
          </cell>
          <cell r="L39">
            <v>98</v>
          </cell>
          <cell r="M39">
            <v>175.15</v>
          </cell>
        </row>
        <row r="40">
          <cell r="C40">
            <v>620.929686129267</v>
          </cell>
          <cell r="D40">
            <v>78.030313870733039</v>
          </cell>
          <cell r="E40">
            <v>6</v>
          </cell>
          <cell r="F40">
            <v>23</v>
          </cell>
          <cell r="L40">
            <v>6</v>
          </cell>
          <cell r="M40">
            <v>23</v>
          </cell>
        </row>
        <row r="42">
          <cell r="C42">
            <v>212.66504172268117</v>
          </cell>
          <cell r="D42">
            <v>26.724958277318819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212.66504172268117</v>
          </cell>
          <cell r="D44">
            <v>26.724958277318819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305.41894542068496</v>
          </cell>
          <cell r="D47">
            <v>38.381054579315048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845.50766577542515</v>
          </cell>
          <cell r="D48">
            <v>106.25233422457484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178.59634900341624</v>
          </cell>
          <cell r="D49">
            <v>22.443650996583756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174.12788682928581</v>
          </cell>
          <cell r="D50">
            <v>21.882113170714177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2780.369554419131</v>
          </cell>
          <cell r="D56">
            <v>349.40044558086902</v>
          </cell>
          <cell r="E56">
            <v>1588</v>
          </cell>
          <cell r="F56">
            <v>1748.1746000000001</v>
          </cell>
          <cell r="G56">
            <v>239</v>
          </cell>
          <cell r="H56">
            <v>341.79</v>
          </cell>
          <cell r="L56">
            <v>1827</v>
          </cell>
          <cell r="M56">
            <v>2089.9646000000002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3129.77</v>
          </cell>
          <cell r="L58">
            <v>1827</v>
          </cell>
          <cell r="M58">
            <v>2089.9646000000002</v>
          </cell>
        </row>
        <row r="59">
          <cell r="C59">
            <v>112202.29455000286</v>
          </cell>
          <cell r="D59">
            <v>14100.115449997145</v>
          </cell>
          <cell r="E59">
            <v>187110</v>
          </cell>
          <cell r="F59">
            <v>58520.3</v>
          </cell>
          <cell r="G59">
            <v>1070</v>
          </cell>
          <cell r="H59">
            <v>346</v>
          </cell>
          <cell r="L59">
            <v>188180</v>
          </cell>
          <cell r="M59">
            <v>58866.3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126302.41</v>
          </cell>
          <cell r="M61">
            <v>58866.3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296705</v>
          </cell>
          <cell r="D65">
            <v>37285.999999999985</v>
          </cell>
          <cell r="E65">
            <v>240167</v>
          </cell>
          <cell r="F65">
            <v>148205.03064920002</v>
          </cell>
          <cell r="G65">
            <v>17604</v>
          </cell>
          <cell r="H65">
            <v>47614.332764800005</v>
          </cell>
          <cell r="K65">
            <v>333991</v>
          </cell>
          <cell r="M65">
            <v>195819.36341400002</v>
          </cell>
        </row>
      </sheetData>
      <sheetData sheetId="24">
        <row r="8">
          <cell r="C8">
            <v>1134.2595277500002</v>
          </cell>
          <cell r="D8">
            <v>492.91047224999988</v>
          </cell>
          <cell r="E8">
            <v>705</v>
          </cell>
          <cell r="F8">
            <v>792</v>
          </cell>
          <cell r="G8">
            <v>160</v>
          </cell>
          <cell r="H8">
            <v>118</v>
          </cell>
          <cell r="K8">
            <v>1627.17</v>
          </cell>
          <cell r="L8">
            <v>865</v>
          </cell>
          <cell r="M8">
            <v>910</v>
          </cell>
        </row>
        <row r="9">
          <cell r="C9">
            <v>842.84732399999996</v>
          </cell>
          <cell r="D9">
            <v>366.27267599999993</v>
          </cell>
          <cell r="E9">
            <v>505</v>
          </cell>
          <cell r="F9">
            <v>561</v>
          </cell>
          <cell r="G9">
            <v>257</v>
          </cell>
          <cell r="H9">
            <v>275</v>
          </cell>
          <cell r="K9">
            <v>1209.1199999999999</v>
          </cell>
          <cell r="L9">
            <v>762</v>
          </cell>
          <cell r="M9">
            <v>836</v>
          </cell>
        </row>
        <row r="10">
          <cell r="C10">
            <v>3733.3803435</v>
          </cell>
          <cell r="D10">
            <v>1622.3996564999998</v>
          </cell>
          <cell r="E10">
            <v>3686</v>
          </cell>
          <cell r="F10">
            <v>2478</v>
          </cell>
          <cell r="G10">
            <v>1382</v>
          </cell>
          <cell r="H10">
            <v>937</v>
          </cell>
          <cell r="L10">
            <v>5068</v>
          </cell>
          <cell r="M10">
            <v>3415</v>
          </cell>
        </row>
        <row r="11">
          <cell r="C11">
            <v>2149.0613127500001</v>
          </cell>
          <cell r="D11">
            <v>933.90868724999973</v>
          </cell>
          <cell r="E11">
            <v>2534</v>
          </cell>
          <cell r="F11">
            <v>1626.53</v>
          </cell>
          <cell r="G11">
            <v>1263</v>
          </cell>
          <cell r="H11">
            <v>957</v>
          </cell>
          <cell r="L11">
            <v>3797</v>
          </cell>
          <cell r="M11">
            <v>2583.5299999999997</v>
          </cell>
        </row>
        <row r="12">
          <cell r="C12">
            <v>17505.532943000006</v>
          </cell>
          <cell r="D12">
            <v>7607.3070569999945</v>
          </cell>
          <cell r="E12">
            <v>23934</v>
          </cell>
          <cell r="F12">
            <v>24613</v>
          </cell>
          <cell r="G12">
            <v>8863</v>
          </cell>
          <cell r="H12">
            <v>10886</v>
          </cell>
          <cell r="L12">
            <v>32797</v>
          </cell>
          <cell r="M12">
            <v>35499</v>
          </cell>
        </row>
        <row r="13">
          <cell r="C13">
            <v>2228.2629742500003</v>
          </cell>
          <cell r="D13">
            <v>968.32702574999985</v>
          </cell>
          <cell r="E13">
            <v>3920</v>
          </cell>
          <cell r="F13">
            <v>3193.4822671000002</v>
          </cell>
          <cell r="G13">
            <v>2805</v>
          </cell>
          <cell r="H13">
            <v>3847</v>
          </cell>
          <cell r="K13">
            <v>3196.59</v>
          </cell>
          <cell r="L13">
            <v>6725</v>
          </cell>
          <cell r="M13">
            <v>7040.4822671000002</v>
          </cell>
        </row>
        <row r="14">
          <cell r="C14">
            <v>952.00926900000013</v>
          </cell>
          <cell r="D14">
            <v>413.7107309999999</v>
          </cell>
          <cell r="E14">
            <v>1209</v>
          </cell>
          <cell r="F14">
            <v>1029.528</v>
          </cell>
          <cell r="G14">
            <v>790</v>
          </cell>
          <cell r="H14">
            <v>643</v>
          </cell>
          <cell r="L14">
            <v>1999</v>
          </cell>
          <cell r="M14">
            <v>1672.528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206.28540475000005</v>
          </cell>
          <cell r="D16">
            <v>89.644595249999952</v>
          </cell>
          <cell r="E16">
            <v>169</v>
          </cell>
          <cell r="F16">
            <v>187.77</v>
          </cell>
          <cell r="G16">
            <v>66</v>
          </cell>
          <cell r="H16">
            <v>103</v>
          </cell>
          <cell r="K16">
            <v>295.93</v>
          </cell>
          <cell r="L16">
            <v>235</v>
          </cell>
          <cell r="M16">
            <v>290.77</v>
          </cell>
        </row>
        <row r="17">
          <cell r="C17">
            <v>1031.2109305000001</v>
          </cell>
          <cell r="D17">
            <v>448.12906949999979</v>
          </cell>
          <cell r="E17">
            <v>633</v>
          </cell>
          <cell r="F17">
            <v>543</v>
          </cell>
          <cell r="G17">
            <v>464</v>
          </cell>
          <cell r="H17">
            <v>397</v>
          </cell>
          <cell r="L17">
            <v>1097</v>
          </cell>
          <cell r="M17">
            <v>940</v>
          </cell>
        </row>
        <row r="18">
          <cell r="C18">
            <v>309.39673875000005</v>
          </cell>
          <cell r="D18">
            <v>134.45326124999997</v>
          </cell>
          <cell r="E18">
            <v>81</v>
          </cell>
          <cell r="F18">
            <v>158</v>
          </cell>
          <cell r="G18">
            <v>44</v>
          </cell>
          <cell r="H18">
            <v>80</v>
          </cell>
          <cell r="K18">
            <v>443.85</v>
          </cell>
          <cell r="L18">
            <v>125</v>
          </cell>
          <cell r="M18">
            <v>238</v>
          </cell>
        </row>
        <row r="19">
          <cell r="C19">
            <v>0</v>
          </cell>
          <cell r="D19">
            <v>0</v>
          </cell>
          <cell r="E19">
            <v>4</v>
          </cell>
          <cell r="F19">
            <v>9</v>
          </cell>
          <cell r="G19">
            <v>0</v>
          </cell>
          <cell r="H19">
            <v>0</v>
          </cell>
          <cell r="L19">
            <v>4</v>
          </cell>
          <cell r="M19">
            <v>9</v>
          </cell>
        </row>
        <row r="20">
          <cell r="C20">
            <v>92.327583750000002</v>
          </cell>
          <cell r="D20">
            <v>40.122416249999986</v>
          </cell>
          <cell r="E20">
            <v>108</v>
          </cell>
          <cell r="F20">
            <v>135.9</v>
          </cell>
          <cell r="G20">
            <v>46</v>
          </cell>
          <cell r="H20">
            <v>100</v>
          </cell>
          <cell r="K20">
            <v>132.44999999999999</v>
          </cell>
          <cell r="L20">
            <v>154</v>
          </cell>
          <cell r="M20">
            <v>235.9</v>
          </cell>
        </row>
        <row r="21">
          <cell r="C21">
            <v>30520.759683000004</v>
          </cell>
          <cell r="D21">
            <v>13263.280316999997</v>
          </cell>
          <cell r="E21">
            <v>17971</v>
          </cell>
          <cell r="F21">
            <v>13828</v>
          </cell>
          <cell r="G21">
            <v>23244</v>
          </cell>
          <cell r="H21">
            <v>22848</v>
          </cell>
          <cell r="L21">
            <v>41215</v>
          </cell>
          <cell r="M21">
            <v>36676</v>
          </cell>
        </row>
        <row r="22">
          <cell r="C22">
            <v>2089.1965117500004</v>
          </cell>
          <cell r="D22">
            <v>907.89348824999979</v>
          </cell>
          <cell r="E22">
            <v>1270</v>
          </cell>
          <cell r="F22">
            <v>1205</v>
          </cell>
          <cell r="G22">
            <v>290</v>
          </cell>
          <cell r="H22">
            <v>370</v>
          </cell>
          <cell r="K22">
            <v>2997.09</v>
          </cell>
          <cell r="L22">
            <v>1560</v>
          </cell>
          <cell r="M22">
            <v>1575</v>
          </cell>
        </row>
        <row r="23">
          <cell r="C23">
            <v>300.25111475000006</v>
          </cell>
          <cell r="D23">
            <v>130.47888524999996</v>
          </cell>
          <cell r="E23">
            <v>441</v>
          </cell>
          <cell r="F23">
            <v>567.51</v>
          </cell>
          <cell r="G23">
            <v>326</v>
          </cell>
          <cell r="H23">
            <v>447</v>
          </cell>
          <cell r="L23">
            <v>767</v>
          </cell>
          <cell r="M23">
            <v>1014.51</v>
          </cell>
        </row>
        <row r="24">
          <cell r="C24">
            <v>10768.414600000002</v>
          </cell>
          <cell r="D24">
            <v>4679.5853999999981</v>
          </cell>
          <cell r="E24">
            <v>10077</v>
          </cell>
          <cell r="F24">
            <v>8321</v>
          </cell>
          <cell r="G24">
            <v>4607</v>
          </cell>
          <cell r="H24">
            <v>3802</v>
          </cell>
          <cell r="K24">
            <v>15448</v>
          </cell>
          <cell r="L24">
            <v>14684</v>
          </cell>
          <cell r="M24">
            <v>12123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2392.5426395000009</v>
          </cell>
          <cell r="D27">
            <v>1039.7173604999994</v>
          </cell>
          <cell r="E27">
            <v>120</v>
          </cell>
          <cell r="F27">
            <v>300</v>
          </cell>
          <cell r="G27">
            <v>367</v>
          </cell>
          <cell r="H27">
            <v>157</v>
          </cell>
          <cell r="L27">
            <v>487</v>
          </cell>
          <cell r="M27">
            <v>457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13</v>
          </cell>
          <cell r="F30">
            <v>14</v>
          </cell>
          <cell r="L30">
            <v>13</v>
          </cell>
          <cell r="M30">
            <v>14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3679.0154642500006</v>
          </cell>
          <cell r="D32">
            <v>1598.7745357499994</v>
          </cell>
          <cell r="E32">
            <v>815</v>
          </cell>
          <cell r="F32">
            <v>2039.1359853000006</v>
          </cell>
          <cell r="G32">
            <v>1045</v>
          </cell>
          <cell r="H32">
            <v>2243</v>
          </cell>
          <cell r="L32">
            <v>1860</v>
          </cell>
          <cell r="M32">
            <v>4282.1359853000004</v>
          </cell>
        </row>
        <row r="33">
          <cell r="C33">
            <v>1782.1210327500005</v>
          </cell>
          <cell r="D33">
            <v>774.44896724999967</v>
          </cell>
          <cell r="E33">
            <v>432.03030699999999</v>
          </cell>
          <cell r="F33">
            <v>507.02002349999998</v>
          </cell>
          <cell r="G33">
            <v>824</v>
          </cell>
          <cell r="H33">
            <v>2004</v>
          </cell>
          <cell r="L33">
            <v>1256.030307</v>
          </cell>
          <cell r="M33">
            <v>2511.0200235000002</v>
          </cell>
        </row>
        <row r="34">
          <cell r="C34">
            <v>1330.0469830000002</v>
          </cell>
          <cell r="D34">
            <v>577.99301699999978</v>
          </cell>
          <cell r="E34">
            <v>1298</v>
          </cell>
          <cell r="F34">
            <v>1518.4939449999999</v>
          </cell>
          <cell r="G34">
            <v>1484</v>
          </cell>
          <cell r="H34">
            <v>1698</v>
          </cell>
          <cell r="L34">
            <v>2782</v>
          </cell>
          <cell r="M34">
            <v>3216.4939450000002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7.5493222500000021</v>
          </cell>
          <cell r="D36">
            <v>3.2806777499999979</v>
          </cell>
          <cell r="E36">
            <v>6</v>
          </cell>
          <cell r="F36">
            <v>92.9</v>
          </cell>
          <cell r="G36">
            <v>6</v>
          </cell>
          <cell r="H36">
            <v>93</v>
          </cell>
          <cell r="L36">
            <v>12</v>
          </cell>
          <cell r="M36">
            <v>185.9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7.5493222500000021</v>
          </cell>
          <cell r="D38">
            <v>3.2806777499999979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18997.531360750003</v>
          </cell>
          <cell r="D56">
            <v>8255.6786392499962</v>
          </cell>
          <cell r="E56">
            <v>34882</v>
          </cell>
          <cell r="F56">
            <v>24278</v>
          </cell>
          <cell r="G56">
            <v>8419</v>
          </cell>
          <cell r="H56">
            <v>3197</v>
          </cell>
          <cell r="L56">
            <v>43301</v>
          </cell>
          <cell r="M56">
            <v>27475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27253.21</v>
          </cell>
          <cell r="L58">
            <v>43301</v>
          </cell>
          <cell r="M58">
            <v>27475</v>
          </cell>
        </row>
        <row r="59">
          <cell r="C59">
            <v>9472.4476137500023</v>
          </cell>
          <cell r="D59">
            <v>4116.402386249998</v>
          </cell>
          <cell r="E59">
            <v>60531</v>
          </cell>
          <cell r="F59">
            <v>11111.63</v>
          </cell>
          <cell r="G59">
            <v>2486</v>
          </cell>
          <cell r="H59">
            <v>590</v>
          </cell>
          <cell r="L59">
            <v>63017</v>
          </cell>
          <cell r="M59">
            <v>11701.63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13588.85</v>
          </cell>
          <cell r="M61">
            <v>11701.63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111532.00000000001</v>
          </cell>
          <cell r="D65">
            <v>48467.999999999978</v>
          </cell>
          <cell r="E65">
            <v>165344.03030699998</v>
          </cell>
          <cell r="F65">
            <v>99109.900220900003</v>
          </cell>
          <cell r="G65">
            <v>59238</v>
          </cell>
          <cell r="H65">
            <v>55792</v>
          </cell>
          <cell r="K65">
            <v>159999.99999999997</v>
          </cell>
          <cell r="M65">
            <v>154901.90022090002</v>
          </cell>
        </row>
      </sheetData>
      <sheetData sheetId="25">
        <row r="8">
          <cell r="C8">
            <v>49.999975808609328</v>
          </cell>
          <cell r="D8">
            <v>50.000024191390672</v>
          </cell>
          <cell r="E8">
            <v>1</v>
          </cell>
          <cell r="F8">
            <v>2</v>
          </cell>
          <cell r="G8">
            <v>4</v>
          </cell>
          <cell r="H8">
            <v>12</v>
          </cell>
          <cell r="K8">
            <v>100</v>
          </cell>
          <cell r="L8">
            <v>5</v>
          </cell>
          <cell r="M8">
            <v>14</v>
          </cell>
        </row>
        <row r="9">
          <cell r="C9">
            <v>49.999975808609328</v>
          </cell>
          <cell r="D9">
            <v>50.000024191390672</v>
          </cell>
          <cell r="E9">
            <v>8</v>
          </cell>
          <cell r="F9">
            <v>8.2680000000000007</v>
          </cell>
          <cell r="G9">
            <v>0</v>
          </cell>
          <cell r="H9">
            <v>0</v>
          </cell>
          <cell r="K9">
            <v>100</v>
          </cell>
          <cell r="L9">
            <v>8</v>
          </cell>
          <cell r="M9">
            <v>8.2680000000000007</v>
          </cell>
        </row>
        <row r="10">
          <cell r="C10">
            <v>4899.9976292437141</v>
          </cell>
          <cell r="D10">
            <v>4900.0023707562859</v>
          </cell>
          <cell r="E10">
            <v>3048</v>
          </cell>
          <cell r="F10">
            <v>5754</v>
          </cell>
          <cell r="G10">
            <v>1329</v>
          </cell>
          <cell r="H10">
            <v>2862</v>
          </cell>
          <cell r="L10">
            <v>4377</v>
          </cell>
          <cell r="M10">
            <v>8616</v>
          </cell>
        </row>
        <row r="11">
          <cell r="C11">
            <v>8249.9960084205395</v>
          </cell>
          <cell r="D11">
            <v>8250.0039915794605</v>
          </cell>
          <cell r="E11">
            <v>12387</v>
          </cell>
          <cell r="F11">
            <v>8820</v>
          </cell>
          <cell r="G11">
            <v>16608</v>
          </cell>
          <cell r="H11">
            <v>9736</v>
          </cell>
          <cell r="L11">
            <v>28995</v>
          </cell>
          <cell r="M11">
            <v>18556</v>
          </cell>
        </row>
        <row r="12">
          <cell r="C12">
            <v>8099.9960809947115</v>
          </cell>
          <cell r="D12">
            <v>8100.0039190052885</v>
          </cell>
          <cell r="E12">
            <v>6027</v>
          </cell>
          <cell r="F12">
            <v>8213</v>
          </cell>
          <cell r="G12">
            <v>4446</v>
          </cell>
          <cell r="H12">
            <v>6391</v>
          </cell>
          <cell r="L12">
            <v>10473</v>
          </cell>
          <cell r="M12">
            <v>14604</v>
          </cell>
        </row>
        <row r="13">
          <cell r="C13">
            <v>1479.9992839348361</v>
          </cell>
          <cell r="D13">
            <v>1480.0007160651639</v>
          </cell>
          <cell r="E13">
            <v>1539</v>
          </cell>
          <cell r="F13">
            <v>1647.6285915999999</v>
          </cell>
          <cell r="G13">
            <v>750</v>
          </cell>
          <cell r="H13">
            <v>846</v>
          </cell>
          <cell r="K13">
            <v>2960</v>
          </cell>
          <cell r="L13">
            <v>2289</v>
          </cell>
          <cell r="M13">
            <v>2493.6285915999997</v>
          </cell>
        </row>
        <row r="14">
          <cell r="C14">
            <v>999.99951617218665</v>
          </cell>
          <cell r="D14">
            <v>1000.0004838278134</v>
          </cell>
          <cell r="E14">
            <v>148.07149999999999</v>
          </cell>
          <cell r="F14">
            <v>155.6585</v>
          </cell>
          <cell r="G14">
            <v>82</v>
          </cell>
          <cell r="H14">
            <v>112</v>
          </cell>
          <cell r="L14">
            <v>230.07149999999999</v>
          </cell>
          <cell r="M14">
            <v>267.6585</v>
          </cell>
        </row>
        <row r="15">
          <cell r="C15">
            <v>778.09962353357844</v>
          </cell>
          <cell r="D15">
            <v>778.10037646642161</v>
          </cell>
          <cell r="E15">
            <v>295</v>
          </cell>
          <cell r="F15">
            <v>528</v>
          </cell>
          <cell r="G15">
            <v>70</v>
          </cell>
          <cell r="H15">
            <v>95</v>
          </cell>
          <cell r="K15">
            <v>1556.2</v>
          </cell>
          <cell r="L15">
            <v>365</v>
          </cell>
          <cell r="M15">
            <v>623</v>
          </cell>
        </row>
        <row r="16">
          <cell r="C16">
            <v>49.999975808609328</v>
          </cell>
          <cell r="D16">
            <v>50.000024191390672</v>
          </cell>
          <cell r="E16">
            <v>4</v>
          </cell>
          <cell r="F16">
            <v>5</v>
          </cell>
          <cell r="G16">
            <v>1</v>
          </cell>
          <cell r="H16">
            <v>1</v>
          </cell>
          <cell r="K16">
            <v>100</v>
          </cell>
          <cell r="L16">
            <v>5</v>
          </cell>
          <cell r="M16">
            <v>6</v>
          </cell>
        </row>
        <row r="17">
          <cell r="C17">
            <v>356.9998272734706</v>
          </cell>
          <cell r="D17">
            <v>357.0001727265294</v>
          </cell>
          <cell r="E17">
            <v>73</v>
          </cell>
          <cell r="F17">
            <v>65</v>
          </cell>
          <cell r="G17">
            <v>214</v>
          </cell>
          <cell r="H17">
            <v>376</v>
          </cell>
          <cell r="L17">
            <v>287</v>
          </cell>
          <cell r="M17">
            <v>441</v>
          </cell>
        </row>
        <row r="18">
          <cell r="C18">
            <v>340.63983518889364</v>
          </cell>
          <cell r="D18">
            <v>340.64016481110633</v>
          </cell>
          <cell r="E18">
            <v>168</v>
          </cell>
          <cell r="F18">
            <v>176</v>
          </cell>
          <cell r="G18">
            <v>0</v>
          </cell>
          <cell r="H18">
            <v>0</v>
          </cell>
          <cell r="K18">
            <v>681.28</v>
          </cell>
          <cell r="L18">
            <v>168</v>
          </cell>
          <cell r="M18">
            <v>176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49.999975808609328</v>
          </cell>
          <cell r="D20">
            <v>50.000024191390672</v>
          </cell>
          <cell r="E20">
            <v>6</v>
          </cell>
          <cell r="F20">
            <v>4.8</v>
          </cell>
          <cell r="G20">
            <v>0</v>
          </cell>
          <cell r="H20">
            <v>0</v>
          </cell>
          <cell r="K20">
            <v>100</v>
          </cell>
          <cell r="L20">
            <v>6</v>
          </cell>
          <cell r="M20">
            <v>4.8</v>
          </cell>
        </row>
        <row r="21">
          <cell r="C21">
            <v>8749.9957665066322</v>
          </cell>
          <cell r="D21">
            <v>8750.0042334933678</v>
          </cell>
          <cell r="E21">
            <v>4544</v>
          </cell>
          <cell r="F21">
            <v>7300</v>
          </cell>
          <cell r="G21">
            <v>2609</v>
          </cell>
          <cell r="H21">
            <v>4208</v>
          </cell>
          <cell r="L21">
            <v>7153</v>
          </cell>
          <cell r="M21">
            <v>11508</v>
          </cell>
        </row>
        <row r="22">
          <cell r="C22">
            <v>357.38982708477778</v>
          </cell>
          <cell r="D22">
            <v>357.39017291522219</v>
          </cell>
          <cell r="E22">
            <v>76</v>
          </cell>
          <cell r="F22">
            <v>79</v>
          </cell>
          <cell r="G22">
            <v>11</v>
          </cell>
          <cell r="H22">
            <v>11</v>
          </cell>
          <cell r="K22">
            <v>714.78</v>
          </cell>
          <cell r="L22">
            <v>87</v>
          </cell>
          <cell r="M22">
            <v>90</v>
          </cell>
        </row>
        <row r="23">
          <cell r="C23">
            <v>49.999975808609328</v>
          </cell>
          <cell r="D23">
            <v>50.000024191390672</v>
          </cell>
          <cell r="E23">
            <v>0</v>
          </cell>
          <cell r="F23">
            <v>0</v>
          </cell>
          <cell r="G23">
            <v>1</v>
          </cell>
          <cell r="H23">
            <v>9</v>
          </cell>
          <cell r="L23">
            <v>1</v>
          </cell>
          <cell r="M23">
            <v>9</v>
          </cell>
        </row>
        <row r="24">
          <cell r="C24">
            <v>2840.4986256870961</v>
          </cell>
          <cell r="D24">
            <v>2840.5013743129039</v>
          </cell>
          <cell r="E24">
            <v>938</v>
          </cell>
          <cell r="F24">
            <v>1439</v>
          </cell>
          <cell r="G24">
            <v>729</v>
          </cell>
          <cell r="H24">
            <v>1137</v>
          </cell>
          <cell r="K24">
            <v>5681</v>
          </cell>
          <cell r="L24">
            <v>1667</v>
          </cell>
          <cell r="M24">
            <v>2576</v>
          </cell>
        </row>
        <row r="25">
          <cell r="C25">
            <v>49.999975808609328</v>
          </cell>
          <cell r="D25">
            <v>50.000024191390672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100</v>
          </cell>
          <cell r="L25">
            <v>0</v>
          </cell>
          <cell r="M25">
            <v>0</v>
          </cell>
        </row>
        <row r="27">
          <cell r="C27">
            <v>100.25995149142344</v>
          </cell>
          <cell r="D27">
            <v>100.26004850857657</v>
          </cell>
          <cell r="E27">
            <v>243</v>
          </cell>
          <cell r="F27">
            <v>1069</v>
          </cell>
          <cell r="G27">
            <v>303</v>
          </cell>
          <cell r="H27">
            <v>1207</v>
          </cell>
          <cell r="L27">
            <v>546</v>
          </cell>
          <cell r="M27">
            <v>2276</v>
          </cell>
        </row>
        <row r="28">
          <cell r="C28">
            <v>24.999987904304664</v>
          </cell>
          <cell r="D28">
            <v>25.000012095695336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24.999987904304664</v>
          </cell>
          <cell r="D29">
            <v>25.000012095695336</v>
          </cell>
          <cell r="E29">
            <v>35</v>
          </cell>
          <cell r="F29">
            <v>61</v>
          </cell>
          <cell r="L29">
            <v>35</v>
          </cell>
          <cell r="M29">
            <v>61</v>
          </cell>
        </row>
        <row r="30">
          <cell r="C30">
            <v>29.999985485165599</v>
          </cell>
          <cell r="D30">
            <v>30.000014514834401</v>
          </cell>
          <cell r="E30">
            <v>28</v>
          </cell>
          <cell r="F30">
            <v>37</v>
          </cell>
          <cell r="G30">
            <v>25</v>
          </cell>
          <cell r="H30">
            <v>24</v>
          </cell>
          <cell r="L30">
            <v>53</v>
          </cell>
          <cell r="M30">
            <v>61</v>
          </cell>
        </row>
        <row r="31">
          <cell r="C31">
            <v>3599.9982582198718</v>
          </cell>
          <cell r="D31">
            <v>3600.0017417801282</v>
          </cell>
          <cell r="E31">
            <v>3840</v>
          </cell>
          <cell r="F31">
            <v>5344</v>
          </cell>
          <cell r="G31">
            <v>3226</v>
          </cell>
          <cell r="H31">
            <v>4431</v>
          </cell>
          <cell r="L31">
            <v>7066</v>
          </cell>
          <cell r="M31">
            <v>9775</v>
          </cell>
        </row>
        <row r="32">
          <cell r="C32">
            <v>2999.9985485165598</v>
          </cell>
          <cell r="D32">
            <v>3000.0014514834402</v>
          </cell>
          <cell r="E32">
            <v>127</v>
          </cell>
          <cell r="F32">
            <v>742</v>
          </cell>
          <cell r="G32">
            <v>110</v>
          </cell>
          <cell r="H32">
            <v>335</v>
          </cell>
          <cell r="L32">
            <v>237</v>
          </cell>
          <cell r="M32">
            <v>1077</v>
          </cell>
        </row>
        <row r="33">
          <cell r="C33">
            <v>4589.9977792303362</v>
          </cell>
          <cell r="D33">
            <v>4590.0022207696638</v>
          </cell>
          <cell r="E33">
            <v>1424</v>
          </cell>
          <cell r="F33">
            <v>2904.4524525000002</v>
          </cell>
          <cell r="G33">
            <v>742</v>
          </cell>
          <cell r="H33">
            <v>1624</v>
          </cell>
          <cell r="L33">
            <v>2166</v>
          </cell>
          <cell r="M33">
            <v>4528.4524524999997</v>
          </cell>
        </row>
        <row r="34">
          <cell r="C34">
            <v>1999.9990323443733</v>
          </cell>
          <cell r="D34">
            <v>2000.0009676556267</v>
          </cell>
          <cell r="E34">
            <v>1674</v>
          </cell>
          <cell r="F34">
            <v>2389</v>
          </cell>
          <cell r="G34">
            <v>1173</v>
          </cell>
          <cell r="H34">
            <v>1640</v>
          </cell>
          <cell r="L34">
            <v>2847</v>
          </cell>
          <cell r="M34">
            <v>4029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49.999975808609328</v>
          </cell>
          <cell r="D36">
            <v>50.000024191390672</v>
          </cell>
          <cell r="E36">
            <v>6</v>
          </cell>
          <cell r="F36">
            <v>113.01</v>
          </cell>
          <cell r="G36">
            <v>0</v>
          </cell>
          <cell r="H36">
            <v>0</v>
          </cell>
          <cell r="L36">
            <v>6</v>
          </cell>
          <cell r="M36">
            <v>113.01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2999.9985485165598</v>
          </cell>
          <cell r="D39">
            <v>3000.0014514834402</v>
          </cell>
          <cell r="E39">
            <v>910</v>
          </cell>
          <cell r="F39">
            <v>1193</v>
          </cell>
          <cell r="G39">
            <v>392</v>
          </cell>
          <cell r="H39">
            <v>571.74</v>
          </cell>
          <cell r="L39">
            <v>1302</v>
          </cell>
          <cell r="M39">
            <v>1764.74</v>
          </cell>
        </row>
        <row r="40">
          <cell r="C40">
            <v>49.999975808609328</v>
          </cell>
          <cell r="D40">
            <v>50.000024191390672</v>
          </cell>
          <cell r="E40">
            <v>15</v>
          </cell>
          <cell r="F40">
            <v>51</v>
          </cell>
          <cell r="G40">
            <v>4</v>
          </cell>
          <cell r="H40">
            <v>16</v>
          </cell>
          <cell r="L40">
            <v>19</v>
          </cell>
          <cell r="M40">
            <v>67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1469.9992887731144</v>
          </cell>
          <cell r="D57">
            <v>1470.0007112268856</v>
          </cell>
          <cell r="E57">
            <v>318</v>
          </cell>
          <cell r="F57">
            <v>408.12693000000024</v>
          </cell>
          <cell r="G57">
            <v>74</v>
          </cell>
          <cell r="H57">
            <v>91</v>
          </cell>
          <cell r="L57">
            <v>392</v>
          </cell>
          <cell r="M57">
            <v>499.12693000000024</v>
          </cell>
        </row>
        <row r="58">
          <cell r="K58">
            <v>2940</v>
          </cell>
          <cell r="L58">
            <v>392</v>
          </cell>
          <cell r="M58">
            <v>499.12693000000024</v>
          </cell>
        </row>
        <row r="59">
          <cell r="C59">
            <v>68592.13681320037</v>
          </cell>
          <cell r="D59">
            <v>68592.203186799627</v>
          </cell>
          <cell r="E59">
            <v>154564</v>
          </cell>
          <cell r="F59">
            <v>150634.82999999999</v>
          </cell>
          <cell r="G59">
            <v>88760</v>
          </cell>
          <cell r="H59">
            <v>88320</v>
          </cell>
          <cell r="L59">
            <v>243324</v>
          </cell>
          <cell r="M59">
            <v>238954.83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137184.34</v>
          </cell>
          <cell r="M61">
            <v>238954.83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24.999987904304664</v>
          </cell>
          <cell r="D63">
            <v>25.000012095695336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124011</v>
          </cell>
          <cell r="D65">
            <v>124011.12</v>
          </cell>
          <cell r="E65">
            <v>192446.07149999999</v>
          </cell>
          <cell r="F65">
            <v>199143.77447409998</v>
          </cell>
          <cell r="G65">
            <v>121663</v>
          </cell>
          <cell r="H65">
            <v>124055.73999999999</v>
          </cell>
          <cell r="K65">
            <v>248022.12</v>
          </cell>
          <cell r="M65">
            <v>323199.51447409997</v>
          </cell>
        </row>
      </sheetData>
      <sheetData sheetId="26">
        <row r="8">
          <cell r="C8">
            <v>1141.9380353244137</v>
          </cell>
          <cell r="D8">
            <v>287.0619646755863</v>
          </cell>
          <cell r="E8">
            <v>410</v>
          </cell>
          <cell r="F8">
            <v>298</v>
          </cell>
          <cell r="G8">
            <v>0</v>
          </cell>
          <cell r="H8">
            <v>0</v>
          </cell>
          <cell r="K8">
            <v>1429</v>
          </cell>
          <cell r="L8">
            <v>410</v>
          </cell>
          <cell r="M8">
            <v>298</v>
          </cell>
        </row>
        <row r="9">
          <cell r="C9">
            <v>2740.9709315344567</v>
          </cell>
          <cell r="D9">
            <v>689.02906846554333</v>
          </cell>
          <cell r="E9">
            <v>285</v>
          </cell>
          <cell r="F9">
            <v>298</v>
          </cell>
          <cell r="G9">
            <v>30</v>
          </cell>
          <cell r="H9">
            <v>17</v>
          </cell>
          <cell r="K9">
            <v>3430</v>
          </cell>
          <cell r="L9">
            <v>315</v>
          </cell>
          <cell r="M9">
            <v>315</v>
          </cell>
        </row>
        <row r="10">
          <cell r="C10">
            <v>8724.7582013099709</v>
          </cell>
          <cell r="D10">
            <v>2193.2417986900291</v>
          </cell>
          <cell r="E10">
            <v>728</v>
          </cell>
          <cell r="F10">
            <v>1065</v>
          </cell>
          <cell r="G10">
            <v>0</v>
          </cell>
          <cell r="H10">
            <v>0</v>
          </cell>
          <cell r="L10">
            <v>728</v>
          </cell>
          <cell r="M10">
            <v>1065</v>
          </cell>
        </row>
        <row r="11">
          <cell r="C11">
            <v>8222.1136777137108</v>
          </cell>
          <cell r="D11">
            <v>2066.8863222862892</v>
          </cell>
          <cell r="E11">
            <v>1212</v>
          </cell>
          <cell r="F11">
            <v>2119</v>
          </cell>
          <cell r="G11">
            <v>129</v>
          </cell>
          <cell r="H11">
            <v>219</v>
          </cell>
          <cell r="L11">
            <v>1341</v>
          </cell>
          <cell r="M11">
            <v>2338</v>
          </cell>
        </row>
        <row r="12">
          <cell r="C12">
            <v>22839.559823377931</v>
          </cell>
          <cell r="D12">
            <v>5741.440176622069</v>
          </cell>
          <cell r="E12">
            <v>9513</v>
          </cell>
          <cell r="F12">
            <v>9831</v>
          </cell>
          <cell r="G12">
            <v>1554</v>
          </cell>
          <cell r="H12">
            <v>1998.039</v>
          </cell>
          <cell r="L12">
            <v>11067</v>
          </cell>
          <cell r="M12">
            <v>11829.039000000001</v>
          </cell>
        </row>
        <row r="13">
          <cell r="C13">
            <v>2740.9709315344567</v>
          </cell>
          <cell r="D13">
            <v>689.02906846554333</v>
          </cell>
          <cell r="E13">
            <v>350</v>
          </cell>
          <cell r="F13">
            <v>355.09663999999998</v>
          </cell>
          <cell r="G13">
            <v>50</v>
          </cell>
          <cell r="H13">
            <v>60</v>
          </cell>
          <cell r="K13">
            <v>3430</v>
          </cell>
          <cell r="L13">
            <v>400</v>
          </cell>
          <cell r="M13">
            <v>415.09663999999998</v>
          </cell>
        </row>
        <row r="14">
          <cell r="C14">
            <v>6851.6282119464813</v>
          </cell>
          <cell r="D14">
            <v>1722.3717880535187</v>
          </cell>
          <cell r="E14">
            <v>1125</v>
          </cell>
          <cell r="F14">
            <v>909.65913</v>
          </cell>
          <cell r="G14">
            <v>573</v>
          </cell>
          <cell r="H14">
            <v>510</v>
          </cell>
          <cell r="L14">
            <v>1698</v>
          </cell>
          <cell r="M14">
            <v>1419.65913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1141.9380353244137</v>
          </cell>
          <cell r="D16">
            <v>287.0619646755863</v>
          </cell>
          <cell r="E16">
            <v>468</v>
          </cell>
          <cell r="F16">
            <v>238.04</v>
          </cell>
          <cell r="G16">
            <v>15</v>
          </cell>
          <cell r="H16">
            <v>9</v>
          </cell>
          <cell r="K16">
            <v>1429</v>
          </cell>
          <cell r="L16">
            <v>483</v>
          </cell>
          <cell r="M16">
            <v>247.04</v>
          </cell>
        </row>
        <row r="17">
          <cell r="C17">
            <v>1599.0328962100432</v>
          </cell>
          <cell r="D17">
            <v>401.96710378995681</v>
          </cell>
          <cell r="E17">
            <v>310</v>
          </cell>
          <cell r="F17">
            <v>610</v>
          </cell>
          <cell r="G17">
            <v>127</v>
          </cell>
          <cell r="H17">
            <v>242</v>
          </cell>
          <cell r="L17">
            <v>437</v>
          </cell>
          <cell r="M17">
            <v>852</v>
          </cell>
        </row>
        <row r="18">
          <cell r="C18">
            <v>684.8431744387841</v>
          </cell>
          <cell r="D18">
            <v>172.1568255612159</v>
          </cell>
          <cell r="E18">
            <v>40</v>
          </cell>
          <cell r="F18">
            <v>72</v>
          </cell>
          <cell r="G18">
            <v>7</v>
          </cell>
          <cell r="H18">
            <v>8</v>
          </cell>
          <cell r="K18">
            <v>857</v>
          </cell>
          <cell r="L18">
            <v>47</v>
          </cell>
          <cell r="M18">
            <v>80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1141.9380353244137</v>
          </cell>
          <cell r="D20">
            <v>287.0619646755863</v>
          </cell>
          <cell r="E20">
            <v>170</v>
          </cell>
          <cell r="F20">
            <v>173.16</v>
          </cell>
          <cell r="G20">
            <v>37</v>
          </cell>
          <cell r="H20">
            <v>30</v>
          </cell>
          <cell r="K20">
            <v>1429</v>
          </cell>
          <cell r="L20">
            <v>207</v>
          </cell>
          <cell r="M20">
            <v>203.16</v>
          </cell>
        </row>
        <row r="21">
          <cell r="C21">
            <v>43394.036909603645</v>
          </cell>
          <cell r="D21">
            <v>10908.453090396353</v>
          </cell>
          <cell r="E21">
            <v>18867</v>
          </cell>
          <cell r="F21">
            <v>15179</v>
          </cell>
          <cell r="G21">
            <v>8452</v>
          </cell>
          <cell r="H21">
            <v>8778</v>
          </cell>
          <cell r="L21">
            <v>27319</v>
          </cell>
          <cell r="M21">
            <v>23957</v>
          </cell>
        </row>
        <row r="22">
          <cell r="C22">
            <v>1141.9380353244137</v>
          </cell>
          <cell r="D22">
            <v>287.0619646755863</v>
          </cell>
          <cell r="E22">
            <v>163</v>
          </cell>
          <cell r="F22">
            <v>115</v>
          </cell>
          <cell r="G22">
            <v>2</v>
          </cell>
          <cell r="H22">
            <v>7</v>
          </cell>
          <cell r="K22">
            <v>1429</v>
          </cell>
          <cell r="L22">
            <v>165</v>
          </cell>
          <cell r="M22">
            <v>122</v>
          </cell>
        </row>
        <row r="23">
          <cell r="C23">
            <v>1141.9380353244137</v>
          </cell>
          <cell r="D23">
            <v>287.0619646755863</v>
          </cell>
          <cell r="E23">
            <v>50</v>
          </cell>
          <cell r="F23">
            <v>65</v>
          </cell>
          <cell r="G23">
            <v>137</v>
          </cell>
          <cell r="H23">
            <v>164</v>
          </cell>
          <cell r="L23">
            <v>187</v>
          </cell>
          <cell r="M23">
            <v>229</v>
          </cell>
        </row>
        <row r="24">
          <cell r="C24">
            <v>6395.3324679505122</v>
          </cell>
          <cell r="D24">
            <v>1607.6675320494878</v>
          </cell>
          <cell r="E24">
            <v>6</v>
          </cell>
          <cell r="F24">
            <v>10</v>
          </cell>
          <cell r="G24">
            <v>16</v>
          </cell>
          <cell r="H24">
            <v>24</v>
          </cell>
          <cell r="K24">
            <v>8003</v>
          </cell>
          <cell r="L24">
            <v>22</v>
          </cell>
          <cell r="M24">
            <v>34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3425.8141059732407</v>
          </cell>
          <cell r="D27">
            <v>861.18589402675934</v>
          </cell>
          <cell r="E27">
            <v>438</v>
          </cell>
          <cell r="F27">
            <v>2246</v>
          </cell>
          <cell r="L27">
            <v>438</v>
          </cell>
          <cell r="M27">
            <v>2246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159.82337793203828</v>
          </cell>
          <cell r="D30">
            <v>40.176622067961716</v>
          </cell>
          <cell r="E30">
            <v>2</v>
          </cell>
          <cell r="F30">
            <v>13</v>
          </cell>
          <cell r="L30">
            <v>2</v>
          </cell>
          <cell r="M30">
            <v>13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10277.442317919722</v>
          </cell>
          <cell r="D32">
            <v>2583.557682080278</v>
          </cell>
          <cell r="E32">
            <v>659</v>
          </cell>
          <cell r="F32">
            <v>1549.1016335000004</v>
          </cell>
          <cell r="G32">
            <v>959</v>
          </cell>
          <cell r="H32">
            <v>2315</v>
          </cell>
          <cell r="L32">
            <v>1618</v>
          </cell>
          <cell r="M32">
            <v>3864.1016335000004</v>
          </cell>
        </row>
        <row r="33">
          <cell r="C33">
            <v>9661.3231959917139</v>
          </cell>
          <cell r="D33">
            <v>2428.6768040082861</v>
          </cell>
          <cell r="E33">
            <v>3177.5493305</v>
          </cell>
          <cell r="F33">
            <v>3072.3398775000001</v>
          </cell>
          <cell r="G33">
            <v>2941</v>
          </cell>
          <cell r="H33">
            <v>2750</v>
          </cell>
          <cell r="L33">
            <v>6118.5493305</v>
          </cell>
          <cell r="M33">
            <v>5822.3398775000005</v>
          </cell>
        </row>
        <row r="34">
          <cell r="C34">
            <v>7993.5342825953076</v>
          </cell>
          <cell r="D34">
            <v>2009.4257174046916</v>
          </cell>
          <cell r="E34">
            <v>814</v>
          </cell>
          <cell r="F34">
            <v>1097.9766500000001</v>
          </cell>
          <cell r="G34">
            <v>210</v>
          </cell>
          <cell r="H34">
            <v>279</v>
          </cell>
          <cell r="L34">
            <v>1024</v>
          </cell>
          <cell r="M34">
            <v>1376.9766500000001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159.82337793203828</v>
          </cell>
          <cell r="D36">
            <v>40.176622067961716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502.6445235962604</v>
          </cell>
          <cell r="D38">
            <v>126.3554764037396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159.82337793203828</v>
          </cell>
          <cell r="D42">
            <v>40.176622067961716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159.82337793203828</v>
          </cell>
          <cell r="D44">
            <v>40.176622067961716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12105.02264457258</v>
          </cell>
          <cell r="D56">
            <v>3042.9773554274198</v>
          </cell>
          <cell r="E56">
            <v>19132</v>
          </cell>
          <cell r="F56">
            <v>16072.629499999999</v>
          </cell>
          <cell r="G56">
            <v>2279</v>
          </cell>
          <cell r="H56">
            <v>1772</v>
          </cell>
          <cell r="L56">
            <v>21411</v>
          </cell>
          <cell r="M56">
            <v>17844.629499999999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15148</v>
          </cell>
          <cell r="L58">
            <v>21411</v>
          </cell>
          <cell r="M58">
            <v>17844.629499999999</v>
          </cell>
        </row>
        <row r="59">
          <cell r="C59">
            <v>73885.988015380964</v>
          </cell>
          <cell r="D59">
            <v>18573.561984619038</v>
          </cell>
          <cell r="E59">
            <v>184941</v>
          </cell>
          <cell r="F59">
            <v>70123.73</v>
          </cell>
          <cell r="G59">
            <v>11932</v>
          </cell>
          <cell r="H59">
            <v>4344</v>
          </cell>
          <cell r="L59">
            <v>196873</v>
          </cell>
          <cell r="M59">
            <v>74467.73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92459.55</v>
          </cell>
          <cell r="M61">
            <v>74467.73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228394</v>
          </cell>
          <cell r="D65">
            <v>57414</v>
          </cell>
          <cell r="E65">
            <v>242860.54933050001</v>
          </cell>
          <cell r="F65">
            <v>125512.733431</v>
          </cell>
          <cell r="G65">
            <v>29450</v>
          </cell>
          <cell r="H65">
            <v>23526.039000000001</v>
          </cell>
          <cell r="K65">
            <v>285808</v>
          </cell>
          <cell r="M65">
            <v>149038.77243099999</v>
          </cell>
        </row>
      </sheetData>
      <sheetData sheetId="27">
        <row r="8">
          <cell r="K8">
            <v>0</v>
          </cell>
          <cell r="L8">
            <v>0</v>
          </cell>
          <cell r="M8">
            <v>0</v>
          </cell>
        </row>
        <row r="9">
          <cell r="K9">
            <v>0</v>
          </cell>
          <cell r="L9">
            <v>0</v>
          </cell>
          <cell r="M9">
            <v>0</v>
          </cell>
        </row>
        <row r="10">
          <cell r="L10">
            <v>0</v>
          </cell>
          <cell r="M10">
            <v>0</v>
          </cell>
        </row>
        <row r="11">
          <cell r="L11">
            <v>0</v>
          </cell>
          <cell r="M11">
            <v>0</v>
          </cell>
        </row>
        <row r="12">
          <cell r="L12">
            <v>0</v>
          </cell>
          <cell r="M12">
            <v>0</v>
          </cell>
        </row>
        <row r="13">
          <cell r="K13">
            <v>0</v>
          </cell>
          <cell r="L13">
            <v>0</v>
          </cell>
          <cell r="M13">
            <v>0</v>
          </cell>
        </row>
        <row r="14">
          <cell r="L14">
            <v>0</v>
          </cell>
          <cell r="M14">
            <v>0</v>
          </cell>
        </row>
        <row r="15">
          <cell r="K15">
            <v>0</v>
          </cell>
          <cell r="L15">
            <v>0</v>
          </cell>
          <cell r="M15">
            <v>0</v>
          </cell>
        </row>
        <row r="16">
          <cell r="K16">
            <v>0</v>
          </cell>
          <cell r="L16">
            <v>0</v>
          </cell>
          <cell r="M16">
            <v>0</v>
          </cell>
        </row>
        <row r="17">
          <cell r="L17">
            <v>0</v>
          </cell>
          <cell r="M17">
            <v>0</v>
          </cell>
        </row>
        <row r="18">
          <cell r="K18">
            <v>0</v>
          </cell>
          <cell r="L18">
            <v>0</v>
          </cell>
          <cell r="M18">
            <v>0</v>
          </cell>
        </row>
        <row r="19">
          <cell r="L19">
            <v>0</v>
          </cell>
          <cell r="M19">
            <v>0</v>
          </cell>
        </row>
        <row r="20">
          <cell r="K20">
            <v>0</v>
          </cell>
          <cell r="L20">
            <v>0</v>
          </cell>
          <cell r="M20">
            <v>0</v>
          </cell>
        </row>
        <row r="21">
          <cell r="L21">
            <v>0</v>
          </cell>
          <cell r="M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</row>
        <row r="23">
          <cell r="L23">
            <v>0</v>
          </cell>
          <cell r="M23">
            <v>0</v>
          </cell>
        </row>
        <row r="24">
          <cell r="K24">
            <v>0</v>
          </cell>
          <cell r="L24">
            <v>0</v>
          </cell>
          <cell r="M24">
            <v>0</v>
          </cell>
        </row>
        <row r="25">
          <cell r="K25">
            <v>0</v>
          </cell>
          <cell r="L25">
            <v>0</v>
          </cell>
          <cell r="M25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L29">
            <v>0</v>
          </cell>
          <cell r="M29">
            <v>0</v>
          </cell>
        </row>
        <row r="30">
          <cell r="L30">
            <v>0</v>
          </cell>
          <cell r="M30">
            <v>0</v>
          </cell>
        </row>
        <row r="31">
          <cell r="L31">
            <v>0</v>
          </cell>
          <cell r="M31">
            <v>0</v>
          </cell>
        </row>
        <row r="32">
          <cell r="L32">
            <v>0</v>
          </cell>
          <cell r="M32">
            <v>0</v>
          </cell>
        </row>
        <row r="33">
          <cell r="L33">
            <v>0</v>
          </cell>
          <cell r="M33">
            <v>0</v>
          </cell>
        </row>
        <row r="34">
          <cell r="L34">
            <v>0</v>
          </cell>
          <cell r="M34">
            <v>0</v>
          </cell>
        </row>
        <row r="35">
          <cell r="L35">
            <v>0</v>
          </cell>
          <cell r="M35">
            <v>0</v>
          </cell>
        </row>
        <row r="36">
          <cell r="L36">
            <v>0</v>
          </cell>
          <cell r="M36">
            <v>0</v>
          </cell>
        </row>
        <row r="37">
          <cell r="L37">
            <v>0</v>
          </cell>
          <cell r="M37">
            <v>0</v>
          </cell>
        </row>
        <row r="38">
          <cell r="L38">
            <v>0</v>
          </cell>
          <cell r="M38">
            <v>0</v>
          </cell>
        </row>
        <row r="39">
          <cell r="L39">
            <v>0</v>
          </cell>
          <cell r="M39">
            <v>0</v>
          </cell>
        </row>
        <row r="40">
          <cell r="L40">
            <v>0</v>
          </cell>
          <cell r="M40">
            <v>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2">
          <cell r="L52">
            <v>0</v>
          </cell>
          <cell r="M52">
            <v>0</v>
          </cell>
        </row>
        <row r="54">
          <cell r="L54">
            <v>0</v>
          </cell>
          <cell r="M54">
            <v>0</v>
          </cell>
        </row>
        <row r="56">
          <cell r="L56">
            <v>0</v>
          </cell>
          <cell r="M56">
            <v>0</v>
          </cell>
        </row>
        <row r="57">
          <cell r="L57">
            <v>0</v>
          </cell>
          <cell r="M57">
            <v>0</v>
          </cell>
        </row>
        <row r="58">
          <cell r="L58">
            <v>0</v>
          </cell>
          <cell r="M58">
            <v>0</v>
          </cell>
        </row>
        <row r="59">
          <cell r="L59">
            <v>0</v>
          </cell>
          <cell r="M59">
            <v>0</v>
          </cell>
        </row>
        <row r="60">
          <cell r="L60">
            <v>0</v>
          </cell>
          <cell r="M60">
            <v>0</v>
          </cell>
        </row>
        <row r="62"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</sheetData>
      <sheetData sheetId="28">
        <row r="8">
          <cell r="K8">
            <v>0</v>
          </cell>
          <cell r="L8">
            <v>0</v>
          </cell>
          <cell r="M8">
            <v>0</v>
          </cell>
        </row>
        <row r="9">
          <cell r="K9">
            <v>0</v>
          </cell>
          <cell r="L9">
            <v>0</v>
          </cell>
          <cell r="M9">
            <v>0</v>
          </cell>
        </row>
        <row r="10">
          <cell r="L10">
            <v>0</v>
          </cell>
          <cell r="M10">
            <v>0</v>
          </cell>
        </row>
        <row r="11">
          <cell r="L11">
            <v>0</v>
          </cell>
          <cell r="M11">
            <v>0</v>
          </cell>
        </row>
        <row r="12">
          <cell r="L12">
            <v>0</v>
          </cell>
          <cell r="M12">
            <v>0</v>
          </cell>
        </row>
        <row r="13">
          <cell r="K13">
            <v>0</v>
          </cell>
          <cell r="L13">
            <v>0</v>
          </cell>
          <cell r="M13">
            <v>0</v>
          </cell>
        </row>
        <row r="14">
          <cell r="L14">
            <v>0</v>
          </cell>
          <cell r="M14">
            <v>0</v>
          </cell>
        </row>
        <row r="15">
          <cell r="K15">
            <v>0</v>
          </cell>
          <cell r="L15">
            <v>0</v>
          </cell>
          <cell r="M15">
            <v>0</v>
          </cell>
        </row>
        <row r="16">
          <cell r="K16">
            <v>0</v>
          </cell>
          <cell r="L16">
            <v>0</v>
          </cell>
          <cell r="M16">
            <v>0</v>
          </cell>
        </row>
        <row r="17">
          <cell r="L17">
            <v>0</v>
          </cell>
          <cell r="M17">
            <v>0</v>
          </cell>
        </row>
        <row r="18">
          <cell r="K18">
            <v>0</v>
          </cell>
          <cell r="L18">
            <v>0</v>
          </cell>
          <cell r="M18">
            <v>0</v>
          </cell>
        </row>
        <row r="19">
          <cell r="L19">
            <v>0</v>
          </cell>
          <cell r="M19">
            <v>0</v>
          </cell>
        </row>
        <row r="20">
          <cell r="K20">
            <v>0</v>
          </cell>
          <cell r="L20">
            <v>0</v>
          </cell>
          <cell r="M20">
            <v>0</v>
          </cell>
        </row>
        <row r="21">
          <cell r="L21">
            <v>0</v>
          </cell>
          <cell r="M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</row>
        <row r="23">
          <cell r="L23">
            <v>0</v>
          </cell>
          <cell r="M23">
            <v>0</v>
          </cell>
        </row>
        <row r="24">
          <cell r="K24">
            <v>0</v>
          </cell>
          <cell r="L24">
            <v>0</v>
          </cell>
          <cell r="M24">
            <v>0</v>
          </cell>
        </row>
        <row r="25">
          <cell r="K25">
            <v>0</v>
          </cell>
          <cell r="L25">
            <v>0</v>
          </cell>
          <cell r="M25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L29">
            <v>0</v>
          </cell>
          <cell r="M29">
            <v>0</v>
          </cell>
        </row>
        <row r="30">
          <cell r="L30">
            <v>0</v>
          </cell>
          <cell r="M30">
            <v>0</v>
          </cell>
        </row>
        <row r="31">
          <cell r="L31">
            <v>0</v>
          </cell>
          <cell r="M31">
            <v>0</v>
          </cell>
        </row>
        <row r="32">
          <cell r="L32">
            <v>0</v>
          </cell>
          <cell r="M32">
            <v>0</v>
          </cell>
        </row>
        <row r="33">
          <cell r="L33">
            <v>0</v>
          </cell>
          <cell r="M33">
            <v>0</v>
          </cell>
        </row>
        <row r="34">
          <cell r="L34">
            <v>0</v>
          </cell>
          <cell r="M34">
            <v>0</v>
          </cell>
        </row>
        <row r="35">
          <cell r="L35">
            <v>0</v>
          </cell>
          <cell r="M35">
            <v>0</v>
          </cell>
        </row>
        <row r="36">
          <cell r="L36">
            <v>0</v>
          </cell>
          <cell r="M36">
            <v>0</v>
          </cell>
        </row>
        <row r="37">
          <cell r="L37">
            <v>0</v>
          </cell>
          <cell r="M37">
            <v>0</v>
          </cell>
        </row>
        <row r="38">
          <cell r="L38">
            <v>0</v>
          </cell>
          <cell r="M38">
            <v>0</v>
          </cell>
        </row>
        <row r="39">
          <cell r="L39">
            <v>0</v>
          </cell>
          <cell r="M39">
            <v>0</v>
          </cell>
        </row>
        <row r="40">
          <cell r="L40">
            <v>0</v>
          </cell>
          <cell r="M40">
            <v>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2">
          <cell r="L52">
            <v>0</v>
          </cell>
          <cell r="M52">
            <v>0</v>
          </cell>
        </row>
        <row r="54">
          <cell r="L54">
            <v>0</v>
          </cell>
          <cell r="M54">
            <v>0</v>
          </cell>
        </row>
        <row r="56">
          <cell r="L56">
            <v>0</v>
          </cell>
          <cell r="M56">
            <v>0</v>
          </cell>
        </row>
        <row r="57">
          <cell r="L57">
            <v>0</v>
          </cell>
          <cell r="M57">
            <v>0</v>
          </cell>
        </row>
        <row r="58">
          <cell r="L58">
            <v>0</v>
          </cell>
          <cell r="M58">
            <v>0</v>
          </cell>
        </row>
        <row r="59">
          <cell r="L59">
            <v>0</v>
          </cell>
          <cell r="M59">
            <v>0</v>
          </cell>
        </row>
        <row r="60">
          <cell r="L60">
            <v>0</v>
          </cell>
          <cell r="M60">
            <v>0</v>
          </cell>
        </row>
        <row r="62"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</sheetData>
      <sheetData sheetId="29">
        <row r="8">
          <cell r="C8">
            <v>5315.7</v>
          </cell>
          <cell r="D8">
            <v>794.30000000000018</v>
          </cell>
          <cell r="E8">
            <v>1999</v>
          </cell>
          <cell r="F8">
            <v>3722</v>
          </cell>
          <cell r="G8">
            <v>571</v>
          </cell>
          <cell r="H8">
            <v>645</v>
          </cell>
          <cell r="K8">
            <v>6110</v>
          </cell>
          <cell r="L8">
            <v>2570</v>
          </cell>
          <cell r="M8">
            <v>4367</v>
          </cell>
        </row>
        <row r="9">
          <cell r="C9">
            <v>134.85</v>
          </cell>
          <cell r="D9">
            <v>20.150000000000006</v>
          </cell>
          <cell r="E9">
            <v>118</v>
          </cell>
          <cell r="F9">
            <v>96</v>
          </cell>
          <cell r="G9">
            <v>3</v>
          </cell>
          <cell r="H9">
            <v>2</v>
          </cell>
          <cell r="K9">
            <v>155</v>
          </cell>
          <cell r="L9">
            <v>121</v>
          </cell>
          <cell r="M9">
            <v>98</v>
          </cell>
        </row>
        <row r="10">
          <cell r="C10">
            <v>6133.5</v>
          </cell>
          <cell r="D10">
            <v>916.5</v>
          </cell>
          <cell r="E10">
            <v>5196</v>
          </cell>
          <cell r="F10">
            <v>6063</v>
          </cell>
          <cell r="G10">
            <v>403</v>
          </cell>
          <cell r="H10">
            <v>864</v>
          </cell>
          <cell r="L10">
            <v>5599</v>
          </cell>
          <cell r="M10">
            <v>6927</v>
          </cell>
        </row>
        <row r="11">
          <cell r="C11">
            <v>19505.400000000001</v>
          </cell>
          <cell r="D11">
            <v>2914.5999999999985</v>
          </cell>
          <cell r="E11">
            <v>21344</v>
          </cell>
          <cell r="F11">
            <v>18437.02</v>
          </cell>
          <cell r="G11">
            <v>22218</v>
          </cell>
          <cell r="H11">
            <v>4454</v>
          </cell>
          <cell r="L11">
            <v>43562</v>
          </cell>
          <cell r="M11">
            <v>22891.02</v>
          </cell>
        </row>
        <row r="12">
          <cell r="C12">
            <v>7743</v>
          </cell>
          <cell r="D12">
            <v>1157</v>
          </cell>
          <cell r="E12">
            <v>7484</v>
          </cell>
          <cell r="F12">
            <v>8826</v>
          </cell>
          <cell r="G12">
            <v>1007</v>
          </cell>
          <cell r="H12">
            <v>1607.67236</v>
          </cell>
          <cell r="L12">
            <v>8491</v>
          </cell>
          <cell r="M12">
            <v>10433.67236</v>
          </cell>
        </row>
        <row r="13">
          <cell r="C13">
            <v>983.1</v>
          </cell>
          <cell r="D13">
            <v>146.89999999999998</v>
          </cell>
          <cell r="E13">
            <v>1804</v>
          </cell>
          <cell r="F13">
            <v>1946.7288520000002</v>
          </cell>
          <cell r="G13">
            <v>642</v>
          </cell>
          <cell r="H13">
            <v>771</v>
          </cell>
          <cell r="K13">
            <v>1130</v>
          </cell>
          <cell r="L13">
            <v>2446</v>
          </cell>
          <cell r="M13">
            <v>2717.7288520000002</v>
          </cell>
        </row>
        <row r="14">
          <cell r="C14">
            <v>5307</v>
          </cell>
          <cell r="D14">
            <v>793</v>
          </cell>
          <cell r="E14">
            <v>2332</v>
          </cell>
          <cell r="F14">
            <v>2443</v>
          </cell>
          <cell r="G14">
            <v>222</v>
          </cell>
          <cell r="H14">
            <v>238</v>
          </cell>
          <cell r="L14">
            <v>2554</v>
          </cell>
          <cell r="M14">
            <v>2681</v>
          </cell>
        </row>
        <row r="15">
          <cell r="C15">
            <v>82.65</v>
          </cell>
          <cell r="D15">
            <v>12.349999999999994</v>
          </cell>
          <cell r="E15">
            <v>160</v>
          </cell>
          <cell r="F15">
            <v>191</v>
          </cell>
          <cell r="G15">
            <v>10</v>
          </cell>
          <cell r="H15">
            <v>15</v>
          </cell>
          <cell r="K15">
            <v>95</v>
          </cell>
          <cell r="L15">
            <v>170</v>
          </cell>
          <cell r="M15">
            <v>206</v>
          </cell>
        </row>
        <row r="16">
          <cell r="C16">
            <v>217.5</v>
          </cell>
          <cell r="D16">
            <v>32.5</v>
          </cell>
          <cell r="E16">
            <v>872</v>
          </cell>
          <cell r="F16">
            <v>827.04</v>
          </cell>
          <cell r="G16">
            <v>155</v>
          </cell>
          <cell r="H16">
            <v>183</v>
          </cell>
          <cell r="K16">
            <v>250</v>
          </cell>
          <cell r="L16">
            <v>1027</v>
          </cell>
          <cell r="M16">
            <v>1010.04</v>
          </cell>
        </row>
        <row r="17">
          <cell r="C17">
            <v>243.6</v>
          </cell>
          <cell r="D17">
            <v>36.400000000000006</v>
          </cell>
          <cell r="E17">
            <v>340</v>
          </cell>
          <cell r="F17">
            <v>402</v>
          </cell>
          <cell r="G17">
            <v>136</v>
          </cell>
          <cell r="H17">
            <v>173</v>
          </cell>
          <cell r="L17">
            <v>476</v>
          </cell>
          <cell r="M17">
            <v>575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1</v>
          </cell>
          <cell r="F19">
            <v>3</v>
          </cell>
          <cell r="G19">
            <v>0</v>
          </cell>
          <cell r="H19">
            <v>0</v>
          </cell>
          <cell r="L19">
            <v>1</v>
          </cell>
          <cell r="M19">
            <v>3</v>
          </cell>
        </row>
        <row r="20">
          <cell r="C20">
            <v>4915.5</v>
          </cell>
          <cell r="D20">
            <v>734.5</v>
          </cell>
          <cell r="E20">
            <v>2291</v>
          </cell>
          <cell r="F20">
            <v>3694</v>
          </cell>
          <cell r="G20">
            <v>69</v>
          </cell>
          <cell r="H20">
            <v>119</v>
          </cell>
          <cell r="K20">
            <v>5650</v>
          </cell>
          <cell r="L20">
            <v>2360</v>
          </cell>
          <cell r="M20">
            <v>3813</v>
          </cell>
        </row>
        <row r="21">
          <cell r="C21">
            <v>11510.1</v>
          </cell>
          <cell r="D21">
            <v>1719.8999999999996</v>
          </cell>
          <cell r="E21">
            <v>14887</v>
          </cell>
          <cell r="F21">
            <v>8813</v>
          </cell>
          <cell r="G21">
            <v>1931</v>
          </cell>
          <cell r="H21">
            <v>2649</v>
          </cell>
          <cell r="L21">
            <v>16818</v>
          </cell>
          <cell r="M21">
            <v>11462</v>
          </cell>
        </row>
        <row r="22">
          <cell r="C22">
            <v>1679.1</v>
          </cell>
          <cell r="D22">
            <v>250.90000000000009</v>
          </cell>
          <cell r="E22">
            <v>478</v>
          </cell>
          <cell r="F22">
            <v>571</v>
          </cell>
          <cell r="G22">
            <v>569</v>
          </cell>
          <cell r="H22">
            <v>418</v>
          </cell>
          <cell r="K22">
            <v>1930</v>
          </cell>
          <cell r="L22">
            <v>1047</v>
          </cell>
          <cell r="M22">
            <v>989</v>
          </cell>
        </row>
        <row r="23">
          <cell r="C23">
            <v>4906.8</v>
          </cell>
          <cell r="D23">
            <v>733.19999999999982</v>
          </cell>
          <cell r="E23">
            <v>3600</v>
          </cell>
          <cell r="F23">
            <v>3430</v>
          </cell>
          <cell r="G23">
            <v>47</v>
          </cell>
          <cell r="H23">
            <v>50</v>
          </cell>
          <cell r="L23">
            <v>3647</v>
          </cell>
          <cell r="M23">
            <v>3480</v>
          </cell>
        </row>
        <row r="24">
          <cell r="C24">
            <v>9396</v>
          </cell>
          <cell r="D24">
            <v>1404</v>
          </cell>
          <cell r="E24">
            <v>6735</v>
          </cell>
          <cell r="F24">
            <v>7615</v>
          </cell>
          <cell r="G24">
            <v>697</v>
          </cell>
          <cell r="H24">
            <v>701</v>
          </cell>
          <cell r="K24">
            <v>10800</v>
          </cell>
          <cell r="L24">
            <v>7432</v>
          </cell>
          <cell r="M24">
            <v>8316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478.5</v>
          </cell>
          <cell r="D27">
            <v>71.5</v>
          </cell>
          <cell r="E27">
            <v>22</v>
          </cell>
          <cell r="F27">
            <v>141</v>
          </cell>
          <cell r="G27">
            <v>93</v>
          </cell>
          <cell r="H27">
            <v>470</v>
          </cell>
          <cell r="L27">
            <v>115</v>
          </cell>
          <cell r="M27">
            <v>611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389</v>
          </cell>
          <cell r="F31">
            <v>687.89895999999999</v>
          </cell>
          <cell r="L31">
            <v>389</v>
          </cell>
          <cell r="M31">
            <v>687.89895999999999</v>
          </cell>
        </row>
        <row r="32">
          <cell r="C32">
            <v>4117.71</v>
          </cell>
          <cell r="D32">
            <v>615.29</v>
          </cell>
          <cell r="E32">
            <v>830</v>
          </cell>
          <cell r="F32">
            <v>2389.3299860999996</v>
          </cell>
          <cell r="G32">
            <v>627</v>
          </cell>
          <cell r="H32">
            <v>1828</v>
          </cell>
          <cell r="L32">
            <v>1457</v>
          </cell>
          <cell r="M32">
            <v>4217.3299860999996</v>
          </cell>
        </row>
        <row r="33">
          <cell r="C33">
            <v>7847.4</v>
          </cell>
          <cell r="D33">
            <v>1172.6000000000004</v>
          </cell>
          <cell r="E33">
            <v>1352.053396</v>
          </cell>
          <cell r="F33">
            <v>2277.6727325000002</v>
          </cell>
          <cell r="G33">
            <v>465</v>
          </cell>
          <cell r="H33">
            <v>1186</v>
          </cell>
          <cell r="L33">
            <v>1817.053396</v>
          </cell>
          <cell r="M33">
            <v>3463.6727325000002</v>
          </cell>
        </row>
        <row r="34">
          <cell r="C34">
            <v>913.5</v>
          </cell>
          <cell r="D34">
            <v>136.5</v>
          </cell>
          <cell r="E34">
            <v>1023</v>
          </cell>
          <cell r="F34">
            <v>1136.0805737999999</v>
          </cell>
          <cell r="G34">
            <v>20</v>
          </cell>
          <cell r="H34">
            <v>21</v>
          </cell>
          <cell r="L34">
            <v>1043</v>
          </cell>
          <cell r="M34">
            <v>1157.0805737999999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391.5</v>
          </cell>
          <cell r="D36">
            <v>58.5</v>
          </cell>
          <cell r="E36">
            <v>16</v>
          </cell>
          <cell r="F36">
            <v>359.45</v>
          </cell>
          <cell r="G36">
            <v>0</v>
          </cell>
          <cell r="H36">
            <v>0</v>
          </cell>
          <cell r="L36">
            <v>16</v>
          </cell>
          <cell r="M36">
            <v>359.45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95.7</v>
          </cell>
          <cell r="D39">
            <v>14.299999999999997</v>
          </cell>
          <cell r="E39">
            <v>17</v>
          </cell>
          <cell r="F39">
            <v>48.09</v>
          </cell>
          <cell r="G39">
            <v>11</v>
          </cell>
          <cell r="H39">
            <v>20</v>
          </cell>
          <cell r="L39">
            <v>28</v>
          </cell>
          <cell r="M39">
            <v>68.09</v>
          </cell>
        </row>
        <row r="40">
          <cell r="C40">
            <v>19.14</v>
          </cell>
          <cell r="D40">
            <v>2.8599999999999994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21.75</v>
          </cell>
          <cell r="D50">
            <v>3.25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2436</v>
          </cell>
          <cell r="D57">
            <v>364</v>
          </cell>
          <cell r="E57">
            <v>1799</v>
          </cell>
          <cell r="F57">
            <v>2165.2996199999839</v>
          </cell>
          <cell r="G57">
            <v>28</v>
          </cell>
          <cell r="H57">
            <v>30</v>
          </cell>
          <cell r="L57">
            <v>1827</v>
          </cell>
          <cell r="M57">
            <v>2195.2996199999839</v>
          </cell>
        </row>
        <row r="58">
          <cell r="K58">
            <v>2800</v>
          </cell>
          <cell r="L58">
            <v>1827</v>
          </cell>
          <cell r="M58">
            <v>2195.2996199999839</v>
          </cell>
        </row>
        <row r="59">
          <cell r="C59">
            <v>9135</v>
          </cell>
          <cell r="D59">
            <v>1365</v>
          </cell>
          <cell r="E59">
            <v>4223</v>
          </cell>
          <cell r="F59">
            <v>3946.9</v>
          </cell>
          <cell r="G59">
            <v>11</v>
          </cell>
          <cell r="H59">
            <v>6</v>
          </cell>
          <cell r="L59">
            <v>4234</v>
          </cell>
          <cell r="M59">
            <v>3952.9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10500</v>
          </cell>
          <cell r="M61">
            <v>3952.9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103529.99999999999</v>
          </cell>
          <cell r="D65">
            <v>15469.999999999998</v>
          </cell>
          <cell r="E65">
            <v>79312.053396000003</v>
          </cell>
          <cell r="F65">
            <v>80231.510724399981</v>
          </cell>
          <cell r="G65">
            <v>29935</v>
          </cell>
          <cell r="H65">
            <v>16450.67236</v>
          </cell>
          <cell r="K65">
            <v>119000</v>
          </cell>
          <cell r="M65">
            <v>96682.183084399978</v>
          </cell>
        </row>
      </sheetData>
      <sheetData sheetId="30">
        <row r="8">
          <cell r="C8">
            <v>1056.8015812907579</v>
          </cell>
          <cell r="D8">
            <v>264.19841870924211</v>
          </cell>
          <cell r="E8">
            <v>90</v>
          </cell>
          <cell r="F8">
            <v>210</v>
          </cell>
          <cell r="G8">
            <v>119</v>
          </cell>
          <cell r="H8">
            <v>50</v>
          </cell>
          <cell r="K8">
            <v>1321</v>
          </cell>
          <cell r="L8">
            <v>209</v>
          </cell>
          <cell r="M8">
            <v>260</v>
          </cell>
        </row>
        <row r="9">
          <cell r="C9">
            <v>2036.8030476656093</v>
          </cell>
          <cell r="D9">
            <v>509.19695233439074</v>
          </cell>
          <cell r="E9">
            <v>997</v>
          </cell>
          <cell r="F9">
            <v>700.96360000000004</v>
          </cell>
          <cell r="G9">
            <v>854</v>
          </cell>
          <cell r="H9">
            <v>727</v>
          </cell>
          <cell r="K9">
            <v>2546</v>
          </cell>
          <cell r="L9">
            <v>1851</v>
          </cell>
          <cell r="M9">
            <v>1427.9636</v>
          </cell>
        </row>
        <row r="10">
          <cell r="C10">
            <v>16248.024311896514</v>
          </cell>
          <cell r="D10">
            <v>4061.9756881034864</v>
          </cell>
          <cell r="E10">
            <v>2713</v>
          </cell>
          <cell r="F10">
            <v>2804.4556499999999</v>
          </cell>
          <cell r="G10">
            <v>3554</v>
          </cell>
          <cell r="H10">
            <v>2730</v>
          </cell>
          <cell r="L10">
            <v>6267</v>
          </cell>
          <cell r="M10">
            <v>5534.4556499999999</v>
          </cell>
        </row>
        <row r="11">
          <cell r="C11">
            <v>9404.0140712133689</v>
          </cell>
          <cell r="D11">
            <v>2350.9859287866311</v>
          </cell>
          <cell r="E11">
            <v>1699</v>
          </cell>
          <cell r="F11">
            <v>1486.58</v>
          </cell>
          <cell r="G11">
            <v>1626</v>
          </cell>
          <cell r="H11">
            <v>1332</v>
          </cell>
          <cell r="L11">
            <v>3325</v>
          </cell>
          <cell r="M11">
            <v>2818.58</v>
          </cell>
        </row>
        <row r="12">
          <cell r="C12">
            <v>10527.215751858505</v>
          </cell>
          <cell r="D12">
            <v>2631.7842481414955</v>
          </cell>
          <cell r="E12">
            <v>7252</v>
          </cell>
          <cell r="F12">
            <v>5043</v>
          </cell>
          <cell r="G12">
            <v>2825</v>
          </cell>
          <cell r="H12">
            <v>1965.86</v>
          </cell>
          <cell r="L12">
            <v>10077</v>
          </cell>
          <cell r="M12">
            <v>7008.86</v>
          </cell>
        </row>
        <row r="13">
          <cell r="C13">
            <v>1984.0029686609234</v>
          </cell>
          <cell r="D13">
            <v>495.99703133907656</v>
          </cell>
          <cell r="E13">
            <v>549</v>
          </cell>
          <cell r="F13">
            <v>489.55679800000007</v>
          </cell>
          <cell r="G13">
            <v>176</v>
          </cell>
          <cell r="H13">
            <v>160</v>
          </cell>
          <cell r="K13">
            <v>2480</v>
          </cell>
          <cell r="L13">
            <v>725</v>
          </cell>
          <cell r="M13">
            <v>649.55679800000007</v>
          </cell>
        </row>
        <row r="14">
          <cell r="C14">
            <v>3886.4058152236958</v>
          </cell>
          <cell r="D14">
            <v>971.59418477630425</v>
          </cell>
          <cell r="E14">
            <v>3248</v>
          </cell>
          <cell r="F14">
            <v>3554.7629999999999</v>
          </cell>
          <cell r="G14">
            <v>1263</v>
          </cell>
          <cell r="H14">
            <v>672.31749999999988</v>
          </cell>
          <cell r="L14">
            <v>4511</v>
          </cell>
          <cell r="M14">
            <v>4227.0805</v>
          </cell>
        </row>
        <row r="15">
          <cell r="C15">
            <v>1064.0015920641242</v>
          </cell>
          <cell r="D15">
            <v>265.99840793587578</v>
          </cell>
          <cell r="E15">
            <v>63</v>
          </cell>
          <cell r="F15">
            <v>72</v>
          </cell>
          <cell r="G15">
            <v>82</v>
          </cell>
          <cell r="H15">
            <v>73</v>
          </cell>
          <cell r="K15">
            <v>1330</v>
          </cell>
          <cell r="L15">
            <v>145</v>
          </cell>
          <cell r="M15">
            <v>145</v>
          </cell>
        </row>
        <row r="16">
          <cell r="C16">
            <v>0</v>
          </cell>
          <cell r="D16">
            <v>0</v>
          </cell>
          <cell r="E16">
            <v>5</v>
          </cell>
          <cell r="F16">
            <v>4</v>
          </cell>
          <cell r="G16">
            <v>0</v>
          </cell>
          <cell r="H16">
            <v>0</v>
          </cell>
          <cell r="K16">
            <v>0</v>
          </cell>
          <cell r="L16">
            <v>5</v>
          </cell>
          <cell r="M16">
            <v>4</v>
          </cell>
        </row>
        <row r="17">
          <cell r="C17">
            <v>766.4011467649857</v>
          </cell>
          <cell r="D17">
            <v>191.5988532350143</v>
          </cell>
          <cell r="E17">
            <v>171</v>
          </cell>
          <cell r="F17">
            <v>156.44999999999999</v>
          </cell>
          <cell r="G17">
            <v>123</v>
          </cell>
          <cell r="H17">
            <v>123</v>
          </cell>
          <cell r="L17">
            <v>294</v>
          </cell>
          <cell r="M17">
            <v>279.45</v>
          </cell>
        </row>
        <row r="18">
          <cell r="C18">
            <v>1005.6015046801535</v>
          </cell>
          <cell r="D18">
            <v>251.39849531984646</v>
          </cell>
          <cell r="E18">
            <v>50</v>
          </cell>
          <cell r="F18">
            <v>51.89</v>
          </cell>
          <cell r="G18">
            <v>94</v>
          </cell>
          <cell r="H18">
            <v>51</v>
          </cell>
          <cell r="K18">
            <v>1257</v>
          </cell>
          <cell r="L18">
            <v>144</v>
          </cell>
          <cell r="M18">
            <v>102.89</v>
          </cell>
        </row>
        <row r="19">
          <cell r="C19">
            <v>938.40140412873518</v>
          </cell>
          <cell r="D19">
            <v>234.59859587126482</v>
          </cell>
          <cell r="E19">
            <v>27</v>
          </cell>
          <cell r="F19">
            <v>34.5</v>
          </cell>
          <cell r="G19">
            <v>3</v>
          </cell>
          <cell r="H19">
            <v>2</v>
          </cell>
          <cell r="L19">
            <v>30</v>
          </cell>
          <cell r="M19">
            <v>36.5</v>
          </cell>
        </row>
        <row r="20">
          <cell r="C20">
            <v>2890.4043249080305</v>
          </cell>
          <cell r="D20">
            <v>722.5956750919695</v>
          </cell>
          <cell r="E20">
            <v>226</v>
          </cell>
          <cell r="F20">
            <v>308.36</v>
          </cell>
          <cell r="G20">
            <v>189</v>
          </cell>
          <cell r="H20">
            <v>165</v>
          </cell>
          <cell r="K20">
            <v>3613</v>
          </cell>
          <cell r="L20">
            <v>415</v>
          </cell>
          <cell r="M20">
            <v>473.36</v>
          </cell>
        </row>
        <row r="21">
          <cell r="C21">
            <v>82537.4195006277</v>
          </cell>
          <cell r="D21">
            <v>20634.200499372295</v>
          </cell>
          <cell r="E21">
            <v>32565</v>
          </cell>
          <cell r="F21">
            <v>20546</v>
          </cell>
          <cell r="G21">
            <v>34666</v>
          </cell>
          <cell r="H21">
            <v>25338</v>
          </cell>
          <cell r="L21">
            <v>67231</v>
          </cell>
          <cell r="M21">
            <v>45884</v>
          </cell>
        </row>
        <row r="22">
          <cell r="C22">
            <v>689.60103184907905</v>
          </cell>
          <cell r="D22">
            <v>172.39896815092095</v>
          </cell>
          <cell r="E22">
            <v>248</v>
          </cell>
          <cell r="F22">
            <v>218.15</v>
          </cell>
          <cell r="G22">
            <v>29</v>
          </cell>
          <cell r="H22">
            <v>24</v>
          </cell>
          <cell r="K22">
            <v>862</v>
          </cell>
          <cell r="L22">
            <v>277</v>
          </cell>
          <cell r="M22">
            <v>242.15</v>
          </cell>
        </row>
        <row r="23">
          <cell r="C23">
            <v>251.2003758707782</v>
          </cell>
          <cell r="D23">
            <v>62.799624129221797</v>
          </cell>
          <cell r="E23">
            <v>24</v>
          </cell>
          <cell r="F23">
            <v>32</v>
          </cell>
          <cell r="G23">
            <v>13</v>
          </cell>
          <cell r="H23">
            <v>11</v>
          </cell>
          <cell r="L23">
            <v>37</v>
          </cell>
          <cell r="M23">
            <v>43</v>
          </cell>
        </row>
        <row r="24">
          <cell r="C24">
            <v>4791.2071690767216</v>
          </cell>
          <cell r="D24">
            <v>1197.7928309232784</v>
          </cell>
          <cell r="E24">
            <v>1122</v>
          </cell>
          <cell r="F24">
            <v>1366</v>
          </cell>
          <cell r="G24">
            <v>895</v>
          </cell>
          <cell r="H24">
            <v>1903</v>
          </cell>
          <cell r="K24">
            <v>5989</v>
          </cell>
          <cell r="L24">
            <v>2017</v>
          </cell>
          <cell r="M24">
            <v>3269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3507.2052478264063</v>
          </cell>
          <cell r="D27">
            <v>876.79475217359368</v>
          </cell>
          <cell r="E27">
            <v>138</v>
          </cell>
          <cell r="F27">
            <v>580</v>
          </cell>
          <cell r="G27">
            <v>221</v>
          </cell>
          <cell r="H27">
            <v>604</v>
          </cell>
          <cell r="L27">
            <v>359</v>
          </cell>
          <cell r="M27">
            <v>1184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151.20022624069134</v>
          </cell>
          <cell r="D30">
            <v>37.799773759308664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2812.0042075980427</v>
          </cell>
          <cell r="D32">
            <v>702.99579240195726</v>
          </cell>
          <cell r="E32">
            <v>724</v>
          </cell>
          <cell r="F32">
            <v>2044.6972067000004</v>
          </cell>
          <cell r="G32">
            <v>586</v>
          </cell>
          <cell r="H32">
            <v>1554</v>
          </cell>
          <cell r="L32">
            <v>1310</v>
          </cell>
          <cell r="M32">
            <v>3598.6972067000006</v>
          </cell>
        </row>
        <row r="33">
          <cell r="C33">
            <v>1652.8024730860757</v>
          </cell>
          <cell r="D33">
            <v>413.19752691392432</v>
          </cell>
          <cell r="E33">
            <v>292.12411950000001</v>
          </cell>
          <cell r="F33">
            <v>409</v>
          </cell>
          <cell r="G33">
            <v>928</v>
          </cell>
          <cell r="H33">
            <v>1713</v>
          </cell>
          <cell r="L33">
            <v>1220.1241195</v>
          </cell>
          <cell r="M33">
            <v>2122</v>
          </cell>
        </row>
        <row r="34">
          <cell r="C34">
            <v>6268.8093800108854</v>
          </cell>
          <cell r="D34">
            <v>1567.1906199891146</v>
          </cell>
          <cell r="E34">
            <v>1727</v>
          </cell>
          <cell r="F34">
            <v>1238.57852</v>
          </cell>
          <cell r="G34">
            <v>1624</v>
          </cell>
          <cell r="H34">
            <v>894</v>
          </cell>
          <cell r="L34">
            <v>3351</v>
          </cell>
          <cell r="M34">
            <v>2132.57852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132.00019751171467</v>
          </cell>
          <cell r="D37">
            <v>32.999802488285326</v>
          </cell>
          <cell r="E37">
            <v>32</v>
          </cell>
          <cell r="F37">
            <v>52</v>
          </cell>
          <cell r="G37">
            <v>3</v>
          </cell>
          <cell r="H37">
            <v>9</v>
          </cell>
          <cell r="L37">
            <v>35</v>
          </cell>
          <cell r="M37">
            <v>61</v>
          </cell>
        </row>
        <row r="38">
          <cell r="C38">
            <v>1007.2015070742349</v>
          </cell>
          <cell r="D38">
            <v>251.79849292576512</v>
          </cell>
          <cell r="E38">
            <v>16</v>
          </cell>
          <cell r="F38">
            <v>115</v>
          </cell>
          <cell r="L38">
            <v>16</v>
          </cell>
          <cell r="M38">
            <v>115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28826.443132967361</v>
          </cell>
          <cell r="D56">
            <v>7206.5568670326393</v>
          </cell>
          <cell r="E56">
            <v>49381</v>
          </cell>
          <cell r="F56">
            <v>31333.02</v>
          </cell>
          <cell r="G56">
            <v>11830</v>
          </cell>
          <cell r="H56">
            <v>6579</v>
          </cell>
          <cell r="L56">
            <v>61211</v>
          </cell>
          <cell r="M56">
            <v>37912.020000000004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36033</v>
          </cell>
          <cell r="L58">
            <v>61211</v>
          </cell>
          <cell r="M58">
            <v>37912.020000000004</v>
          </cell>
        </row>
        <row r="59">
          <cell r="C59">
            <v>18573.627791693812</v>
          </cell>
          <cell r="D59">
            <v>4643.3722083061875</v>
          </cell>
          <cell r="E59">
            <v>57084</v>
          </cell>
          <cell r="F59">
            <v>27770.5</v>
          </cell>
          <cell r="L59">
            <v>57084</v>
          </cell>
          <cell r="M59">
            <v>27770.5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23217</v>
          </cell>
          <cell r="M61">
            <v>27770.5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L62">
            <v>0</v>
          </cell>
          <cell r="M62">
            <v>0</v>
          </cell>
        </row>
        <row r="63">
          <cell r="C63">
            <v>159.20023821109828</v>
          </cell>
          <cell r="D63">
            <v>39.799761788901719</v>
          </cell>
          <cell r="E63">
            <v>0</v>
          </cell>
          <cell r="F63">
            <v>0</v>
          </cell>
          <cell r="G63">
            <v>16</v>
          </cell>
          <cell r="H63">
            <v>56</v>
          </cell>
          <cell r="L63">
            <v>16</v>
          </cell>
          <cell r="M63">
            <v>56</v>
          </cell>
        </row>
        <row r="65">
          <cell r="C65">
            <v>203168</v>
          </cell>
          <cell r="D65">
            <v>50791.619999999995</v>
          </cell>
          <cell r="E65">
            <v>160443.12411949999</v>
          </cell>
          <cell r="F65">
            <v>100621.4647747</v>
          </cell>
          <cell r="G65">
            <v>61719</v>
          </cell>
          <cell r="H65">
            <v>46736.177499999998</v>
          </cell>
          <cell r="K65">
            <v>253959.62</v>
          </cell>
          <cell r="M65">
            <v>147357.64227469999</v>
          </cell>
        </row>
        <row r="71">
          <cell r="G71">
            <v>16</v>
          </cell>
          <cell r="H71">
            <v>56</v>
          </cell>
        </row>
      </sheetData>
      <sheetData sheetId="3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6987.8638683619265</v>
          </cell>
          <cell r="D10">
            <v>1747.1361316380735</v>
          </cell>
          <cell r="E10">
            <v>1905</v>
          </cell>
          <cell r="F10">
            <v>3285</v>
          </cell>
          <cell r="G10">
            <v>750</v>
          </cell>
          <cell r="H10">
            <v>1127</v>
          </cell>
          <cell r="L10">
            <v>2655</v>
          </cell>
          <cell r="M10">
            <v>4412</v>
          </cell>
        </row>
        <row r="11">
          <cell r="C11">
            <v>1560.769594410317</v>
          </cell>
          <cell r="D11">
            <v>390.23040558968296</v>
          </cell>
          <cell r="E11">
            <v>776</v>
          </cell>
          <cell r="F11">
            <v>927.06</v>
          </cell>
          <cell r="G11">
            <v>191</v>
          </cell>
          <cell r="H11">
            <v>229</v>
          </cell>
          <cell r="L11">
            <v>967</v>
          </cell>
          <cell r="M11">
            <v>1156.06</v>
          </cell>
        </row>
        <row r="12">
          <cell r="C12">
            <v>6757.4683567319053</v>
          </cell>
          <cell r="D12">
            <v>1689.5316432680947</v>
          </cell>
          <cell r="E12">
            <v>2594</v>
          </cell>
          <cell r="F12">
            <v>4053</v>
          </cell>
          <cell r="G12">
            <v>852</v>
          </cell>
          <cell r="H12">
            <v>1477.692</v>
          </cell>
          <cell r="L12">
            <v>3446</v>
          </cell>
          <cell r="M12">
            <v>5530.692</v>
          </cell>
        </row>
        <row r="13">
          <cell r="C13">
            <v>319.99376615280715</v>
          </cell>
          <cell r="D13">
            <v>80.006233847192846</v>
          </cell>
          <cell r="E13">
            <v>129</v>
          </cell>
          <cell r="F13">
            <v>162</v>
          </cell>
          <cell r="G13">
            <v>45</v>
          </cell>
          <cell r="H13">
            <v>51</v>
          </cell>
          <cell r="K13">
            <v>400</v>
          </cell>
          <cell r="L13">
            <v>174</v>
          </cell>
          <cell r="M13">
            <v>213</v>
          </cell>
        </row>
        <row r="14">
          <cell r="C14">
            <v>12702.15254743568</v>
          </cell>
          <cell r="D14">
            <v>3175.8474525643196</v>
          </cell>
          <cell r="E14">
            <v>3352</v>
          </cell>
          <cell r="F14">
            <v>4300.0849999999991</v>
          </cell>
          <cell r="G14">
            <v>2674</v>
          </cell>
          <cell r="H14">
            <v>3300.4031899999982</v>
          </cell>
          <cell r="L14">
            <v>6026</v>
          </cell>
          <cell r="M14">
            <v>7600.4881899999973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319.99376615280715</v>
          </cell>
          <cell r="D20">
            <v>80.006233847192846</v>
          </cell>
          <cell r="E20">
            <v>49</v>
          </cell>
          <cell r="F20">
            <v>50</v>
          </cell>
          <cell r="G20">
            <v>10</v>
          </cell>
          <cell r="H20">
            <v>12</v>
          </cell>
          <cell r="K20">
            <v>400</v>
          </cell>
          <cell r="L20">
            <v>59</v>
          </cell>
          <cell r="M20">
            <v>62</v>
          </cell>
        </row>
        <row r="21">
          <cell r="C21">
            <v>13245.341965480071</v>
          </cell>
          <cell r="D21">
            <v>3311.6580345199291</v>
          </cell>
          <cell r="E21">
            <v>8469</v>
          </cell>
          <cell r="F21">
            <v>2407</v>
          </cell>
          <cell r="G21">
            <v>1007</v>
          </cell>
          <cell r="H21">
            <v>1216</v>
          </cell>
          <cell r="L21">
            <v>9476</v>
          </cell>
          <cell r="M21">
            <v>3623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L23">
            <v>0</v>
          </cell>
          <cell r="M23">
            <v>0</v>
          </cell>
        </row>
        <row r="24">
          <cell r="C24">
            <v>3835.1252873413941</v>
          </cell>
          <cell r="D24">
            <v>958.87471265860586</v>
          </cell>
          <cell r="E24">
            <v>1675</v>
          </cell>
          <cell r="F24">
            <v>2117</v>
          </cell>
          <cell r="G24">
            <v>953</v>
          </cell>
          <cell r="H24">
            <v>1100</v>
          </cell>
          <cell r="K24">
            <v>4794</v>
          </cell>
          <cell r="L24">
            <v>2628</v>
          </cell>
          <cell r="M24">
            <v>3217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1791.1651060403383</v>
          </cell>
          <cell r="D27">
            <v>447.83489395966171</v>
          </cell>
          <cell r="E27">
            <v>138</v>
          </cell>
          <cell r="F27">
            <v>322</v>
          </cell>
          <cell r="G27">
            <v>17</v>
          </cell>
          <cell r="H27">
            <v>27</v>
          </cell>
          <cell r="L27">
            <v>155</v>
          </cell>
          <cell r="M27">
            <v>349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3566.330523773036</v>
          </cell>
          <cell r="D32">
            <v>891.66947622696398</v>
          </cell>
          <cell r="E32">
            <v>557</v>
          </cell>
          <cell r="F32">
            <v>2359.6370707999999</v>
          </cell>
          <cell r="G32">
            <v>489</v>
          </cell>
          <cell r="H32">
            <v>1792</v>
          </cell>
          <cell r="L32">
            <v>1046</v>
          </cell>
          <cell r="M32">
            <v>4151.6370707999995</v>
          </cell>
        </row>
        <row r="33">
          <cell r="C33">
            <v>1382.373069780127</v>
          </cell>
          <cell r="D33">
            <v>345.62693021987297</v>
          </cell>
          <cell r="E33">
            <v>205.94190800000001</v>
          </cell>
          <cell r="F33">
            <v>393.97582399999999</v>
          </cell>
          <cell r="G33">
            <v>200</v>
          </cell>
          <cell r="H33">
            <v>683</v>
          </cell>
          <cell r="L33">
            <v>405.94190800000001</v>
          </cell>
          <cell r="M33">
            <v>1076.9758240000001</v>
          </cell>
        </row>
        <row r="34">
          <cell r="C34">
            <v>1723.1664307328667</v>
          </cell>
          <cell r="D34">
            <v>430.83356926713327</v>
          </cell>
          <cell r="E34">
            <v>407</v>
          </cell>
          <cell r="F34">
            <v>1007.17123</v>
          </cell>
          <cell r="G34">
            <v>61</v>
          </cell>
          <cell r="H34">
            <v>120</v>
          </cell>
          <cell r="L34">
            <v>468</v>
          </cell>
          <cell r="M34">
            <v>1127.1712299999999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1331.1740671956779</v>
          </cell>
          <cell r="D56">
            <v>332.82593280432206</v>
          </cell>
          <cell r="E56">
            <v>557</v>
          </cell>
          <cell r="F56">
            <v>546.78</v>
          </cell>
          <cell r="G56">
            <v>109</v>
          </cell>
          <cell r="H56">
            <v>113</v>
          </cell>
          <cell r="L56">
            <v>666</v>
          </cell>
          <cell r="M56">
            <v>659.78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1664</v>
          </cell>
          <cell r="L58">
            <v>666</v>
          </cell>
          <cell r="M58">
            <v>659.78</v>
          </cell>
        </row>
        <row r="59">
          <cell r="C59">
            <v>6075.0816504110444</v>
          </cell>
          <cell r="D59">
            <v>1518.9183495889556</v>
          </cell>
          <cell r="E59">
            <v>12856</v>
          </cell>
          <cell r="F59">
            <v>8210.17</v>
          </cell>
          <cell r="L59">
            <v>12856</v>
          </cell>
          <cell r="M59">
            <v>8210.17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7594</v>
          </cell>
          <cell r="M61">
            <v>8210.17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61598</v>
          </cell>
          <cell r="D65">
            <v>15401.000000000002</v>
          </cell>
          <cell r="E65">
            <v>33669.941908000001</v>
          </cell>
          <cell r="F65">
            <v>30140.879124799998</v>
          </cell>
          <cell r="G65">
            <v>7358</v>
          </cell>
          <cell r="H65">
            <v>11248.095189999998</v>
          </cell>
          <cell r="K65">
            <v>76999</v>
          </cell>
          <cell r="M65">
            <v>41388.974314799998</v>
          </cell>
        </row>
      </sheetData>
      <sheetData sheetId="32">
        <row r="8">
          <cell r="C8">
            <v>559.10031746031746</v>
          </cell>
          <cell r="D8">
            <v>241.42968253968252</v>
          </cell>
          <cell r="E8">
            <v>6</v>
          </cell>
          <cell r="F8">
            <v>43</v>
          </cell>
          <cell r="G8">
            <v>0</v>
          </cell>
          <cell r="H8">
            <v>0</v>
          </cell>
          <cell r="K8">
            <v>800.53</v>
          </cell>
          <cell r="L8">
            <v>6</v>
          </cell>
          <cell r="M8">
            <v>43</v>
          </cell>
        </row>
        <row r="9">
          <cell r="C9">
            <v>606.30603174603175</v>
          </cell>
          <cell r="D9">
            <v>261.81396825396826</v>
          </cell>
          <cell r="E9">
            <v>34</v>
          </cell>
          <cell r="F9">
            <v>66</v>
          </cell>
          <cell r="G9">
            <v>19</v>
          </cell>
          <cell r="H9">
            <v>59</v>
          </cell>
          <cell r="K9">
            <v>868.12</v>
          </cell>
          <cell r="L9">
            <v>53</v>
          </cell>
          <cell r="M9">
            <v>125</v>
          </cell>
        </row>
        <row r="10">
          <cell r="C10">
            <v>43743.354285714289</v>
          </cell>
          <cell r="D10">
            <v>18889.17571428571</v>
          </cell>
          <cell r="E10">
            <v>4888</v>
          </cell>
          <cell r="F10">
            <v>36301</v>
          </cell>
          <cell r="G10">
            <v>1809</v>
          </cell>
          <cell r="H10">
            <v>10908</v>
          </cell>
          <cell r="L10">
            <v>6697</v>
          </cell>
          <cell r="M10">
            <v>47209</v>
          </cell>
        </row>
        <row r="11">
          <cell r="C11">
            <v>11497.486349206349</v>
          </cell>
          <cell r="D11">
            <v>4964.8236507936526</v>
          </cell>
          <cell r="E11">
            <v>9827</v>
          </cell>
          <cell r="F11">
            <v>10384</v>
          </cell>
          <cell r="G11">
            <v>3632</v>
          </cell>
          <cell r="H11">
            <v>3779</v>
          </cell>
          <cell r="L11">
            <v>13459</v>
          </cell>
          <cell r="M11">
            <v>14163</v>
          </cell>
        </row>
        <row r="12">
          <cell r="C12">
            <v>50930.062857142861</v>
          </cell>
          <cell r="D12">
            <v>21992.527142857136</v>
          </cell>
          <cell r="E12">
            <v>15471</v>
          </cell>
          <cell r="F12">
            <v>38769</v>
          </cell>
          <cell r="G12">
            <v>7918</v>
          </cell>
          <cell r="H12">
            <v>16408.19268</v>
          </cell>
          <cell r="L12">
            <v>23389</v>
          </cell>
          <cell r="M12">
            <v>55177.19268</v>
          </cell>
        </row>
        <row r="13">
          <cell r="C13">
            <v>7712.5434920634907</v>
          </cell>
          <cell r="D13">
            <v>3330.4165079365084</v>
          </cell>
          <cell r="E13">
            <v>1642</v>
          </cell>
          <cell r="F13">
            <v>2311.3721500000001</v>
          </cell>
          <cell r="G13">
            <v>223</v>
          </cell>
          <cell r="H13">
            <v>256</v>
          </cell>
          <cell r="K13">
            <v>11042.96</v>
          </cell>
          <cell r="L13">
            <v>1865</v>
          </cell>
          <cell r="M13">
            <v>2567.3721500000001</v>
          </cell>
        </row>
        <row r="14">
          <cell r="C14">
            <v>10572.536507936507</v>
          </cell>
          <cell r="D14">
            <v>4565.4134920634933</v>
          </cell>
          <cell r="E14">
            <v>4105</v>
          </cell>
          <cell r="F14">
            <v>9169</v>
          </cell>
          <cell r="G14">
            <v>867</v>
          </cell>
          <cell r="H14">
            <v>1940</v>
          </cell>
          <cell r="L14">
            <v>4972</v>
          </cell>
          <cell r="M14">
            <v>11109</v>
          </cell>
        </row>
        <row r="15">
          <cell r="C15">
            <v>10494.824126984127</v>
          </cell>
          <cell r="D15">
            <v>4531.8558730158729</v>
          </cell>
          <cell r="E15">
            <v>1279</v>
          </cell>
          <cell r="F15">
            <v>3850</v>
          </cell>
          <cell r="G15">
            <v>391</v>
          </cell>
          <cell r="H15">
            <v>1430</v>
          </cell>
          <cell r="K15">
            <v>15026.68</v>
          </cell>
          <cell r="L15">
            <v>1670</v>
          </cell>
          <cell r="M15">
            <v>5280</v>
          </cell>
        </row>
        <row r="16">
          <cell r="C16">
            <v>3392.9517460317461</v>
          </cell>
          <cell r="D16">
            <v>1465.138253968254</v>
          </cell>
          <cell r="E16">
            <v>791</v>
          </cell>
          <cell r="F16">
            <v>1261</v>
          </cell>
          <cell r="G16">
            <v>345</v>
          </cell>
          <cell r="H16">
            <v>563</v>
          </cell>
          <cell r="K16">
            <v>4858.09</v>
          </cell>
          <cell r="L16">
            <v>1136</v>
          </cell>
          <cell r="M16">
            <v>1824</v>
          </cell>
        </row>
        <row r="17">
          <cell r="C17">
            <v>1052.8012698412699</v>
          </cell>
          <cell r="D17">
            <v>454.61873015873016</v>
          </cell>
          <cell r="E17">
            <v>157</v>
          </cell>
          <cell r="F17">
            <v>182</v>
          </cell>
          <cell r="G17">
            <v>18</v>
          </cell>
          <cell r="H17">
            <v>21</v>
          </cell>
          <cell r="L17">
            <v>175</v>
          </cell>
          <cell r="M17">
            <v>203</v>
          </cell>
        </row>
        <row r="18">
          <cell r="C18">
            <v>2966.3752380952387</v>
          </cell>
          <cell r="D18">
            <v>1280.9347619047617</v>
          </cell>
          <cell r="E18">
            <v>683</v>
          </cell>
          <cell r="F18">
            <v>1528</v>
          </cell>
          <cell r="G18">
            <v>278</v>
          </cell>
          <cell r="H18">
            <v>349</v>
          </cell>
          <cell r="K18">
            <v>4247.3100000000004</v>
          </cell>
          <cell r="L18">
            <v>961</v>
          </cell>
          <cell r="M18">
            <v>1877</v>
          </cell>
        </row>
        <row r="19">
          <cell r="C19">
            <v>570.67301587301586</v>
          </cell>
          <cell r="D19">
            <v>246.42698412698417</v>
          </cell>
          <cell r="E19">
            <v>2</v>
          </cell>
          <cell r="F19">
            <v>6</v>
          </cell>
          <cell r="G19">
            <v>0</v>
          </cell>
          <cell r="H19">
            <v>0</v>
          </cell>
          <cell r="L19">
            <v>2</v>
          </cell>
          <cell r="M19">
            <v>6</v>
          </cell>
        </row>
        <row r="20">
          <cell r="C20">
            <v>5371.4431746031742</v>
          </cell>
          <cell r="D20">
            <v>2319.4868253968261</v>
          </cell>
          <cell r="E20">
            <v>397</v>
          </cell>
          <cell r="F20">
            <v>510</v>
          </cell>
          <cell r="G20">
            <v>420</v>
          </cell>
          <cell r="H20">
            <v>970</v>
          </cell>
          <cell r="K20">
            <v>7690.93</v>
          </cell>
          <cell r="L20">
            <v>817</v>
          </cell>
          <cell r="M20">
            <v>1480</v>
          </cell>
        </row>
        <row r="21">
          <cell r="C21">
            <v>48650.332063492053</v>
          </cell>
          <cell r="D21">
            <v>21008.09793650794</v>
          </cell>
          <cell r="E21">
            <v>28112</v>
          </cell>
          <cell r="F21">
            <v>37553</v>
          </cell>
          <cell r="G21">
            <v>3598</v>
          </cell>
          <cell r="H21">
            <v>10431</v>
          </cell>
          <cell r="L21">
            <v>31710</v>
          </cell>
          <cell r="M21">
            <v>47984</v>
          </cell>
        </row>
        <row r="22">
          <cell r="C22">
            <v>6317.6457142857143</v>
          </cell>
          <cell r="D22">
            <v>2728.074285714285</v>
          </cell>
          <cell r="E22">
            <v>995</v>
          </cell>
          <cell r="F22">
            <v>896</v>
          </cell>
          <cell r="G22">
            <v>236</v>
          </cell>
          <cell r="H22">
            <v>237</v>
          </cell>
          <cell r="K22">
            <v>9045.7199999999993</v>
          </cell>
          <cell r="L22">
            <v>1231</v>
          </cell>
          <cell r="M22">
            <v>1133</v>
          </cell>
        </row>
        <row r="23">
          <cell r="C23">
            <v>3478.2419047619046</v>
          </cell>
          <cell r="D23">
            <v>1501.9680952380954</v>
          </cell>
          <cell r="E23">
            <v>613</v>
          </cell>
          <cell r="F23">
            <v>2898</v>
          </cell>
          <cell r="G23">
            <v>386</v>
          </cell>
          <cell r="H23">
            <v>1261</v>
          </cell>
          <cell r="L23">
            <v>999</v>
          </cell>
          <cell r="M23">
            <v>4159</v>
          </cell>
        </row>
        <row r="24">
          <cell r="C24">
            <v>15491.198730158732</v>
          </cell>
          <cell r="D24">
            <v>6689.3812698412694</v>
          </cell>
          <cell r="E24">
            <v>5253</v>
          </cell>
          <cell r="F24">
            <v>13916</v>
          </cell>
          <cell r="G24">
            <v>1128</v>
          </cell>
          <cell r="H24">
            <v>4015</v>
          </cell>
          <cell r="K24">
            <v>22180.58</v>
          </cell>
          <cell r="L24">
            <v>6381</v>
          </cell>
          <cell r="M24">
            <v>17931</v>
          </cell>
        </row>
        <row r="25">
          <cell r="C25">
            <v>570.67999999999995</v>
          </cell>
          <cell r="D25">
            <v>246.43000000000006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817.11</v>
          </cell>
          <cell r="L25">
            <v>0</v>
          </cell>
          <cell r="M25">
            <v>0</v>
          </cell>
        </row>
        <row r="27">
          <cell r="C27">
            <v>4761.3307936507936</v>
          </cell>
          <cell r="D27">
            <v>2056.0292063492061</v>
          </cell>
          <cell r="E27">
            <v>942</v>
          </cell>
          <cell r="F27">
            <v>3838</v>
          </cell>
          <cell r="G27">
            <v>860</v>
          </cell>
          <cell r="H27">
            <v>2380</v>
          </cell>
          <cell r="L27">
            <v>1802</v>
          </cell>
          <cell r="M27">
            <v>6218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391.77460317460321</v>
          </cell>
          <cell r="D31">
            <v>169.17539682539683</v>
          </cell>
          <cell r="E31">
            <v>192</v>
          </cell>
          <cell r="F31">
            <v>569.90899999999999</v>
          </cell>
          <cell r="L31">
            <v>192</v>
          </cell>
          <cell r="M31">
            <v>569.90899999999999</v>
          </cell>
        </row>
        <row r="32">
          <cell r="C32">
            <v>11131.203809523809</v>
          </cell>
          <cell r="D32">
            <v>4806.6561904761911</v>
          </cell>
          <cell r="E32">
            <v>1975</v>
          </cell>
          <cell r="F32">
            <v>9308</v>
          </cell>
          <cell r="G32">
            <v>2011</v>
          </cell>
          <cell r="H32">
            <v>8175</v>
          </cell>
          <cell r="L32">
            <v>3986</v>
          </cell>
          <cell r="M32">
            <v>17483</v>
          </cell>
        </row>
        <row r="33">
          <cell r="C33">
            <v>12253.008253968255</v>
          </cell>
          <cell r="D33">
            <v>5291.0717460317464</v>
          </cell>
          <cell r="E33">
            <v>1858</v>
          </cell>
          <cell r="F33">
            <v>4371</v>
          </cell>
          <cell r="G33">
            <v>560</v>
          </cell>
          <cell r="H33">
            <v>2047</v>
          </cell>
          <cell r="L33">
            <v>2418</v>
          </cell>
          <cell r="M33">
            <v>6418</v>
          </cell>
        </row>
        <row r="34">
          <cell r="C34">
            <v>9560.3549206349198</v>
          </cell>
          <cell r="D34">
            <v>4128.3350793650807</v>
          </cell>
          <cell r="E34">
            <v>2491</v>
          </cell>
          <cell r="F34">
            <v>6782.1388155999994</v>
          </cell>
          <cell r="G34">
            <v>1367</v>
          </cell>
          <cell r="H34">
            <v>3091</v>
          </cell>
          <cell r="L34">
            <v>3858</v>
          </cell>
          <cell r="M34">
            <v>9873.1388155999994</v>
          </cell>
        </row>
        <row r="35">
          <cell r="C35">
            <v>385</v>
          </cell>
          <cell r="D35">
            <v>166.25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67.047619047619051</v>
          </cell>
          <cell r="D36">
            <v>28.952380952380949</v>
          </cell>
          <cell r="E36">
            <v>0</v>
          </cell>
          <cell r="F36">
            <v>0</v>
          </cell>
          <cell r="G36">
            <v>12</v>
          </cell>
          <cell r="H36">
            <v>630</v>
          </cell>
          <cell r="L36">
            <v>12</v>
          </cell>
          <cell r="M36">
            <v>630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20838.693333333333</v>
          </cell>
          <cell r="D38">
            <v>8998.5266666666685</v>
          </cell>
          <cell r="E38">
            <v>521</v>
          </cell>
          <cell r="F38">
            <v>2234</v>
          </cell>
          <cell r="G38">
            <v>1</v>
          </cell>
          <cell r="H38">
            <v>6</v>
          </cell>
          <cell r="L38">
            <v>522</v>
          </cell>
          <cell r="M38">
            <v>2240</v>
          </cell>
        </row>
        <row r="39">
          <cell r="C39">
            <v>334.25333333333333</v>
          </cell>
          <cell r="D39">
            <v>144.33666666666664</v>
          </cell>
          <cell r="E39">
            <v>19</v>
          </cell>
          <cell r="F39">
            <v>71</v>
          </cell>
          <cell r="G39">
            <v>7</v>
          </cell>
          <cell r="H39">
            <v>21</v>
          </cell>
          <cell r="L39">
            <v>26</v>
          </cell>
          <cell r="M39">
            <v>92</v>
          </cell>
        </row>
        <row r="40">
          <cell r="C40">
            <v>707.98793650793652</v>
          </cell>
          <cell r="D40">
            <v>305.72206349206351</v>
          </cell>
          <cell r="E40">
            <v>129</v>
          </cell>
          <cell r="F40">
            <v>359</v>
          </cell>
          <cell r="G40">
            <v>37</v>
          </cell>
          <cell r="H40">
            <v>22</v>
          </cell>
          <cell r="L40">
            <v>166</v>
          </cell>
          <cell r="M40">
            <v>381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8.7860317460317461</v>
          </cell>
          <cell r="D44">
            <v>3.793968253968254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1687.2742857142857</v>
          </cell>
          <cell r="D56">
            <v>728.59571428571417</v>
          </cell>
          <cell r="E56">
            <v>496</v>
          </cell>
          <cell r="F56">
            <v>579</v>
          </cell>
          <cell r="G56">
            <v>88</v>
          </cell>
          <cell r="H56">
            <v>151</v>
          </cell>
          <cell r="L56">
            <v>584</v>
          </cell>
          <cell r="M56">
            <v>730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2415.87</v>
          </cell>
          <cell r="L58">
            <v>584</v>
          </cell>
          <cell r="M58">
            <v>730</v>
          </cell>
        </row>
        <row r="59">
          <cell r="C59">
            <v>43894.728253968256</v>
          </cell>
          <cell r="D59">
            <v>18954.54174603174</v>
          </cell>
          <cell r="E59">
            <v>63975</v>
          </cell>
          <cell r="F59">
            <v>46516.94</v>
          </cell>
          <cell r="G59">
            <v>1213</v>
          </cell>
          <cell r="H59">
            <v>1765</v>
          </cell>
          <cell r="L59">
            <v>65188</v>
          </cell>
          <cell r="M59">
            <v>48281.94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62849.27</v>
          </cell>
          <cell r="M61">
            <v>48281.94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329999.99999999994</v>
          </cell>
          <cell r="D65">
            <v>142500</v>
          </cell>
          <cell r="E65">
            <v>146853</v>
          </cell>
          <cell r="F65">
            <v>234272.35996560002</v>
          </cell>
          <cell r="G65">
            <v>27424</v>
          </cell>
          <cell r="H65">
            <v>70915.192680000007</v>
          </cell>
          <cell r="K65">
            <v>472500.00000000006</v>
          </cell>
          <cell r="M65">
            <v>305187.55264560005</v>
          </cell>
        </row>
      </sheetData>
      <sheetData sheetId="33">
        <row r="8">
          <cell r="C8">
            <v>1392.3052521322759</v>
          </cell>
          <cell r="D8">
            <v>596.69474786772412</v>
          </cell>
          <cell r="E8">
            <v>481</v>
          </cell>
          <cell r="F8">
            <v>646</v>
          </cell>
          <cell r="G8">
            <v>163</v>
          </cell>
          <cell r="H8">
            <v>247</v>
          </cell>
          <cell r="K8">
            <v>1989</v>
          </cell>
          <cell r="L8">
            <v>644</v>
          </cell>
          <cell r="M8">
            <v>893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1392.3052521322759</v>
          </cell>
          <cell r="D10">
            <v>596.69474786772412</v>
          </cell>
          <cell r="E10">
            <v>673</v>
          </cell>
          <cell r="F10">
            <v>730</v>
          </cell>
          <cell r="G10">
            <v>301</v>
          </cell>
          <cell r="H10">
            <v>383</v>
          </cell>
          <cell r="L10">
            <v>974</v>
          </cell>
          <cell r="M10">
            <v>1113</v>
          </cell>
        </row>
        <row r="11">
          <cell r="C11">
            <v>6964.3262712237374</v>
          </cell>
          <cell r="D11">
            <v>2984.6737287762626</v>
          </cell>
          <cell r="E11">
            <v>4488</v>
          </cell>
          <cell r="F11">
            <v>3559.29</v>
          </cell>
          <cell r="G11">
            <v>582</v>
          </cell>
          <cell r="H11">
            <v>522</v>
          </cell>
          <cell r="L11">
            <v>5070</v>
          </cell>
          <cell r="M11">
            <v>4081.29</v>
          </cell>
        </row>
        <row r="12">
          <cell r="C12">
            <v>19497.873550976579</v>
          </cell>
          <cell r="D12">
            <v>8356.1264490234207</v>
          </cell>
          <cell r="E12">
            <v>14995</v>
          </cell>
          <cell r="F12">
            <v>18786</v>
          </cell>
          <cell r="G12">
            <v>4702</v>
          </cell>
          <cell r="H12">
            <v>6172.4610000000002</v>
          </cell>
          <cell r="L12">
            <v>19697</v>
          </cell>
          <cell r="M12">
            <v>24958.460999999999</v>
          </cell>
        </row>
        <row r="13">
          <cell r="C13">
            <v>4178.3157616780063</v>
          </cell>
          <cell r="D13">
            <v>1790.6842383219937</v>
          </cell>
          <cell r="E13">
            <v>2344</v>
          </cell>
          <cell r="F13">
            <v>2374.47541</v>
          </cell>
          <cell r="G13">
            <v>970</v>
          </cell>
          <cell r="H13">
            <v>1102</v>
          </cell>
          <cell r="K13">
            <v>5969</v>
          </cell>
          <cell r="L13">
            <v>3314</v>
          </cell>
          <cell r="M13">
            <v>3476.47541</v>
          </cell>
        </row>
        <row r="14">
          <cell r="C14">
            <v>1392.3052521322759</v>
          </cell>
          <cell r="D14">
            <v>596.69474786772412</v>
          </cell>
          <cell r="E14">
            <v>697</v>
          </cell>
          <cell r="F14">
            <v>568</v>
          </cell>
          <cell r="G14">
            <v>352</v>
          </cell>
          <cell r="H14">
            <v>340.90499999999997</v>
          </cell>
          <cell r="L14">
            <v>1049</v>
          </cell>
          <cell r="M14">
            <v>908.90499999999997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480</v>
          </cell>
          <cell r="F16">
            <v>613</v>
          </cell>
          <cell r="G16">
            <v>0</v>
          </cell>
          <cell r="H16">
            <v>0</v>
          </cell>
          <cell r="K16">
            <v>0</v>
          </cell>
          <cell r="L16">
            <v>480</v>
          </cell>
          <cell r="M16">
            <v>613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1392.3052521322759</v>
          </cell>
          <cell r="D20">
            <v>596.69474786772412</v>
          </cell>
          <cell r="E20">
            <v>197</v>
          </cell>
          <cell r="F20">
            <v>125</v>
          </cell>
          <cell r="G20">
            <v>326</v>
          </cell>
          <cell r="H20">
            <v>250</v>
          </cell>
          <cell r="K20">
            <v>1989</v>
          </cell>
          <cell r="L20">
            <v>523</v>
          </cell>
          <cell r="M20">
            <v>375</v>
          </cell>
        </row>
        <row r="21">
          <cell r="C21">
            <v>40389.452359366609</v>
          </cell>
          <cell r="D21">
            <v>17309.547640633391</v>
          </cell>
          <cell r="E21">
            <v>21250</v>
          </cell>
          <cell r="F21">
            <v>19232</v>
          </cell>
          <cell r="G21">
            <v>14662</v>
          </cell>
          <cell r="H21">
            <v>15164</v>
          </cell>
          <cell r="L21">
            <v>35912</v>
          </cell>
          <cell r="M21">
            <v>34396</v>
          </cell>
        </row>
        <row r="22">
          <cell r="C22">
            <v>1392.3052521322759</v>
          </cell>
          <cell r="D22">
            <v>596.69474786772412</v>
          </cell>
          <cell r="E22">
            <v>657</v>
          </cell>
          <cell r="F22">
            <v>783</v>
          </cell>
          <cell r="G22">
            <v>248</v>
          </cell>
          <cell r="H22">
            <v>379</v>
          </cell>
          <cell r="K22">
            <v>1989</v>
          </cell>
          <cell r="L22">
            <v>905</v>
          </cell>
          <cell r="M22">
            <v>1162</v>
          </cell>
        </row>
        <row r="23">
          <cell r="C23">
            <v>1392.3052521322759</v>
          </cell>
          <cell r="D23">
            <v>596.69474786772412</v>
          </cell>
          <cell r="E23">
            <v>431</v>
          </cell>
          <cell r="F23">
            <v>634</v>
          </cell>
          <cell r="G23">
            <v>207</v>
          </cell>
          <cell r="H23">
            <v>292</v>
          </cell>
          <cell r="L23">
            <v>638</v>
          </cell>
          <cell r="M23">
            <v>926</v>
          </cell>
        </row>
        <row r="24">
          <cell r="C24">
            <v>2785.3105069051412</v>
          </cell>
          <cell r="D24">
            <v>1193.6894930948588</v>
          </cell>
          <cell r="E24">
            <v>724</v>
          </cell>
          <cell r="F24">
            <v>594.47149999999999</v>
          </cell>
          <cell r="G24">
            <v>367</v>
          </cell>
          <cell r="H24">
            <v>267</v>
          </cell>
          <cell r="K24">
            <v>3979</v>
          </cell>
          <cell r="L24">
            <v>1091</v>
          </cell>
          <cell r="M24">
            <v>861.47149999999999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2785.3105069051412</v>
          </cell>
          <cell r="D27">
            <v>1193.6894930948588</v>
          </cell>
          <cell r="E27">
            <v>203</v>
          </cell>
          <cell r="F27">
            <v>410</v>
          </cell>
          <cell r="G27">
            <v>104</v>
          </cell>
          <cell r="H27">
            <v>513</v>
          </cell>
          <cell r="L27">
            <v>307</v>
          </cell>
          <cell r="M27">
            <v>923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2785.3105069051412</v>
          </cell>
          <cell r="D32">
            <v>1193.6894930948588</v>
          </cell>
          <cell r="E32">
            <v>160</v>
          </cell>
          <cell r="F32">
            <v>476</v>
          </cell>
          <cell r="G32">
            <v>136</v>
          </cell>
          <cell r="H32">
            <v>335</v>
          </cell>
          <cell r="L32">
            <v>296</v>
          </cell>
          <cell r="M32">
            <v>811</v>
          </cell>
        </row>
        <row r="33">
          <cell r="C33">
            <v>8357.3315259966021</v>
          </cell>
          <cell r="D33">
            <v>3581.6684740033979</v>
          </cell>
          <cell r="E33">
            <v>2856</v>
          </cell>
          <cell r="F33">
            <v>5665</v>
          </cell>
          <cell r="G33">
            <v>655</v>
          </cell>
          <cell r="H33">
            <v>730</v>
          </cell>
          <cell r="L33">
            <v>3511</v>
          </cell>
          <cell r="M33">
            <v>6395</v>
          </cell>
        </row>
        <row r="34">
          <cell r="C34">
            <v>4179.0157643185958</v>
          </cell>
          <cell r="D34">
            <v>1790.9842356814042</v>
          </cell>
          <cell r="E34">
            <v>1333</v>
          </cell>
          <cell r="F34">
            <v>1657</v>
          </cell>
          <cell r="G34">
            <v>1354</v>
          </cell>
          <cell r="H34">
            <v>1585</v>
          </cell>
          <cell r="L34">
            <v>2687</v>
          </cell>
          <cell r="M34">
            <v>3242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1393.0052547728653</v>
          </cell>
          <cell r="D39">
            <v>596.99474522713467</v>
          </cell>
          <cell r="E39">
            <v>36</v>
          </cell>
          <cell r="F39">
            <v>70.099999999999994</v>
          </cell>
          <cell r="G39">
            <v>20</v>
          </cell>
          <cell r="H39">
            <v>71</v>
          </cell>
          <cell r="L39">
            <v>56</v>
          </cell>
          <cell r="M39">
            <v>141.1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2786.0105095457307</v>
          </cell>
          <cell r="D44">
            <v>1193.9894904542693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28700.108264164563</v>
          </cell>
          <cell r="D56">
            <v>12299.891735835437</v>
          </cell>
          <cell r="E56">
            <v>26256</v>
          </cell>
          <cell r="F56">
            <v>19952.935000000001</v>
          </cell>
          <cell r="G56">
            <v>3461</v>
          </cell>
          <cell r="H56">
            <v>2680</v>
          </cell>
          <cell r="L56">
            <v>29717</v>
          </cell>
          <cell r="M56">
            <v>22632.935000000001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41000</v>
          </cell>
          <cell r="L58">
            <v>29717</v>
          </cell>
          <cell r="M58">
            <v>22632.935000000001</v>
          </cell>
        </row>
        <row r="59">
          <cell r="C59">
            <v>25900.797704447632</v>
          </cell>
          <cell r="D59">
            <v>11100.202295552368</v>
          </cell>
          <cell r="E59">
            <v>50110</v>
          </cell>
          <cell r="F59">
            <v>18905.27</v>
          </cell>
          <cell r="G59">
            <v>1055</v>
          </cell>
          <cell r="H59">
            <v>318</v>
          </cell>
          <cell r="L59">
            <v>51165</v>
          </cell>
          <cell r="M59">
            <v>19223.27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37001</v>
          </cell>
          <cell r="M61">
            <v>19223.27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159056</v>
          </cell>
          <cell r="D65">
            <v>68166</v>
          </cell>
          <cell r="E65">
            <v>128371</v>
          </cell>
          <cell r="F65">
            <v>95781.54191</v>
          </cell>
          <cell r="G65">
            <v>29665</v>
          </cell>
          <cell r="H65">
            <v>31351.366000000002</v>
          </cell>
          <cell r="K65">
            <v>227222</v>
          </cell>
          <cell r="M65">
            <v>127132.90791000001</v>
          </cell>
        </row>
      </sheetData>
      <sheetData sheetId="34">
        <row r="8">
          <cell r="C8">
            <v>80.392499999999998</v>
          </cell>
          <cell r="D8">
            <v>20.857500000000002</v>
          </cell>
          <cell r="E8">
            <v>17</v>
          </cell>
          <cell r="F8">
            <v>15</v>
          </cell>
          <cell r="K8">
            <v>101.25</v>
          </cell>
          <cell r="L8">
            <v>17</v>
          </cell>
          <cell r="M8">
            <v>15</v>
          </cell>
        </row>
        <row r="9">
          <cell r="C9">
            <v>198.52382</v>
          </cell>
          <cell r="D9">
            <v>51.506180000000001</v>
          </cell>
          <cell r="E9">
            <v>2</v>
          </cell>
          <cell r="F9">
            <v>1</v>
          </cell>
          <cell r="K9">
            <v>250.03</v>
          </cell>
          <cell r="L9">
            <v>2</v>
          </cell>
          <cell r="M9">
            <v>1</v>
          </cell>
        </row>
        <row r="10">
          <cell r="C10">
            <v>1369.6023600000001</v>
          </cell>
          <cell r="D10">
            <v>355.33763999999996</v>
          </cell>
          <cell r="E10">
            <v>171</v>
          </cell>
          <cell r="F10">
            <v>648.81145000000004</v>
          </cell>
          <cell r="G10">
            <v>26</v>
          </cell>
          <cell r="H10">
            <v>47</v>
          </cell>
          <cell r="L10">
            <v>197</v>
          </cell>
          <cell r="M10">
            <v>695.81145000000004</v>
          </cell>
        </row>
        <row r="11">
          <cell r="C11">
            <v>355.36264</v>
          </cell>
          <cell r="D11">
            <v>92.197360000000003</v>
          </cell>
          <cell r="E11">
            <v>62</v>
          </cell>
          <cell r="F11">
            <v>66</v>
          </cell>
          <cell r="G11">
            <v>13</v>
          </cell>
          <cell r="H11">
            <v>6</v>
          </cell>
          <cell r="L11">
            <v>75</v>
          </cell>
          <cell r="M11">
            <v>72</v>
          </cell>
        </row>
        <row r="12">
          <cell r="C12">
            <v>1225.68192</v>
          </cell>
          <cell r="D12">
            <v>317.99808000000007</v>
          </cell>
          <cell r="E12">
            <v>281</v>
          </cell>
          <cell r="F12">
            <v>515.33379807230415</v>
          </cell>
          <cell r="G12">
            <v>154</v>
          </cell>
          <cell r="H12">
            <v>265.91800000000001</v>
          </cell>
          <cell r="L12">
            <v>435</v>
          </cell>
          <cell r="M12">
            <v>781.25179807230415</v>
          </cell>
        </row>
        <row r="13">
          <cell r="C13">
            <v>436.75558000000007</v>
          </cell>
          <cell r="D13">
            <v>113.31441999999998</v>
          </cell>
          <cell r="E13">
            <v>219</v>
          </cell>
          <cell r="F13">
            <v>193</v>
          </cell>
          <cell r="G13">
            <v>8</v>
          </cell>
          <cell r="H13">
            <v>4</v>
          </cell>
          <cell r="K13">
            <v>550.07000000000005</v>
          </cell>
          <cell r="L13">
            <v>227</v>
          </cell>
          <cell r="M13">
            <v>197</v>
          </cell>
        </row>
        <row r="14">
          <cell r="C14">
            <v>441.66250000000002</v>
          </cell>
          <cell r="D14">
            <v>114.58749999999998</v>
          </cell>
          <cell r="E14">
            <v>126</v>
          </cell>
          <cell r="F14">
            <v>625</v>
          </cell>
          <cell r="L14">
            <v>126</v>
          </cell>
          <cell r="M14">
            <v>625</v>
          </cell>
        </row>
        <row r="15">
          <cell r="C15">
            <v>357.33969999999999</v>
          </cell>
          <cell r="D15">
            <v>92.710300000000018</v>
          </cell>
          <cell r="E15">
            <v>4</v>
          </cell>
          <cell r="F15">
            <v>6</v>
          </cell>
          <cell r="K15">
            <v>450.05</v>
          </cell>
          <cell r="L15">
            <v>4</v>
          </cell>
          <cell r="M15">
            <v>6</v>
          </cell>
        </row>
        <row r="16">
          <cell r="C16">
            <v>40.692500000000003</v>
          </cell>
          <cell r="D16">
            <v>10.557499999999997</v>
          </cell>
          <cell r="E16">
            <v>15</v>
          </cell>
          <cell r="F16">
            <v>27</v>
          </cell>
          <cell r="K16">
            <v>51.25</v>
          </cell>
          <cell r="L16">
            <v>15</v>
          </cell>
          <cell r="M16">
            <v>27</v>
          </cell>
        </row>
        <row r="17">
          <cell r="C17">
            <v>79.415880000000001</v>
          </cell>
          <cell r="D17">
            <v>20.604119999999995</v>
          </cell>
          <cell r="E17">
            <v>1</v>
          </cell>
          <cell r="F17">
            <v>1</v>
          </cell>
          <cell r="L17">
            <v>1</v>
          </cell>
          <cell r="M17">
            <v>1</v>
          </cell>
        </row>
        <row r="18">
          <cell r="C18">
            <v>238.23176000000001</v>
          </cell>
          <cell r="D18">
            <v>61.808240000000012</v>
          </cell>
          <cell r="E18">
            <v>2</v>
          </cell>
          <cell r="F18">
            <v>2</v>
          </cell>
          <cell r="K18">
            <v>300.04000000000002</v>
          </cell>
          <cell r="L18">
            <v>2</v>
          </cell>
          <cell r="M18">
            <v>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L19">
            <v>0</v>
          </cell>
          <cell r="M19">
            <v>0</v>
          </cell>
        </row>
        <row r="20">
          <cell r="C20">
            <v>198.53970000000001</v>
          </cell>
          <cell r="D20">
            <v>51.510300000000001</v>
          </cell>
          <cell r="E20">
            <v>26</v>
          </cell>
          <cell r="F20">
            <v>23.25</v>
          </cell>
          <cell r="G20">
            <v>10</v>
          </cell>
          <cell r="H20">
            <v>16</v>
          </cell>
          <cell r="K20">
            <v>250.05</v>
          </cell>
          <cell r="L20">
            <v>36</v>
          </cell>
          <cell r="M20">
            <v>39.25</v>
          </cell>
        </row>
        <row r="21">
          <cell r="C21">
            <v>476.49527999999998</v>
          </cell>
          <cell r="D21">
            <v>123.62472000000002</v>
          </cell>
          <cell r="E21">
            <v>5717</v>
          </cell>
          <cell r="F21">
            <v>208</v>
          </cell>
          <cell r="G21">
            <v>67</v>
          </cell>
          <cell r="H21">
            <v>31</v>
          </cell>
          <cell r="L21">
            <v>5784</v>
          </cell>
          <cell r="M21">
            <v>239</v>
          </cell>
        </row>
        <row r="22">
          <cell r="C22">
            <v>277.92381999999998</v>
          </cell>
          <cell r="D22">
            <v>72.106179999999995</v>
          </cell>
          <cell r="E22">
            <v>14</v>
          </cell>
          <cell r="F22">
            <v>30</v>
          </cell>
          <cell r="K22">
            <v>350.03</v>
          </cell>
          <cell r="L22">
            <v>14</v>
          </cell>
          <cell r="M22">
            <v>30</v>
          </cell>
        </row>
        <row r="23">
          <cell r="C23">
            <v>118.36158</v>
          </cell>
          <cell r="D23">
            <v>30.70841999999999</v>
          </cell>
          <cell r="E23">
            <v>7</v>
          </cell>
          <cell r="F23">
            <v>10</v>
          </cell>
          <cell r="L23">
            <v>7</v>
          </cell>
          <cell r="M23">
            <v>10</v>
          </cell>
        </row>
        <row r="24">
          <cell r="C24">
            <v>560.77837999999997</v>
          </cell>
          <cell r="D24">
            <v>145.49162000000001</v>
          </cell>
          <cell r="E24">
            <v>152</v>
          </cell>
          <cell r="F24">
            <v>192.61</v>
          </cell>
          <cell r="G24">
            <v>112</v>
          </cell>
          <cell r="H24">
            <v>149.87</v>
          </cell>
          <cell r="K24">
            <v>706.27</v>
          </cell>
          <cell r="L24">
            <v>264</v>
          </cell>
          <cell r="M24">
            <v>342.48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198.53970000000001</v>
          </cell>
          <cell r="D27">
            <v>51.510300000000001</v>
          </cell>
          <cell r="E27">
            <v>2</v>
          </cell>
          <cell r="F27">
            <v>3</v>
          </cell>
          <cell r="L27">
            <v>2</v>
          </cell>
          <cell r="M27">
            <v>3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71.475880000000004</v>
          </cell>
          <cell r="D31">
            <v>18.544119999999992</v>
          </cell>
          <cell r="E31">
            <v>117</v>
          </cell>
          <cell r="F31">
            <v>135.13018</v>
          </cell>
          <cell r="L31">
            <v>117</v>
          </cell>
          <cell r="M31">
            <v>135.13018</v>
          </cell>
        </row>
        <row r="32">
          <cell r="C32">
            <v>530.98749999999995</v>
          </cell>
          <cell r="D32">
            <v>137.76250000000005</v>
          </cell>
          <cell r="E32">
            <v>14</v>
          </cell>
          <cell r="F32">
            <v>132</v>
          </cell>
          <cell r="G32">
            <v>11</v>
          </cell>
          <cell r="H32">
            <v>103.98</v>
          </cell>
          <cell r="L32">
            <v>25</v>
          </cell>
          <cell r="M32">
            <v>235.98000000000002</v>
          </cell>
        </row>
        <row r="33">
          <cell r="C33">
            <v>487.26986000000005</v>
          </cell>
          <cell r="D33">
            <v>126.42014</v>
          </cell>
          <cell r="E33">
            <v>3</v>
          </cell>
          <cell r="F33">
            <v>90</v>
          </cell>
          <cell r="L33">
            <v>3</v>
          </cell>
          <cell r="M33">
            <v>90</v>
          </cell>
        </row>
        <row r="34">
          <cell r="C34">
            <v>277.95558</v>
          </cell>
          <cell r="D34">
            <v>72.114419999999996</v>
          </cell>
          <cell r="E34">
            <v>150</v>
          </cell>
          <cell r="F34">
            <v>205.11505500000001</v>
          </cell>
          <cell r="L34">
            <v>150</v>
          </cell>
          <cell r="M34">
            <v>205.11505500000001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39.707940000000001</v>
          </cell>
          <cell r="D37">
            <v>10.302059999999997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83.377939999999995</v>
          </cell>
          <cell r="D39">
            <v>21.63206000000001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122.08544000000001</v>
          </cell>
          <cell r="D40">
            <v>31.674559999999985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72</v>
          </cell>
          <cell r="F50">
            <v>60</v>
          </cell>
          <cell r="L50">
            <v>72</v>
          </cell>
          <cell r="M50">
            <v>60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694.82146</v>
          </cell>
          <cell r="D56">
            <v>180.26854000000003</v>
          </cell>
          <cell r="E56">
            <v>72</v>
          </cell>
          <cell r="F56">
            <v>60</v>
          </cell>
          <cell r="G56">
            <v>12</v>
          </cell>
          <cell r="H56">
            <v>6</v>
          </cell>
          <cell r="L56">
            <v>84</v>
          </cell>
          <cell r="M56">
            <v>66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875.09</v>
          </cell>
          <cell r="L58">
            <v>84</v>
          </cell>
          <cell r="M58">
            <v>66</v>
          </cell>
        </row>
        <row r="59">
          <cell r="C59">
            <v>10888.01878</v>
          </cell>
          <cell r="D59">
            <v>2824.8512200000005</v>
          </cell>
          <cell r="E59">
            <v>17378</v>
          </cell>
          <cell r="F59">
            <v>7622.08</v>
          </cell>
          <cell r="G59">
            <v>4578</v>
          </cell>
          <cell r="H59">
            <v>5579</v>
          </cell>
          <cell r="L59">
            <v>21956</v>
          </cell>
          <cell r="M59">
            <v>13201.08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13712.87</v>
          </cell>
          <cell r="M61">
            <v>13201.08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19850</v>
          </cell>
          <cell r="D65">
            <v>5150</v>
          </cell>
          <cell r="E65">
            <v>24624</v>
          </cell>
          <cell r="F65">
            <v>10871.330483072305</v>
          </cell>
          <cell r="G65">
            <v>4991</v>
          </cell>
          <cell r="H65">
            <v>6208.768</v>
          </cell>
          <cell r="K65">
            <v>25000</v>
          </cell>
          <cell r="M65">
            <v>17080.098483072303</v>
          </cell>
        </row>
      </sheetData>
      <sheetData sheetId="35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>
            <v>0</v>
          </cell>
          <cell r="D9">
            <v>0</v>
          </cell>
          <cell r="E9">
            <v>1661</v>
          </cell>
          <cell r="F9">
            <v>1646.423</v>
          </cell>
          <cell r="G9">
            <v>0</v>
          </cell>
          <cell r="H9">
            <v>0</v>
          </cell>
          <cell r="K9">
            <v>0</v>
          </cell>
          <cell r="L9">
            <v>1661</v>
          </cell>
          <cell r="M9">
            <v>1646.423</v>
          </cell>
        </row>
        <row r="10">
          <cell r="C10">
            <v>7943.2384971925994</v>
          </cell>
          <cell r="D10">
            <v>2244.7615028074006</v>
          </cell>
          <cell r="E10">
            <v>1688</v>
          </cell>
          <cell r="F10">
            <v>1524</v>
          </cell>
          <cell r="G10">
            <v>780</v>
          </cell>
          <cell r="H10">
            <v>820</v>
          </cell>
          <cell r="L10">
            <v>2468</v>
          </cell>
          <cell r="M10">
            <v>2344</v>
          </cell>
        </row>
        <row r="11">
          <cell r="C11">
            <v>1482.1453065531146</v>
          </cell>
          <cell r="D11">
            <v>418.85469344688545</v>
          </cell>
          <cell r="E11">
            <v>680</v>
          </cell>
          <cell r="F11">
            <v>475</v>
          </cell>
          <cell r="G11">
            <v>327</v>
          </cell>
          <cell r="H11">
            <v>248</v>
          </cell>
          <cell r="L11">
            <v>1007</v>
          </cell>
          <cell r="M11">
            <v>723</v>
          </cell>
        </row>
        <row r="12">
          <cell r="C12">
            <v>9497.1130873874208</v>
          </cell>
          <cell r="D12">
            <v>2683.8869126125792</v>
          </cell>
          <cell r="E12">
            <v>7725</v>
          </cell>
          <cell r="F12">
            <v>6440</v>
          </cell>
          <cell r="G12">
            <v>2906</v>
          </cell>
          <cell r="H12">
            <v>3244.86625</v>
          </cell>
          <cell r="L12">
            <v>10631</v>
          </cell>
          <cell r="M12">
            <v>9684.8662499999991</v>
          </cell>
        </row>
        <row r="13">
          <cell r="C13">
            <v>6448.6185326148398</v>
          </cell>
          <cell r="D13">
            <v>1822.3814673851602</v>
          </cell>
          <cell r="E13">
            <v>2110</v>
          </cell>
          <cell r="F13">
            <v>2791</v>
          </cell>
          <cell r="G13">
            <v>1051</v>
          </cell>
          <cell r="H13">
            <v>922</v>
          </cell>
          <cell r="K13">
            <v>8271</v>
          </cell>
          <cell r="L13">
            <v>3161</v>
          </cell>
          <cell r="M13">
            <v>3713</v>
          </cell>
        </row>
        <row r="14">
          <cell r="C14">
            <v>1475.907977540792</v>
          </cell>
          <cell r="D14">
            <v>417.09202245920801</v>
          </cell>
          <cell r="E14">
            <v>343</v>
          </cell>
          <cell r="F14">
            <v>332</v>
          </cell>
          <cell r="G14">
            <v>66</v>
          </cell>
          <cell r="H14">
            <v>76.270000000000039</v>
          </cell>
          <cell r="L14">
            <v>409</v>
          </cell>
          <cell r="M14">
            <v>408.27000000000004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2880.0866714398762</v>
          </cell>
          <cell r="D16">
            <v>813.91332856012377</v>
          </cell>
          <cell r="E16">
            <v>2166</v>
          </cell>
          <cell r="F16">
            <v>1961</v>
          </cell>
          <cell r="G16">
            <v>2127</v>
          </cell>
          <cell r="H16">
            <v>2123</v>
          </cell>
          <cell r="K16">
            <v>3694</v>
          </cell>
          <cell r="L16">
            <v>4293</v>
          </cell>
          <cell r="M16">
            <v>4084</v>
          </cell>
        </row>
        <row r="17">
          <cell r="C17">
            <v>1510.9929532351057</v>
          </cell>
          <cell r="D17">
            <v>427.00704676489431</v>
          </cell>
          <cell r="E17">
            <v>626</v>
          </cell>
          <cell r="F17">
            <v>507</v>
          </cell>
          <cell r="G17">
            <v>268</v>
          </cell>
          <cell r="H17">
            <v>214</v>
          </cell>
          <cell r="L17">
            <v>894</v>
          </cell>
          <cell r="M17">
            <v>721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1357.3987263066663</v>
          </cell>
          <cell r="D20">
            <v>383.60127369333372</v>
          </cell>
          <cell r="E20">
            <v>140</v>
          </cell>
          <cell r="F20">
            <v>160</v>
          </cell>
          <cell r="G20">
            <v>205</v>
          </cell>
          <cell r="H20">
            <v>209</v>
          </cell>
          <cell r="K20">
            <v>1741</v>
          </cell>
          <cell r="L20">
            <v>345</v>
          </cell>
          <cell r="M20">
            <v>369</v>
          </cell>
        </row>
        <row r="21">
          <cell r="C21">
            <v>72001.387119870371</v>
          </cell>
          <cell r="D21">
            <v>20347.612880129629</v>
          </cell>
          <cell r="E21">
            <v>40015</v>
          </cell>
          <cell r="F21">
            <v>39614</v>
          </cell>
          <cell r="G21">
            <v>2075</v>
          </cell>
          <cell r="H21">
            <v>1530</v>
          </cell>
          <cell r="L21">
            <v>42090</v>
          </cell>
          <cell r="M21">
            <v>41144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>
            <v>1545.298262802879</v>
          </cell>
          <cell r="D23">
            <v>436.70173719712102</v>
          </cell>
          <cell r="E23">
            <v>2082</v>
          </cell>
          <cell r="F23">
            <v>2457</v>
          </cell>
          <cell r="G23">
            <v>388</v>
          </cell>
          <cell r="H23">
            <v>306</v>
          </cell>
          <cell r="L23">
            <v>2470</v>
          </cell>
          <cell r="M23">
            <v>2763</v>
          </cell>
        </row>
        <row r="24">
          <cell r="C24">
            <v>4362.2319779929912</v>
          </cell>
          <cell r="D24">
            <v>1232.7680220070088</v>
          </cell>
          <cell r="E24">
            <v>2472</v>
          </cell>
          <cell r="F24">
            <v>2425</v>
          </cell>
          <cell r="G24">
            <v>490</v>
          </cell>
          <cell r="H24">
            <v>395</v>
          </cell>
          <cell r="K24">
            <v>5595</v>
          </cell>
          <cell r="L24">
            <v>2962</v>
          </cell>
          <cell r="M24">
            <v>2820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1139.8718770019218</v>
          </cell>
          <cell r="D27">
            <v>322.1281229980782</v>
          </cell>
          <cell r="E27">
            <v>25</v>
          </cell>
          <cell r="F27">
            <v>109</v>
          </cell>
          <cell r="G27">
            <v>23</v>
          </cell>
          <cell r="H27">
            <v>80</v>
          </cell>
          <cell r="L27">
            <v>48</v>
          </cell>
          <cell r="M27">
            <v>189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3480.4295888759093</v>
          </cell>
          <cell r="D32">
            <v>983.5704111240907</v>
          </cell>
          <cell r="E32">
            <v>498</v>
          </cell>
          <cell r="F32">
            <v>1623</v>
          </cell>
          <cell r="G32">
            <v>385</v>
          </cell>
          <cell r="H32">
            <v>797.98341449999987</v>
          </cell>
          <cell r="L32">
            <v>883</v>
          </cell>
          <cell r="M32">
            <v>2420.9834145</v>
          </cell>
        </row>
        <row r="33">
          <cell r="C33">
            <v>2749.1027621811058</v>
          </cell>
          <cell r="D33">
            <v>776.89723781889415</v>
          </cell>
          <cell r="E33">
            <v>838.31787550000001</v>
          </cell>
          <cell r="F33">
            <v>976</v>
          </cell>
          <cell r="G33">
            <v>780</v>
          </cell>
          <cell r="H33">
            <v>1219</v>
          </cell>
          <cell r="L33">
            <v>1618.3178754999999</v>
          </cell>
          <cell r="M33">
            <v>2195</v>
          </cell>
        </row>
        <row r="34">
          <cell r="C34">
            <v>3185.7157930436747</v>
          </cell>
          <cell r="D34">
            <v>900.28420695632531</v>
          </cell>
          <cell r="E34">
            <v>810</v>
          </cell>
          <cell r="F34">
            <v>562.98725000000002</v>
          </cell>
          <cell r="G34">
            <v>585</v>
          </cell>
          <cell r="H34">
            <v>403</v>
          </cell>
          <cell r="L34">
            <v>1395</v>
          </cell>
          <cell r="M34">
            <v>965.98725000000002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21266.952933639823</v>
          </cell>
          <cell r="D56">
            <v>6010.0470663601773</v>
          </cell>
          <cell r="E56">
            <v>35895</v>
          </cell>
          <cell r="F56">
            <v>26182</v>
          </cell>
          <cell r="G56">
            <v>9717</v>
          </cell>
          <cell r="H56">
            <v>6441</v>
          </cell>
          <cell r="L56">
            <v>45612</v>
          </cell>
          <cell r="M56">
            <v>32623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27277</v>
          </cell>
          <cell r="L58">
            <v>45612</v>
          </cell>
          <cell r="M58">
            <v>32623</v>
          </cell>
        </row>
        <row r="59">
          <cell r="C59">
            <v>23193.50793232091</v>
          </cell>
          <cell r="D59">
            <v>6554.4920676790898</v>
          </cell>
          <cell r="E59">
            <v>54241</v>
          </cell>
          <cell r="F59">
            <v>16712.650000000001</v>
          </cell>
          <cell r="G59">
            <v>30323</v>
          </cell>
          <cell r="H59">
            <v>14191.17</v>
          </cell>
          <cell r="L59">
            <v>84564</v>
          </cell>
          <cell r="M59">
            <v>30903.82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29748</v>
          </cell>
          <cell r="M61">
            <v>30903.82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165520</v>
          </cell>
          <cell r="D65">
            <v>46776</v>
          </cell>
          <cell r="E65">
            <v>154015.31787550001</v>
          </cell>
          <cell r="F65">
            <v>106498.06024999998</v>
          </cell>
          <cell r="G65">
            <v>52496</v>
          </cell>
          <cell r="H65">
            <v>33220.2896645</v>
          </cell>
          <cell r="K65">
            <v>212296</v>
          </cell>
          <cell r="M65">
            <v>139718.34991449997</v>
          </cell>
        </row>
      </sheetData>
      <sheetData sheetId="36">
        <row r="8">
          <cell r="C8">
            <v>28.560962136139846</v>
          </cell>
          <cell r="D8">
            <v>15.379037863860152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K8">
            <v>43.94</v>
          </cell>
          <cell r="L8">
            <v>0</v>
          </cell>
          <cell r="M8">
            <v>0</v>
          </cell>
        </row>
        <row r="9">
          <cell r="C9">
            <v>3.9064948210787551</v>
          </cell>
          <cell r="D9">
            <v>2.1035051789212447</v>
          </cell>
          <cell r="E9">
            <v>5</v>
          </cell>
          <cell r="F9">
            <v>5.27</v>
          </cell>
          <cell r="G9">
            <v>0</v>
          </cell>
          <cell r="H9">
            <v>0</v>
          </cell>
          <cell r="K9">
            <v>6.01</v>
          </cell>
          <cell r="L9">
            <v>5</v>
          </cell>
          <cell r="M9">
            <v>5.27</v>
          </cell>
        </row>
        <row r="10">
          <cell r="C10">
            <v>5844.9872511791164</v>
          </cell>
          <cell r="D10">
            <v>3147.3127488208829</v>
          </cell>
          <cell r="E10">
            <v>3298</v>
          </cell>
          <cell r="F10">
            <v>6435.4916940000003</v>
          </cell>
          <cell r="G10">
            <v>2290</v>
          </cell>
          <cell r="H10">
            <v>3125</v>
          </cell>
          <cell r="L10">
            <v>5588</v>
          </cell>
          <cell r="M10">
            <v>9560.4916940000003</v>
          </cell>
        </row>
        <row r="11">
          <cell r="C11">
            <v>5062.4597885920111</v>
          </cell>
          <cell r="D11">
            <v>2725.9502114079887</v>
          </cell>
          <cell r="E11">
            <v>2355</v>
          </cell>
          <cell r="F11">
            <v>3299</v>
          </cell>
          <cell r="G11">
            <v>2791</v>
          </cell>
          <cell r="H11">
            <v>2574</v>
          </cell>
          <cell r="L11">
            <v>5146</v>
          </cell>
          <cell r="M11">
            <v>5873</v>
          </cell>
        </row>
        <row r="12">
          <cell r="C12">
            <v>12191.728337172763</v>
          </cell>
          <cell r="D12">
            <v>6564.8016628272362</v>
          </cell>
          <cell r="E12">
            <v>7016</v>
          </cell>
          <cell r="F12">
            <v>16455</v>
          </cell>
          <cell r="G12">
            <v>6485</v>
          </cell>
          <cell r="H12">
            <v>12882.007100000001</v>
          </cell>
          <cell r="L12">
            <v>13501</v>
          </cell>
          <cell r="M12">
            <v>29337.007100000003</v>
          </cell>
        </row>
        <row r="13">
          <cell r="C13">
            <v>4756.8171937887419</v>
          </cell>
          <cell r="D13">
            <v>2561.3728062112577</v>
          </cell>
          <cell r="E13">
            <v>2967</v>
          </cell>
          <cell r="F13">
            <v>4774.36168</v>
          </cell>
          <cell r="G13">
            <v>1556</v>
          </cell>
          <cell r="H13">
            <v>2385</v>
          </cell>
          <cell r="K13">
            <v>7318.19</v>
          </cell>
          <cell r="L13">
            <v>4523</v>
          </cell>
          <cell r="M13">
            <v>7159.36168</v>
          </cell>
        </row>
        <row r="14">
          <cell r="C14">
            <v>2919.1266300532543</v>
          </cell>
          <cell r="D14">
            <v>1571.843369946746</v>
          </cell>
          <cell r="E14">
            <v>1953</v>
          </cell>
          <cell r="F14">
            <v>2554</v>
          </cell>
          <cell r="G14">
            <v>459</v>
          </cell>
          <cell r="H14">
            <v>842</v>
          </cell>
          <cell r="L14">
            <v>2412</v>
          </cell>
          <cell r="M14">
            <v>3396</v>
          </cell>
        </row>
        <row r="15">
          <cell r="C15">
            <v>213.83671651222781</v>
          </cell>
          <cell r="D15">
            <v>115.14328348777221</v>
          </cell>
          <cell r="E15">
            <v>427</v>
          </cell>
          <cell r="F15">
            <v>961</v>
          </cell>
          <cell r="G15">
            <v>23</v>
          </cell>
          <cell r="H15">
            <v>49</v>
          </cell>
          <cell r="K15">
            <v>328.98</v>
          </cell>
          <cell r="L15">
            <v>450</v>
          </cell>
          <cell r="M15">
            <v>1010</v>
          </cell>
        </row>
        <row r="16">
          <cell r="C16">
            <v>66.956411234496272</v>
          </cell>
          <cell r="D16">
            <v>36.053588765503733</v>
          </cell>
          <cell r="E16">
            <v>150</v>
          </cell>
          <cell r="F16">
            <v>282</v>
          </cell>
          <cell r="G16">
            <v>92</v>
          </cell>
          <cell r="H16">
            <v>42</v>
          </cell>
          <cell r="K16">
            <v>103.01</v>
          </cell>
          <cell r="L16">
            <v>242</v>
          </cell>
          <cell r="M16">
            <v>324</v>
          </cell>
        </row>
        <row r="17">
          <cell r="C17">
            <v>2864.0262031010334</v>
          </cell>
          <cell r="D17">
            <v>1542.1737968989664</v>
          </cell>
          <cell r="E17">
            <v>623</v>
          </cell>
          <cell r="F17">
            <v>1146</v>
          </cell>
          <cell r="G17">
            <v>1568</v>
          </cell>
          <cell r="H17">
            <v>1638</v>
          </cell>
          <cell r="L17">
            <v>2191</v>
          </cell>
          <cell r="M17">
            <v>2784</v>
          </cell>
        </row>
        <row r="18">
          <cell r="C18">
            <v>261.26715363271308</v>
          </cell>
          <cell r="D18">
            <v>140.68284636728691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401.95</v>
          </cell>
          <cell r="L18">
            <v>0</v>
          </cell>
          <cell r="M18">
            <v>0</v>
          </cell>
        </row>
        <row r="19">
          <cell r="C19">
            <v>0.64999913828265476</v>
          </cell>
          <cell r="D19">
            <v>0.35000086171734524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584.35572530748948</v>
          </cell>
          <cell r="D20">
            <v>314.65427469251051</v>
          </cell>
          <cell r="E20">
            <v>43</v>
          </cell>
          <cell r="F20">
            <v>55</v>
          </cell>
          <cell r="G20">
            <v>148</v>
          </cell>
          <cell r="H20">
            <v>423</v>
          </cell>
          <cell r="K20">
            <v>899.01</v>
          </cell>
          <cell r="L20">
            <v>191</v>
          </cell>
          <cell r="M20">
            <v>478</v>
          </cell>
        </row>
        <row r="21">
          <cell r="C21">
            <v>11687.777505270838</v>
          </cell>
          <cell r="D21">
            <v>6293.4424947291627</v>
          </cell>
          <cell r="E21">
            <v>4194</v>
          </cell>
          <cell r="F21">
            <v>10008</v>
          </cell>
          <cell r="G21">
            <v>2844</v>
          </cell>
          <cell r="H21">
            <v>6564</v>
          </cell>
          <cell r="L21">
            <v>7038</v>
          </cell>
          <cell r="M21">
            <v>16572</v>
          </cell>
        </row>
        <row r="22">
          <cell r="C22">
            <v>285.30412176640567</v>
          </cell>
          <cell r="D22">
            <v>153.62587823359434</v>
          </cell>
          <cell r="E22">
            <v>412</v>
          </cell>
          <cell r="F22">
            <v>476</v>
          </cell>
          <cell r="G22">
            <v>312</v>
          </cell>
          <cell r="H22">
            <v>472</v>
          </cell>
          <cell r="K22">
            <v>438.93</v>
          </cell>
          <cell r="L22">
            <v>724</v>
          </cell>
          <cell r="M22">
            <v>948</v>
          </cell>
        </row>
        <row r="23">
          <cell r="C23">
            <v>3363.693540681676</v>
          </cell>
          <cell r="D23">
            <v>1811.226459318324</v>
          </cell>
          <cell r="E23">
            <v>704</v>
          </cell>
          <cell r="F23">
            <v>883.35</v>
          </cell>
          <cell r="G23">
            <v>483</v>
          </cell>
          <cell r="H23">
            <v>758</v>
          </cell>
          <cell r="L23">
            <v>1187</v>
          </cell>
          <cell r="M23">
            <v>1641.35</v>
          </cell>
        </row>
        <row r="24">
          <cell r="C24">
            <v>5441.968285469723</v>
          </cell>
          <cell r="D24">
            <v>2930.3017145302774</v>
          </cell>
          <cell r="E24">
            <v>4973</v>
          </cell>
          <cell r="F24">
            <v>6851</v>
          </cell>
          <cell r="G24">
            <v>1598</v>
          </cell>
          <cell r="H24">
            <v>2808</v>
          </cell>
          <cell r="K24">
            <v>8372.27</v>
          </cell>
          <cell r="L24">
            <v>6571</v>
          </cell>
          <cell r="M24">
            <v>9659</v>
          </cell>
        </row>
        <row r="25">
          <cell r="C25">
            <v>0.64999913828265476</v>
          </cell>
          <cell r="D25">
            <v>0.35000086171734524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1</v>
          </cell>
          <cell r="L25">
            <v>0</v>
          </cell>
          <cell r="M25">
            <v>0</v>
          </cell>
        </row>
        <row r="27">
          <cell r="C27">
            <v>9964.896289330216</v>
          </cell>
          <cell r="D27">
            <v>5365.7337106697832</v>
          </cell>
          <cell r="E27">
            <v>1964</v>
          </cell>
          <cell r="F27">
            <v>6913</v>
          </cell>
          <cell r="G27">
            <v>1981</v>
          </cell>
          <cell r="H27">
            <v>6955</v>
          </cell>
          <cell r="L27">
            <v>3945</v>
          </cell>
          <cell r="M27">
            <v>13868</v>
          </cell>
        </row>
        <row r="28">
          <cell r="C28">
            <v>2.5999965531306191</v>
          </cell>
          <cell r="D28">
            <v>1.4000034468693809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6.4284914776154567</v>
          </cell>
          <cell r="D29">
            <v>3.4615085223845439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2.5999965531306191</v>
          </cell>
          <cell r="D30">
            <v>1.4000034468693809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133.8998224862269</v>
          </cell>
          <cell r="D31">
            <v>72.100177513773104</v>
          </cell>
          <cell r="E31">
            <v>1998</v>
          </cell>
          <cell r="F31">
            <v>5047.0363399999997</v>
          </cell>
          <cell r="G31">
            <v>415</v>
          </cell>
          <cell r="H31">
            <v>721</v>
          </cell>
          <cell r="L31">
            <v>2413</v>
          </cell>
          <cell r="M31">
            <v>5768.0363399999997</v>
          </cell>
        </row>
        <row r="32">
          <cell r="C32">
            <v>12057.276015418996</v>
          </cell>
          <cell r="D32">
            <v>6492.4039845810039</v>
          </cell>
          <cell r="E32">
            <v>2019</v>
          </cell>
          <cell r="F32">
            <v>9632.3800678999942</v>
          </cell>
          <cell r="G32">
            <v>2009</v>
          </cell>
          <cell r="H32">
            <v>10065</v>
          </cell>
          <cell r="L32">
            <v>4028</v>
          </cell>
          <cell r="M32">
            <v>19697.380067899994</v>
          </cell>
        </row>
        <row r="33">
          <cell r="C33">
            <v>3508.6888484583874</v>
          </cell>
          <cell r="D33">
            <v>1889.3011515416124</v>
          </cell>
          <cell r="E33">
            <v>805</v>
          </cell>
          <cell r="F33">
            <v>2953</v>
          </cell>
          <cell r="G33">
            <v>528</v>
          </cell>
          <cell r="H33">
            <v>2331</v>
          </cell>
          <cell r="L33">
            <v>1333</v>
          </cell>
          <cell r="M33">
            <v>5284</v>
          </cell>
        </row>
        <row r="34">
          <cell r="C34">
            <v>559.6492580613658</v>
          </cell>
          <cell r="D34">
            <v>301.3507419386342</v>
          </cell>
          <cell r="E34">
            <v>334</v>
          </cell>
          <cell r="F34">
            <v>675.02532200000007</v>
          </cell>
          <cell r="G34">
            <v>150</v>
          </cell>
          <cell r="H34">
            <v>266</v>
          </cell>
          <cell r="L34">
            <v>484</v>
          </cell>
          <cell r="M34">
            <v>941.02532200000007</v>
          </cell>
        </row>
        <row r="35">
          <cell r="C35">
            <v>0.64999913828265476</v>
          </cell>
          <cell r="D35">
            <v>0.35000086171734524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92.949876774419636</v>
          </cell>
          <cell r="D36">
            <v>50.050123225580364</v>
          </cell>
          <cell r="E36">
            <v>22</v>
          </cell>
          <cell r="F36">
            <v>645.15000999999995</v>
          </cell>
          <cell r="G36">
            <v>25</v>
          </cell>
          <cell r="H36">
            <v>676</v>
          </cell>
          <cell r="L36">
            <v>47</v>
          </cell>
          <cell r="M36">
            <v>1321.1500099999998</v>
          </cell>
        </row>
        <row r="37">
          <cell r="C37">
            <v>7.7999896593918576</v>
          </cell>
          <cell r="D37">
            <v>4.2000103406081424</v>
          </cell>
          <cell r="E37">
            <v>1</v>
          </cell>
          <cell r="F37">
            <v>5</v>
          </cell>
          <cell r="G37">
            <v>0</v>
          </cell>
          <cell r="H37">
            <v>0</v>
          </cell>
          <cell r="L37">
            <v>1</v>
          </cell>
          <cell r="M37">
            <v>5</v>
          </cell>
        </row>
        <row r="38">
          <cell r="C38">
            <v>258.68665705373098</v>
          </cell>
          <cell r="D38">
            <v>139.29334294626904</v>
          </cell>
          <cell r="E38">
            <v>3</v>
          </cell>
          <cell r="F38">
            <v>19</v>
          </cell>
          <cell r="G38">
            <v>0</v>
          </cell>
          <cell r="H38">
            <v>0</v>
          </cell>
          <cell r="L38">
            <v>3</v>
          </cell>
          <cell r="M38">
            <v>19</v>
          </cell>
        </row>
        <row r="39">
          <cell r="C39">
            <v>529.07979858793249</v>
          </cell>
          <cell r="D39">
            <v>284.89020141206754</v>
          </cell>
          <cell r="E39">
            <v>240</v>
          </cell>
          <cell r="F39">
            <v>612</v>
          </cell>
          <cell r="G39">
            <v>97</v>
          </cell>
          <cell r="H39">
            <v>210</v>
          </cell>
          <cell r="L39">
            <v>337</v>
          </cell>
          <cell r="M39">
            <v>822</v>
          </cell>
        </row>
        <row r="40">
          <cell r="C40">
            <v>33.214955966243664</v>
          </cell>
          <cell r="D40">
            <v>17.885044033756337</v>
          </cell>
          <cell r="E40">
            <v>27</v>
          </cell>
          <cell r="F40">
            <v>150.67000000000002</v>
          </cell>
          <cell r="G40">
            <v>0</v>
          </cell>
          <cell r="H40">
            <v>0</v>
          </cell>
          <cell r="L40">
            <v>27</v>
          </cell>
          <cell r="M40">
            <v>150.67000000000002</v>
          </cell>
        </row>
        <row r="42">
          <cell r="C42">
            <v>0.64999913828265476</v>
          </cell>
          <cell r="D42">
            <v>0.35000086171734524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0.64349914689982823</v>
          </cell>
          <cell r="D44">
            <v>0.34650085310017176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0.64999913828265476</v>
          </cell>
          <cell r="D47">
            <v>0.35000086171734524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0.64999913828265476</v>
          </cell>
          <cell r="D48">
            <v>0.35000086171734524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0.64999913828265476</v>
          </cell>
          <cell r="D49">
            <v>0.35000086171734524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0.64999913828265476</v>
          </cell>
          <cell r="D52">
            <v>0.35000086171734524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255.44966134508334</v>
          </cell>
          <cell r="D56">
            <v>137.55033865491666</v>
          </cell>
          <cell r="E56">
            <v>94</v>
          </cell>
          <cell r="F56">
            <v>137.91900000000001</v>
          </cell>
          <cell r="G56">
            <v>64</v>
          </cell>
          <cell r="H56">
            <v>92</v>
          </cell>
          <cell r="L56">
            <v>158</v>
          </cell>
          <cell r="M56">
            <v>229.91900000000001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393</v>
          </cell>
          <cell r="L58">
            <v>158</v>
          </cell>
          <cell r="M58">
            <v>229.91900000000001</v>
          </cell>
        </row>
        <row r="59">
          <cell r="C59">
            <v>143296.16452930126</v>
          </cell>
          <cell r="D59">
            <v>77159.765470698738</v>
          </cell>
          <cell r="E59">
            <v>220533</v>
          </cell>
          <cell r="F59">
            <v>164775.75</v>
          </cell>
          <cell r="G59">
            <v>85243</v>
          </cell>
          <cell r="H59">
            <v>60888</v>
          </cell>
          <cell r="L59">
            <v>305776</v>
          </cell>
          <cell r="M59">
            <v>225663.75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220455.93</v>
          </cell>
          <cell r="M61">
            <v>225663.75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226292</v>
          </cell>
          <cell r="D65">
            <v>121850</v>
          </cell>
          <cell r="E65">
            <v>257160</v>
          </cell>
          <cell r="F65">
            <v>245751.40411389997</v>
          </cell>
          <cell r="G65">
            <v>111161</v>
          </cell>
          <cell r="H65">
            <v>116766.0071</v>
          </cell>
          <cell r="K65">
            <v>348142</v>
          </cell>
          <cell r="M65">
            <v>362517.41121389996</v>
          </cell>
        </row>
      </sheetData>
      <sheetData sheetId="37">
        <row r="8">
          <cell r="C8">
            <v>139.84253214285715</v>
          </cell>
          <cell r="D8">
            <v>35.007467857142842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K8">
            <v>174.85</v>
          </cell>
          <cell r="L8">
            <v>0</v>
          </cell>
          <cell r="M8">
            <v>0</v>
          </cell>
        </row>
        <row r="9">
          <cell r="C9">
            <v>255.87544357142858</v>
          </cell>
          <cell r="D9">
            <v>64.054556428571431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319.93</v>
          </cell>
          <cell r="L9">
            <v>0</v>
          </cell>
          <cell r="M9">
            <v>0</v>
          </cell>
        </row>
        <row r="10">
          <cell r="C10">
            <v>1322.4056892857145</v>
          </cell>
          <cell r="D10">
            <v>331.04431071428553</v>
          </cell>
          <cell r="E10">
            <v>387</v>
          </cell>
          <cell r="F10">
            <v>473.21000000000004</v>
          </cell>
          <cell r="G10">
            <v>234</v>
          </cell>
          <cell r="H10">
            <v>117</v>
          </cell>
          <cell r="L10">
            <v>621</v>
          </cell>
          <cell r="M10">
            <v>590.21</v>
          </cell>
        </row>
        <row r="11">
          <cell r="C11">
            <v>3781.1309257142857</v>
          </cell>
          <cell r="D11">
            <v>946.5490742857146</v>
          </cell>
          <cell r="E11">
            <v>2260</v>
          </cell>
          <cell r="F11">
            <v>1365.98</v>
          </cell>
          <cell r="G11">
            <v>1489</v>
          </cell>
          <cell r="H11">
            <v>1110</v>
          </cell>
          <cell r="L11">
            <v>3749</v>
          </cell>
          <cell r="M11">
            <v>2475.98</v>
          </cell>
        </row>
        <row r="12">
          <cell r="C12">
            <v>370.50073214285715</v>
          </cell>
          <cell r="D12">
            <v>92.749267857142854</v>
          </cell>
          <cell r="E12">
            <v>249</v>
          </cell>
          <cell r="F12">
            <v>326</v>
          </cell>
          <cell r="G12">
            <v>322</v>
          </cell>
          <cell r="H12">
            <v>429.85359</v>
          </cell>
          <cell r="L12">
            <v>571</v>
          </cell>
          <cell r="M12">
            <v>755.85358999999994</v>
          </cell>
        </row>
        <row r="13">
          <cell r="C13">
            <v>8.2697842857142856</v>
          </cell>
          <cell r="D13">
            <v>2.0702157142857143</v>
          </cell>
          <cell r="E13">
            <v>156</v>
          </cell>
          <cell r="F13">
            <v>177.46</v>
          </cell>
          <cell r="G13">
            <v>0</v>
          </cell>
          <cell r="H13">
            <v>0</v>
          </cell>
          <cell r="K13">
            <v>10.34</v>
          </cell>
          <cell r="L13">
            <v>156</v>
          </cell>
          <cell r="M13">
            <v>177.46</v>
          </cell>
        </row>
        <row r="14">
          <cell r="C14">
            <v>189.65318642857142</v>
          </cell>
          <cell r="D14">
            <v>47.476813571428579</v>
          </cell>
          <cell r="E14">
            <v>137</v>
          </cell>
          <cell r="F14">
            <v>129.81</v>
          </cell>
          <cell r="G14">
            <v>56</v>
          </cell>
          <cell r="H14">
            <v>49.30680000000001</v>
          </cell>
          <cell r="L14">
            <v>193</v>
          </cell>
          <cell r="M14">
            <v>179.11680000000001</v>
          </cell>
        </row>
        <row r="15">
          <cell r="C15">
            <v>8.2058014285714282</v>
          </cell>
          <cell r="D15">
            <v>2.0541985714285715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10.26</v>
          </cell>
          <cell r="L15">
            <v>0</v>
          </cell>
          <cell r="M15">
            <v>0</v>
          </cell>
        </row>
        <row r="16">
          <cell r="C16">
            <v>291.95377714285718</v>
          </cell>
          <cell r="D16">
            <v>73.086222857142843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365.04</v>
          </cell>
          <cell r="L16">
            <v>0</v>
          </cell>
          <cell r="M16">
            <v>0</v>
          </cell>
        </row>
        <row r="17">
          <cell r="C17">
            <v>66.238252857142854</v>
          </cell>
          <cell r="D17">
            <v>16.581747142857139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1</v>
          </cell>
          <cell r="F19">
            <v>1.27</v>
          </cell>
          <cell r="G19">
            <v>0</v>
          </cell>
          <cell r="H19">
            <v>0</v>
          </cell>
          <cell r="L19">
            <v>1</v>
          </cell>
          <cell r="M19">
            <v>1.27</v>
          </cell>
        </row>
        <row r="20">
          <cell r="C20">
            <v>105.84364142857143</v>
          </cell>
          <cell r="D20">
            <v>26.496358571428573</v>
          </cell>
          <cell r="E20">
            <v>14</v>
          </cell>
          <cell r="F20">
            <v>18.37</v>
          </cell>
          <cell r="G20">
            <v>0</v>
          </cell>
          <cell r="H20">
            <v>0</v>
          </cell>
          <cell r="K20">
            <v>132.34</v>
          </cell>
          <cell r="L20">
            <v>14</v>
          </cell>
          <cell r="M20">
            <v>18.37</v>
          </cell>
        </row>
        <row r="21">
          <cell r="C21">
            <v>2383.2814499999999</v>
          </cell>
          <cell r="D21">
            <v>596.61855000000014</v>
          </cell>
          <cell r="E21">
            <v>19728</v>
          </cell>
          <cell r="F21">
            <v>1935</v>
          </cell>
          <cell r="G21">
            <v>3092</v>
          </cell>
          <cell r="H21">
            <v>4409</v>
          </cell>
          <cell r="L21">
            <v>22820</v>
          </cell>
          <cell r="M21">
            <v>6344</v>
          </cell>
        </row>
        <row r="22">
          <cell r="C22">
            <v>249.37318571428571</v>
          </cell>
          <cell r="D22">
            <v>62.4268142857143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311.8</v>
          </cell>
          <cell r="L22">
            <v>0</v>
          </cell>
          <cell r="M22">
            <v>0</v>
          </cell>
        </row>
        <row r="23">
          <cell r="C23">
            <v>121.82336000000001</v>
          </cell>
          <cell r="D23">
            <v>30.496639999999985</v>
          </cell>
          <cell r="E23">
            <v>58</v>
          </cell>
          <cell r="F23">
            <v>48</v>
          </cell>
          <cell r="G23">
            <v>0</v>
          </cell>
          <cell r="H23">
            <v>0</v>
          </cell>
          <cell r="L23">
            <v>58</v>
          </cell>
          <cell r="M23">
            <v>48</v>
          </cell>
        </row>
        <row r="24">
          <cell r="C24">
            <v>983.43250999999987</v>
          </cell>
          <cell r="D24">
            <v>246.18749000000003</v>
          </cell>
          <cell r="E24">
            <v>235</v>
          </cell>
          <cell r="F24">
            <v>296.52</v>
          </cell>
          <cell r="G24">
            <v>251</v>
          </cell>
          <cell r="H24">
            <v>340</v>
          </cell>
          <cell r="K24">
            <v>1229.6199999999999</v>
          </cell>
          <cell r="L24">
            <v>486</v>
          </cell>
          <cell r="M24">
            <v>636.52</v>
          </cell>
        </row>
        <row r="25">
          <cell r="C25">
            <v>49.210815000000004</v>
          </cell>
          <cell r="D25">
            <v>12.319184999999997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61.53</v>
          </cell>
          <cell r="L25">
            <v>0</v>
          </cell>
          <cell r="M25">
            <v>0</v>
          </cell>
        </row>
        <row r="27">
          <cell r="C27">
            <v>74.340082142857142</v>
          </cell>
          <cell r="D27">
            <v>18.609917857142861</v>
          </cell>
          <cell r="E27">
            <v>61</v>
          </cell>
          <cell r="F27">
            <v>174</v>
          </cell>
          <cell r="L27">
            <v>61</v>
          </cell>
          <cell r="M27">
            <v>174</v>
          </cell>
        </row>
        <row r="28">
          <cell r="C28">
            <v>29.016225714285717</v>
          </cell>
          <cell r="D28">
            <v>7.263774285714284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103</v>
          </cell>
          <cell r="F31">
            <v>177.87411</v>
          </cell>
          <cell r="L31">
            <v>103</v>
          </cell>
          <cell r="M31">
            <v>177.87411</v>
          </cell>
        </row>
        <row r="32">
          <cell r="C32">
            <v>300.88738357142859</v>
          </cell>
          <cell r="D32">
            <v>75.322616428571393</v>
          </cell>
          <cell r="E32">
            <v>25</v>
          </cell>
          <cell r="F32">
            <v>165.16968169999998</v>
          </cell>
          <cell r="G32">
            <v>35</v>
          </cell>
          <cell r="H32">
            <v>488</v>
          </cell>
          <cell r="L32">
            <v>60</v>
          </cell>
          <cell r="M32">
            <v>653.16968169999996</v>
          </cell>
        </row>
        <row r="33">
          <cell r="C33">
            <v>1312.9122328571427</v>
          </cell>
          <cell r="D33">
            <v>328.6677671428572</v>
          </cell>
          <cell r="E33">
            <v>96.255457000000007</v>
          </cell>
          <cell r="F33">
            <v>330.17860250000001</v>
          </cell>
          <cell r="G33">
            <v>63</v>
          </cell>
          <cell r="H33">
            <v>299</v>
          </cell>
          <cell r="L33">
            <v>159.25545700000001</v>
          </cell>
          <cell r="M33">
            <v>629.17860250000001</v>
          </cell>
        </row>
        <row r="34">
          <cell r="C34">
            <v>273.24678928571427</v>
          </cell>
          <cell r="D34">
            <v>68.403210714285706</v>
          </cell>
          <cell r="E34">
            <v>124</v>
          </cell>
          <cell r="F34">
            <v>330</v>
          </cell>
          <cell r="G34">
            <v>12</v>
          </cell>
          <cell r="H34">
            <v>7</v>
          </cell>
          <cell r="L34">
            <v>136</v>
          </cell>
          <cell r="M34">
            <v>337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1</v>
          </cell>
          <cell r="F39">
            <v>2</v>
          </cell>
          <cell r="L39">
            <v>1</v>
          </cell>
          <cell r="M39">
            <v>2</v>
          </cell>
        </row>
        <row r="40">
          <cell r="C40">
            <v>164.41194928571429</v>
          </cell>
          <cell r="D40">
            <v>41.158050714285707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24.289492142857142</v>
          </cell>
          <cell r="D56">
            <v>6.0805078571428588</v>
          </cell>
          <cell r="E56">
            <v>6</v>
          </cell>
          <cell r="F56">
            <v>2.2599999999999998</v>
          </cell>
          <cell r="L56">
            <v>6</v>
          </cell>
          <cell r="M56">
            <v>2.2599999999999998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30.37</v>
          </cell>
          <cell r="L58">
            <v>6</v>
          </cell>
          <cell r="M58">
            <v>2.2599999999999998</v>
          </cell>
        </row>
        <row r="59">
          <cell r="C59">
            <v>9887.8547578571415</v>
          </cell>
          <cell r="D59">
            <v>2475.2752421428577</v>
          </cell>
          <cell r="E59">
            <v>24922</v>
          </cell>
          <cell r="F59">
            <v>10668.32</v>
          </cell>
          <cell r="G59">
            <v>4857</v>
          </cell>
          <cell r="H59">
            <v>2216</v>
          </cell>
          <cell r="L59">
            <v>29779</v>
          </cell>
          <cell r="M59">
            <v>12884.32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12363.13</v>
          </cell>
          <cell r="M61">
            <v>12884.32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22394</v>
          </cell>
          <cell r="D65">
            <v>5606.0000000000009</v>
          </cell>
          <cell r="E65">
            <v>48563.255456999999</v>
          </cell>
          <cell r="F65">
            <v>16621.422394200003</v>
          </cell>
          <cell r="G65">
            <v>10411</v>
          </cell>
          <cell r="H65">
            <v>9465.1603900000009</v>
          </cell>
          <cell r="K65">
            <v>28000</v>
          </cell>
          <cell r="M65">
            <v>26086.582784200004</v>
          </cell>
        </row>
      </sheetData>
      <sheetData sheetId="38">
        <row r="8">
          <cell r="C8">
            <v>13.449911190053287</v>
          </cell>
          <cell r="D8">
            <v>16.550088809946715</v>
          </cell>
          <cell r="E8">
            <v>5</v>
          </cell>
          <cell r="F8">
            <v>6</v>
          </cell>
          <cell r="G8">
            <v>0</v>
          </cell>
          <cell r="H8">
            <v>0</v>
          </cell>
          <cell r="K8">
            <v>30</v>
          </cell>
          <cell r="L8">
            <v>5</v>
          </cell>
          <cell r="M8">
            <v>6</v>
          </cell>
        </row>
        <row r="9">
          <cell r="C9">
            <v>13.449911190053287</v>
          </cell>
          <cell r="D9">
            <v>16.550088809946715</v>
          </cell>
          <cell r="E9">
            <v>2</v>
          </cell>
          <cell r="F9">
            <v>2</v>
          </cell>
          <cell r="G9">
            <v>0</v>
          </cell>
          <cell r="H9">
            <v>0</v>
          </cell>
          <cell r="K9">
            <v>30</v>
          </cell>
          <cell r="L9">
            <v>2</v>
          </cell>
          <cell r="M9">
            <v>2</v>
          </cell>
        </row>
        <row r="10">
          <cell r="C10">
            <v>201.83385062166963</v>
          </cell>
          <cell r="D10">
            <v>248.35614937833037</v>
          </cell>
          <cell r="E10">
            <v>80</v>
          </cell>
          <cell r="F10">
            <v>204</v>
          </cell>
          <cell r="G10">
            <v>23</v>
          </cell>
          <cell r="H10">
            <v>101</v>
          </cell>
          <cell r="L10">
            <v>103</v>
          </cell>
          <cell r="M10">
            <v>305</v>
          </cell>
        </row>
        <row r="11">
          <cell r="C11">
            <v>8729.6693412078166</v>
          </cell>
          <cell r="D11">
            <v>10741.840658792182</v>
          </cell>
          <cell r="E11">
            <v>7777</v>
          </cell>
          <cell r="F11">
            <v>8538.35</v>
          </cell>
          <cell r="G11">
            <v>6261</v>
          </cell>
          <cell r="H11">
            <v>2703</v>
          </cell>
          <cell r="L11">
            <v>14038</v>
          </cell>
          <cell r="M11">
            <v>11241.35</v>
          </cell>
        </row>
        <row r="12">
          <cell r="C12">
            <v>3788.5127010657202</v>
          </cell>
          <cell r="D12">
            <v>4661.7572989342807</v>
          </cell>
          <cell r="E12">
            <v>1125</v>
          </cell>
          <cell r="F12">
            <v>4367</v>
          </cell>
          <cell r="G12">
            <v>606</v>
          </cell>
          <cell r="H12">
            <v>2177.4645700000001</v>
          </cell>
          <cell r="L12">
            <v>1731</v>
          </cell>
          <cell r="M12">
            <v>6544.4645700000001</v>
          </cell>
        </row>
        <row r="13">
          <cell r="C13">
            <v>89.657107992895206</v>
          </cell>
          <cell r="D13">
            <v>110.32289200710478</v>
          </cell>
          <cell r="E13">
            <v>279</v>
          </cell>
          <cell r="F13">
            <v>293.69</v>
          </cell>
          <cell r="G13">
            <v>51</v>
          </cell>
          <cell r="H13">
            <v>56</v>
          </cell>
          <cell r="K13">
            <v>199.98</v>
          </cell>
          <cell r="L13">
            <v>330</v>
          </cell>
          <cell r="M13">
            <v>349.69</v>
          </cell>
        </row>
        <row r="14">
          <cell r="C14">
            <v>986.51960266429842</v>
          </cell>
          <cell r="D14">
            <v>1213.9103973357014</v>
          </cell>
          <cell r="E14">
            <v>960</v>
          </cell>
          <cell r="F14">
            <v>1235.6483200000002</v>
          </cell>
          <cell r="G14">
            <v>302</v>
          </cell>
          <cell r="H14">
            <v>544</v>
          </cell>
          <cell r="L14">
            <v>1262</v>
          </cell>
          <cell r="M14">
            <v>1779.6483200000002</v>
          </cell>
        </row>
        <row r="15">
          <cell r="C15">
            <v>89.773673889875681</v>
          </cell>
          <cell r="D15">
            <v>110.46632611012433</v>
          </cell>
          <cell r="E15">
            <v>3</v>
          </cell>
          <cell r="F15">
            <v>13</v>
          </cell>
          <cell r="G15">
            <v>0</v>
          </cell>
          <cell r="H15">
            <v>0</v>
          </cell>
          <cell r="K15">
            <v>200.24</v>
          </cell>
          <cell r="L15">
            <v>3</v>
          </cell>
          <cell r="M15">
            <v>13</v>
          </cell>
        </row>
        <row r="16">
          <cell r="C16">
            <v>13.795125577264654</v>
          </cell>
          <cell r="D16">
            <v>16.974874422735347</v>
          </cell>
          <cell r="E16">
            <v>5</v>
          </cell>
          <cell r="F16">
            <v>24</v>
          </cell>
          <cell r="G16">
            <v>3</v>
          </cell>
          <cell r="H16">
            <v>25</v>
          </cell>
          <cell r="K16">
            <v>30.770000000000003</v>
          </cell>
          <cell r="L16">
            <v>8</v>
          </cell>
          <cell r="M16">
            <v>49</v>
          </cell>
        </row>
        <row r="17">
          <cell r="C17">
            <v>13.56647708703375</v>
          </cell>
          <cell r="D17">
            <v>16.693522912966252</v>
          </cell>
          <cell r="E17">
            <v>3</v>
          </cell>
          <cell r="F17">
            <v>6</v>
          </cell>
          <cell r="G17">
            <v>11</v>
          </cell>
          <cell r="H17">
            <v>14</v>
          </cell>
          <cell r="L17">
            <v>14</v>
          </cell>
          <cell r="M17">
            <v>20</v>
          </cell>
        </row>
        <row r="18">
          <cell r="C18">
            <v>44.936153285968039</v>
          </cell>
          <cell r="D18">
            <v>55.293846714031964</v>
          </cell>
          <cell r="E18">
            <v>0</v>
          </cell>
          <cell r="F18">
            <v>0</v>
          </cell>
          <cell r="G18">
            <v>12</v>
          </cell>
          <cell r="H18">
            <v>77</v>
          </cell>
          <cell r="K18">
            <v>100.23</v>
          </cell>
          <cell r="L18">
            <v>12</v>
          </cell>
          <cell r="M18">
            <v>77</v>
          </cell>
        </row>
        <row r="19">
          <cell r="C19">
            <v>13.449911190053287</v>
          </cell>
          <cell r="D19">
            <v>16.550088809946715</v>
          </cell>
          <cell r="E19">
            <v>0</v>
          </cell>
          <cell r="F19">
            <v>0</v>
          </cell>
          <cell r="G19">
            <v>1</v>
          </cell>
          <cell r="H19">
            <v>2</v>
          </cell>
          <cell r="L19">
            <v>1</v>
          </cell>
          <cell r="M19">
            <v>2</v>
          </cell>
        </row>
        <row r="20">
          <cell r="C20">
            <v>78.453331971580823</v>
          </cell>
          <cell r="D20">
            <v>96.536668028419186</v>
          </cell>
          <cell r="E20">
            <v>11</v>
          </cell>
          <cell r="F20">
            <v>44</v>
          </cell>
          <cell r="G20">
            <v>0</v>
          </cell>
          <cell r="H20">
            <v>0</v>
          </cell>
          <cell r="K20">
            <v>174.99</v>
          </cell>
          <cell r="L20">
            <v>11</v>
          </cell>
          <cell r="M20">
            <v>44</v>
          </cell>
        </row>
        <row r="21">
          <cell r="C21">
            <v>2069.3047030195385</v>
          </cell>
          <cell r="D21">
            <v>2546.2752969804615</v>
          </cell>
          <cell r="E21">
            <v>5672</v>
          </cell>
          <cell r="F21">
            <v>6137</v>
          </cell>
          <cell r="G21">
            <v>539</v>
          </cell>
          <cell r="H21">
            <v>1642</v>
          </cell>
          <cell r="L21">
            <v>6211</v>
          </cell>
          <cell r="M21">
            <v>7779</v>
          </cell>
        </row>
        <row r="22">
          <cell r="C22">
            <v>89.630208170515104</v>
          </cell>
          <cell r="D22">
            <v>110.28979182948488</v>
          </cell>
          <cell r="E22">
            <v>32</v>
          </cell>
          <cell r="F22">
            <v>19</v>
          </cell>
          <cell r="G22">
            <v>100</v>
          </cell>
          <cell r="H22">
            <v>82</v>
          </cell>
          <cell r="K22">
            <v>199.92</v>
          </cell>
          <cell r="L22">
            <v>132</v>
          </cell>
          <cell r="M22">
            <v>101</v>
          </cell>
        </row>
        <row r="23">
          <cell r="C23">
            <v>44.868903730017763</v>
          </cell>
          <cell r="D23">
            <v>55.211096269982235</v>
          </cell>
          <cell r="E23">
            <v>12</v>
          </cell>
          <cell r="F23">
            <v>9</v>
          </cell>
          <cell r="G23">
            <v>23</v>
          </cell>
          <cell r="H23">
            <v>47</v>
          </cell>
          <cell r="L23">
            <v>35</v>
          </cell>
          <cell r="M23">
            <v>56</v>
          </cell>
        </row>
        <row r="24">
          <cell r="C24">
            <v>1681.3644312611016</v>
          </cell>
          <cell r="D24">
            <v>2068.9155687388984</v>
          </cell>
          <cell r="E24">
            <v>837</v>
          </cell>
          <cell r="F24">
            <v>1921</v>
          </cell>
          <cell r="G24">
            <v>1484</v>
          </cell>
          <cell r="H24">
            <v>2150</v>
          </cell>
          <cell r="K24">
            <v>3750.2799999999997</v>
          </cell>
          <cell r="L24">
            <v>2321</v>
          </cell>
          <cell r="M24">
            <v>4071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526.88233765541747</v>
          </cell>
          <cell r="D27">
            <v>648.32766234458256</v>
          </cell>
          <cell r="E27">
            <v>49</v>
          </cell>
          <cell r="F27">
            <v>335</v>
          </cell>
          <cell r="G27">
            <v>35</v>
          </cell>
          <cell r="H27">
            <v>532</v>
          </cell>
          <cell r="L27">
            <v>84</v>
          </cell>
          <cell r="M27">
            <v>867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53.799644760213148</v>
          </cell>
          <cell r="D29">
            <v>66.200355239786859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40.376633392539972</v>
          </cell>
          <cell r="D31">
            <v>49.68336660746003</v>
          </cell>
          <cell r="E31">
            <v>912</v>
          </cell>
          <cell r="F31">
            <v>1465.9382800000001</v>
          </cell>
          <cell r="L31">
            <v>912</v>
          </cell>
          <cell r="M31">
            <v>1465.9382800000001</v>
          </cell>
        </row>
        <row r="32">
          <cell r="C32">
            <v>78.466781882770889</v>
          </cell>
          <cell r="D32">
            <v>96.553218117229122</v>
          </cell>
          <cell r="E32">
            <v>4</v>
          </cell>
          <cell r="F32">
            <v>27.33</v>
          </cell>
          <cell r="G32">
            <v>8</v>
          </cell>
          <cell r="H32">
            <v>34</v>
          </cell>
          <cell r="L32">
            <v>12</v>
          </cell>
          <cell r="M32">
            <v>61.33</v>
          </cell>
        </row>
        <row r="33">
          <cell r="C33">
            <v>627.53250639431621</v>
          </cell>
          <cell r="D33">
            <v>772.17749360568382</v>
          </cell>
          <cell r="E33">
            <v>234</v>
          </cell>
          <cell r="F33">
            <v>867</v>
          </cell>
          <cell r="G33">
            <v>241</v>
          </cell>
          <cell r="H33">
            <v>720</v>
          </cell>
          <cell r="L33">
            <v>475</v>
          </cell>
          <cell r="M33">
            <v>1587</v>
          </cell>
        </row>
        <row r="34">
          <cell r="C34">
            <v>134.84880959147426</v>
          </cell>
          <cell r="D34">
            <v>165.93119040852571</v>
          </cell>
          <cell r="E34">
            <v>150</v>
          </cell>
          <cell r="F34">
            <v>260</v>
          </cell>
          <cell r="G34">
            <v>158</v>
          </cell>
          <cell r="H34">
            <v>131</v>
          </cell>
          <cell r="L34">
            <v>308</v>
          </cell>
          <cell r="M34">
            <v>391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22.434451865008882</v>
          </cell>
          <cell r="D36">
            <v>27.605548134991118</v>
          </cell>
          <cell r="E36">
            <v>9</v>
          </cell>
          <cell r="F36">
            <v>18.149999999999999</v>
          </cell>
          <cell r="G36">
            <v>0</v>
          </cell>
          <cell r="H36">
            <v>0</v>
          </cell>
          <cell r="L36">
            <v>9</v>
          </cell>
          <cell r="M36">
            <v>18.149999999999999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201.93248330373007</v>
          </cell>
          <cell r="D38">
            <v>248.47751669626996</v>
          </cell>
          <cell r="E38">
            <v>0</v>
          </cell>
          <cell r="F38">
            <v>0</v>
          </cell>
          <cell r="G38">
            <v>3</v>
          </cell>
          <cell r="H38">
            <v>87</v>
          </cell>
          <cell r="L38">
            <v>3</v>
          </cell>
          <cell r="M38">
            <v>87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11.360691651865009</v>
          </cell>
          <cell r="D40">
            <v>13.979308348134991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22.533084547069272</v>
          </cell>
          <cell r="D42">
            <v>27.726915452930726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1345.1256181172296</v>
          </cell>
          <cell r="D57">
            <v>1655.1743818827706</v>
          </cell>
          <cell r="E57">
            <v>2180</v>
          </cell>
          <cell r="F57">
            <v>2830.3456099999771</v>
          </cell>
          <cell r="G57">
            <v>473</v>
          </cell>
          <cell r="H57">
            <v>748</v>
          </cell>
          <cell r="L57">
            <v>2653</v>
          </cell>
          <cell r="M57">
            <v>3578.3456099999771</v>
          </cell>
        </row>
        <row r="58">
          <cell r="K58">
            <v>3000.3</v>
          </cell>
          <cell r="L58">
            <v>2653</v>
          </cell>
          <cell r="M58">
            <v>3578.3456099999771</v>
          </cell>
        </row>
        <row r="59">
          <cell r="C59">
            <v>3787.5577573712258</v>
          </cell>
          <cell r="D59">
            <v>4660.5822426287741</v>
          </cell>
          <cell r="E59">
            <v>51542</v>
          </cell>
          <cell r="F59">
            <v>3803.76</v>
          </cell>
          <cell r="G59">
            <v>1369</v>
          </cell>
          <cell r="H59">
            <v>2202.1999999999998</v>
          </cell>
          <cell r="L59">
            <v>52911</v>
          </cell>
          <cell r="M59">
            <v>6005.96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8448.14</v>
          </cell>
          <cell r="M61">
            <v>6005.96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425.91385435168746</v>
          </cell>
          <cell r="D63">
            <v>524.08614564831259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25241.000000000007</v>
          </cell>
          <cell r="D65">
            <v>31058.999999999993</v>
          </cell>
          <cell r="E65">
            <v>71883</v>
          </cell>
          <cell r="F65">
            <v>32427.212209999983</v>
          </cell>
          <cell r="G65">
            <v>11703</v>
          </cell>
          <cell r="H65">
            <v>14074.664570000001</v>
          </cell>
          <cell r="K65">
            <v>56300</v>
          </cell>
          <cell r="M65">
            <v>46501.876779999984</v>
          </cell>
        </row>
      </sheetData>
      <sheetData sheetId="39">
        <row r="8">
          <cell r="C8">
            <v>14.426782273603083</v>
          </cell>
          <cell r="D8">
            <v>10.573217726396917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K8">
            <v>25</v>
          </cell>
          <cell r="L8">
            <v>0</v>
          </cell>
          <cell r="M8">
            <v>0</v>
          </cell>
        </row>
        <row r="9">
          <cell r="C9">
            <v>32.315992292870902</v>
          </cell>
          <cell r="D9">
            <v>23.684007707129098</v>
          </cell>
          <cell r="E9">
            <v>5</v>
          </cell>
          <cell r="F9">
            <v>8</v>
          </cell>
          <cell r="G9">
            <v>0</v>
          </cell>
          <cell r="H9">
            <v>0</v>
          </cell>
          <cell r="K9">
            <v>56</v>
          </cell>
          <cell r="L9">
            <v>5</v>
          </cell>
          <cell r="M9">
            <v>8</v>
          </cell>
        </row>
        <row r="10">
          <cell r="C10">
            <v>4835.2918882466283</v>
          </cell>
          <cell r="D10">
            <v>3543.7281117533721</v>
          </cell>
          <cell r="E10">
            <v>1014</v>
          </cell>
          <cell r="F10">
            <v>2980</v>
          </cell>
          <cell r="G10">
            <v>3412</v>
          </cell>
          <cell r="H10">
            <v>11675</v>
          </cell>
          <cell r="L10">
            <v>4426</v>
          </cell>
          <cell r="M10">
            <v>14655</v>
          </cell>
        </row>
        <row r="11">
          <cell r="C11">
            <v>12672.589421965318</v>
          </cell>
          <cell r="D11">
            <v>9287.590578034682</v>
          </cell>
          <cell r="E11">
            <v>8365</v>
          </cell>
          <cell r="F11">
            <v>9526.89</v>
          </cell>
          <cell r="G11">
            <v>5687</v>
          </cell>
          <cell r="H11">
            <v>6564</v>
          </cell>
          <cell r="L11">
            <v>14052</v>
          </cell>
          <cell r="M11">
            <v>16090.89</v>
          </cell>
        </row>
        <row r="12">
          <cell r="C12">
            <v>8367.5914258188823</v>
          </cell>
          <cell r="D12">
            <v>6132.5085741811181</v>
          </cell>
          <cell r="E12">
            <v>3194</v>
          </cell>
          <cell r="F12">
            <v>6373</v>
          </cell>
          <cell r="G12">
            <v>2111</v>
          </cell>
          <cell r="H12">
            <v>4411.049</v>
          </cell>
          <cell r="L12">
            <v>5305</v>
          </cell>
          <cell r="M12">
            <v>10784.048999999999</v>
          </cell>
        </row>
        <row r="13">
          <cell r="C13">
            <v>1558.0867148362233</v>
          </cell>
          <cell r="D13">
            <v>1141.9032851637764</v>
          </cell>
          <cell r="E13">
            <v>612</v>
          </cell>
          <cell r="F13">
            <v>902.82245999999998</v>
          </cell>
          <cell r="G13">
            <v>1743</v>
          </cell>
          <cell r="H13">
            <v>3400</v>
          </cell>
          <cell r="K13">
            <v>2699.99</v>
          </cell>
          <cell r="L13">
            <v>2355</v>
          </cell>
          <cell r="M13">
            <v>4302.8224600000003</v>
          </cell>
        </row>
        <row r="14">
          <cell r="C14">
            <v>1442.6782273603083</v>
          </cell>
          <cell r="D14">
            <v>1057.3217726396917</v>
          </cell>
          <cell r="E14">
            <v>252</v>
          </cell>
          <cell r="F14">
            <v>302</v>
          </cell>
          <cell r="G14">
            <v>75</v>
          </cell>
          <cell r="H14">
            <v>173</v>
          </cell>
          <cell r="L14">
            <v>327</v>
          </cell>
          <cell r="M14">
            <v>475</v>
          </cell>
        </row>
        <row r="15">
          <cell r="C15">
            <v>1442.6782273603083</v>
          </cell>
          <cell r="D15">
            <v>1057.3217726396917</v>
          </cell>
          <cell r="E15">
            <v>436</v>
          </cell>
          <cell r="F15">
            <v>1031</v>
          </cell>
          <cell r="G15">
            <v>30</v>
          </cell>
          <cell r="H15">
            <v>55</v>
          </cell>
          <cell r="K15">
            <v>2500</v>
          </cell>
          <cell r="L15">
            <v>466</v>
          </cell>
          <cell r="M15">
            <v>1086</v>
          </cell>
        </row>
        <row r="16">
          <cell r="C16">
            <v>103.8728323699422</v>
          </cell>
          <cell r="D16">
            <v>76.127167630057798</v>
          </cell>
          <cell r="E16">
            <v>38</v>
          </cell>
          <cell r="F16">
            <v>90</v>
          </cell>
          <cell r="G16">
            <v>3</v>
          </cell>
          <cell r="H16">
            <v>14</v>
          </cell>
          <cell r="K16">
            <v>180</v>
          </cell>
          <cell r="L16">
            <v>41</v>
          </cell>
          <cell r="M16">
            <v>104</v>
          </cell>
        </row>
        <row r="17">
          <cell r="C17">
            <v>375.09633911368013</v>
          </cell>
          <cell r="D17">
            <v>274.90366088631987</v>
          </cell>
          <cell r="E17">
            <v>272</v>
          </cell>
          <cell r="F17">
            <v>437</v>
          </cell>
          <cell r="G17">
            <v>288</v>
          </cell>
          <cell r="H17">
            <v>527</v>
          </cell>
          <cell r="L17">
            <v>560</v>
          </cell>
          <cell r="M17">
            <v>964</v>
          </cell>
        </row>
        <row r="18">
          <cell r="C18">
            <v>98.102119460500958</v>
          </cell>
          <cell r="D18">
            <v>71.897880539499042</v>
          </cell>
          <cell r="E18">
            <v>61</v>
          </cell>
          <cell r="F18">
            <v>216</v>
          </cell>
          <cell r="K18">
            <v>170</v>
          </cell>
          <cell r="L18">
            <v>61</v>
          </cell>
          <cell r="M18">
            <v>216</v>
          </cell>
        </row>
        <row r="19">
          <cell r="C19">
            <v>5.7707129094412331</v>
          </cell>
          <cell r="D19">
            <v>4.2292870905587669</v>
          </cell>
          <cell r="E19">
            <v>2</v>
          </cell>
          <cell r="F19">
            <v>10</v>
          </cell>
          <cell r="G19">
            <v>0</v>
          </cell>
          <cell r="H19">
            <v>0</v>
          </cell>
          <cell r="L19">
            <v>2</v>
          </cell>
          <cell r="M19">
            <v>10</v>
          </cell>
        </row>
        <row r="20">
          <cell r="C20">
            <v>45.473217726396918</v>
          </cell>
          <cell r="D20">
            <v>33.326782273603079</v>
          </cell>
          <cell r="E20">
            <v>0</v>
          </cell>
          <cell r="F20">
            <v>0</v>
          </cell>
          <cell r="G20">
            <v>6</v>
          </cell>
          <cell r="H20">
            <v>22</v>
          </cell>
          <cell r="K20">
            <v>78.8</v>
          </cell>
          <cell r="L20">
            <v>6</v>
          </cell>
          <cell r="M20">
            <v>22</v>
          </cell>
        </row>
        <row r="21">
          <cell r="C21">
            <v>9752.4124855491336</v>
          </cell>
          <cell r="D21">
            <v>7147.4275144508665</v>
          </cell>
          <cell r="E21">
            <v>4162</v>
          </cell>
          <cell r="F21">
            <v>7523</v>
          </cell>
          <cell r="G21">
            <v>1351</v>
          </cell>
          <cell r="H21">
            <v>2633</v>
          </cell>
          <cell r="L21">
            <v>5513</v>
          </cell>
          <cell r="M21">
            <v>10156</v>
          </cell>
        </row>
        <row r="22">
          <cell r="C22">
            <v>230.82851637764932</v>
          </cell>
          <cell r="D22">
            <v>169.17148362235068</v>
          </cell>
          <cell r="E22">
            <v>126</v>
          </cell>
          <cell r="F22">
            <v>238</v>
          </cell>
          <cell r="G22">
            <v>0</v>
          </cell>
          <cell r="H22">
            <v>0</v>
          </cell>
          <cell r="K22">
            <v>400</v>
          </cell>
          <cell r="L22">
            <v>126</v>
          </cell>
          <cell r="M22">
            <v>238</v>
          </cell>
        </row>
        <row r="23">
          <cell r="C23">
            <v>380.8670520231214</v>
          </cell>
          <cell r="D23">
            <v>279.1329479768786</v>
          </cell>
          <cell r="E23">
            <v>104</v>
          </cell>
          <cell r="F23">
            <v>189</v>
          </cell>
          <cell r="G23">
            <v>190</v>
          </cell>
          <cell r="H23">
            <v>327</v>
          </cell>
          <cell r="L23">
            <v>294</v>
          </cell>
          <cell r="M23">
            <v>516</v>
          </cell>
        </row>
        <row r="24">
          <cell r="C24">
            <v>1096.5047013487476</v>
          </cell>
          <cell r="D24">
            <v>803.61529865125226</v>
          </cell>
          <cell r="E24">
            <v>981</v>
          </cell>
          <cell r="F24">
            <v>1600</v>
          </cell>
          <cell r="G24">
            <v>1167</v>
          </cell>
          <cell r="H24">
            <v>5403</v>
          </cell>
          <cell r="K24">
            <v>1900.12</v>
          </cell>
          <cell r="L24">
            <v>2148</v>
          </cell>
          <cell r="M24">
            <v>7003</v>
          </cell>
        </row>
        <row r="25">
          <cell r="C25">
            <v>25.968208092485551</v>
          </cell>
          <cell r="D25">
            <v>19.031791907514449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45</v>
          </cell>
          <cell r="L25">
            <v>0</v>
          </cell>
          <cell r="M25">
            <v>0</v>
          </cell>
        </row>
        <row r="27">
          <cell r="C27">
            <v>1211.849710982659</v>
          </cell>
          <cell r="D27">
            <v>888.15028901734104</v>
          </cell>
          <cell r="E27">
            <v>335</v>
          </cell>
          <cell r="F27">
            <v>1600</v>
          </cell>
          <cell r="G27">
            <v>450</v>
          </cell>
          <cell r="H27">
            <v>2100</v>
          </cell>
          <cell r="L27">
            <v>785</v>
          </cell>
          <cell r="M27">
            <v>3700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17.312138728323699</v>
          </cell>
          <cell r="D30">
            <v>12.687861271676301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1846.6281310211946</v>
          </cell>
          <cell r="D31">
            <v>1353.3718689788054</v>
          </cell>
          <cell r="E31">
            <v>1153</v>
          </cell>
          <cell r="F31">
            <v>1578.2194</v>
          </cell>
          <cell r="G31">
            <v>1213</v>
          </cell>
          <cell r="H31">
            <v>1994</v>
          </cell>
          <cell r="L31">
            <v>2366</v>
          </cell>
          <cell r="M31">
            <v>3572.2194</v>
          </cell>
        </row>
        <row r="32">
          <cell r="C32">
            <v>2827.6608670520236</v>
          </cell>
          <cell r="D32">
            <v>2072.3591329479768</v>
          </cell>
          <cell r="E32">
            <v>118</v>
          </cell>
          <cell r="F32">
            <v>528</v>
          </cell>
          <cell r="G32">
            <v>98</v>
          </cell>
          <cell r="H32">
            <v>422</v>
          </cell>
          <cell r="L32">
            <v>216</v>
          </cell>
          <cell r="M32">
            <v>950</v>
          </cell>
        </row>
        <row r="33">
          <cell r="C33">
            <v>14426.799585741812</v>
          </cell>
          <cell r="D33">
            <v>10573.230414258187</v>
          </cell>
          <cell r="E33">
            <v>3144</v>
          </cell>
          <cell r="F33">
            <v>10537.2410103562</v>
          </cell>
          <cell r="G33">
            <v>492</v>
          </cell>
          <cell r="H33">
            <v>1347</v>
          </cell>
          <cell r="L33">
            <v>3636</v>
          </cell>
          <cell r="M33">
            <v>11884.2410103562</v>
          </cell>
        </row>
        <row r="34">
          <cell r="C34">
            <v>1211.849710982659</v>
          </cell>
          <cell r="D34">
            <v>888.15028901734104</v>
          </cell>
          <cell r="E34">
            <v>260</v>
          </cell>
          <cell r="F34">
            <v>860.42241999999999</v>
          </cell>
          <cell r="G34">
            <v>93</v>
          </cell>
          <cell r="H34">
            <v>266</v>
          </cell>
          <cell r="L34">
            <v>353</v>
          </cell>
          <cell r="M34">
            <v>1126.4224199999999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11.541425818882466</v>
          </cell>
          <cell r="D36">
            <v>8.4585741811175339</v>
          </cell>
          <cell r="E36">
            <v>12</v>
          </cell>
          <cell r="F36">
            <v>124.76</v>
          </cell>
          <cell r="G36">
            <v>4</v>
          </cell>
          <cell r="H36">
            <v>60</v>
          </cell>
          <cell r="L36">
            <v>16</v>
          </cell>
          <cell r="M36">
            <v>184.76</v>
          </cell>
        </row>
        <row r="37">
          <cell r="C37">
            <v>287.09296724470136</v>
          </cell>
          <cell r="D37">
            <v>210.40703275529864</v>
          </cell>
          <cell r="E37">
            <v>4</v>
          </cell>
          <cell r="F37">
            <v>27</v>
          </cell>
          <cell r="G37">
            <v>17</v>
          </cell>
          <cell r="H37">
            <v>109</v>
          </cell>
          <cell r="L37">
            <v>21</v>
          </cell>
          <cell r="M37">
            <v>136</v>
          </cell>
        </row>
        <row r="38">
          <cell r="C38">
            <v>11.541425818882466</v>
          </cell>
          <cell r="D38">
            <v>8.4585741811175339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4847.4911753371871</v>
          </cell>
          <cell r="D39">
            <v>3552.6688246628128</v>
          </cell>
          <cell r="E39">
            <v>568</v>
          </cell>
          <cell r="F39">
            <v>1531</v>
          </cell>
          <cell r="G39">
            <v>189</v>
          </cell>
          <cell r="H39">
            <v>372</v>
          </cell>
          <cell r="L39">
            <v>757</v>
          </cell>
          <cell r="M39">
            <v>1903</v>
          </cell>
        </row>
        <row r="40">
          <cell r="C40">
            <v>115.43734104046243</v>
          </cell>
          <cell r="D40">
            <v>84.602658959537564</v>
          </cell>
          <cell r="E40">
            <v>24</v>
          </cell>
          <cell r="F40">
            <v>122</v>
          </cell>
          <cell r="G40">
            <v>54</v>
          </cell>
          <cell r="H40">
            <v>242</v>
          </cell>
          <cell r="L40">
            <v>78</v>
          </cell>
          <cell r="M40">
            <v>364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403.94413294797687</v>
          </cell>
          <cell r="D57">
            <v>296.04586705202314</v>
          </cell>
          <cell r="E57">
            <v>188</v>
          </cell>
          <cell r="F57">
            <v>271</v>
          </cell>
          <cell r="G57">
            <v>67</v>
          </cell>
          <cell r="H57">
            <v>106</v>
          </cell>
          <cell r="L57">
            <v>255</v>
          </cell>
          <cell r="M57">
            <v>377</v>
          </cell>
        </row>
        <row r="58">
          <cell r="K58">
            <v>699.99</v>
          </cell>
          <cell r="L58">
            <v>255</v>
          </cell>
          <cell r="M58">
            <v>377</v>
          </cell>
        </row>
        <row r="59">
          <cell r="C59">
            <v>80050.296522157994</v>
          </cell>
          <cell r="D59">
            <v>58667.913477841998</v>
          </cell>
          <cell r="E59">
            <v>145179</v>
          </cell>
          <cell r="F59">
            <v>91627.58</v>
          </cell>
          <cell r="G59">
            <v>40202</v>
          </cell>
          <cell r="H59">
            <v>33857</v>
          </cell>
          <cell r="L59">
            <v>185381</v>
          </cell>
          <cell r="M59">
            <v>125484.58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138718.21</v>
          </cell>
          <cell r="M61">
            <v>125484.58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149750</v>
          </cell>
          <cell r="D65">
            <v>109749.99999999999</v>
          </cell>
          <cell r="E65">
            <v>170609</v>
          </cell>
          <cell r="F65">
            <v>140233.9352903562</v>
          </cell>
          <cell r="G65">
            <v>58942</v>
          </cell>
          <cell r="H65">
            <v>76079.048999999999</v>
          </cell>
          <cell r="K65">
            <v>259500</v>
          </cell>
          <cell r="M65">
            <v>216312.98429035619</v>
          </cell>
        </row>
      </sheetData>
      <sheetData sheetId="40">
        <row r="8">
          <cell r="C8">
            <v>194.57142857142858</v>
          </cell>
          <cell r="D8">
            <v>75.428571428571416</v>
          </cell>
          <cell r="E8">
            <v>2</v>
          </cell>
          <cell r="F8">
            <v>3</v>
          </cell>
          <cell r="G8">
            <v>0</v>
          </cell>
          <cell r="H8">
            <v>0</v>
          </cell>
          <cell r="K8">
            <v>270</v>
          </cell>
          <cell r="L8">
            <v>2</v>
          </cell>
          <cell r="M8">
            <v>3</v>
          </cell>
        </row>
        <row r="9">
          <cell r="C9">
            <v>72.063492063492063</v>
          </cell>
          <cell r="D9">
            <v>27.936507936507937</v>
          </cell>
          <cell r="E9">
            <v>5</v>
          </cell>
          <cell r="F9">
            <v>6</v>
          </cell>
          <cell r="G9">
            <v>0</v>
          </cell>
          <cell r="H9">
            <v>0</v>
          </cell>
          <cell r="K9">
            <v>100</v>
          </cell>
          <cell r="L9">
            <v>5</v>
          </cell>
          <cell r="M9">
            <v>6</v>
          </cell>
        </row>
        <row r="10">
          <cell r="C10">
            <v>7840.5079365079364</v>
          </cell>
          <cell r="D10">
            <v>3039.4920634920636</v>
          </cell>
          <cell r="E10">
            <v>1725</v>
          </cell>
          <cell r="F10">
            <v>2442.4080630000003</v>
          </cell>
          <cell r="G10">
            <v>448</v>
          </cell>
          <cell r="H10">
            <v>713</v>
          </cell>
          <cell r="L10">
            <v>2173</v>
          </cell>
          <cell r="M10">
            <v>3155.4080630000003</v>
          </cell>
        </row>
        <row r="11">
          <cell r="C11">
            <v>18376.190476190477</v>
          </cell>
          <cell r="D11">
            <v>7123.8095238095229</v>
          </cell>
          <cell r="E11">
            <v>4570</v>
          </cell>
          <cell r="F11">
            <v>3996.71</v>
          </cell>
          <cell r="G11">
            <v>3155</v>
          </cell>
          <cell r="H11">
            <v>5034</v>
          </cell>
          <cell r="L11">
            <v>7725</v>
          </cell>
          <cell r="M11">
            <v>9030.7099999999991</v>
          </cell>
        </row>
        <row r="12">
          <cell r="C12">
            <v>19889.502190476189</v>
          </cell>
          <cell r="D12">
            <v>7710.4678095238123</v>
          </cell>
          <cell r="E12">
            <v>9083</v>
          </cell>
          <cell r="F12">
            <v>13616</v>
          </cell>
          <cell r="G12">
            <v>4586</v>
          </cell>
          <cell r="H12">
            <v>7461</v>
          </cell>
          <cell r="L12">
            <v>13669</v>
          </cell>
          <cell r="M12">
            <v>21077</v>
          </cell>
        </row>
        <row r="13">
          <cell r="C13">
            <v>2774.4444444444443</v>
          </cell>
          <cell r="D13">
            <v>1075.5555555555557</v>
          </cell>
          <cell r="E13">
            <v>1324</v>
          </cell>
          <cell r="F13">
            <v>1523.5405000000001</v>
          </cell>
          <cell r="G13">
            <v>754</v>
          </cell>
          <cell r="H13">
            <v>587</v>
          </cell>
          <cell r="K13">
            <v>3850</v>
          </cell>
          <cell r="L13">
            <v>2078</v>
          </cell>
          <cell r="M13">
            <v>2110.5405000000001</v>
          </cell>
        </row>
        <row r="14">
          <cell r="C14">
            <v>2810.4761904761904</v>
          </cell>
          <cell r="D14">
            <v>1089.5238095238096</v>
          </cell>
          <cell r="E14">
            <v>845</v>
          </cell>
          <cell r="F14">
            <v>1092</v>
          </cell>
          <cell r="G14">
            <v>292</v>
          </cell>
          <cell r="H14">
            <v>419</v>
          </cell>
          <cell r="L14">
            <v>1137</v>
          </cell>
          <cell r="M14">
            <v>1511</v>
          </cell>
        </row>
        <row r="15">
          <cell r="C15">
            <v>1585.3968253968253</v>
          </cell>
          <cell r="D15">
            <v>614.60317460317469</v>
          </cell>
          <cell r="E15">
            <v>162</v>
          </cell>
          <cell r="F15">
            <v>340</v>
          </cell>
          <cell r="G15">
            <v>3</v>
          </cell>
          <cell r="H15">
            <v>5</v>
          </cell>
          <cell r="K15">
            <v>2200</v>
          </cell>
          <cell r="L15">
            <v>165</v>
          </cell>
          <cell r="M15">
            <v>345</v>
          </cell>
        </row>
        <row r="16">
          <cell r="C16">
            <v>396.34920634920633</v>
          </cell>
          <cell r="D16">
            <v>153.65079365079367</v>
          </cell>
          <cell r="E16">
            <v>75</v>
          </cell>
          <cell r="F16">
            <v>161</v>
          </cell>
          <cell r="G16">
            <v>30</v>
          </cell>
          <cell r="H16">
            <v>47</v>
          </cell>
          <cell r="K16">
            <v>550</v>
          </cell>
          <cell r="L16">
            <v>105</v>
          </cell>
          <cell r="M16">
            <v>208</v>
          </cell>
        </row>
        <row r="17">
          <cell r="C17">
            <v>360.3174603174603</v>
          </cell>
          <cell r="D17">
            <v>139.6825396825397</v>
          </cell>
          <cell r="E17">
            <v>90</v>
          </cell>
          <cell r="F17">
            <v>110</v>
          </cell>
          <cell r="G17">
            <v>148</v>
          </cell>
          <cell r="H17">
            <v>130</v>
          </cell>
          <cell r="L17">
            <v>238</v>
          </cell>
          <cell r="M17">
            <v>240</v>
          </cell>
        </row>
        <row r="18">
          <cell r="C18">
            <v>396.34920634920633</v>
          </cell>
          <cell r="D18">
            <v>153.65079365079367</v>
          </cell>
          <cell r="E18">
            <v>40</v>
          </cell>
          <cell r="F18">
            <v>32</v>
          </cell>
          <cell r="G18">
            <v>3</v>
          </cell>
          <cell r="H18">
            <v>4</v>
          </cell>
          <cell r="K18">
            <v>550</v>
          </cell>
          <cell r="L18">
            <v>43</v>
          </cell>
          <cell r="M18">
            <v>36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396.34920634920633</v>
          </cell>
          <cell r="D20">
            <v>153.65079365079367</v>
          </cell>
          <cell r="E20">
            <v>63</v>
          </cell>
          <cell r="F20">
            <v>53.11</v>
          </cell>
          <cell r="G20">
            <v>76</v>
          </cell>
          <cell r="H20">
            <v>84</v>
          </cell>
          <cell r="K20">
            <v>550</v>
          </cell>
          <cell r="L20">
            <v>139</v>
          </cell>
          <cell r="M20">
            <v>137.11000000000001</v>
          </cell>
        </row>
        <row r="21">
          <cell r="C21">
            <v>19889.523809523809</v>
          </cell>
          <cell r="D21">
            <v>7710.4761904761908</v>
          </cell>
          <cell r="E21">
            <v>5203</v>
          </cell>
          <cell r="F21">
            <v>6238</v>
          </cell>
          <cell r="G21">
            <v>1880</v>
          </cell>
          <cell r="H21">
            <v>3356</v>
          </cell>
          <cell r="L21">
            <v>7083</v>
          </cell>
          <cell r="M21">
            <v>9594</v>
          </cell>
        </row>
        <row r="22">
          <cell r="C22">
            <v>2378.0952380952381</v>
          </cell>
          <cell r="D22">
            <v>921.90476190476193</v>
          </cell>
          <cell r="E22">
            <v>768</v>
          </cell>
          <cell r="F22">
            <v>997</v>
          </cell>
          <cell r="G22">
            <v>603</v>
          </cell>
          <cell r="H22">
            <v>614</v>
          </cell>
          <cell r="K22">
            <v>3300</v>
          </cell>
          <cell r="L22">
            <v>1371</v>
          </cell>
          <cell r="M22">
            <v>1611</v>
          </cell>
        </row>
        <row r="23">
          <cell r="C23">
            <v>576.51514285714291</v>
          </cell>
          <cell r="D23">
            <v>223.49485714285709</v>
          </cell>
          <cell r="E23">
            <v>44</v>
          </cell>
          <cell r="F23">
            <v>43</v>
          </cell>
          <cell r="G23">
            <v>104</v>
          </cell>
          <cell r="H23">
            <v>138</v>
          </cell>
          <cell r="L23">
            <v>148</v>
          </cell>
          <cell r="M23">
            <v>181</v>
          </cell>
        </row>
        <row r="24">
          <cell r="C24">
            <v>2378.0952380952381</v>
          </cell>
          <cell r="D24">
            <v>921.90476190476193</v>
          </cell>
          <cell r="E24">
            <v>826</v>
          </cell>
          <cell r="F24">
            <v>988</v>
          </cell>
          <cell r="G24">
            <v>413</v>
          </cell>
          <cell r="H24">
            <v>554</v>
          </cell>
          <cell r="K24">
            <v>3300</v>
          </cell>
          <cell r="L24">
            <v>1239</v>
          </cell>
          <cell r="M24">
            <v>1542</v>
          </cell>
        </row>
        <row r="25">
          <cell r="C25">
            <v>79.269841269841265</v>
          </cell>
          <cell r="D25">
            <v>30.730158730158735</v>
          </cell>
          <cell r="E25">
            <v>1</v>
          </cell>
          <cell r="F25">
            <v>1</v>
          </cell>
          <cell r="G25">
            <v>0</v>
          </cell>
          <cell r="H25">
            <v>0</v>
          </cell>
          <cell r="K25">
            <v>110</v>
          </cell>
          <cell r="L25">
            <v>1</v>
          </cell>
          <cell r="M25">
            <v>1</v>
          </cell>
        </row>
        <row r="27">
          <cell r="C27">
            <v>5548.8888888888887</v>
          </cell>
          <cell r="D27">
            <v>2151.1111111111113</v>
          </cell>
          <cell r="E27">
            <v>215</v>
          </cell>
          <cell r="F27">
            <v>1202</v>
          </cell>
          <cell r="G27">
            <v>26</v>
          </cell>
          <cell r="H27">
            <v>364</v>
          </cell>
          <cell r="L27">
            <v>241</v>
          </cell>
          <cell r="M27">
            <v>1566</v>
          </cell>
        </row>
        <row r="28">
          <cell r="C28">
            <v>43.238095238095241</v>
          </cell>
          <cell r="D28">
            <v>16.761904761904759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72.063492063492063</v>
          </cell>
          <cell r="D29">
            <v>27.936507936507937</v>
          </cell>
          <cell r="E29">
            <v>3</v>
          </cell>
          <cell r="F29">
            <v>19</v>
          </cell>
          <cell r="G29">
            <v>2</v>
          </cell>
          <cell r="H29">
            <v>15</v>
          </cell>
          <cell r="L29">
            <v>5</v>
          </cell>
          <cell r="M29">
            <v>34</v>
          </cell>
        </row>
        <row r="30">
          <cell r="C30">
            <v>25.222222222222221</v>
          </cell>
          <cell r="D30">
            <v>9.7777777777777786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1585.3968253968253</v>
          </cell>
          <cell r="D31">
            <v>614.60317460317469</v>
          </cell>
          <cell r="E31">
            <v>782</v>
          </cell>
          <cell r="F31">
            <v>1182</v>
          </cell>
          <cell r="G31">
            <v>484</v>
          </cell>
          <cell r="H31">
            <v>793</v>
          </cell>
          <cell r="L31">
            <v>1266</v>
          </cell>
          <cell r="M31">
            <v>1975</v>
          </cell>
        </row>
        <row r="32">
          <cell r="C32">
            <v>4395.8730158730159</v>
          </cell>
          <cell r="D32">
            <v>1704.1269841269841</v>
          </cell>
          <cell r="E32">
            <v>407</v>
          </cell>
          <cell r="F32">
            <v>1833.4840227999998</v>
          </cell>
          <cell r="G32">
            <v>191</v>
          </cell>
          <cell r="H32">
            <v>1863</v>
          </cell>
          <cell r="L32">
            <v>598</v>
          </cell>
          <cell r="M32">
            <v>3696.4840227999998</v>
          </cell>
        </row>
        <row r="33">
          <cell r="C33">
            <v>14182.102444444445</v>
          </cell>
          <cell r="D33">
            <v>5497.9075555555537</v>
          </cell>
          <cell r="E33">
            <v>1247</v>
          </cell>
          <cell r="F33">
            <v>2539</v>
          </cell>
          <cell r="G33">
            <v>500</v>
          </cell>
          <cell r="H33">
            <v>1691</v>
          </cell>
          <cell r="L33">
            <v>1747</v>
          </cell>
          <cell r="M33">
            <v>4230</v>
          </cell>
        </row>
        <row r="34">
          <cell r="C34">
            <v>12106.666666666666</v>
          </cell>
          <cell r="D34">
            <v>4693.3333333333339</v>
          </cell>
          <cell r="E34">
            <v>3321</v>
          </cell>
          <cell r="F34">
            <v>5493</v>
          </cell>
          <cell r="G34">
            <v>3885</v>
          </cell>
          <cell r="H34">
            <v>5759</v>
          </cell>
          <cell r="L34">
            <v>7206</v>
          </cell>
          <cell r="M34">
            <v>11252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25.229428571428571</v>
          </cell>
          <cell r="D36">
            <v>9.7805714285714274</v>
          </cell>
          <cell r="E36">
            <v>14</v>
          </cell>
          <cell r="F36">
            <v>98.414999999999992</v>
          </cell>
          <cell r="G36">
            <v>4</v>
          </cell>
          <cell r="H36">
            <v>18</v>
          </cell>
          <cell r="L36">
            <v>18</v>
          </cell>
          <cell r="M36">
            <v>116.41499999999999</v>
          </cell>
        </row>
        <row r="37">
          <cell r="C37">
            <v>158.53968253968253</v>
          </cell>
          <cell r="D37">
            <v>61.460317460317469</v>
          </cell>
          <cell r="E37">
            <v>2</v>
          </cell>
          <cell r="F37">
            <v>8</v>
          </cell>
          <cell r="G37">
            <v>0</v>
          </cell>
          <cell r="H37">
            <v>0</v>
          </cell>
          <cell r="L37">
            <v>2</v>
          </cell>
          <cell r="M37">
            <v>8</v>
          </cell>
        </row>
        <row r="38">
          <cell r="C38">
            <v>50.444444444444443</v>
          </cell>
          <cell r="D38">
            <v>19.555555555555557</v>
          </cell>
          <cell r="E38">
            <v>2</v>
          </cell>
          <cell r="F38">
            <v>5</v>
          </cell>
          <cell r="G38">
            <v>5</v>
          </cell>
          <cell r="H38">
            <v>13</v>
          </cell>
          <cell r="L38">
            <v>7</v>
          </cell>
          <cell r="M38">
            <v>18</v>
          </cell>
        </row>
        <row r="39">
          <cell r="C39">
            <v>194.57142857142858</v>
          </cell>
          <cell r="D39">
            <v>75.428571428571416</v>
          </cell>
          <cell r="E39">
            <v>86</v>
          </cell>
          <cell r="F39">
            <v>120</v>
          </cell>
          <cell r="G39">
            <v>27</v>
          </cell>
          <cell r="H39">
            <v>53</v>
          </cell>
          <cell r="L39">
            <v>113</v>
          </cell>
          <cell r="M39">
            <v>173</v>
          </cell>
        </row>
        <row r="40">
          <cell r="C40">
            <v>25.222222222222221</v>
          </cell>
          <cell r="D40">
            <v>9.7777777777777786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25.222222222222221</v>
          </cell>
          <cell r="D42">
            <v>9.7777777777777786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72.063492063492063</v>
          </cell>
          <cell r="D57">
            <v>27.936507936507937</v>
          </cell>
          <cell r="E57">
            <v>80</v>
          </cell>
          <cell r="F57">
            <v>80.625000000000028</v>
          </cell>
          <cell r="G57">
            <v>20</v>
          </cell>
          <cell r="H57">
            <v>23</v>
          </cell>
          <cell r="L57">
            <v>100</v>
          </cell>
          <cell r="M57">
            <v>103.62500000000003</v>
          </cell>
        </row>
        <row r="58">
          <cell r="K58">
            <v>100</v>
          </cell>
          <cell r="L58">
            <v>100</v>
          </cell>
          <cell r="M58">
            <v>103.62500000000003</v>
          </cell>
        </row>
        <row r="59">
          <cell r="C59">
            <v>108095.23809523809</v>
          </cell>
          <cell r="D59">
            <v>41904.761904761908</v>
          </cell>
          <cell r="E59">
            <v>231514</v>
          </cell>
          <cell r="F59">
            <v>129484.78</v>
          </cell>
          <cell r="G59">
            <v>79928</v>
          </cell>
          <cell r="H59">
            <v>56824</v>
          </cell>
          <cell r="L59">
            <v>311442</v>
          </cell>
          <cell r="M59">
            <v>186308.78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150000</v>
          </cell>
          <cell r="M61">
            <v>186308.78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227000</v>
          </cell>
          <cell r="D65">
            <v>88000.000000000015</v>
          </cell>
          <cell r="E65">
            <v>262499</v>
          </cell>
          <cell r="F65">
            <v>173708.07258579999</v>
          </cell>
          <cell r="G65">
            <v>97567</v>
          </cell>
          <cell r="H65">
            <v>86562</v>
          </cell>
          <cell r="K65">
            <v>315000</v>
          </cell>
          <cell r="M65">
            <v>260270.07258579999</v>
          </cell>
        </row>
      </sheetData>
      <sheetData sheetId="4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544.69362441081614</v>
          </cell>
          <cell r="D10">
            <v>161.30637558918386</v>
          </cell>
          <cell r="E10">
            <v>82</v>
          </cell>
          <cell r="F10">
            <v>123</v>
          </cell>
          <cell r="G10">
            <v>94</v>
          </cell>
          <cell r="H10">
            <v>237</v>
          </cell>
          <cell r="L10">
            <v>176</v>
          </cell>
          <cell r="M10">
            <v>360</v>
          </cell>
        </row>
        <row r="11">
          <cell r="C11">
            <v>5108.2386504589431</v>
          </cell>
          <cell r="D11">
            <v>1512.7613495410569</v>
          </cell>
          <cell r="E11">
            <v>4246</v>
          </cell>
          <cell r="F11">
            <v>3873.04</v>
          </cell>
          <cell r="G11">
            <v>2347</v>
          </cell>
          <cell r="H11">
            <v>1203</v>
          </cell>
          <cell r="L11">
            <v>6593</v>
          </cell>
          <cell r="M11">
            <v>5076.04</v>
          </cell>
        </row>
        <row r="12">
          <cell r="C12">
            <v>4636.8394939221034</v>
          </cell>
          <cell r="D12">
            <v>1373.1605060778966</v>
          </cell>
          <cell r="E12">
            <v>1115</v>
          </cell>
          <cell r="F12">
            <v>2336</v>
          </cell>
          <cell r="G12">
            <v>607</v>
          </cell>
          <cell r="H12">
            <v>1380</v>
          </cell>
          <cell r="L12">
            <v>1722</v>
          </cell>
          <cell r="M12">
            <v>3716</v>
          </cell>
        </row>
        <row r="13">
          <cell r="C13">
            <v>120.35723145621434</v>
          </cell>
          <cell r="D13">
            <v>35.642768543785664</v>
          </cell>
          <cell r="E13">
            <v>67</v>
          </cell>
          <cell r="F13">
            <v>78.657499999999999</v>
          </cell>
          <cell r="G13">
            <v>46</v>
          </cell>
          <cell r="H13">
            <v>37</v>
          </cell>
          <cell r="K13">
            <v>156</v>
          </cell>
          <cell r="L13">
            <v>113</v>
          </cell>
          <cell r="M13">
            <v>115.6575</v>
          </cell>
        </row>
        <row r="14">
          <cell r="C14">
            <v>381.90275365914164</v>
          </cell>
          <cell r="D14">
            <v>113.09724634085836</v>
          </cell>
          <cell r="E14">
            <v>55</v>
          </cell>
          <cell r="F14">
            <v>41</v>
          </cell>
          <cell r="G14">
            <v>86</v>
          </cell>
          <cell r="H14">
            <v>85</v>
          </cell>
          <cell r="L14">
            <v>141</v>
          </cell>
          <cell r="M14">
            <v>126</v>
          </cell>
        </row>
        <row r="15">
          <cell r="C15">
            <v>151.21806003473083</v>
          </cell>
          <cell r="D15">
            <v>44.781939965269174</v>
          </cell>
          <cell r="E15">
            <v>41</v>
          </cell>
          <cell r="F15">
            <v>37</v>
          </cell>
          <cell r="G15">
            <v>119</v>
          </cell>
          <cell r="H15">
            <v>128</v>
          </cell>
          <cell r="K15">
            <v>196</v>
          </cell>
          <cell r="L15">
            <v>160</v>
          </cell>
          <cell r="M15">
            <v>165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4847.4646489704792</v>
          </cell>
          <cell r="D21">
            <v>1435.5353510295208</v>
          </cell>
          <cell r="E21">
            <v>3878</v>
          </cell>
          <cell r="F21">
            <v>1716</v>
          </cell>
          <cell r="G21">
            <v>365</v>
          </cell>
          <cell r="H21">
            <v>424</v>
          </cell>
          <cell r="L21">
            <v>4243</v>
          </cell>
          <cell r="M21">
            <v>2140</v>
          </cell>
        </row>
        <row r="22">
          <cell r="C22">
            <v>1247.5489952865294</v>
          </cell>
          <cell r="D22">
            <v>369.45100471347064</v>
          </cell>
          <cell r="E22">
            <v>23</v>
          </cell>
          <cell r="F22">
            <v>22</v>
          </cell>
          <cell r="G22">
            <v>56</v>
          </cell>
          <cell r="H22">
            <v>72</v>
          </cell>
          <cell r="K22">
            <v>1617</v>
          </cell>
          <cell r="L22">
            <v>79</v>
          </cell>
          <cell r="M22">
            <v>94</v>
          </cell>
        </row>
        <row r="23">
          <cell r="C23">
            <v>206.76755147606053</v>
          </cell>
          <cell r="D23">
            <v>61.232448523939468</v>
          </cell>
          <cell r="E23">
            <v>30</v>
          </cell>
          <cell r="F23">
            <v>32</v>
          </cell>
          <cell r="G23">
            <v>38</v>
          </cell>
          <cell r="H23">
            <v>52</v>
          </cell>
          <cell r="L23">
            <v>68</v>
          </cell>
          <cell r="M23">
            <v>84</v>
          </cell>
        </row>
        <row r="24">
          <cell r="C24">
            <v>2130.1686926321013</v>
          </cell>
          <cell r="D24">
            <v>630.83130736789872</v>
          </cell>
          <cell r="E24">
            <v>638</v>
          </cell>
          <cell r="F24">
            <v>1274</v>
          </cell>
          <cell r="G24">
            <v>166</v>
          </cell>
          <cell r="H24">
            <v>231</v>
          </cell>
          <cell r="K24">
            <v>2761</v>
          </cell>
          <cell r="L24">
            <v>804</v>
          </cell>
          <cell r="M24">
            <v>1505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150.44653932026793</v>
          </cell>
          <cell r="D27">
            <v>44.553460679732069</v>
          </cell>
          <cell r="E27">
            <v>74</v>
          </cell>
          <cell r="F27">
            <v>130</v>
          </cell>
          <cell r="G27">
            <v>16</v>
          </cell>
          <cell r="H27">
            <v>245</v>
          </cell>
          <cell r="L27">
            <v>90</v>
          </cell>
          <cell r="M27">
            <v>375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243.02902505581741</v>
          </cell>
          <cell r="D31">
            <v>71.970974944182586</v>
          </cell>
          <cell r="E31">
            <v>877</v>
          </cell>
          <cell r="F31">
            <v>1302.7477699999999</v>
          </cell>
          <cell r="G31">
            <v>39</v>
          </cell>
          <cell r="H31">
            <v>87</v>
          </cell>
          <cell r="L31">
            <v>916</v>
          </cell>
          <cell r="M31">
            <v>1389.7477699999999</v>
          </cell>
        </row>
        <row r="32">
          <cell r="C32">
            <v>370.32994294219799</v>
          </cell>
          <cell r="D32">
            <v>109.67005705780201</v>
          </cell>
          <cell r="E32">
            <v>4</v>
          </cell>
          <cell r="F32">
            <v>20</v>
          </cell>
          <cell r="G32">
            <v>5</v>
          </cell>
          <cell r="H32">
            <v>16</v>
          </cell>
          <cell r="L32">
            <v>9</v>
          </cell>
          <cell r="M32">
            <v>36</v>
          </cell>
        </row>
        <row r="33">
          <cell r="C33">
            <v>550.86579012651953</v>
          </cell>
          <cell r="D33">
            <v>163.13420987348047</v>
          </cell>
          <cell r="E33">
            <v>169</v>
          </cell>
          <cell r="F33">
            <v>730</v>
          </cell>
          <cell r="G33">
            <v>35</v>
          </cell>
          <cell r="H33">
            <v>40</v>
          </cell>
          <cell r="L33">
            <v>204</v>
          </cell>
          <cell r="M33">
            <v>770</v>
          </cell>
        </row>
        <row r="34">
          <cell r="C34">
            <v>175.90672289754403</v>
          </cell>
          <cell r="D34">
            <v>52.093277102455971</v>
          </cell>
          <cell r="E34">
            <v>21</v>
          </cell>
          <cell r="F34">
            <v>38.905720000000002</v>
          </cell>
          <cell r="G34">
            <v>62</v>
          </cell>
          <cell r="H34">
            <v>101</v>
          </cell>
          <cell r="L34">
            <v>83</v>
          </cell>
          <cell r="M34">
            <v>139.90572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226.05556933763333</v>
          </cell>
          <cell r="D36">
            <v>66.944430662366671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205.99603076159761</v>
          </cell>
          <cell r="D38">
            <v>61.003969238402391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109.55594145373357</v>
          </cell>
          <cell r="D40">
            <v>32.444058546266433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110.32746216819648</v>
          </cell>
          <cell r="D42">
            <v>32.672537831803524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1056.98337881419</v>
          </cell>
          <cell r="D57">
            <v>313.01662118580998</v>
          </cell>
          <cell r="E57">
            <v>1356</v>
          </cell>
          <cell r="F57">
            <v>1343.7610799999968</v>
          </cell>
          <cell r="G57">
            <v>359</v>
          </cell>
          <cell r="H57">
            <v>347</v>
          </cell>
          <cell r="L57">
            <v>1715</v>
          </cell>
          <cell r="M57">
            <v>1690.7610799999968</v>
          </cell>
        </row>
        <row r="58">
          <cell r="K58">
            <v>1370</v>
          </cell>
          <cell r="L58">
            <v>1715</v>
          </cell>
          <cell r="M58">
            <v>1690.7610799999968</v>
          </cell>
        </row>
        <row r="59">
          <cell r="C59">
            <v>8525.3038948151825</v>
          </cell>
          <cell r="D59">
            <v>2524.6961051848175</v>
          </cell>
          <cell r="E59">
            <v>19677</v>
          </cell>
          <cell r="F59">
            <v>8956.7999999999993</v>
          </cell>
          <cell r="G59">
            <v>975</v>
          </cell>
          <cell r="H59">
            <v>764</v>
          </cell>
          <cell r="L59">
            <v>20652</v>
          </cell>
          <cell r="M59">
            <v>9720.7999999999993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11050</v>
          </cell>
          <cell r="M61">
            <v>9720.7999999999993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31100</v>
          </cell>
          <cell r="D65">
            <v>9210</v>
          </cell>
          <cell r="E65">
            <v>32353</v>
          </cell>
          <cell r="F65">
            <v>22054.912069999998</v>
          </cell>
          <cell r="G65">
            <v>5415</v>
          </cell>
          <cell r="H65">
            <v>5449</v>
          </cell>
          <cell r="K65">
            <v>40310</v>
          </cell>
          <cell r="M65">
            <v>27503.912069999998</v>
          </cell>
        </row>
      </sheetData>
      <sheetData sheetId="42">
        <row r="8">
          <cell r="C8">
            <v>110.3724182364398</v>
          </cell>
          <cell r="D8">
            <v>256.62758176356022</v>
          </cell>
          <cell r="E8">
            <v>2</v>
          </cell>
          <cell r="F8">
            <v>8.3000000000000007</v>
          </cell>
          <cell r="G8">
            <v>9</v>
          </cell>
          <cell r="H8">
            <v>22.65</v>
          </cell>
          <cell r="K8">
            <v>367</v>
          </cell>
          <cell r="L8">
            <v>11</v>
          </cell>
          <cell r="M8">
            <v>30.95</v>
          </cell>
        </row>
        <row r="9">
          <cell r="C9">
            <v>110.3724182364398</v>
          </cell>
          <cell r="D9">
            <v>256.62758176356022</v>
          </cell>
          <cell r="E9">
            <v>28</v>
          </cell>
          <cell r="F9">
            <v>25.09</v>
          </cell>
          <cell r="G9">
            <v>0</v>
          </cell>
          <cell r="H9">
            <v>0</v>
          </cell>
          <cell r="K9">
            <v>367</v>
          </cell>
          <cell r="L9">
            <v>28</v>
          </cell>
          <cell r="M9">
            <v>25.09</v>
          </cell>
        </row>
        <row r="10">
          <cell r="C10">
            <v>6306.2649536782183</v>
          </cell>
          <cell r="D10">
            <v>14662.735046321781</v>
          </cell>
          <cell r="E10">
            <v>3287</v>
          </cell>
          <cell r="F10">
            <v>5709.5457735999998</v>
          </cell>
          <cell r="G10">
            <v>2210</v>
          </cell>
          <cell r="H10">
            <v>4610</v>
          </cell>
          <cell r="L10">
            <v>5497</v>
          </cell>
          <cell r="M10">
            <v>10319.545773599999</v>
          </cell>
        </row>
        <row r="11">
          <cell r="C11">
            <v>26467.125447727849</v>
          </cell>
          <cell r="D11">
            <v>61538.874552272151</v>
          </cell>
          <cell r="E11">
            <v>18505</v>
          </cell>
          <cell r="F11">
            <v>20262</v>
          </cell>
          <cell r="G11">
            <v>20728</v>
          </cell>
          <cell r="H11">
            <v>25416</v>
          </cell>
          <cell r="L11">
            <v>39233</v>
          </cell>
          <cell r="M11">
            <v>45678</v>
          </cell>
        </row>
        <row r="12">
          <cell r="C12">
            <v>15206.432107054783</v>
          </cell>
          <cell r="D12">
            <v>35356.567892945219</v>
          </cell>
          <cell r="E12">
            <v>10801</v>
          </cell>
          <cell r="F12">
            <v>20019</v>
          </cell>
          <cell r="G12">
            <v>8207</v>
          </cell>
          <cell r="H12">
            <v>14430</v>
          </cell>
          <cell r="L12">
            <v>19008</v>
          </cell>
          <cell r="M12">
            <v>34449</v>
          </cell>
        </row>
        <row r="13">
          <cell r="C13">
            <v>2666.9825747159352</v>
          </cell>
          <cell r="D13">
            <v>6201.0174252840643</v>
          </cell>
          <cell r="E13">
            <v>987</v>
          </cell>
          <cell r="F13">
            <v>2360</v>
          </cell>
          <cell r="G13">
            <v>903</v>
          </cell>
          <cell r="H13">
            <v>1501</v>
          </cell>
          <cell r="K13">
            <v>8868</v>
          </cell>
          <cell r="L13">
            <v>1890</v>
          </cell>
          <cell r="M13">
            <v>3861</v>
          </cell>
        </row>
        <row r="14">
          <cell r="C14">
            <v>4000.4738620739026</v>
          </cell>
          <cell r="D14">
            <v>9301.5261379260974</v>
          </cell>
          <cell r="E14">
            <v>777</v>
          </cell>
          <cell r="F14">
            <v>1076.4744499999999</v>
          </cell>
          <cell r="G14">
            <v>787</v>
          </cell>
          <cell r="H14">
            <v>1352.7073599999994</v>
          </cell>
          <cell r="L14">
            <v>1564</v>
          </cell>
          <cell r="M14">
            <v>2429.1818099999991</v>
          </cell>
        </row>
        <row r="15">
          <cell r="C15">
            <v>480.8869121527718</v>
          </cell>
          <cell r="D15">
            <v>1118.1130878472281</v>
          </cell>
          <cell r="E15">
            <v>341</v>
          </cell>
          <cell r="F15">
            <v>639.87</v>
          </cell>
          <cell r="G15">
            <v>0</v>
          </cell>
          <cell r="H15">
            <v>0</v>
          </cell>
          <cell r="K15">
            <v>1599</v>
          </cell>
          <cell r="L15">
            <v>341</v>
          </cell>
          <cell r="M15">
            <v>639.87</v>
          </cell>
        </row>
        <row r="16">
          <cell r="C16">
            <v>272.17176704081203</v>
          </cell>
          <cell r="D16">
            <v>632.82823295918797</v>
          </cell>
          <cell r="E16">
            <v>33</v>
          </cell>
          <cell r="F16">
            <v>96</v>
          </cell>
          <cell r="G16">
            <v>67</v>
          </cell>
          <cell r="H16">
            <v>159.65</v>
          </cell>
          <cell r="K16">
            <v>905</v>
          </cell>
          <cell r="L16">
            <v>100</v>
          </cell>
          <cell r="M16">
            <v>255.65</v>
          </cell>
        </row>
        <row r="17">
          <cell r="C17">
            <v>1676.3374911441838</v>
          </cell>
          <cell r="D17">
            <v>3897.6625088558162</v>
          </cell>
          <cell r="E17">
            <v>997</v>
          </cell>
          <cell r="F17">
            <v>1674.6</v>
          </cell>
          <cell r="G17">
            <v>687</v>
          </cell>
          <cell r="H17">
            <v>1148.31</v>
          </cell>
          <cell r="L17">
            <v>1684</v>
          </cell>
          <cell r="M17">
            <v>2822.91</v>
          </cell>
        </row>
        <row r="18">
          <cell r="C18">
            <v>137.7399660825325</v>
          </cell>
          <cell r="D18">
            <v>320.26003391746747</v>
          </cell>
          <cell r="E18">
            <v>21</v>
          </cell>
          <cell r="F18">
            <v>69.59</v>
          </cell>
          <cell r="G18">
            <v>21</v>
          </cell>
          <cell r="H18">
            <v>22.5</v>
          </cell>
          <cell r="K18">
            <v>458</v>
          </cell>
          <cell r="L18">
            <v>42</v>
          </cell>
          <cell r="M18">
            <v>92.09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335.92913125368733</v>
          </cell>
          <cell r="D20">
            <v>781.07086874631273</v>
          </cell>
          <cell r="E20">
            <v>6</v>
          </cell>
          <cell r="F20">
            <v>8.94</v>
          </cell>
          <cell r="G20">
            <v>10</v>
          </cell>
          <cell r="H20">
            <v>28.44</v>
          </cell>
          <cell r="K20">
            <v>1117</v>
          </cell>
          <cell r="L20">
            <v>16</v>
          </cell>
          <cell r="M20">
            <v>37.380000000000003</v>
          </cell>
        </row>
        <row r="21">
          <cell r="C21">
            <v>19621.328836512377</v>
          </cell>
          <cell r="D21">
            <v>45621.671163487626</v>
          </cell>
          <cell r="E21">
            <v>7470</v>
          </cell>
          <cell r="F21">
            <v>15433</v>
          </cell>
          <cell r="G21">
            <v>9910</v>
          </cell>
          <cell r="H21">
            <v>19661</v>
          </cell>
          <cell r="L21">
            <v>17380</v>
          </cell>
          <cell r="M21">
            <v>35094</v>
          </cell>
        </row>
        <row r="22">
          <cell r="C22">
            <v>496.22476863794463</v>
          </cell>
          <cell r="D22">
            <v>1153.7752313620554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1650</v>
          </cell>
          <cell r="L22">
            <v>0</v>
          </cell>
          <cell r="M22">
            <v>0</v>
          </cell>
        </row>
        <row r="23">
          <cell r="C23">
            <v>234.27823925391445</v>
          </cell>
          <cell r="D23">
            <v>544.72176074608558</v>
          </cell>
          <cell r="E23">
            <v>25</v>
          </cell>
          <cell r="F23">
            <v>32.619999999999997</v>
          </cell>
          <cell r="G23">
            <v>39</v>
          </cell>
          <cell r="H23">
            <v>64.92</v>
          </cell>
          <cell r="L23">
            <v>64</v>
          </cell>
          <cell r="M23">
            <v>97.539999999999992</v>
          </cell>
        </row>
        <row r="24">
          <cell r="C24">
            <v>5636.5118871590048</v>
          </cell>
          <cell r="D24">
            <v>13105.488112840994</v>
          </cell>
          <cell r="E24">
            <v>1243</v>
          </cell>
          <cell r="F24">
            <v>1540</v>
          </cell>
          <cell r="G24">
            <v>904</v>
          </cell>
          <cell r="H24">
            <v>1641.2</v>
          </cell>
          <cell r="K24">
            <v>18742</v>
          </cell>
          <cell r="L24">
            <v>2147</v>
          </cell>
          <cell r="M24">
            <v>3181.2</v>
          </cell>
        </row>
        <row r="25">
          <cell r="C25">
            <v>163.60380250851023</v>
          </cell>
          <cell r="D25">
            <v>380.39619749148977</v>
          </cell>
          <cell r="E25">
            <v>13</v>
          </cell>
          <cell r="F25">
            <v>23</v>
          </cell>
          <cell r="G25">
            <v>0</v>
          </cell>
          <cell r="H25">
            <v>0</v>
          </cell>
          <cell r="K25">
            <v>544</v>
          </cell>
          <cell r="L25">
            <v>13</v>
          </cell>
          <cell r="M25">
            <v>23</v>
          </cell>
        </row>
        <row r="27">
          <cell r="C27">
            <v>1438.4503444819934</v>
          </cell>
          <cell r="D27">
            <v>3344.5496555180066</v>
          </cell>
          <cell r="E27">
            <v>343</v>
          </cell>
          <cell r="F27">
            <v>1030</v>
          </cell>
          <cell r="G27">
            <v>380</v>
          </cell>
          <cell r="H27">
            <v>1631</v>
          </cell>
          <cell r="L27">
            <v>723</v>
          </cell>
          <cell r="M27">
            <v>2661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614.41648625898233</v>
          </cell>
          <cell r="D31">
            <v>1428.5835137410177</v>
          </cell>
          <cell r="E31">
            <v>522</v>
          </cell>
          <cell r="F31">
            <v>833.73266999999998</v>
          </cell>
          <cell r="G31">
            <v>572</v>
          </cell>
          <cell r="H31">
            <v>957</v>
          </cell>
          <cell r="L31">
            <v>1094</v>
          </cell>
          <cell r="M31">
            <v>1790.7326699999999</v>
          </cell>
        </row>
        <row r="32">
          <cell r="C32">
            <v>3903.9355889025205</v>
          </cell>
          <cell r="D32">
            <v>9077.064411097479</v>
          </cell>
          <cell r="E32">
            <v>1625</v>
          </cell>
          <cell r="F32">
            <v>6537.4800055999922</v>
          </cell>
          <cell r="G32">
            <v>1099</v>
          </cell>
          <cell r="H32">
            <v>4676</v>
          </cell>
          <cell r="L32">
            <v>2724</v>
          </cell>
          <cell r="M32">
            <v>11213.480005599991</v>
          </cell>
        </row>
        <row r="33">
          <cell r="C33">
            <v>8184.400517401833</v>
          </cell>
          <cell r="D33">
            <v>19029.599482598169</v>
          </cell>
          <cell r="E33">
            <v>6792</v>
          </cell>
          <cell r="F33">
            <v>22605</v>
          </cell>
          <cell r="G33">
            <v>2041</v>
          </cell>
          <cell r="H33">
            <v>4150</v>
          </cell>
          <cell r="L33">
            <v>8833</v>
          </cell>
          <cell r="M33">
            <v>26755</v>
          </cell>
        </row>
        <row r="34">
          <cell r="C34">
            <v>5813.6490924485497</v>
          </cell>
          <cell r="D34">
            <v>13517.35090755145</v>
          </cell>
          <cell r="E34">
            <v>5159</v>
          </cell>
          <cell r="F34">
            <v>9685</v>
          </cell>
          <cell r="G34">
            <v>1541</v>
          </cell>
          <cell r="H34">
            <v>3127</v>
          </cell>
          <cell r="L34">
            <v>6700</v>
          </cell>
          <cell r="M34">
            <v>12812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514.87079024737045</v>
          </cell>
          <cell r="D36">
            <v>1197.1292097526295</v>
          </cell>
          <cell r="E36">
            <v>109</v>
          </cell>
          <cell r="F36">
            <v>1513.01</v>
          </cell>
          <cell r="G36">
            <v>90</v>
          </cell>
          <cell r="H36">
            <v>920</v>
          </cell>
          <cell r="L36">
            <v>199</v>
          </cell>
          <cell r="M36">
            <v>2433.0100000000002</v>
          </cell>
        </row>
        <row r="37">
          <cell r="C37">
            <v>137.7399660825325</v>
          </cell>
          <cell r="D37">
            <v>320.26003391746747</v>
          </cell>
          <cell r="E37">
            <v>1</v>
          </cell>
          <cell r="F37">
            <v>8</v>
          </cell>
          <cell r="G37">
            <v>0</v>
          </cell>
          <cell r="H37">
            <v>0</v>
          </cell>
          <cell r="L37">
            <v>1</v>
          </cell>
          <cell r="M37">
            <v>8</v>
          </cell>
        </row>
        <row r="38">
          <cell r="C38">
            <v>137.7399660825325</v>
          </cell>
          <cell r="D38">
            <v>320.26003391746747</v>
          </cell>
          <cell r="E38">
            <v>1</v>
          </cell>
          <cell r="F38">
            <v>15.43</v>
          </cell>
          <cell r="G38">
            <v>2</v>
          </cell>
          <cell r="H38">
            <v>7.93</v>
          </cell>
          <cell r="L38">
            <v>3</v>
          </cell>
          <cell r="M38">
            <v>23.36</v>
          </cell>
        </row>
        <row r="39">
          <cell r="C39">
            <v>416.82880565587345</v>
          </cell>
          <cell r="D39">
            <v>969.17119434412655</v>
          </cell>
          <cell r="E39">
            <v>297</v>
          </cell>
          <cell r="F39">
            <v>598.96</v>
          </cell>
          <cell r="G39">
            <v>102</v>
          </cell>
          <cell r="H39">
            <v>255.87</v>
          </cell>
          <cell r="L39">
            <v>399</v>
          </cell>
          <cell r="M39">
            <v>854.83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>
            <v>0</v>
          </cell>
          <cell r="M40">
            <v>0</v>
          </cell>
        </row>
        <row r="42">
          <cell r="C42">
            <v>137.7399660825325</v>
          </cell>
          <cell r="D42">
            <v>320.26003391746747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3516.8802693649236</v>
          </cell>
          <cell r="D57">
            <v>8177.1197306350768</v>
          </cell>
          <cell r="E57">
            <v>5990</v>
          </cell>
          <cell r="F57">
            <v>7900</v>
          </cell>
          <cell r="G57">
            <v>32036</v>
          </cell>
          <cell r="H57">
            <v>24442</v>
          </cell>
          <cell r="L57">
            <v>38026</v>
          </cell>
          <cell r="M57">
            <v>32342</v>
          </cell>
        </row>
        <row r="58">
          <cell r="K58">
            <v>11694</v>
          </cell>
          <cell r="L58">
            <v>38026</v>
          </cell>
          <cell r="M58">
            <v>32342</v>
          </cell>
        </row>
        <row r="59">
          <cell r="C59">
            <v>13091.311623521047</v>
          </cell>
          <cell r="D59">
            <v>30438.688376478953</v>
          </cell>
          <cell r="E59">
            <v>22973</v>
          </cell>
          <cell r="F59">
            <v>15750.9</v>
          </cell>
          <cell r="G59">
            <v>32036</v>
          </cell>
          <cell r="H59">
            <v>24443</v>
          </cell>
          <cell r="L59">
            <v>55009</v>
          </cell>
          <cell r="M59">
            <v>40193.9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43530</v>
          </cell>
          <cell r="M61">
            <v>40193.9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75</v>
          </cell>
          <cell r="F63">
            <v>179.5</v>
          </cell>
          <cell r="G63">
            <v>107</v>
          </cell>
          <cell r="H63">
            <v>212.15</v>
          </cell>
          <cell r="L63">
            <v>182</v>
          </cell>
          <cell r="M63">
            <v>391.65</v>
          </cell>
        </row>
        <row r="65">
          <cell r="C65">
            <v>121830.99999999999</v>
          </cell>
          <cell r="D65">
            <v>283270.00000000006</v>
          </cell>
          <cell r="E65">
            <v>88423</v>
          </cell>
          <cell r="F65">
            <v>135635.04289919999</v>
          </cell>
          <cell r="G65">
            <v>114488</v>
          </cell>
          <cell r="H65">
            <v>134880.32736</v>
          </cell>
          <cell r="K65">
            <v>405101</v>
          </cell>
          <cell r="M65">
            <v>270515.37025919999</v>
          </cell>
        </row>
        <row r="71">
          <cell r="E71">
            <v>75</v>
          </cell>
          <cell r="F71">
            <v>179.5</v>
          </cell>
          <cell r="G71">
            <v>107</v>
          </cell>
          <cell r="H71">
            <v>212.15</v>
          </cell>
        </row>
      </sheetData>
      <sheetData sheetId="43">
        <row r="8">
          <cell r="C8">
            <v>330.82038363636366</v>
          </cell>
          <cell r="D8">
            <v>105.53961636363636</v>
          </cell>
          <cell r="E8">
            <v>4</v>
          </cell>
          <cell r="F8">
            <v>3</v>
          </cell>
          <cell r="G8">
            <v>0</v>
          </cell>
          <cell r="H8">
            <v>0</v>
          </cell>
          <cell r="K8">
            <v>436.36</v>
          </cell>
          <cell r="L8">
            <v>4</v>
          </cell>
          <cell r="M8">
            <v>3</v>
          </cell>
        </row>
        <row r="9">
          <cell r="C9">
            <v>82.705095909090915</v>
          </cell>
          <cell r="D9">
            <v>26.384904090909089</v>
          </cell>
          <cell r="E9">
            <v>1</v>
          </cell>
          <cell r="F9">
            <v>1</v>
          </cell>
          <cell r="G9">
            <v>0</v>
          </cell>
          <cell r="H9">
            <v>0</v>
          </cell>
          <cell r="K9">
            <v>109.09</v>
          </cell>
          <cell r="L9">
            <v>1</v>
          </cell>
          <cell r="M9">
            <v>1</v>
          </cell>
        </row>
        <row r="10">
          <cell r="C10">
            <v>827.02821499999982</v>
          </cell>
          <cell r="D10">
            <v>263.84178500000007</v>
          </cell>
          <cell r="E10">
            <v>299</v>
          </cell>
          <cell r="F10">
            <v>435</v>
          </cell>
          <cell r="G10">
            <v>272</v>
          </cell>
          <cell r="H10">
            <v>264</v>
          </cell>
          <cell r="L10">
            <v>571</v>
          </cell>
          <cell r="M10">
            <v>699</v>
          </cell>
        </row>
        <row r="11">
          <cell r="C11">
            <v>620.2768472727272</v>
          </cell>
          <cell r="D11">
            <v>197.88315272727277</v>
          </cell>
          <cell r="E11">
            <v>11</v>
          </cell>
          <cell r="F11">
            <v>23.98</v>
          </cell>
          <cell r="G11">
            <v>10</v>
          </cell>
          <cell r="H11">
            <v>12</v>
          </cell>
          <cell r="L11">
            <v>21</v>
          </cell>
          <cell r="M11">
            <v>35.980000000000004</v>
          </cell>
        </row>
        <row r="12">
          <cell r="C12">
            <v>468.82394590909092</v>
          </cell>
          <cell r="D12">
            <v>149.56605409090906</v>
          </cell>
          <cell r="E12">
            <v>75</v>
          </cell>
          <cell r="F12">
            <v>142</v>
          </cell>
          <cell r="G12">
            <v>37</v>
          </cell>
          <cell r="H12">
            <v>188</v>
          </cell>
          <cell r="L12">
            <v>112</v>
          </cell>
          <cell r="M12">
            <v>330</v>
          </cell>
        </row>
        <row r="13">
          <cell r="C13">
            <v>206.73620499999998</v>
          </cell>
          <cell r="D13">
            <v>65.953795000000014</v>
          </cell>
          <cell r="E13">
            <v>434</v>
          </cell>
          <cell r="F13">
            <v>428</v>
          </cell>
          <cell r="G13">
            <v>11</v>
          </cell>
          <cell r="H13">
            <v>17</v>
          </cell>
          <cell r="K13">
            <v>272.69</v>
          </cell>
          <cell r="L13">
            <v>445</v>
          </cell>
          <cell r="M13">
            <v>445</v>
          </cell>
        </row>
        <row r="14">
          <cell r="C14">
            <v>496.20024999999998</v>
          </cell>
          <cell r="D14">
            <v>158.29975000000002</v>
          </cell>
          <cell r="E14">
            <v>64</v>
          </cell>
          <cell r="F14">
            <v>68</v>
          </cell>
          <cell r="G14">
            <v>105</v>
          </cell>
          <cell r="H14">
            <v>319.47152999999992</v>
          </cell>
          <cell r="L14">
            <v>169</v>
          </cell>
          <cell r="M14">
            <v>387.47152999999992</v>
          </cell>
        </row>
        <row r="15">
          <cell r="C15">
            <v>544.44804818181819</v>
          </cell>
          <cell r="D15">
            <v>173.69195181818179</v>
          </cell>
          <cell r="E15">
            <v>1</v>
          </cell>
          <cell r="F15">
            <v>2</v>
          </cell>
          <cell r="G15">
            <v>5</v>
          </cell>
          <cell r="H15">
            <v>7</v>
          </cell>
          <cell r="K15">
            <v>718.14</v>
          </cell>
          <cell r="L15">
            <v>6</v>
          </cell>
          <cell r="M15">
            <v>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82.697514545454553</v>
          </cell>
          <cell r="D17">
            <v>26.382485454545446</v>
          </cell>
          <cell r="E17">
            <v>2</v>
          </cell>
          <cell r="F17">
            <v>3</v>
          </cell>
          <cell r="G17">
            <v>0</v>
          </cell>
          <cell r="H17">
            <v>0</v>
          </cell>
          <cell r="L17">
            <v>2</v>
          </cell>
          <cell r="M17">
            <v>3</v>
          </cell>
        </row>
        <row r="18">
          <cell r="C18">
            <v>41.394245454545455</v>
          </cell>
          <cell r="D18">
            <v>13.205754545454546</v>
          </cell>
          <cell r="E18">
            <v>2</v>
          </cell>
          <cell r="F18">
            <v>2</v>
          </cell>
          <cell r="G18">
            <v>0</v>
          </cell>
          <cell r="H18">
            <v>0</v>
          </cell>
          <cell r="K18">
            <v>54.6</v>
          </cell>
          <cell r="L18">
            <v>2</v>
          </cell>
          <cell r="M18">
            <v>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432.80488727272723</v>
          </cell>
          <cell r="D21">
            <v>138.07511272727277</v>
          </cell>
          <cell r="E21">
            <v>1369</v>
          </cell>
          <cell r="F21">
            <v>18.760000000000002</v>
          </cell>
          <cell r="G21">
            <v>0</v>
          </cell>
          <cell r="H21">
            <v>0</v>
          </cell>
          <cell r="L21">
            <v>1369</v>
          </cell>
          <cell r="M21">
            <v>18.760000000000002</v>
          </cell>
        </row>
        <row r="22">
          <cell r="C22">
            <v>248.12286909090906</v>
          </cell>
          <cell r="D22">
            <v>79.15713090909091</v>
          </cell>
          <cell r="E22">
            <v>4</v>
          </cell>
          <cell r="F22">
            <v>3</v>
          </cell>
          <cell r="G22">
            <v>0</v>
          </cell>
          <cell r="H22">
            <v>0</v>
          </cell>
          <cell r="K22">
            <v>327.27999999999997</v>
          </cell>
          <cell r="L22">
            <v>4</v>
          </cell>
          <cell r="M22">
            <v>3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L23">
            <v>0</v>
          </cell>
          <cell r="M23">
            <v>0</v>
          </cell>
        </row>
        <row r="24">
          <cell r="C24">
            <v>620.2465218181818</v>
          </cell>
          <cell r="D24">
            <v>197.8734781818182</v>
          </cell>
          <cell r="E24">
            <v>179</v>
          </cell>
          <cell r="F24">
            <v>174</v>
          </cell>
          <cell r="G24">
            <v>4</v>
          </cell>
          <cell r="H24">
            <v>5</v>
          </cell>
          <cell r="K24">
            <v>818.12</v>
          </cell>
          <cell r="L24">
            <v>183</v>
          </cell>
          <cell r="M24">
            <v>179</v>
          </cell>
        </row>
        <row r="25">
          <cell r="C25">
            <v>165.37228500000001</v>
          </cell>
          <cell r="D25">
            <v>52.75771499999999</v>
          </cell>
          <cell r="E25">
            <v>2</v>
          </cell>
          <cell r="F25">
            <v>3</v>
          </cell>
          <cell r="G25">
            <v>0</v>
          </cell>
          <cell r="H25">
            <v>0</v>
          </cell>
          <cell r="K25">
            <v>218.13</v>
          </cell>
          <cell r="L25">
            <v>2</v>
          </cell>
          <cell r="M25">
            <v>3</v>
          </cell>
        </row>
        <row r="27">
          <cell r="C27">
            <v>82.697514545454553</v>
          </cell>
          <cell r="D27">
            <v>26.382485454545446</v>
          </cell>
          <cell r="E27">
            <v>32</v>
          </cell>
          <cell r="F27">
            <v>109</v>
          </cell>
          <cell r="G27">
            <v>28</v>
          </cell>
          <cell r="H27">
            <v>61</v>
          </cell>
          <cell r="L27">
            <v>60</v>
          </cell>
          <cell r="M27">
            <v>170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4</v>
          </cell>
          <cell r="F30">
            <v>21</v>
          </cell>
          <cell r="L30">
            <v>4</v>
          </cell>
          <cell r="M30">
            <v>21</v>
          </cell>
        </row>
        <row r="31">
          <cell r="C31">
            <v>124.04627181818182</v>
          </cell>
          <cell r="D31">
            <v>39.573728181818183</v>
          </cell>
          <cell r="E31">
            <v>807</v>
          </cell>
          <cell r="F31">
            <v>1415.4881700000001</v>
          </cell>
          <cell r="L31">
            <v>807</v>
          </cell>
          <cell r="M31">
            <v>1415.4881700000001</v>
          </cell>
        </row>
        <row r="32">
          <cell r="C32">
            <v>206.78169318181818</v>
          </cell>
          <cell r="D32">
            <v>65.968306818181816</v>
          </cell>
          <cell r="E32">
            <v>5</v>
          </cell>
          <cell r="F32">
            <v>74.3</v>
          </cell>
          <cell r="G32">
            <v>16</v>
          </cell>
          <cell r="H32">
            <v>151</v>
          </cell>
          <cell r="L32">
            <v>21</v>
          </cell>
          <cell r="M32">
            <v>225.3</v>
          </cell>
        </row>
        <row r="33">
          <cell r="C33">
            <v>827.05095909090915</v>
          </cell>
          <cell r="D33">
            <v>263.84904090909095</v>
          </cell>
          <cell r="E33">
            <v>60.439473</v>
          </cell>
          <cell r="F33">
            <v>216.0151535</v>
          </cell>
          <cell r="G33">
            <v>242</v>
          </cell>
          <cell r="H33">
            <v>802</v>
          </cell>
          <cell r="L33">
            <v>302.43947300000002</v>
          </cell>
          <cell r="M33">
            <v>1018.0151535</v>
          </cell>
        </row>
        <row r="34">
          <cell r="C34">
            <v>448.01310272727278</v>
          </cell>
          <cell r="D34">
            <v>142.92689727272727</v>
          </cell>
          <cell r="E34">
            <v>78</v>
          </cell>
          <cell r="F34">
            <v>28</v>
          </cell>
          <cell r="G34">
            <v>0</v>
          </cell>
          <cell r="H34">
            <v>0</v>
          </cell>
          <cell r="L34">
            <v>78</v>
          </cell>
          <cell r="M34">
            <v>28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248.13803181818182</v>
          </cell>
          <cell r="D38">
            <v>79.161968181818196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41.348757272727276</v>
          </cell>
          <cell r="D39">
            <v>13.191242727272723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21.993535909090912</v>
          </cell>
          <cell r="D40">
            <v>7.0164640909090892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413.53306090909092</v>
          </cell>
          <cell r="D56">
            <v>131.92693909090912</v>
          </cell>
          <cell r="E56">
            <v>197</v>
          </cell>
          <cell r="F56">
            <v>215</v>
          </cell>
          <cell r="G56">
            <v>78</v>
          </cell>
          <cell r="H56">
            <v>76</v>
          </cell>
          <cell r="L56">
            <v>275</v>
          </cell>
          <cell r="M56">
            <v>291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L57">
            <v>0</v>
          </cell>
          <cell r="M57">
            <v>0</v>
          </cell>
        </row>
        <row r="58">
          <cell r="K58">
            <v>545.46</v>
          </cell>
          <cell r="L58">
            <v>275</v>
          </cell>
          <cell r="M58">
            <v>291</v>
          </cell>
        </row>
        <row r="59">
          <cell r="C59">
            <v>9097.7197586363636</v>
          </cell>
          <cell r="D59">
            <v>2902.390241363637</v>
          </cell>
          <cell r="E59">
            <v>22463</v>
          </cell>
          <cell r="F59">
            <v>9615.68</v>
          </cell>
          <cell r="G59">
            <v>6885</v>
          </cell>
          <cell r="H59">
            <v>5580.28</v>
          </cell>
          <cell r="L59">
            <v>29348</v>
          </cell>
          <cell r="M59">
            <v>15195.96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12000.11</v>
          </cell>
          <cell r="M61">
            <v>15195.96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16679</v>
          </cell>
          <cell r="D65">
            <v>5321.0000000000009</v>
          </cell>
          <cell r="E65">
            <v>26093.439472999999</v>
          </cell>
          <cell r="F65">
            <v>13001.2233235</v>
          </cell>
          <cell r="G65">
            <v>7693</v>
          </cell>
          <cell r="H65">
            <v>7482.7515299999995</v>
          </cell>
          <cell r="K65">
            <v>22000</v>
          </cell>
          <cell r="M65">
            <v>20483.9748535</v>
          </cell>
        </row>
      </sheetData>
      <sheetData sheetId="44">
        <row r="8">
          <cell r="C8">
            <v>3591.0154947714195</v>
          </cell>
          <cell r="D8">
            <v>403.63450522858057</v>
          </cell>
          <cell r="E8">
            <v>1742</v>
          </cell>
          <cell r="F8">
            <v>2114</v>
          </cell>
          <cell r="G8">
            <v>369</v>
          </cell>
          <cell r="H8">
            <v>295</v>
          </cell>
          <cell r="K8">
            <v>3994.65</v>
          </cell>
          <cell r="L8">
            <v>2111</v>
          </cell>
          <cell r="M8">
            <v>2409</v>
          </cell>
        </row>
        <row r="9">
          <cell r="C9">
            <v>380.86078496734558</v>
          </cell>
          <cell r="D9">
            <v>42.809215032654436</v>
          </cell>
          <cell r="E9">
            <v>69</v>
          </cell>
          <cell r="F9">
            <v>115.5</v>
          </cell>
          <cell r="G9">
            <v>3</v>
          </cell>
          <cell r="H9">
            <v>3.6</v>
          </cell>
          <cell r="K9">
            <v>423.67</v>
          </cell>
          <cell r="L9">
            <v>72</v>
          </cell>
          <cell r="M9">
            <v>119.1</v>
          </cell>
        </row>
        <row r="10">
          <cell r="C10">
            <v>7225.5135022741406</v>
          </cell>
          <cell r="D10">
            <v>812.15649772585948</v>
          </cell>
          <cell r="E10">
            <v>2315</v>
          </cell>
          <cell r="F10">
            <v>3058.3667100000002</v>
          </cell>
          <cell r="G10">
            <v>374</v>
          </cell>
          <cell r="H10">
            <v>497.81</v>
          </cell>
          <cell r="L10">
            <v>2689</v>
          </cell>
          <cell r="M10">
            <v>3556.1767100000002</v>
          </cell>
        </row>
        <row r="11">
          <cell r="C11">
            <v>17846.321749436323</v>
          </cell>
          <cell r="D11">
            <v>2005.948250563677</v>
          </cell>
          <cell r="E11">
            <v>25683</v>
          </cell>
          <cell r="F11">
            <v>22728.51</v>
          </cell>
          <cell r="G11">
            <v>5252</v>
          </cell>
          <cell r="H11">
            <v>6207.78</v>
          </cell>
          <cell r="L11">
            <v>30935</v>
          </cell>
          <cell r="M11">
            <v>28936.289999999997</v>
          </cell>
        </row>
        <row r="12">
          <cell r="C12">
            <v>12514.0729895234</v>
          </cell>
          <cell r="D12">
            <v>1406.5970104766002</v>
          </cell>
          <cell r="E12">
            <v>7614</v>
          </cell>
          <cell r="F12">
            <v>9690</v>
          </cell>
          <cell r="G12">
            <v>2173</v>
          </cell>
          <cell r="H12">
            <v>2998.85</v>
          </cell>
          <cell r="L12">
            <v>9787</v>
          </cell>
          <cell r="M12">
            <v>12688.85</v>
          </cell>
        </row>
        <row r="13">
          <cell r="C13">
            <v>1197.0141544860828</v>
          </cell>
          <cell r="D13">
            <v>134.54584551391713</v>
          </cell>
          <cell r="E13">
            <v>1062</v>
          </cell>
          <cell r="F13">
            <v>908.95137999999997</v>
          </cell>
          <cell r="G13">
            <v>323</v>
          </cell>
          <cell r="H13">
            <v>343</v>
          </cell>
          <cell r="K13">
            <v>1331.56</v>
          </cell>
          <cell r="L13">
            <v>1385</v>
          </cell>
          <cell r="M13">
            <v>1251.95138</v>
          </cell>
        </row>
        <row r="14">
          <cell r="C14">
            <v>5985.0258246190324</v>
          </cell>
          <cell r="D14">
            <v>672.72417538096761</v>
          </cell>
          <cell r="E14">
            <v>3786</v>
          </cell>
          <cell r="F14">
            <v>3597.61</v>
          </cell>
          <cell r="G14">
            <v>162</v>
          </cell>
          <cell r="H14">
            <v>168.99</v>
          </cell>
          <cell r="L14">
            <v>3948</v>
          </cell>
          <cell r="M14">
            <v>3766.6000000000004</v>
          </cell>
        </row>
        <row r="15">
          <cell r="C15">
            <v>1197.0141544860828</v>
          </cell>
          <cell r="D15">
            <v>134.54584551391713</v>
          </cell>
          <cell r="E15">
            <v>217</v>
          </cell>
          <cell r="F15">
            <v>292</v>
          </cell>
          <cell r="G15">
            <v>3</v>
          </cell>
          <cell r="H15">
            <v>5.57</v>
          </cell>
          <cell r="K15">
            <v>1331.56</v>
          </cell>
          <cell r="L15">
            <v>220</v>
          </cell>
          <cell r="M15">
            <v>297.57</v>
          </cell>
        </row>
        <row r="16">
          <cell r="C16">
            <v>359.07907557145074</v>
          </cell>
          <cell r="D16">
            <v>40.360924428549254</v>
          </cell>
          <cell r="E16">
            <v>1283</v>
          </cell>
          <cell r="F16">
            <v>998.72</v>
          </cell>
          <cell r="G16">
            <v>0</v>
          </cell>
          <cell r="H16">
            <v>0</v>
          </cell>
          <cell r="K16">
            <v>399.44</v>
          </cell>
          <cell r="L16">
            <v>1283</v>
          </cell>
          <cell r="M16">
            <v>998.72</v>
          </cell>
        </row>
        <row r="17">
          <cell r="C17">
            <v>0</v>
          </cell>
          <cell r="D17">
            <v>0</v>
          </cell>
          <cell r="E17">
            <v>131</v>
          </cell>
          <cell r="F17">
            <v>122.84</v>
          </cell>
          <cell r="G17">
            <v>31</v>
          </cell>
          <cell r="H17">
            <v>17.73</v>
          </cell>
          <cell r="L17">
            <v>162</v>
          </cell>
          <cell r="M17">
            <v>140.57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5332.1049269164969</v>
          </cell>
          <cell r="D20">
            <v>599.33507308350272</v>
          </cell>
          <cell r="E20">
            <v>1679</v>
          </cell>
          <cell r="F20">
            <v>1519.88</v>
          </cell>
          <cell r="G20">
            <v>734</v>
          </cell>
          <cell r="H20">
            <v>1079.76</v>
          </cell>
          <cell r="K20">
            <v>5931.44</v>
          </cell>
          <cell r="L20">
            <v>2413</v>
          </cell>
          <cell r="M20">
            <v>2599.6400000000003</v>
          </cell>
        </row>
        <row r="21">
          <cell r="C21">
            <v>20896.282459473645</v>
          </cell>
          <cell r="D21">
            <v>2348.7675405263581</v>
          </cell>
          <cell r="E21">
            <v>12583</v>
          </cell>
          <cell r="F21">
            <v>12428.62</v>
          </cell>
          <cell r="G21">
            <v>3685</v>
          </cell>
          <cell r="H21">
            <v>4093.75</v>
          </cell>
          <cell r="L21">
            <v>16268</v>
          </cell>
          <cell r="M21">
            <v>16522.370000000003</v>
          </cell>
        </row>
        <row r="22">
          <cell r="C22">
            <v>467.92469561498979</v>
          </cell>
          <cell r="D22">
            <v>52.595304385010195</v>
          </cell>
          <cell r="E22">
            <v>122</v>
          </cell>
          <cell r="F22">
            <v>128.69</v>
          </cell>
          <cell r="G22">
            <v>30</v>
          </cell>
          <cell r="H22">
            <v>38.31</v>
          </cell>
          <cell r="K22">
            <v>520.52</v>
          </cell>
          <cell r="L22">
            <v>152</v>
          </cell>
          <cell r="M22">
            <v>167</v>
          </cell>
        </row>
        <row r="23">
          <cell r="C23">
            <v>598.50707724304141</v>
          </cell>
          <cell r="D23">
            <v>67.272922756958565</v>
          </cell>
          <cell r="E23">
            <v>148</v>
          </cell>
          <cell r="F23">
            <v>163</v>
          </cell>
          <cell r="G23">
            <v>14</v>
          </cell>
          <cell r="H23">
            <v>22.49</v>
          </cell>
          <cell r="L23">
            <v>162</v>
          </cell>
          <cell r="M23">
            <v>185.49</v>
          </cell>
        </row>
        <row r="24">
          <cell r="C24">
            <v>1795.494263042295</v>
          </cell>
          <cell r="D24">
            <v>201.81573695770498</v>
          </cell>
          <cell r="E24">
            <v>1153</v>
          </cell>
          <cell r="F24">
            <v>1114</v>
          </cell>
          <cell r="G24">
            <v>126</v>
          </cell>
          <cell r="H24">
            <v>181.38</v>
          </cell>
          <cell r="K24">
            <v>1997.31</v>
          </cell>
          <cell r="L24">
            <v>1279</v>
          </cell>
          <cell r="M24">
            <v>1295.3800000000001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1197.0321336106356</v>
          </cell>
          <cell r="D27">
            <v>134.54786638936434</v>
          </cell>
          <cell r="E27">
            <v>145</v>
          </cell>
          <cell r="F27">
            <v>348</v>
          </cell>
          <cell r="G27">
            <v>114</v>
          </cell>
          <cell r="H27">
            <v>205.5</v>
          </cell>
          <cell r="L27">
            <v>259</v>
          </cell>
          <cell r="M27">
            <v>553.5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2394.0462880967184</v>
          </cell>
          <cell r="D32">
            <v>269.09371190328147</v>
          </cell>
          <cell r="E32">
            <v>620</v>
          </cell>
          <cell r="F32">
            <v>1660.5546130000016</v>
          </cell>
          <cell r="G32">
            <v>709</v>
          </cell>
          <cell r="H32">
            <v>1911.58</v>
          </cell>
          <cell r="L32">
            <v>1329</v>
          </cell>
          <cell r="M32">
            <v>3572.1346130000015</v>
          </cell>
        </row>
        <row r="33">
          <cell r="C33">
            <v>3155.7588684691332</v>
          </cell>
          <cell r="D33">
            <v>354.71113153086662</v>
          </cell>
          <cell r="E33">
            <v>480.15803549999998</v>
          </cell>
          <cell r="F33">
            <v>515.97401950000005</v>
          </cell>
          <cell r="G33">
            <v>437</v>
          </cell>
          <cell r="H33">
            <v>1099</v>
          </cell>
          <cell r="L33">
            <v>917.15803549999998</v>
          </cell>
          <cell r="M33">
            <v>1614.9740194999999</v>
          </cell>
        </row>
        <row r="34">
          <cell r="C34">
            <v>1741.0894321450783</v>
          </cell>
          <cell r="D34">
            <v>195.7005678549217</v>
          </cell>
          <cell r="E34">
            <v>357</v>
          </cell>
          <cell r="F34">
            <v>432.78845999999999</v>
          </cell>
          <cell r="G34">
            <v>9</v>
          </cell>
          <cell r="H34">
            <v>8.9</v>
          </cell>
          <cell r="L34">
            <v>366</v>
          </cell>
          <cell r="M34">
            <v>441.68845999999996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544.09325678354833</v>
          </cell>
          <cell r="D36">
            <v>61.156743216451673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544.09325678354833</v>
          </cell>
          <cell r="D42">
            <v>61.156743216451673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544.09325678354833</v>
          </cell>
          <cell r="D44">
            <v>61.156743216451673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544.09325678354833</v>
          </cell>
          <cell r="D45">
            <v>61.156743216451673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544.09325678354833</v>
          </cell>
          <cell r="D50">
            <v>61.156743216451673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1904.3758413349399</v>
          </cell>
          <cell r="D57">
            <v>214.05415866505996</v>
          </cell>
          <cell r="E57">
            <v>1754</v>
          </cell>
          <cell r="F57">
            <v>2240.9471999999782</v>
          </cell>
          <cell r="G57">
            <v>199</v>
          </cell>
          <cell r="H57">
            <v>358.98</v>
          </cell>
          <cell r="L57">
            <v>1953</v>
          </cell>
          <cell r="M57">
            <v>2599.9271999999783</v>
          </cell>
        </row>
        <row r="58">
          <cell r="K58">
            <v>2118.4299999999998</v>
          </cell>
          <cell r="L58">
            <v>1953</v>
          </cell>
          <cell r="M58">
            <v>2599.9271999999783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L59">
            <v>0</v>
          </cell>
          <cell r="M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0</v>
          </cell>
          <cell r="M61">
            <v>0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92498.999999999985</v>
          </cell>
          <cell r="D65">
            <v>10397.000000000007</v>
          </cell>
          <cell r="E65">
            <v>62943.158035499997</v>
          </cell>
          <cell r="F65">
            <v>64178.952382499978</v>
          </cell>
          <cell r="G65">
            <v>14747</v>
          </cell>
          <cell r="H65">
            <v>19537.979999999996</v>
          </cell>
          <cell r="K65">
            <v>102896</v>
          </cell>
          <cell r="M65">
            <v>83716.932382499974</v>
          </cell>
        </row>
      </sheetData>
      <sheetData sheetId="45">
        <row r="8">
          <cell r="C8">
            <v>2424.242424242424</v>
          </cell>
          <cell r="D8">
            <v>75.757575757575978</v>
          </cell>
          <cell r="E8">
            <v>948</v>
          </cell>
          <cell r="F8">
            <v>832.9</v>
          </cell>
          <cell r="G8">
            <v>114</v>
          </cell>
          <cell r="H8">
            <v>86.99</v>
          </cell>
          <cell r="K8">
            <v>2500</v>
          </cell>
          <cell r="L8">
            <v>1062</v>
          </cell>
          <cell r="M8">
            <v>919.89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3248.4848484848485</v>
          </cell>
          <cell r="D10">
            <v>101.5151515151515</v>
          </cell>
          <cell r="E10">
            <v>831</v>
          </cell>
          <cell r="F10">
            <v>946.95939999999996</v>
          </cell>
          <cell r="G10">
            <v>75</v>
          </cell>
          <cell r="H10">
            <v>91.46</v>
          </cell>
          <cell r="L10">
            <v>906</v>
          </cell>
          <cell r="M10">
            <v>1038.4194</v>
          </cell>
        </row>
        <row r="11">
          <cell r="C11">
            <v>5624.242424242424</v>
          </cell>
          <cell r="D11">
            <v>175.75757575757598</v>
          </cell>
          <cell r="E11">
            <v>1912</v>
          </cell>
          <cell r="F11">
            <v>1571.8</v>
          </cell>
          <cell r="G11">
            <v>109</v>
          </cell>
          <cell r="H11">
            <v>126.65</v>
          </cell>
          <cell r="L11">
            <v>2021</v>
          </cell>
          <cell r="M11">
            <v>1698.45</v>
          </cell>
        </row>
        <row r="12">
          <cell r="C12">
            <v>14254.545454545454</v>
          </cell>
          <cell r="D12">
            <v>445.45454545454595</v>
          </cell>
          <cell r="E12">
            <v>5710</v>
          </cell>
          <cell r="F12">
            <v>5023</v>
          </cell>
          <cell r="G12">
            <v>785</v>
          </cell>
          <cell r="H12">
            <v>713.35</v>
          </cell>
          <cell r="L12">
            <v>6495</v>
          </cell>
          <cell r="M12">
            <v>5736.35</v>
          </cell>
        </row>
        <row r="13">
          <cell r="C13">
            <v>3393.939393939394</v>
          </cell>
          <cell r="D13">
            <v>106.06060606060601</v>
          </cell>
          <cell r="E13">
            <v>1149</v>
          </cell>
          <cell r="F13">
            <v>1154.5132831999999</v>
          </cell>
          <cell r="G13">
            <v>182</v>
          </cell>
          <cell r="H13">
            <v>248.9</v>
          </cell>
          <cell r="K13">
            <v>3500</v>
          </cell>
          <cell r="L13">
            <v>1331</v>
          </cell>
          <cell r="M13">
            <v>1403.4132832</v>
          </cell>
        </row>
        <row r="14">
          <cell r="C14">
            <v>17551.515151515152</v>
          </cell>
          <cell r="D14">
            <v>548.48484848484804</v>
          </cell>
          <cell r="E14">
            <v>7711</v>
          </cell>
          <cell r="F14">
            <v>5529.5090999999993</v>
          </cell>
          <cell r="G14">
            <v>956</v>
          </cell>
          <cell r="H14">
            <v>716.09899999999925</v>
          </cell>
          <cell r="L14">
            <v>8667</v>
          </cell>
          <cell r="M14">
            <v>6245.6080999999986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539</v>
          </cell>
          <cell r="F16">
            <v>375</v>
          </cell>
          <cell r="G16">
            <v>0</v>
          </cell>
          <cell r="H16">
            <v>0</v>
          </cell>
          <cell r="K16">
            <v>0</v>
          </cell>
          <cell r="L16">
            <v>539</v>
          </cell>
          <cell r="M16">
            <v>375</v>
          </cell>
        </row>
        <row r="17">
          <cell r="C17">
            <v>921.21212121212125</v>
          </cell>
          <cell r="D17">
            <v>28.787878787878753</v>
          </cell>
          <cell r="E17">
            <v>290</v>
          </cell>
          <cell r="F17">
            <v>247.5</v>
          </cell>
          <cell r="G17">
            <v>4</v>
          </cell>
          <cell r="H17">
            <v>2.8</v>
          </cell>
          <cell r="L17">
            <v>294</v>
          </cell>
          <cell r="M17">
            <v>250.3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1212.121212121212</v>
          </cell>
          <cell r="D20">
            <v>37.878787878787989</v>
          </cell>
          <cell r="E20">
            <v>211</v>
          </cell>
          <cell r="F20">
            <v>136.78</v>
          </cell>
          <cell r="G20">
            <v>6</v>
          </cell>
          <cell r="H20">
            <v>7.5</v>
          </cell>
          <cell r="K20">
            <v>1250</v>
          </cell>
          <cell r="L20">
            <v>217</v>
          </cell>
          <cell r="M20">
            <v>144.28</v>
          </cell>
        </row>
        <row r="21">
          <cell r="C21">
            <v>23369.696969696968</v>
          </cell>
          <cell r="D21">
            <v>730.30303030303185</v>
          </cell>
          <cell r="E21">
            <v>10177</v>
          </cell>
          <cell r="F21">
            <v>9293.15</v>
          </cell>
          <cell r="G21">
            <v>1348</v>
          </cell>
          <cell r="H21">
            <v>1081.43</v>
          </cell>
          <cell r="L21">
            <v>11525</v>
          </cell>
          <cell r="M21">
            <v>10374.58</v>
          </cell>
        </row>
        <row r="22">
          <cell r="C22">
            <v>824.24242424242425</v>
          </cell>
          <cell r="D22">
            <v>25.757575757575751</v>
          </cell>
          <cell r="E22">
            <v>122</v>
          </cell>
          <cell r="F22">
            <v>128.08000000000001</v>
          </cell>
          <cell r="G22">
            <v>52</v>
          </cell>
          <cell r="H22">
            <v>60.15</v>
          </cell>
          <cell r="K22">
            <v>850</v>
          </cell>
          <cell r="L22">
            <v>174</v>
          </cell>
          <cell r="M22">
            <v>188.23000000000002</v>
          </cell>
        </row>
        <row r="23">
          <cell r="C23">
            <v>1212.121212121212</v>
          </cell>
          <cell r="D23">
            <v>37.878787878787989</v>
          </cell>
          <cell r="E23">
            <v>484</v>
          </cell>
          <cell r="F23">
            <v>284.49</v>
          </cell>
          <cell r="G23">
            <v>3</v>
          </cell>
          <cell r="H23">
            <v>4.33</v>
          </cell>
          <cell r="L23">
            <v>487</v>
          </cell>
          <cell r="M23">
            <v>288.82</v>
          </cell>
        </row>
        <row r="24">
          <cell r="C24">
            <v>1212.121212121212</v>
          </cell>
          <cell r="D24">
            <v>37.878787878787989</v>
          </cell>
          <cell r="E24">
            <v>468</v>
          </cell>
          <cell r="F24">
            <v>372.34</v>
          </cell>
          <cell r="G24">
            <v>38</v>
          </cell>
          <cell r="H24">
            <v>35.5</v>
          </cell>
          <cell r="K24">
            <v>1250</v>
          </cell>
          <cell r="L24">
            <v>506</v>
          </cell>
          <cell r="M24">
            <v>407.84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2181.818181818182</v>
          </cell>
          <cell r="D27">
            <v>68.181818181818016</v>
          </cell>
          <cell r="E27">
            <v>103</v>
          </cell>
          <cell r="F27">
            <v>269.29000000000002</v>
          </cell>
          <cell r="G27">
            <v>5</v>
          </cell>
          <cell r="H27">
            <v>11.9</v>
          </cell>
          <cell r="L27">
            <v>108</v>
          </cell>
          <cell r="M27">
            <v>281.19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2909.090909090909</v>
          </cell>
          <cell r="D32">
            <v>90.909090909090992</v>
          </cell>
          <cell r="E32">
            <v>530</v>
          </cell>
          <cell r="F32">
            <v>1451.9167027999993</v>
          </cell>
          <cell r="G32">
            <v>938</v>
          </cell>
          <cell r="H32">
            <v>2400.61</v>
          </cell>
          <cell r="L32">
            <v>1468</v>
          </cell>
          <cell r="M32">
            <v>3852.5267027999994</v>
          </cell>
        </row>
        <row r="33">
          <cell r="C33">
            <v>3151.5151515151515</v>
          </cell>
          <cell r="D33">
            <v>98.484848484848499</v>
          </cell>
          <cell r="E33">
            <v>888.68410300000005</v>
          </cell>
          <cell r="F33">
            <v>1185.2852204999999</v>
          </cell>
          <cell r="G33">
            <v>914</v>
          </cell>
          <cell r="H33">
            <v>945</v>
          </cell>
          <cell r="L33">
            <v>1802.6841030000001</v>
          </cell>
          <cell r="M33">
            <v>2130.2852204999999</v>
          </cell>
        </row>
        <row r="34">
          <cell r="C34">
            <v>1260.6060606060605</v>
          </cell>
          <cell r="D34">
            <v>39.39393939393949</v>
          </cell>
          <cell r="E34">
            <v>111</v>
          </cell>
          <cell r="F34">
            <v>167.99</v>
          </cell>
          <cell r="G34">
            <v>15</v>
          </cell>
          <cell r="H34">
            <v>27.5</v>
          </cell>
          <cell r="L34">
            <v>126</v>
          </cell>
          <cell r="M34">
            <v>195.49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L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24436.363636363636</v>
          </cell>
          <cell r="D57">
            <v>763.63636363636397</v>
          </cell>
          <cell r="E57">
            <v>9675</v>
          </cell>
          <cell r="F57">
            <v>9378.7455900001896</v>
          </cell>
          <cell r="G57">
            <v>734</v>
          </cell>
          <cell r="H57">
            <v>784.06</v>
          </cell>
          <cell r="L57">
            <v>10409</v>
          </cell>
          <cell r="M57">
            <v>10162.805590000189</v>
          </cell>
        </row>
        <row r="58">
          <cell r="K58">
            <v>25200</v>
          </cell>
          <cell r="L58">
            <v>10409</v>
          </cell>
          <cell r="M58">
            <v>10162.805590000189</v>
          </cell>
        </row>
        <row r="59">
          <cell r="C59">
            <v>50812.121212121216</v>
          </cell>
          <cell r="D59">
            <v>1587.8787878787844</v>
          </cell>
          <cell r="E59">
            <v>62918</v>
          </cell>
          <cell r="F59">
            <v>37456.29</v>
          </cell>
          <cell r="G59">
            <v>142</v>
          </cell>
          <cell r="H59">
            <v>55.14</v>
          </cell>
          <cell r="L59">
            <v>63060</v>
          </cell>
          <cell r="M59">
            <v>37511.43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52400</v>
          </cell>
          <cell r="M61">
            <v>37511.43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160000</v>
          </cell>
          <cell r="D65">
            <v>4999.9999999999991</v>
          </cell>
          <cell r="E65">
            <v>104777.68410300001</v>
          </cell>
          <cell r="F65">
            <v>75805.539296500196</v>
          </cell>
          <cell r="G65">
            <v>6420</v>
          </cell>
          <cell r="H65">
            <v>7399.3689999999997</v>
          </cell>
          <cell r="K65">
            <v>165000</v>
          </cell>
          <cell r="M65">
            <v>83204.908296500202</v>
          </cell>
        </row>
      </sheetData>
      <sheetData sheetId="46">
        <row r="8">
          <cell r="C8">
            <v>3589</v>
          </cell>
          <cell r="D8">
            <v>111</v>
          </cell>
          <cell r="E8">
            <v>2640</v>
          </cell>
          <cell r="F8">
            <v>1806.25</v>
          </cell>
          <cell r="G8">
            <v>80</v>
          </cell>
          <cell r="H8">
            <v>43</v>
          </cell>
          <cell r="K8">
            <v>3700</v>
          </cell>
          <cell r="L8">
            <v>2720</v>
          </cell>
          <cell r="M8">
            <v>1849.25</v>
          </cell>
        </row>
        <row r="9">
          <cell r="C9">
            <v>294.88</v>
          </cell>
          <cell r="D9">
            <v>9.1200000000000045</v>
          </cell>
          <cell r="E9">
            <v>214</v>
          </cell>
          <cell r="F9">
            <v>184.04</v>
          </cell>
          <cell r="G9">
            <v>51</v>
          </cell>
          <cell r="H9">
            <v>34.15</v>
          </cell>
          <cell r="K9">
            <v>304</v>
          </cell>
          <cell r="L9">
            <v>265</v>
          </cell>
          <cell r="M9">
            <v>218.19</v>
          </cell>
        </row>
        <row r="10">
          <cell r="C10">
            <v>6894.76</v>
          </cell>
          <cell r="D10">
            <v>213.23999999999978</v>
          </cell>
          <cell r="E10">
            <v>1935</v>
          </cell>
          <cell r="F10">
            <v>2486.96</v>
          </cell>
          <cell r="G10">
            <v>114</v>
          </cell>
          <cell r="H10">
            <v>172</v>
          </cell>
          <cell r="L10">
            <v>2049</v>
          </cell>
          <cell r="M10">
            <v>2658.96</v>
          </cell>
        </row>
        <row r="11">
          <cell r="C11">
            <v>8793.0499999999993</v>
          </cell>
          <cell r="D11">
            <v>271.95000000000073</v>
          </cell>
          <cell r="E11">
            <v>3393</v>
          </cell>
          <cell r="F11">
            <v>2968.36</v>
          </cell>
          <cell r="G11">
            <v>1002</v>
          </cell>
          <cell r="H11">
            <v>865</v>
          </cell>
          <cell r="L11">
            <v>4395</v>
          </cell>
          <cell r="M11">
            <v>3833.36</v>
          </cell>
        </row>
        <row r="12">
          <cell r="C12">
            <v>21340</v>
          </cell>
          <cell r="D12">
            <v>660</v>
          </cell>
          <cell r="E12">
            <v>9589</v>
          </cell>
          <cell r="F12">
            <v>9092</v>
          </cell>
          <cell r="G12">
            <v>1129</v>
          </cell>
          <cell r="H12">
            <v>1577.355</v>
          </cell>
          <cell r="L12">
            <v>10718</v>
          </cell>
          <cell r="M12">
            <v>10669.355</v>
          </cell>
        </row>
        <row r="13">
          <cell r="C13">
            <v>912.77</v>
          </cell>
          <cell r="D13">
            <v>28.230000000000018</v>
          </cell>
          <cell r="E13">
            <v>333</v>
          </cell>
          <cell r="F13">
            <v>394.241198</v>
          </cell>
          <cell r="G13">
            <v>48</v>
          </cell>
          <cell r="H13">
            <v>58</v>
          </cell>
          <cell r="K13">
            <v>941</v>
          </cell>
          <cell r="L13">
            <v>381</v>
          </cell>
          <cell r="M13">
            <v>452.241198</v>
          </cell>
        </row>
        <row r="14">
          <cell r="C14">
            <v>18255.400000000001</v>
          </cell>
          <cell r="D14">
            <v>564.59999999999854</v>
          </cell>
          <cell r="E14">
            <v>14331</v>
          </cell>
          <cell r="F14">
            <v>13100.72</v>
          </cell>
          <cell r="G14">
            <v>2880</v>
          </cell>
          <cell r="H14">
            <v>2242.7551400000029</v>
          </cell>
          <cell r="L14">
            <v>17211</v>
          </cell>
          <cell r="M14">
            <v>15343.475140000002</v>
          </cell>
        </row>
        <row r="15">
          <cell r="C15">
            <v>112.52</v>
          </cell>
          <cell r="D15">
            <v>3.480000000000004</v>
          </cell>
          <cell r="E15">
            <v>121</v>
          </cell>
          <cell r="F15">
            <v>161.61000000000001</v>
          </cell>
          <cell r="G15">
            <v>94</v>
          </cell>
          <cell r="H15">
            <v>84</v>
          </cell>
          <cell r="K15">
            <v>116</v>
          </cell>
          <cell r="L15">
            <v>215</v>
          </cell>
          <cell r="M15">
            <v>245.61</v>
          </cell>
        </row>
        <row r="16">
          <cell r="C16">
            <v>727.5</v>
          </cell>
          <cell r="D16">
            <v>22.5</v>
          </cell>
          <cell r="E16">
            <v>1965</v>
          </cell>
          <cell r="F16">
            <v>1799.68</v>
          </cell>
          <cell r="G16">
            <v>31</v>
          </cell>
          <cell r="H16">
            <v>38</v>
          </cell>
          <cell r="K16">
            <v>750</v>
          </cell>
          <cell r="L16">
            <v>1996</v>
          </cell>
          <cell r="M16">
            <v>1837.68</v>
          </cell>
        </row>
        <row r="17">
          <cell r="C17">
            <v>815.77</v>
          </cell>
          <cell r="D17">
            <v>25.230000000000018</v>
          </cell>
          <cell r="E17">
            <v>706</v>
          </cell>
          <cell r="F17">
            <v>704.75</v>
          </cell>
          <cell r="G17">
            <v>125</v>
          </cell>
          <cell r="H17">
            <v>114</v>
          </cell>
          <cell r="L17">
            <v>831</v>
          </cell>
          <cell r="M17">
            <v>818.75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C20">
            <v>1816.81</v>
          </cell>
          <cell r="D20">
            <v>56.190000000000055</v>
          </cell>
          <cell r="E20">
            <v>676</v>
          </cell>
          <cell r="F20">
            <v>1124.96</v>
          </cell>
          <cell r="G20">
            <v>150</v>
          </cell>
          <cell r="H20">
            <v>231.7</v>
          </cell>
          <cell r="K20">
            <v>1873</v>
          </cell>
          <cell r="L20">
            <v>826</v>
          </cell>
          <cell r="M20">
            <v>1356.66</v>
          </cell>
        </row>
        <row r="21">
          <cell r="C21">
            <v>59558</v>
          </cell>
          <cell r="D21">
            <v>1842</v>
          </cell>
          <cell r="E21">
            <v>41534</v>
          </cell>
          <cell r="F21">
            <v>39801.550000000003</v>
          </cell>
          <cell r="G21">
            <v>3727</v>
          </cell>
          <cell r="H21">
            <v>3432.5</v>
          </cell>
          <cell r="L21">
            <v>45261</v>
          </cell>
          <cell r="M21">
            <v>43234.05</v>
          </cell>
        </row>
        <row r="22">
          <cell r="C22">
            <v>296.82</v>
          </cell>
          <cell r="D22">
            <v>9.1800000000000068</v>
          </cell>
          <cell r="E22">
            <v>180</v>
          </cell>
          <cell r="F22">
            <v>199.44</v>
          </cell>
          <cell r="G22">
            <v>34</v>
          </cell>
          <cell r="H22">
            <v>36.299999999999997</v>
          </cell>
          <cell r="K22">
            <v>306</v>
          </cell>
          <cell r="L22">
            <v>214</v>
          </cell>
          <cell r="M22">
            <v>235.74</v>
          </cell>
        </row>
        <row r="23">
          <cell r="C23">
            <v>182.36</v>
          </cell>
          <cell r="D23">
            <v>5.6399999999999864</v>
          </cell>
          <cell r="E23">
            <v>185</v>
          </cell>
          <cell r="F23">
            <v>159</v>
          </cell>
          <cell r="G23">
            <v>8</v>
          </cell>
          <cell r="H23">
            <v>9</v>
          </cell>
          <cell r="L23">
            <v>193</v>
          </cell>
          <cell r="M23">
            <v>168</v>
          </cell>
        </row>
        <row r="24">
          <cell r="C24">
            <v>13460.69</v>
          </cell>
          <cell r="D24">
            <v>416.30999999999949</v>
          </cell>
          <cell r="E24">
            <v>9196</v>
          </cell>
          <cell r="F24">
            <v>10970.44</v>
          </cell>
          <cell r="G24">
            <v>327</v>
          </cell>
          <cell r="H24">
            <v>324.2</v>
          </cell>
          <cell r="K24">
            <v>13877</v>
          </cell>
          <cell r="L24">
            <v>9523</v>
          </cell>
          <cell r="M24">
            <v>11294.640000000001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</row>
        <row r="27">
          <cell r="C27">
            <v>776</v>
          </cell>
          <cell r="D27">
            <v>24</v>
          </cell>
          <cell r="E27">
            <v>151</v>
          </cell>
          <cell r="F27">
            <v>705.23</v>
          </cell>
          <cell r="G27">
            <v>17</v>
          </cell>
          <cell r="H27">
            <v>315</v>
          </cell>
          <cell r="L27">
            <v>168</v>
          </cell>
          <cell r="M27">
            <v>1020.23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</row>
        <row r="32">
          <cell r="C32">
            <v>4459.09</v>
          </cell>
          <cell r="D32">
            <v>137.90999999999985</v>
          </cell>
          <cell r="E32">
            <v>1060</v>
          </cell>
          <cell r="F32">
            <v>2996.0348508999973</v>
          </cell>
          <cell r="G32">
            <v>971</v>
          </cell>
          <cell r="H32">
            <v>2465.0708114000004</v>
          </cell>
          <cell r="L32">
            <v>2031</v>
          </cell>
          <cell r="M32">
            <v>5461.1056622999977</v>
          </cell>
        </row>
        <row r="33">
          <cell r="C33">
            <v>3305.76</v>
          </cell>
          <cell r="D33">
            <v>102.23999999999978</v>
          </cell>
          <cell r="E33">
            <v>867.41836249999994</v>
          </cell>
          <cell r="F33">
            <v>960.31607099999997</v>
          </cell>
          <cell r="G33">
            <v>743</v>
          </cell>
          <cell r="H33">
            <v>1533</v>
          </cell>
          <cell r="L33">
            <v>1610.4183625000001</v>
          </cell>
          <cell r="M33">
            <v>2493.3160710000002</v>
          </cell>
        </row>
        <row r="34">
          <cell r="C34">
            <v>1459.85</v>
          </cell>
          <cell r="D34">
            <v>45.150000000000091</v>
          </cell>
          <cell r="E34">
            <v>491</v>
          </cell>
          <cell r="F34">
            <v>505.79876999999999</v>
          </cell>
          <cell r="G34">
            <v>10</v>
          </cell>
          <cell r="H34">
            <v>12.4</v>
          </cell>
          <cell r="L34">
            <v>501</v>
          </cell>
          <cell r="M34">
            <v>518.19876999999997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8</v>
          </cell>
          <cell r="H40">
            <v>37</v>
          </cell>
          <cell r="L40">
            <v>8</v>
          </cell>
          <cell r="M40">
            <v>37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L48">
            <v>0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L50">
            <v>0</v>
          </cell>
          <cell r="M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L52">
            <v>0</v>
          </cell>
          <cell r="M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L54">
            <v>0</v>
          </cell>
          <cell r="M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M56">
            <v>0</v>
          </cell>
        </row>
        <row r="57">
          <cell r="C57">
            <v>16393.97</v>
          </cell>
          <cell r="D57">
            <v>507.02999999999884</v>
          </cell>
          <cell r="E57">
            <v>10667</v>
          </cell>
          <cell r="F57">
            <v>10961.51</v>
          </cell>
          <cell r="G57">
            <v>1524</v>
          </cell>
          <cell r="H57">
            <v>1664</v>
          </cell>
          <cell r="L57">
            <v>12191</v>
          </cell>
          <cell r="M57">
            <v>12625.51</v>
          </cell>
        </row>
        <row r="58">
          <cell r="K58">
            <v>16901</v>
          </cell>
          <cell r="L58">
            <v>12191</v>
          </cell>
          <cell r="M58">
            <v>12625.51</v>
          </cell>
        </row>
        <row r="59">
          <cell r="C59">
            <v>54805</v>
          </cell>
          <cell r="D59">
            <v>1695</v>
          </cell>
          <cell r="E59">
            <v>101032</v>
          </cell>
          <cell r="F59">
            <v>56603.08</v>
          </cell>
          <cell r="G59">
            <v>2085</v>
          </cell>
          <cell r="H59">
            <v>1659.76</v>
          </cell>
          <cell r="L59">
            <v>103117</v>
          </cell>
          <cell r="M59">
            <v>58262.840000000004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L60">
            <v>0</v>
          </cell>
          <cell r="M60">
            <v>0</v>
          </cell>
        </row>
        <row r="61">
          <cell r="K61">
            <v>56500</v>
          </cell>
          <cell r="M61">
            <v>58262.840000000004</v>
          </cell>
        </row>
        <row r="62">
          <cell r="C62">
            <v>0</v>
          </cell>
          <cell r="D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G63">
            <v>0</v>
          </cell>
          <cell r="H63">
            <v>0</v>
          </cell>
          <cell r="L63">
            <v>0</v>
          </cell>
          <cell r="M63">
            <v>0</v>
          </cell>
        </row>
        <row r="65">
          <cell r="C65">
            <v>218250</v>
          </cell>
          <cell r="D65">
            <v>6749.9999999999964</v>
          </cell>
          <cell r="E65">
            <v>201266.4183625</v>
          </cell>
          <cell r="F65">
            <v>157685.9708899</v>
          </cell>
          <cell r="G65">
            <v>15158</v>
          </cell>
          <cell r="H65">
            <v>16948.190951400004</v>
          </cell>
          <cell r="K65">
            <v>225000</v>
          </cell>
          <cell r="M65">
            <v>174634.1618413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126"/>
  <sheetViews>
    <sheetView zoomScale="95" zoomScaleNormal="95" workbookViewId="0">
      <pane xSplit="2" ySplit="16" topLeftCell="C17" activePane="bottomRight" state="frozen"/>
      <selection activeCell="Q60" sqref="Q60"/>
      <selection pane="topRight" activeCell="Q60" sqref="Q60"/>
      <selection pane="bottomLeft" activeCell="Q60" sqref="Q60"/>
      <selection pane="bottomRight" activeCell="Q60" sqref="Q60"/>
    </sheetView>
  </sheetViews>
  <sheetFormatPr defaultRowHeight="12.75" x14ac:dyDescent="0.2"/>
  <cols>
    <col min="1" max="1" width="5.7109375" style="1" customWidth="1"/>
    <col min="2" max="2" width="15.42578125" style="1" customWidth="1"/>
    <col min="3" max="3" width="8" style="1" bestFit="1" customWidth="1"/>
    <col min="4" max="6" width="7.7109375" style="1" customWidth="1"/>
    <col min="7" max="7" width="8.7109375" style="1" customWidth="1"/>
    <col min="8" max="8" width="7.28515625" style="1" customWidth="1"/>
    <col min="9" max="14" width="7.7109375" style="1" customWidth="1"/>
    <col min="15" max="16384" width="9.140625" style="1"/>
  </cols>
  <sheetData>
    <row r="8" spans="1:14" ht="15.75" x14ac:dyDescent="0.2">
      <c r="A8" s="75" t="s">
        <v>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10" spans="1:14" ht="20.25" x14ac:dyDescent="0.2">
      <c r="A10" s="76" t="s">
        <v>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x14ac:dyDescent="0.2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15.75" x14ac:dyDescent="0.2">
      <c r="A12" s="78" t="s">
        <v>2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</row>
    <row r="13" spans="1: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79" t="s">
        <v>3</v>
      </c>
      <c r="L13" s="79"/>
      <c r="M13" s="79"/>
      <c r="N13" s="79"/>
    </row>
    <row r="14" spans="1:14" ht="65.25" customHeight="1" x14ac:dyDescent="0.2">
      <c r="A14" s="80" t="s">
        <v>4</v>
      </c>
      <c r="B14" s="80" t="s">
        <v>5</v>
      </c>
      <c r="C14" s="69" t="s">
        <v>6</v>
      </c>
      <c r="D14" s="69"/>
      <c r="E14" s="83" t="s">
        <v>7</v>
      </c>
      <c r="F14" s="84"/>
      <c r="G14" s="84"/>
      <c r="H14" s="85"/>
      <c r="I14" s="69" t="s">
        <v>8</v>
      </c>
      <c r="J14" s="69"/>
      <c r="K14" s="69" t="s">
        <v>9</v>
      </c>
      <c r="L14" s="69"/>
      <c r="M14" s="69"/>
      <c r="N14" s="69"/>
    </row>
    <row r="15" spans="1:14" x14ac:dyDescent="0.2">
      <c r="A15" s="81"/>
      <c r="B15" s="81"/>
      <c r="C15" s="70" t="s">
        <v>10</v>
      </c>
      <c r="D15" s="70" t="s">
        <v>11</v>
      </c>
      <c r="E15" s="72" t="s">
        <v>10</v>
      </c>
      <c r="F15" s="73"/>
      <c r="G15" s="72" t="s">
        <v>11</v>
      </c>
      <c r="H15" s="73"/>
      <c r="I15" s="70" t="s">
        <v>10</v>
      </c>
      <c r="J15" s="70" t="s">
        <v>11</v>
      </c>
      <c r="K15" s="70" t="s">
        <v>12</v>
      </c>
      <c r="L15" s="74" t="s">
        <v>13</v>
      </c>
      <c r="M15" s="74"/>
      <c r="N15" s="70" t="s">
        <v>14</v>
      </c>
    </row>
    <row r="16" spans="1:14" ht="13.5" customHeight="1" x14ac:dyDescent="0.2">
      <c r="A16" s="82"/>
      <c r="B16" s="82"/>
      <c r="C16" s="71"/>
      <c r="D16" s="71"/>
      <c r="E16" s="3" t="s">
        <v>15</v>
      </c>
      <c r="F16" s="3" t="s">
        <v>16</v>
      </c>
      <c r="G16" s="3" t="s">
        <v>15</v>
      </c>
      <c r="H16" s="3" t="s">
        <v>16</v>
      </c>
      <c r="I16" s="71"/>
      <c r="J16" s="71"/>
      <c r="K16" s="71"/>
      <c r="L16" s="3" t="s">
        <v>15</v>
      </c>
      <c r="M16" s="3" t="s">
        <v>16</v>
      </c>
      <c r="N16" s="71"/>
    </row>
    <row r="17" spans="1:18" ht="15" customHeight="1" x14ac:dyDescent="0.2">
      <c r="A17" s="4">
        <v>1</v>
      </c>
      <c r="B17" s="5" t="s">
        <v>17</v>
      </c>
      <c r="C17" s="6">
        <f>[1]Ahmednagar!$C$65</f>
        <v>341068.00000000006</v>
      </c>
      <c r="D17" s="6">
        <f>[1]Ahmednagar!$D$65</f>
        <v>183977</v>
      </c>
      <c r="E17" s="7">
        <f>[1]Ahmednagar!$E$65</f>
        <v>385391</v>
      </c>
      <c r="F17" s="7">
        <f>[1]Ahmednagar!$F$65</f>
        <v>314780.44906170003</v>
      </c>
      <c r="G17" s="7">
        <f>[1]Ahmednagar!$G$65</f>
        <v>128737</v>
      </c>
      <c r="H17" s="7">
        <f>[1]Ahmednagar!$H$65</f>
        <v>155172.14931469999</v>
      </c>
      <c r="I17" s="8">
        <f t="shared" ref="I17:I53" si="0">(F17/C17)*100</f>
        <v>92.292577744526</v>
      </c>
      <c r="J17" s="8">
        <f t="shared" ref="J17:J53" si="1">(H17/D17)*100</f>
        <v>84.343232749039274</v>
      </c>
      <c r="K17" s="8">
        <f t="shared" ref="K17:K53" si="2">C17+D17</f>
        <v>525045</v>
      </c>
      <c r="L17" s="8">
        <f t="shared" ref="L17:M53" si="3">E17+G17</f>
        <v>514128</v>
      </c>
      <c r="M17" s="8">
        <f t="shared" si="3"/>
        <v>469952.59837640001</v>
      </c>
      <c r="N17" s="9">
        <f t="shared" ref="N17:N53" si="4">(M17/K17)*100</f>
        <v>89.50710860524336</v>
      </c>
      <c r="Q17" s="10"/>
      <c r="R17" s="10"/>
    </row>
    <row r="18" spans="1:18" ht="15" customHeight="1" x14ac:dyDescent="0.2">
      <c r="A18" s="4">
        <v>2</v>
      </c>
      <c r="B18" s="11" t="s">
        <v>18</v>
      </c>
      <c r="C18" s="6">
        <f>[1]Akola!$C$65</f>
        <v>114000</v>
      </c>
      <c r="D18" s="6">
        <f>[1]Akola!$D$65</f>
        <v>6000</v>
      </c>
      <c r="E18" s="6">
        <f>[1]Akola!E65</f>
        <v>107718</v>
      </c>
      <c r="F18" s="6">
        <f>[1]Akola!F65</f>
        <v>86684.665109599999</v>
      </c>
      <c r="G18" s="6">
        <f>[1]Akola!G65</f>
        <v>6971</v>
      </c>
      <c r="H18" s="6">
        <f>[1]Akola!H65</f>
        <v>7022.4492843999997</v>
      </c>
      <c r="I18" s="8">
        <f t="shared" si="0"/>
        <v>76.039179920701756</v>
      </c>
      <c r="J18" s="8">
        <f t="shared" si="1"/>
        <v>117.04082140666665</v>
      </c>
      <c r="K18" s="8">
        <f t="shared" si="2"/>
        <v>120000</v>
      </c>
      <c r="L18" s="8">
        <f t="shared" si="3"/>
        <v>114689</v>
      </c>
      <c r="M18" s="8">
        <f t="shared" si="3"/>
        <v>93707.114394000004</v>
      </c>
      <c r="N18" s="9">
        <f t="shared" si="4"/>
        <v>78.089261995000001</v>
      </c>
      <c r="Q18" s="10"/>
      <c r="R18" s="10"/>
    </row>
    <row r="19" spans="1:18" ht="15" customHeight="1" x14ac:dyDescent="0.2">
      <c r="A19" s="4">
        <v>3</v>
      </c>
      <c r="B19" s="11" t="s">
        <v>19</v>
      </c>
      <c r="C19" s="6">
        <f>[1]Amravati!$C$65</f>
        <v>172000</v>
      </c>
      <c r="D19" s="6">
        <f>[1]Amravati!$D$65</f>
        <v>43000</v>
      </c>
      <c r="E19" s="6">
        <f>[1]Amravati!E65</f>
        <v>126719.369293</v>
      </c>
      <c r="F19" s="6">
        <f>[1]Amravati!F65</f>
        <v>109699.97781829999</v>
      </c>
      <c r="G19" s="6">
        <f>[1]Amravati!G65</f>
        <v>26976</v>
      </c>
      <c r="H19" s="6">
        <f>[1]Amravati!H65</f>
        <v>29647.096289999994</v>
      </c>
      <c r="I19" s="8">
        <f t="shared" si="0"/>
        <v>63.779056871104643</v>
      </c>
      <c r="J19" s="8">
        <f t="shared" si="1"/>
        <v>68.946735558139522</v>
      </c>
      <c r="K19" s="8">
        <f t="shared" si="2"/>
        <v>215000</v>
      </c>
      <c r="L19" s="8">
        <f t="shared" si="3"/>
        <v>153695.369293</v>
      </c>
      <c r="M19" s="8">
        <f t="shared" si="3"/>
        <v>139347.07410829997</v>
      </c>
      <c r="N19" s="9">
        <f t="shared" si="4"/>
        <v>64.812592608511622</v>
      </c>
      <c r="Q19" s="10"/>
      <c r="R19" s="10"/>
    </row>
    <row r="20" spans="1:18" ht="15" customHeight="1" x14ac:dyDescent="0.2">
      <c r="A20" s="4">
        <v>4</v>
      </c>
      <c r="B20" s="11" t="s">
        <v>20</v>
      </c>
      <c r="C20" s="6">
        <f>[1]Aurangabad!$C$65</f>
        <v>119652.99999999999</v>
      </c>
      <c r="D20" s="6">
        <f>[1]Aurangabad!$D$65</f>
        <v>29947.000000000007</v>
      </c>
      <c r="E20" s="6">
        <f>[1]Aurangabad!E65</f>
        <v>264083</v>
      </c>
      <c r="F20" s="6">
        <f>[1]Aurangabad!F65</f>
        <v>142521.04695339999</v>
      </c>
      <c r="G20" s="6">
        <f>[1]Aurangabad!G65</f>
        <v>60932</v>
      </c>
      <c r="H20" s="6">
        <f>[1]Aurangabad!H65</f>
        <v>50263.478623500007</v>
      </c>
      <c r="I20" s="8">
        <f t="shared" si="0"/>
        <v>119.11197124468254</v>
      </c>
      <c r="J20" s="8">
        <f t="shared" si="1"/>
        <v>167.84144863759306</v>
      </c>
      <c r="K20" s="8">
        <f t="shared" si="2"/>
        <v>149600</v>
      </c>
      <c r="L20" s="8">
        <f t="shared" si="3"/>
        <v>325015</v>
      </c>
      <c r="M20" s="8">
        <f t="shared" si="3"/>
        <v>192784.52557689999</v>
      </c>
      <c r="N20" s="9">
        <f t="shared" si="4"/>
        <v>128.86666148188502</v>
      </c>
      <c r="Q20" s="10"/>
      <c r="R20" s="10"/>
    </row>
    <row r="21" spans="1:18" ht="15" customHeight="1" x14ac:dyDescent="0.2">
      <c r="A21" s="4">
        <v>5</v>
      </c>
      <c r="B21" s="11" t="s">
        <v>21</v>
      </c>
      <c r="C21" s="6">
        <f>[1]Beed!$C$65</f>
        <v>95000.000000000015</v>
      </c>
      <c r="D21" s="6">
        <f>[1]Beed!$D$65</f>
        <v>24000</v>
      </c>
      <c r="E21" s="6">
        <f>[1]Beed!E65</f>
        <v>163810</v>
      </c>
      <c r="F21" s="6">
        <f>[1]Beed!F65</f>
        <v>104379.5310667</v>
      </c>
      <c r="G21" s="6">
        <f>[1]Beed!G65</f>
        <v>73890</v>
      </c>
      <c r="H21" s="6">
        <f>[1]Beed!H65</f>
        <v>53950</v>
      </c>
      <c r="I21" s="8">
        <f t="shared" si="0"/>
        <v>109.8731905965263</v>
      </c>
      <c r="J21" s="8">
        <f t="shared" si="1"/>
        <v>224.79166666666669</v>
      </c>
      <c r="K21" s="8">
        <f t="shared" si="2"/>
        <v>119000.00000000001</v>
      </c>
      <c r="L21" s="8">
        <f t="shared" si="3"/>
        <v>237700</v>
      </c>
      <c r="M21" s="8">
        <f t="shared" si="3"/>
        <v>158329.5310667</v>
      </c>
      <c r="N21" s="9">
        <f t="shared" si="4"/>
        <v>133.05002610647057</v>
      </c>
      <c r="Q21" s="10"/>
      <c r="R21" s="10"/>
    </row>
    <row r="22" spans="1:18" ht="15" customHeight="1" x14ac:dyDescent="0.2">
      <c r="A22" s="4">
        <v>6</v>
      </c>
      <c r="B22" s="11" t="s">
        <v>22</v>
      </c>
      <c r="C22" s="6">
        <f>[1]Bhandara!$C$65</f>
        <v>42625</v>
      </c>
      <c r="D22" s="6">
        <f>[1]Bhandara!$D$65</f>
        <v>2919.9999999999982</v>
      </c>
      <c r="E22" s="6">
        <f>[1]Bhandara!E65</f>
        <v>122796.381381</v>
      </c>
      <c r="F22" s="6">
        <f>[1]Bhandara!F65</f>
        <v>48103.520000000004</v>
      </c>
      <c r="G22" s="6">
        <f>[1]Bhandara!G65</f>
        <v>2644</v>
      </c>
      <c r="H22" s="6">
        <f>[1]Bhandara!H65</f>
        <v>1952.9839999999999</v>
      </c>
      <c r="I22" s="8">
        <f t="shared" si="0"/>
        <v>112.85283284457479</v>
      </c>
      <c r="J22" s="8">
        <f t="shared" si="1"/>
        <v>66.88301369863018</v>
      </c>
      <c r="K22" s="8">
        <f t="shared" si="2"/>
        <v>45545</v>
      </c>
      <c r="L22" s="8">
        <f t="shared" si="3"/>
        <v>125440.381381</v>
      </c>
      <c r="M22" s="8">
        <f t="shared" si="3"/>
        <v>50056.504000000001</v>
      </c>
      <c r="N22" s="9">
        <f t="shared" si="4"/>
        <v>109.90559666264134</v>
      </c>
      <c r="Q22" s="10"/>
      <c r="R22" s="10"/>
    </row>
    <row r="23" spans="1:18" ht="15" customHeight="1" x14ac:dyDescent="0.2">
      <c r="A23" s="4">
        <v>7</v>
      </c>
      <c r="B23" s="11" t="s">
        <v>23</v>
      </c>
      <c r="C23" s="6">
        <f>[1]Buldhana!$C$65</f>
        <v>246035.00000000003</v>
      </c>
      <c r="D23" s="6">
        <f>[1]Buldhana!$D$65</f>
        <v>27336.999999999993</v>
      </c>
      <c r="E23" s="6">
        <f>[1]Buldhana!E65</f>
        <v>153977.312462</v>
      </c>
      <c r="F23" s="6">
        <f>[1]Buldhana!F65</f>
        <v>126214.55610440001</v>
      </c>
      <c r="G23" s="6">
        <f>[1]Buldhana!G65</f>
        <v>27722</v>
      </c>
      <c r="H23" s="6">
        <f>[1]Buldhana!H65</f>
        <v>24130.1551272</v>
      </c>
      <c r="I23" s="8">
        <f t="shared" si="0"/>
        <v>51.299431424146967</v>
      </c>
      <c r="J23" s="8">
        <f t="shared" si="1"/>
        <v>88.26921435124558</v>
      </c>
      <c r="K23" s="8">
        <f t="shared" si="2"/>
        <v>273372</v>
      </c>
      <c r="L23" s="8">
        <f t="shared" si="3"/>
        <v>181699.312462</v>
      </c>
      <c r="M23" s="8">
        <f t="shared" si="3"/>
        <v>150344.7112316</v>
      </c>
      <c r="N23" s="9">
        <f t="shared" si="4"/>
        <v>54.996382669622349</v>
      </c>
      <c r="Q23" s="10"/>
      <c r="R23" s="10"/>
    </row>
    <row r="24" spans="1:18" ht="15" customHeight="1" x14ac:dyDescent="0.2">
      <c r="A24" s="12">
        <v>8</v>
      </c>
      <c r="B24" s="13" t="s">
        <v>24</v>
      </c>
      <c r="C24" s="6">
        <f>[1]Chandrapur!$C$65</f>
        <v>100000</v>
      </c>
      <c r="D24" s="6">
        <f>[1]Chandrapur!$D$65</f>
        <v>11999.999999999996</v>
      </c>
      <c r="E24" s="14">
        <f>[1]Chandrapur!E65</f>
        <v>105936</v>
      </c>
      <c r="F24" s="14">
        <f>[1]Chandrapur!F65</f>
        <v>77020.966846200085</v>
      </c>
      <c r="G24" s="14">
        <f>[1]Chandrapur!G65</f>
        <v>2152</v>
      </c>
      <c r="H24" s="14">
        <f>[1]Chandrapur!H65</f>
        <v>2514.31</v>
      </c>
      <c r="I24" s="15">
        <f t="shared" si="0"/>
        <v>77.020966846200096</v>
      </c>
      <c r="J24" s="15">
        <f t="shared" si="1"/>
        <v>20.952583333333337</v>
      </c>
      <c r="K24" s="15">
        <f t="shared" si="2"/>
        <v>112000</v>
      </c>
      <c r="L24" s="15">
        <f t="shared" si="3"/>
        <v>108088</v>
      </c>
      <c r="M24" s="15">
        <f t="shared" si="3"/>
        <v>79535.276846200082</v>
      </c>
      <c r="N24" s="16">
        <f t="shared" si="4"/>
        <v>71.013640041250071</v>
      </c>
      <c r="Q24" s="10"/>
      <c r="R24" s="10"/>
    </row>
    <row r="25" spans="1:18" ht="15" customHeight="1" x14ac:dyDescent="0.2">
      <c r="A25" s="4">
        <v>9</v>
      </c>
      <c r="B25" s="11" t="s">
        <v>25</v>
      </c>
      <c r="C25" s="6">
        <f>[1]Dhule!$C$65</f>
        <v>92950</v>
      </c>
      <c r="D25" s="6">
        <f>[1]Dhule!$D$65</f>
        <v>17050</v>
      </c>
      <c r="E25" s="6">
        <f>[1]Dhule!E65</f>
        <v>55294</v>
      </c>
      <c r="F25" s="6">
        <f>[1]Dhule!F65</f>
        <v>48696.325890600005</v>
      </c>
      <c r="G25" s="6">
        <f>[1]Dhule!G65</f>
        <v>9219</v>
      </c>
      <c r="H25" s="6">
        <f>[1]Dhule!H65</f>
        <v>12377.101433899998</v>
      </c>
      <c r="I25" s="8">
        <f t="shared" si="0"/>
        <v>52.389807305648205</v>
      </c>
      <c r="J25" s="8">
        <f t="shared" si="1"/>
        <v>72.592970286803506</v>
      </c>
      <c r="K25" s="8">
        <f t="shared" si="2"/>
        <v>110000</v>
      </c>
      <c r="L25" s="8">
        <f t="shared" si="3"/>
        <v>64513</v>
      </c>
      <c r="M25" s="8">
        <f t="shared" si="3"/>
        <v>61073.4273245</v>
      </c>
      <c r="N25" s="9">
        <f t="shared" si="4"/>
        <v>55.521297567727267</v>
      </c>
      <c r="Q25" s="10"/>
      <c r="R25" s="10"/>
    </row>
    <row r="26" spans="1:18" ht="15" customHeight="1" x14ac:dyDescent="0.2">
      <c r="A26" s="4">
        <v>10</v>
      </c>
      <c r="B26" s="11" t="s">
        <v>26</v>
      </c>
      <c r="C26" s="6">
        <f>[1]Gadchiroli!$C$65</f>
        <v>16902</v>
      </c>
      <c r="D26" s="6">
        <f>[1]Gadchiroli!$D$65</f>
        <v>2997.9999999999995</v>
      </c>
      <c r="E26" s="6">
        <f>[1]Gadchiroli!E65</f>
        <v>36488</v>
      </c>
      <c r="F26" s="6">
        <f>[1]Gadchiroli!F65</f>
        <v>17160.21</v>
      </c>
      <c r="G26" s="6">
        <f>[1]Gadchiroli!G65</f>
        <v>1956</v>
      </c>
      <c r="H26" s="6">
        <f>[1]Gadchiroli!H65</f>
        <v>1108.77</v>
      </c>
      <c r="I26" s="8">
        <f t="shared" si="0"/>
        <v>101.52768903088392</v>
      </c>
      <c r="J26" s="8">
        <f t="shared" si="1"/>
        <v>36.983655770513678</v>
      </c>
      <c r="K26" s="8">
        <f t="shared" si="2"/>
        <v>19900</v>
      </c>
      <c r="L26" s="8">
        <f t="shared" si="3"/>
        <v>38444</v>
      </c>
      <c r="M26" s="8">
        <f t="shared" si="3"/>
        <v>18268.98</v>
      </c>
      <c r="N26" s="9">
        <f t="shared" si="4"/>
        <v>91.803919597989946</v>
      </c>
      <c r="Q26" s="10"/>
      <c r="R26" s="10"/>
    </row>
    <row r="27" spans="1:18" ht="15" customHeight="1" x14ac:dyDescent="0.2">
      <c r="A27" s="4">
        <v>11</v>
      </c>
      <c r="B27" s="11" t="s">
        <v>27</v>
      </c>
      <c r="C27" s="6">
        <f>[1]Gondia!$C$65</f>
        <v>27000</v>
      </c>
      <c r="D27" s="6">
        <f>[1]Gondia!$D$65</f>
        <v>3000.0000000000027</v>
      </c>
      <c r="E27" s="6">
        <f>[1]Gondia!E65</f>
        <v>78058.190690499992</v>
      </c>
      <c r="F27" s="6">
        <f>[1]Gondia!F65</f>
        <v>29772.667073899975</v>
      </c>
      <c r="G27" s="6">
        <f>[1]Gondia!G65</f>
        <v>1282</v>
      </c>
      <c r="H27" s="6">
        <f>[1]Gondia!H65</f>
        <v>2450.9169999999999</v>
      </c>
      <c r="I27" s="8">
        <f t="shared" si="0"/>
        <v>110.26913731074063</v>
      </c>
      <c r="J27" s="8">
        <f t="shared" si="1"/>
        <v>81.697233333333259</v>
      </c>
      <c r="K27" s="8">
        <f t="shared" si="2"/>
        <v>30000.000000000004</v>
      </c>
      <c r="L27" s="8">
        <f t="shared" si="3"/>
        <v>79340.190690499992</v>
      </c>
      <c r="M27" s="8">
        <f t="shared" si="3"/>
        <v>32223.584073899976</v>
      </c>
      <c r="N27" s="9">
        <f t="shared" si="4"/>
        <v>107.41194691299991</v>
      </c>
      <c r="Q27" s="10"/>
      <c r="R27" s="10"/>
    </row>
    <row r="28" spans="1:18" ht="15" customHeight="1" x14ac:dyDescent="0.2">
      <c r="A28" s="4">
        <v>12</v>
      </c>
      <c r="B28" s="11" t="s">
        <v>28</v>
      </c>
      <c r="C28" s="6">
        <f>[1]Hingoli!$C$65</f>
        <v>116895</v>
      </c>
      <c r="D28" s="6">
        <f>[1]Hingoli!$D$65</f>
        <v>27479</v>
      </c>
      <c r="E28" s="6">
        <f>[1]Hingoli!E65</f>
        <v>85304.847551999992</v>
      </c>
      <c r="F28" s="6">
        <f>[1]Hingoli!F65</f>
        <v>54393.078569499994</v>
      </c>
      <c r="G28" s="6">
        <f>[1]Hingoli!G65</f>
        <v>35216</v>
      </c>
      <c r="H28" s="6">
        <f>[1]Hingoli!H65</f>
        <v>27940.320222500002</v>
      </c>
      <c r="I28" s="8">
        <f t="shared" si="0"/>
        <v>46.531569844304713</v>
      </c>
      <c r="J28" s="8">
        <f t="shared" si="1"/>
        <v>101.67881008224464</v>
      </c>
      <c r="K28" s="8">
        <f t="shared" si="2"/>
        <v>144374</v>
      </c>
      <c r="L28" s="8">
        <f t="shared" si="3"/>
        <v>120520.84755199999</v>
      </c>
      <c r="M28" s="8">
        <f t="shared" si="3"/>
        <v>82333.398791999993</v>
      </c>
      <c r="N28" s="9">
        <f t="shared" si="4"/>
        <v>57.027857364899489</v>
      </c>
      <c r="Q28" s="10"/>
      <c r="R28" s="10"/>
    </row>
    <row r="29" spans="1:18" ht="15" customHeight="1" x14ac:dyDescent="0.2">
      <c r="A29" s="4">
        <v>13</v>
      </c>
      <c r="B29" s="11" t="s">
        <v>29</v>
      </c>
      <c r="C29" s="6">
        <f>[1]Jalgaon!$C$65</f>
        <v>296705</v>
      </c>
      <c r="D29" s="6">
        <f>[1]Jalgaon!$D$65</f>
        <v>37285.999999999985</v>
      </c>
      <c r="E29" s="6">
        <f>[1]Jalgaon!E65</f>
        <v>240167</v>
      </c>
      <c r="F29" s="6">
        <f>[1]Jalgaon!F65</f>
        <v>148205.03064920002</v>
      </c>
      <c r="G29" s="6">
        <f>[1]Jalgaon!G65</f>
        <v>17604</v>
      </c>
      <c r="H29" s="6">
        <f>[1]Jalgaon!H65</f>
        <v>47614.332764800005</v>
      </c>
      <c r="I29" s="8">
        <f t="shared" si="0"/>
        <v>49.950297652280895</v>
      </c>
      <c r="J29" s="8">
        <f t="shared" si="1"/>
        <v>127.70029706806851</v>
      </c>
      <c r="K29" s="8">
        <f t="shared" si="2"/>
        <v>333991</v>
      </c>
      <c r="L29" s="8">
        <f t="shared" si="3"/>
        <v>257771</v>
      </c>
      <c r="M29" s="8">
        <f t="shared" si="3"/>
        <v>195819.36341400002</v>
      </c>
      <c r="N29" s="9">
        <f t="shared" si="4"/>
        <v>58.630131774209495</v>
      </c>
      <c r="Q29" s="10"/>
      <c r="R29" s="10"/>
    </row>
    <row r="30" spans="1:18" ht="15" customHeight="1" x14ac:dyDescent="0.2">
      <c r="A30" s="4">
        <v>14</v>
      </c>
      <c r="B30" s="11" t="s">
        <v>30</v>
      </c>
      <c r="C30" s="6">
        <f>[1]Jalna!$C$65</f>
        <v>111532.00000000001</v>
      </c>
      <c r="D30" s="6">
        <f>[1]Jalna!$D$65</f>
        <v>48467.999999999978</v>
      </c>
      <c r="E30" s="6">
        <f>[1]Jalna!E65</f>
        <v>165344.03030699998</v>
      </c>
      <c r="F30" s="6">
        <f>[1]Jalna!F65</f>
        <v>99109.900220900003</v>
      </c>
      <c r="G30" s="6">
        <f>[1]Jalna!G65</f>
        <v>59238</v>
      </c>
      <c r="H30" s="6">
        <f>[1]Jalna!H65</f>
        <v>55792</v>
      </c>
      <c r="I30" s="8">
        <f t="shared" si="0"/>
        <v>88.862299807140545</v>
      </c>
      <c r="J30" s="8">
        <f t="shared" si="1"/>
        <v>115.11100107287287</v>
      </c>
      <c r="K30" s="8">
        <f t="shared" si="2"/>
        <v>160000</v>
      </c>
      <c r="L30" s="8">
        <f t="shared" si="3"/>
        <v>224582.03030699998</v>
      </c>
      <c r="M30" s="8">
        <f t="shared" si="3"/>
        <v>154901.90022090002</v>
      </c>
      <c r="N30" s="9">
        <f t="shared" si="4"/>
        <v>96.813687638062504</v>
      </c>
      <c r="Q30" s="10"/>
      <c r="R30" s="10"/>
    </row>
    <row r="31" spans="1:18" ht="15" customHeight="1" x14ac:dyDescent="0.2">
      <c r="A31" s="4">
        <v>15</v>
      </c>
      <c r="B31" s="11" t="s">
        <v>31</v>
      </c>
      <c r="C31" s="6">
        <f>[1]Kolhapur!$C$65</f>
        <v>124011</v>
      </c>
      <c r="D31" s="6">
        <f>[1]Kolhapur!$D$65</f>
        <v>124011.12</v>
      </c>
      <c r="E31" s="6">
        <f>[1]Kolhapur!E65</f>
        <v>192446.07149999999</v>
      </c>
      <c r="F31" s="6">
        <f>[1]Kolhapur!F65</f>
        <v>199143.77447409998</v>
      </c>
      <c r="G31" s="6">
        <f>[1]Kolhapur!G65</f>
        <v>121663</v>
      </c>
      <c r="H31" s="6">
        <f>[1]Kolhapur!H65</f>
        <v>124055.73999999999</v>
      </c>
      <c r="I31" s="8">
        <f t="shared" si="0"/>
        <v>160.58557262992795</v>
      </c>
      <c r="J31" s="8">
        <f t="shared" si="1"/>
        <v>100.0359806443164</v>
      </c>
      <c r="K31" s="8">
        <f t="shared" si="2"/>
        <v>248022.12</v>
      </c>
      <c r="L31" s="8">
        <f t="shared" si="3"/>
        <v>314109.07149999996</v>
      </c>
      <c r="M31" s="8">
        <f t="shared" si="3"/>
        <v>323199.51447409997</v>
      </c>
      <c r="N31" s="9">
        <f t="shared" si="4"/>
        <v>130.31076198933386</v>
      </c>
      <c r="Q31" s="10"/>
      <c r="R31" s="10"/>
    </row>
    <row r="32" spans="1:18" ht="15" customHeight="1" x14ac:dyDescent="0.2">
      <c r="A32" s="4">
        <v>16</v>
      </c>
      <c r="B32" s="11" t="s">
        <v>32</v>
      </c>
      <c r="C32" s="6">
        <f>[1]Latur!$C$65</f>
        <v>228394</v>
      </c>
      <c r="D32" s="6">
        <f>[1]Latur!$D$65</f>
        <v>57414</v>
      </c>
      <c r="E32" s="6">
        <f>[1]Latur!E65</f>
        <v>242860.54933050001</v>
      </c>
      <c r="F32" s="6">
        <f>[1]Latur!F65</f>
        <v>125512.733431</v>
      </c>
      <c r="G32" s="6">
        <f>[1]Latur!G65</f>
        <v>29450</v>
      </c>
      <c r="H32" s="6">
        <f>[1]Latur!H65</f>
        <v>23526.039000000001</v>
      </c>
      <c r="I32" s="8">
        <f t="shared" si="0"/>
        <v>54.954479290611836</v>
      </c>
      <c r="J32" s="8">
        <f t="shared" si="1"/>
        <v>40.976136482391055</v>
      </c>
      <c r="K32" s="8">
        <f t="shared" si="2"/>
        <v>285808</v>
      </c>
      <c r="L32" s="8">
        <f t="shared" si="3"/>
        <v>272310.54933050001</v>
      </c>
      <c r="M32" s="8">
        <f t="shared" si="3"/>
        <v>149038.77243099999</v>
      </c>
      <c r="N32" s="9">
        <f t="shared" si="4"/>
        <v>52.146466309900354</v>
      </c>
      <c r="Q32" s="10"/>
      <c r="R32" s="10"/>
    </row>
    <row r="33" spans="1:18" ht="15" customHeight="1" x14ac:dyDescent="0.2">
      <c r="A33" s="4">
        <v>17</v>
      </c>
      <c r="B33" s="11" t="s">
        <v>33</v>
      </c>
      <c r="C33" s="6"/>
      <c r="D33" s="6"/>
      <c r="E33" s="6"/>
      <c r="F33" s="6"/>
      <c r="G33" s="6"/>
      <c r="H33" s="6"/>
      <c r="I33" s="8"/>
      <c r="J33" s="8"/>
      <c r="K33" s="8"/>
      <c r="L33" s="8"/>
      <c r="M33" s="8"/>
      <c r="N33" s="9"/>
      <c r="Q33" s="10"/>
      <c r="R33" s="10"/>
    </row>
    <row r="34" spans="1:18" ht="15" customHeight="1" x14ac:dyDescent="0.2">
      <c r="A34" s="4">
        <v>18</v>
      </c>
      <c r="B34" s="17" t="s">
        <v>34</v>
      </c>
      <c r="C34" s="6"/>
      <c r="D34" s="6"/>
      <c r="E34" s="6"/>
      <c r="F34" s="6"/>
      <c r="G34" s="6"/>
      <c r="H34" s="6"/>
      <c r="I34" s="8"/>
      <c r="J34" s="8"/>
      <c r="K34" s="8"/>
      <c r="L34" s="8"/>
      <c r="M34" s="8"/>
      <c r="N34" s="9"/>
      <c r="Q34" s="10"/>
      <c r="R34" s="10"/>
    </row>
    <row r="35" spans="1:18" ht="15" customHeight="1" x14ac:dyDescent="0.2">
      <c r="A35" s="4">
        <v>19</v>
      </c>
      <c r="B35" s="11" t="s">
        <v>35</v>
      </c>
      <c r="C35" s="6">
        <f>[1]Nagpur!$C$65</f>
        <v>103529.99999999999</v>
      </c>
      <c r="D35" s="6">
        <f>[1]Nagpur!$D$65</f>
        <v>15469.999999999998</v>
      </c>
      <c r="E35" s="6">
        <f>[1]Nagpur!E65</f>
        <v>79312.053396000003</v>
      </c>
      <c r="F35" s="6">
        <f>[1]Nagpur!F65</f>
        <v>80231.510724399981</v>
      </c>
      <c r="G35" s="6">
        <f>[1]Nagpur!G65</f>
        <v>29935</v>
      </c>
      <c r="H35" s="6">
        <f>[1]Nagpur!H65</f>
        <v>16450.67236</v>
      </c>
      <c r="I35" s="8">
        <f t="shared" si="0"/>
        <v>77.495905268424607</v>
      </c>
      <c r="J35" s="8">
        <f t="shared" si="1"/>
        <v>106.33918784744669</v>
      </c>
      <c r="K35" s="8">
        <f t="shared" si="2"/>
        <v>118999.99999999999</v>
      </c>
      <c r="L35" s="8">
        <f t="shared" si="3"/>
        <v>109247.053396</v>
      </c>
      <c r="M35" s="8">
        <f t="shared" si="3"/>
        <v>96682.183084399978</v>
      </c>
      <c r="N35" s="9">
        <f t="shared" si="4"/>
        <v>81.245532003697477</v>
      </c>
      <c r="Q35" s="10"/>
      <c r="R35" s="10"/>
    </row>
    <row r="36" spans="1:18" ht="15" customHeight="1" x14ac:dyDescent="0.2">
      <c r="A36" s="4">
        <v>20</v>
      </c>
      <c r="B36" s="11" t="s">
        <v>36</v>
      </c>
      <c r="C36" s="6">
        <f>[1]Nanded!$C$65</f>
        <v>203168</v>
      </c>
      <c r="D36" s="6">
        <f>[1]Nanded!$D$65</f>
        <v>50791.619999999995</v>
      </c>
      <c r="E36" s="6">
        <f>[1]Nanded!E65</f>
        <v>160443.12411949999</v>
      </c>
      <c r="F36" s="6">
        <f>[1]Nanded!F65</f>
        <v>100621.4647747</v>
      </c>
      <c r="G36" s="6">
        <f>[1]Nanded!G65</f>
        <v>61719</v>
      </c>
      <c r="H36" s="6">
        <f>[1]Nanded!H65</f>
        <v>46736.177499999998</v>
      </c>
      <c r="I36" s="8">
        <f t="shared" si="0"/>
        <v>49.526236796493542</v>
      </c>
      <c r="J36" s="8">
        <f t="shared" si="1"/>
        <v>92.015528348967806</v>
      </c>
      <c r="K36" s="8">
        <f t="shared" si="2"/>
        <v>253959.62</v>
      </c>
      <c r="L36" s="8">
        <f t="shared" si="3"/>
        <v>222162.12411949999</v>
      </c>
      <c r="M36" s="8">
        <f t="shared" si="3"/>
        <v>147357.64227469999</v>
      </c>
      <c r="N36" s="9">
        <f t="shared" si="4"/>
        <v>58.024044245577308</v>
      </c>
      <c r="Q36" s="10"/>
      <c r="R36" s="10"/>
    </row>
    <row r="37" spans="1:18" ht="15" customHeight="1" x14ac:dyDescent="0.2">
      <c r="A37" s="4">
        <v>21</v>
      </c>
      <c r="B37" s="11" t="s">
        <v>37</v>
      </c>
      <c r="C37" s="6">
        <f>[1]Nandurbar!$C$65</f>
        <v>61598</v>
      </c>
      <c r="D37" s="6">
        <f>[1]Nandurbar!$D$65</f>
        <v>15401.000000000002</v>
      </c>
      <c r="E37" s="6">
        <f>[1]Nandurbar!E65</f>
        <v>33669.941908000001</v>
      </c>
      <c r="F37" s="6">
        <f>[1]Nandurbar!F65</f>
        <v>30140.879124799998</v>
      </c>
      <c r="G37" s="6">
        <f>[1]Nandurbar!G65</f>
        <v>7358</v>
      </c>
      <c r="H37" s="6">
        <f>[1]Nandurbar!H65</f>
        <v>11248.095189999998</v>
      </c>
      <c r="I37" s="8">
        <f t="shared" si="0"/>
        <v>48.931587267119056</v>
      </c>
      <c r="J37" s="8">
        <f t="shared" si="1"/>
        <v>73.034836633984796</v>
      </c>
      <c r="K37" s="8">
        <f t="shared" si="2"/>
        <v>76999</v>
      </c>
      <c r="L37" s="8">
        <f t="shared" si="3"/>
        <v>41027.941908000001</v>
      </c>
      <c r="M37" s="8">
        <f t="shared" si="3"/>
        <v>41388.974314799998</v>
      </c>
      <c r="N37" s="9">
        <f t="shared" si="4"/>
        <v>53.752612780425714</v>
      </c>
      <c r="Q37" s="10"/>
      <c r="R37" s="10"/>
    </row>
    <row r="38" spans="1:18" ht="15" customHeight="1" x14ac:dyDescent="0.2">
      <c r="A38" s="4">
        <v>22</v>
      </c>
      <c r="B38" s="11" t="s">
        <v>38</v>
      </c>
      <c r="C38" s="6">
        <f>[1]Nasik!$C$65</f>
        <v>329999.99999999994</v>
      </c>
      <c r="D38" s="6">
        <f>[1]Nasik!$D$65</f>
        <v>142500</v>
      </c>
      <c r="E38" s="6">
        <f>[1]Nasik!E65</f>
        <v>146853</v>
      </c>
      <c r="F38" s="6">
        <f>[1]Nasik!F65</f>
        <v>234272.35996560002</v>
      </c>
      <c r="G38" s="6">
        <f>[1]Nasik!G65</f>
        <v>27424</v>
      </c>
      <c r="H38" s="6">
        <f>[1]Nasik!H65</f>
        <v>70915.192680000007</v>
      </c>
      <c r="I38" s="8">
        <f t="shared" si="0"/>
        <v>70.991624232000021</v>
      </c>
      <c r="J38" s="8">
        <f t="shared" si="1"/>
        <v>49.765047494736848</v>
      </c>
      <c r="K38" s="8">
        <f t="shared" si="2"/>
        <v>472499.99999999994</v>
      </c>
      <c r="L38" s="8">
        <f t="shared" si="3"/>
        <v>174277</v>
      </c>
      <c r="M38" s="8">
        <f t="shared" si="3"/>
        <v>305187.55264560005</v>
      </c>
      <c r="N38" s="9">
        <f t="shared" si="4"/>
        <v>64.589958231873041</v>
      </c>
      <c r="Q38" s="10"/>
      <c r="R38" s="10"/>
    </row>
    <row r="39" spans="1:18" ht="15" customHeight="1" x14ac:dyDescent="0.2">
      <c r="A39" s="4">
        <v>23</v>
      </c>
      <c r="B39" s="11" t="s">
        <v>39</v>
      </c>
      <c r="C39" s="6">
        <f>[1]Osmanabad!$C$65</f>
        <v>159056</v>
      </c>
      <c r="D39" s="6">
        <f>[1]Osmanabad!$D$65</f>
        <v>68166</v>
      </c>
      <c r="E39" s="6">
        <f>[1]Osmanabad!E65</f>
        <v>128371</v>
      </c>
      <c r="F39" s="6">
        <f>[1]Osmanabad!F65</f>
        <v>95781.54191</v>
      </c>
      <c r="G39" s="6">
        <f>[1]Osmanabad!G65</f>
        <v>29665</v>
      </c>
      <c r="H39" s="6">
        <f>[1]Osmanabad!H65</f>
        <v>31351.366000000002</v>
      </c>
      <c r="I39" s="8">
        <f t="shared" si="0"/>
        <v>60.21875434438185</v>
      </c>
      <c r="J39" s="8">
        <f t="shared" si="1"/>
        <v>45.992673766980609</v>
      </c>
      <c r="K39" s="8">
        <f t="shared" si="2"/>
        <v>227222</v>
      </c>
      <c r="L39" s="8">
        <f t="shared" si="3"/>
        <v>158036</v>
      </c>
      <c r="M39" s="8">
        <f t="shared" si="3"/>
        <v>127132.90791000001</v>
      </c>
      <c r="N39" s="9">
        <f t="shared" si="4"/>
        <v>55.950967736398773</v>
      </c>
      <c r="Q39" s="10"/>
      <c r="R39" s="10"/>
    </row>
    <row r="40" spans="1:18" ht="15" customHeight="1" x14ac:dyDescent="0.2">
      <c r="A40" s="4">
        <v>24</v>
      </c>
      <c r="B40" s="5" t="s">
        <v>40</v>
      </c>
      <c r="C40" s="6">
        <f>[1]Palghar!$C$65</f>
        <v>19850</v>
      </c>
      <c r="D40" s="6">
        <f>[1]Palghar!$D$65</f>
        <v>5150</v>
      </c>
      <c r="E40" s="6">
        <f>[1]Palghar!E65</f>
        <v>24624</v>
      </c>
      <c r="F40" s="6">
        <f>[1]Palghar!F65</f>
        <v>10871.330483072305</v>
      </c>
      <c r="G40" s="6">
        <f>[1]Palghar!G65</f>
        <v>4991</v>
      </c>
      <c r="H40" s="6">
        <f>[1]Palghar!H65</f>
        <v>6208.768</v>
      </c>
      <c r="I40" s="8">
        <f>(F40/C40)*100</f>
        <v>54.767407975175345</v>
      </c>
      <c r="J40" s="8">
        <f>(H40/D40)*100</f>
        <v>120.55860194174757</v>
      </c>
      <c r="K40" s="8">
        <f>C40+D40</f>
        <v>25000</v>
      </c>
      <c r="L40" s="8">
        <f>E40+G40</f>
        <v>29615</v>
      </c>
      <c r="M40" s="8">
        <f>F40+H40</f>
        <v>17080.098483072303</v>
      </c>
      <c r="N40" s="9">
        <f>(M40/K40)*100</f>
        <v>68.320393932289221</v>
      </c>
      <c r="Q40" s="10"/>
      <c r="R40" s="10"/>
    </row>
    <row r="41" spans="1:18" ht="15" customHeight="1" x14ac:dyDescent="0.2">
      <c r="A41" s="4">
        <v>25</v>
      </c>
      <c r="B41" s="11" t="s">
        <v>41</v>
      </c>
      <c r="C41" s="6">
        <f>[1]Parbhani!$C$65</f>
        <v>165520</v>
      </c>
      <c r="D41" s="6">
        <f>[1]Parbhani!$D$65</f>
        <v>46776</v>
      </c>
      <c r="E41" s="6">
        <f>[1]Parbhani!E65</f>
        <v>154015.31787550001</v>
      </c>
      <c r="F41" s="6">
        <f>[1]Parbhani!F65</f>
        <v>106498.06024999998</v>
      </c>
      <c r="G41" s="6">
        <f>[1]Parbhani!G65</f>
        <v>52496</v>
      </c>
      <c r="H41" s="6">
        <f>[1]Parbhani!H65</f>
        <v>33220.2896645</v>
      </c>
      <c r="I41" s="8">
        <f t="shared" si="0"/>
        <v>64.341505709279829</v>
      </c>
      <c r="J41" s="8">
        <f t="shared" si="1"/>
        <v>71.019945408970415</v>
      </c>
      <c r="K41" s="8">
        <f t="shared" si="2"/>
        <v>212296</v>
      </c>
      <c r="L41" s="8">
        <f t="shared" si="3"/>
        <v>206511.31787550001</v>
      </c>
      <c r="M41" s="8">
        <f t="shared" si="3"/>
        <v>139718.34991449997</v>
      </c>
      <c r="N41" s="9">
        <f t="shared" si="4"/>
        <v>65.812992196979664</v>
      </c>
      <c r="Q41" s="10"/>
      <c r="R41" s="10"/>
    </row>
    <row r="42" spans="1:18" ht="15" customHeight="1" x14ac:dyDescent="0.2">
      <c r="A42" s="4">
        <v>26</v>
      </c>
      <c r="B42" s="11" t="s">
        <v>42</v>
      </c>
      <c r="C42" s="6">
        <f>[1]Pune!$C$65</f>
        <v>226292</v>
      </c>
      <c r="D42" s="6">
        <f>[1]Pune!$D$65</f>
        <v>121850</v>
      </c>
      <c r="E42" s="6">
        <f>[1]Pune!E65</f>
        <v>257160</v>
      </c>
      <c r="F42" s="6">
        <f>[1]Pune!F65</f>
        <v>245751.40411389997</v>
      </c>
      <c r="G42" s="6">
        <f>[1]Pune!G65</f>
        <v>111161</v>
      </c>
      <c r="H42" s="6">
        <f>[1]Pune!H65</f>
        <v>116766.0071</v>
      </c>
      <c r="I42" s="8">
        <f t="shared" si="0"/>
        <v>108.59924527331941</v>
      </c>
      <c r="J42" s="8">
        <f t="shared" si="1"/>
        <v>95.827662782109158</v>
      </c>
      <c r="K42" s="8">
        <f t="shared" si="2"/>
        <v>348142</v>
      </c>
      <c r="L42" s="8">
        <f t="shared" si="3"/>
        <v>368321</v>
      </c>
      <c r="M42" s="8">
        <f t="shared" si="3"/>
        <v>362517.41121389996</v>
      </c>
      <c r="N42" s="9">
        <f t="shared" si="4"/>
        <v>104.12918039590167</v>
      </c>
      <c r="Q42" s="10"/>
      <c r="R42" s="10"/>
    </row>
    <row r="43" spans="1:18" ht="15" customHeight="1" x14ac:dyDescent="0.2">
      <c r="A43" s="4">
        <v>27</v>
      </c>
      <c r="B43" s="11" t="s">
        <v>43</v>
      </c>
      <c r="C43" s="6">
        <f>[1]Raigad!$C$65</f>
        <v>22394</v>
      </c>
      <c r="D43" s="6">
        <f>[1]Raigad!$D$65</f>
        <v>5606.0000000000009</v>
      </c>
      <c r="E43" s="6">
        <f>[1]Raigad!E65</f>
        <v>48563.255456999999</v>
      </c>
      <c r="F43" s="6">
        <f>[1]Raigad!F65</f>
        <v>16621.422394200003</v>
      </c>
      <c r="G43" s="6">
        <f>[1]Raigad!G65</f>
        <v>10411</v>
      </c>
      <c r="H43" s="6">
        <f>[1]Raigad!H65</f>
        <v>9465.1603900000009</v>
      </c>
      <c r="I43" s="8">
        <f t="shared" si="0"/>
        <v>74.222659615075486</v>
      </c>
      <c r="J43" s="8">
        <f t="shared" si="1"/>
        <v>168.83982144131286</v>
      </c>
      <c r="K43" s="8">
        <f t="shared" si="2"/>
        <v>28000</v>
      </c>
      <c r="L43" s="8">
        <f t="shared" si="3"/>
        <v>58974.255456999999</v>
      </c>
      <c r="M43" s="8">
        <f t="shared" si="3"/>
        <v>26086.582784200004</v>
      </c>
      <c r="N43" s="9">
        <f t="shared" si="4"/>
        <v>93.166367086428579</v>
      </c>
      <c r="Q43" s="10"/>
      <c r="R43" s="10"/>
    </row>
    <row r="44" spans="1:18" ht="15" customHeight="1" x14ac:dyDescent="0.2">
      <c r="A44" s="4">
        <v>28</v>
      </c>
      <c r="B44" s="11" t="s">
        <v>44</v>
      </c>
      <c r="C44" s="6">
        <f>[1]Ratnagiri!$C$65</f>
        <v>25241.000000000007</v>
      </c>
      <c r="D44" s="6">
        <f>[1]Ratnagiri!$D$65</f>
        <v>31058.999999999993</v>
      </c>
      <c r="E44" s="6">
        <f>[1]Ratnagiri!E65</f>
        <v>71883</v>
      </c>
      <c r="F44" s="6">
        <f>[1]Ratnagiri!F65</f>
        <v>32427.212209999983</v>
      </c>
      <c r="G44" s="6">
        <f>[1]Ratnagiri!G65</f>
        <v>11703</v>
      </c>
      <c r="H44" s="6">
        <f>[1]Ratnagiri!H65</f>
        <v>14074.664570000001</v>
      </c>
      <c r="I44" s="8">
        <f t="shared" si="0"/>
        <v>128.4703942395308</v>
      </c>
      <c r="J44" s="8">
        <f t="shared" si="1"/>
        <v>45.315897388840611</v>
      </c>
      <c r="K44" s="8">
        <f t="shared" si="2"/>
        <v>56300</v>
      </c>
      <c r="L44" s="8">
        <f t="shared" si="3"/>
        <v>83586</v>
      </c>
      <c r="M44" s="8">
        <f t="shared" si="3"/>
        <v>46501.876779999984</v>
      </c>
      <c r="N44" s="9">
        <f t="shared" si="4"/>
        <v>82.596583978685587</v>
      </c>
      <c r="Q44" s="10"/>
      <c r="R44" s="10"/>
    </row>
    <row r="45" spans="1:18" ht="15" customHeight="1" x14ac:dyDescent="0.2">
      <c r="A45" s="4">
        <v>29</v>
      </c>
      <c r="B45" s="11" t="s">
        <v>45</v>
      </c>
      <c r="C45" s="6">
        <f>[1]Sangli!$C$65</f>
        <v>149750</v>
      </c>
      <c r="D45" s="6">
        <f>[1]Sangli!$D$65</f>
        <v>109749.99999999999</v>
      </c>
      <c r="E45" s="6">
        <f>[1]Sangli!E65</f>
        <v>170609</v>
      </c>
      <c r="F45" s="6">
        <f>[1]Sangli!F65</f>
        <v>140233.9352903562</v>
      </c>
      <c r="G45" s="6">
        <f>[1]Sangli!G65</f>
        <v>58942</v>
      </c>
      <c r="H45" s="6">
        <f>[1]Sangli!H65</f>
        <v>76079.048999999999</v>
      </c>
      <c r="I45" s="8">
        <f t="shared" si="0"/>
        <v>93.645365803242868</v>
      </c>
      <c r="J45" s="8">
        <f t="shared" si="1"/>
        <v>69.320317995444199</v>
      </c>
      <c r="K45" s="8">
        <f t="shared" si="2"/>
        <v>259500</v>
      </c>
      <c r="L45" s="8">
        <f t="shared" si="3"/>
        <v>229551</v>
      </c>
      <c r="M45" s="8">
        <f t="shared" si="3"/>
        <v>216312.98429035619</v>
      </c>
      <c r="N45" s="9">
        <f t="shared" si="4"/>
        <v>83.357604736168085</v>
      </c>
      <c r="Q45" s="10"/>
      <c r="R45" s="10"/>
    </row>
    <row r="46" spans="1:18" ht="15" customHeight="1" x14ac:dyDescent="0.2">
      <c r="A46" s="4">
        <v>30</v>
      </c>
      <c r="B46" s="11" t="s">
        <v>46</v>
      </c>
      <c r="C46" s="6">
        <f>[1]Satara!$C$65</f>
        <v>227000</v>
      </c>
      <c r="D46" s="6">
        <f>[1]Satara!$D$65</f>
        <v>88000.000000000015</v>
      </c>
      <c r="E46" s="6">
        <f>[1]Satara!E65</f>
        <v>262499</v>
      </c>
      <c r="F46" s="6">
        <f>[1]Satara!F65</f>
        <v>173708.07258579999</v>
      </c>
      <c r="G46" s="6">
        <f>[1]Satara!G65</f>
        <v>97567</v>
      </c>
      <c r="H46" s="6">
        <f>[1]Satara!H65</f>
        <v>86562</v>
      </c>
      <c r="I46" s="8">
        <f t="shared" si="0"/>
        <v>76.523379993744484</v>
      </c>
      <c r="J46" s="8">
        <f t="shared" si="1"/>
        <v>98.365909090909071</v>
      </c>
      <c r="K46" s="8">
        <f t="shared" si="2"/>
        <v>315000</v>
      </c>
      <c r="L46" s="8">
        <f t="shared" si="3"/>
        <v>360066</v>
      </c>
      <c r="M46" s="8">
        <f t="shared" si="3"/>
        <v>260270.07258579999</v>
      </c>
      <c r="N46" s="9">
        <f t="shared" si="4"/>
        <v>82.625419868507933</v>
      </c>
      <c r="Q46" s="10"/>
      <c r="R46" s="10"/>
    </row>
    <row r="47" spans="1:18" ht="15" customHeight="1" x14ac:dyDescent="0.2">
      <c r="A47" s="4">
        <v>31</v>
      </c>
      <c r="B47" s="11" t="s">
        <v>47</v>
      </c>
      <c r="C47" s="6">
        <f>[1]Sindhudurg!$C$65</f>
        <v>31100</v>
      </c>
      <c r="D47" s="6">
        <f>[1]Sindhudurg!$D$65</f>
        <v>9210</v>
      </c>
      <c r="E47" s="6">
        <f>[1]Sindhudurg!E65</f>
        <v>32353</v>
      </c>
      <c r="F47" s="6">
        <f>[1]Sindhudurg!F65</f>
        <v>22054.912069999998</v>
      </c>
      <c r="G47" s="6">
        <f>[1]Sindhudurg!G65</f>
        <v>5415</v>
      </c>
      <c r="H47" s="6">
        <f>[1]Sindhudurg!H65</f>
        <v>5449</v>
      </c>
      <c r="I47" s="8">
        <f t="shared" si="0"/>
        <v>70.916115980707389</v>
      </c>
      <c r="J47" s="8">
        <f t="shared" si="1"/>
        <v>59.163952225841477</v>
      </c>
      <c r="K47" s="8">
        <f t="shared" si="2"/>
        <v>40310</v>
      </c>
      <c r="L47" s="8">
        <f t="shared" si="3"/>
        <v>37768</v>
      </c>
      <c r="M47" s="8">
        <f t="shared" si="3"/>
        <v>27503.912069999998</v>
      </c>
      <c r="N47" s="9">
        <f t="shared" si="4"/>
        <v>68.23099000248078</v>
      </c>
      <c r="Q47" s="10"/>
      <c r="R47" s="10"/>
    </row>
    <row r="48" spans="1:18" ht="15" customHeight="1" x14ac:dyDescent="0.2">
      <c r="A48" s="4">
        <v>32</v>
      </c>
      <c r="B48" s="11" t="s">
        <v>48</v>
      </c>
      <c r="C48" s="6">
        <f>[1]Solapur!$C$65</f>
        <v>121830.99999999999</v>
      </c>
      <c r="D48" s="6">
        <f>[1]Solapur!$D$65</f>
        <v>283270.00000000006</v>
      </c>
      <c r="E48" s="6">
        <f>[1]Solapur!E65</f>
        <v>88423</v>
      </c>
      <c r="F48" s="6">
        <f>[1]Solapur!F65</f>
        <v>135635.04289919999</v>
      </c>
      <c r="G48" s="6">
        <f>[1]Solapur!G65</f>
        <v>114488</v>
      </c>
      <c r="H48" s="6">
        <f>[1]Solapur!H65</f>
        <v>134880.32736</v>
      </c>
      <c r="I48" s="8">
        <f t="shared" si="0"/>
        <v>111.33048476922951</v>
      </c>
      <c r="J48" s="8">
        <f t="shared" si="1"/>
        <v>47.615464878031553</v>
      </c>
      <c r="K48" s="8">
        <f t="shared" si="2"/>
        <v>405101.00000000006</v>
      </c>
      <c r="L48" s="8">
        <f t="shared" si="3"/>
        <v>202911</v>
      </c>
      <c r="M48" s="8">
        <f t="shared" si="3"/>
        <v>270515.37025919999</v>
      </c>
      <c r="N48" s="9">
        <f t="shared" si="4"/>
        <v>66.777265486681088</v>
      </c>
      <c r="Q48" s="10"/>
      <c r="R48" s="10"/>
    </row>
    <row r="49" spans="1:18" ht="15" customHeight="1" x14ac:dyDescent="0.2">
      <c r="A49" s="4">
        <v>33</v>
      </c>
      <c r="B49" s="11" t="s">
        <v>49</v>
      </c>
      <c r="C49" s="6">
        <f>[1]Thane!$C$65</f>
        <v>16679</v>
      </c>
      <c r="D49" s="6">
        <f>[1]Thane!$D$65</f>
        <v>5321.0000000000009</v>
      </c>
      <c r="E49" s="6">
        <f>[1]Thane!E65</f>
        <v>26093.439472999999</v>
      </c>
      <c r="F49" s="6">
        <f>[1]Thane!F65</f>
        <v>13001.2233235</v>
      </c>
      <c r="G49" s="6">
        <f>[1]Thane!G65</f>
        <v>7693</v>
      </c>
      <c r="H49" s="6">
        <f>[1]Thane!H65</f>
        <v>7482.7515299999995</v>
      </c>
      <c r="I49" s="8">
        <f t="shared" si="0"/>
        <v>77.949657194675936</v>
      </c>
      <c r="J49" s="8">
        <f t="shared" si="1"/>
        <v>140.62679064085694</v>
      </c>
      <c r="K49" s="8">
        <f t="shared" si="2"/>
        <v>22000</v>
      </c>
      <c r="L49" s="8">
        <f t="shared" si="3"/>
        <v>33786.439472999999</v>
      </c>
      <c r="M49" s="8">
        <f t="shared" si="3"/>
        <v>20483.9748535</v>
      </c>
      <c r="N49" s="9">
        <f t="shared" si="4"/>
        <v>93.108976606818189</v>
      </c>
      <c r="Q49" s="10"/>
      <c r="R49" s="10"/>
    </row>
    <row r="50" spans="1:18" ht="15" customHeight="1" x14ac:dyDescent="0.2">
      <c r="A50" s="4">
        <v>34</v>
      </c>
      <c r="B50" s="11" t="s">
        <v>50</v>
      </c>
      <c r="C50" s="6">
        <f>[1]Wardha!$C$65</f>
        <v>92498.999999999985</v>
      </c>
      <c r="D50" s="6">
        <f>[1]Wardha!$D$65</f>
        <v>10397.000000000007</v>
      </c>
      <c r="E50" s="6">
        <f>[1]Wardha!E65</f>
        <v>62943.158035499997</v>
      </c>
      <c r="F50" s="6">
        <f>[1]Wardha!F65</f>
        <v>64178.952382499978</v>
      </c>
      <c r="G50" s="6">
        <f>[1]Wardha!G65</f>
        <v>14747</v>
      </c>
      <c r="H50" s="6">
        <f>[1]Wardha!H65</f>
        <v>19537.979999999996</v>
      </c>
      <c r="I50" s="8">
        <f t="shared" si="0"/>
        <v>69.383401315149342</v>
      </c>
      <c r="J50" s="8">
        <f t="shared" si="1"/>
        <v>187.91939982687296</v>
      </c>
      <c r="K50" s="8">
        <f t="shared" si="2"/>
        <v>102896</v>
      </c>
      <c r="L50" s="8">
        <f t="shared" si="3"/>
        <v>77690.158035500004</v>
      </c>
      <c r="M50" s="8">
        <f t="shared" si="3"/>
        <v>83716.932382499974</v>
      </c>
      <c r="N50" s="9">
        <f t="shared" si="4"/>
        <v>81.360725764363991</v>
      </c>
      <c r="Q50" s="10"/>
      <c r="R50" s="10"/>
    </row>
    <row r="51" spans="1:18" ht="15" customHeight="1" x14ac:dyDescent="0.2">
      <c r="A51" s="4">
        <v>35</v>
      </c>
      <c r="B51" s="11" t="s">
        <v>51</v>
      </c>
      <c r="C51" s="6">
        <f>[1]Washim!$C$65</f>
        <v>160000</v>
      </c>
      <c r="D51" s="6">
        <f>[1]Washim!$D$65</f>
        <v>4999.9999999999991</v>
      </c>
      <c r="E51" s="6">
        <f>[1]Washim!E65</f>
        <v>104777.68410300001</v>
      </c>
      <c r="F51" s="6">
        <f>[1]Washim!F65</f>
        <v>75805.539296500196</v>
      </c>
      <c r="G51" s="6">
        <f>[1]Washim!G65</f>
        <v>6420</v>
      </c>
      <c r="H51" s="6">
        <f>[1]Washim!H65</f>
        <v>7399.3689999999997</v>
      </c>
      <c r="I51" s="8">
        <f t="shared" si="0"/>
        <v>47.378462060312621</v>
      </c>
      <c r="J51" s="8">
        <f t="shared" si="1"/>
        <v>147.98738000000003</v>
      </c>
      <c r="K51" s="8">
        <f t="shared" si="2"/>
        <v>165000</v>
      </c>
      <c r="L51" s="8">
        <f t="shared" si="3"/>
        <v>111197.68410300001</v>
      </c>
      <c r="M51" s="8">
        <f t="shared" si="3"/>
        <v>83204.908296500202</v>
      </c>
      <c r="N51" s="9">
        <f t="shared" si="4"/>
        <v>50.427217149394068</v>
      </c>
      <c r="Q51" s="10"/>
      <c r="R51" s="10"/>
    </row>
    <row r="52" spans="1:18" ht="15" customHeight="1" x14ac:dyDescent="0.2">
      <c r="A52" s="4">
        <v>36</v>
      </c>
      <c r="B52" s="11" t="s">
        <v>52</v>
      </c>
      <c r="C52" s="6">
        <f>[1]Yavatmal!$C$65</f>
        <v>218250</v>
      </c>
      <c r="D52" s="6">
        <f>[1]Yavatmal!$D$65</f>
        <v>6749.9999999999964</v>
      </c>
      <c r="E52" s="6">
        <f>[1]Yavatmal!E65</f>
        <v>201266.4183625</v>
      </c>
      <c r="F52" s="6">
        <f>[1]Yavatmal!F65</f>
        <v>157685.9708899</v>
      </c>
      <c r="G52" s="6">
        <f>[1]Yavatmal!G65</f>
        <v>15158</v>
      </c>
      <c r="H52" s="6">
        <f>[1]Yavatmal!H65</f>
        <v>16948.190951400004</v>
      </c>
      <c r="I52" s="8">
        <f t="shared" si="0"/>
        <v>72.250158483344791</v>
      </c>
      <c r="J52" s="8">
        <f t="shared" si="1"/>
        <v>251.0843103911113</v>
      </c>
      <c r="K52" s="8">
        <f t="shared" si="2"/>
        <v>225000</v>
      </c>
      <c r="L52" s="8">
        <f t="shared" si="3"/>
        <v>216424.4183625</v>
      </c>
      <c r="M52" s="8">
        <f t="shared" si="3"/>
        <v>174634.1618413</v>
      </c>
      <c r="N52" s="9">
        <f t="shared" si="4"/>
        <v>77.615183040577776</v>
      </c>
      <c r="Q52" s="10"/>
      <c r="R52" s="10"/>
    </row>
    <row r="53" spans="1:18" ht="15" customHeight="1" x14ac:dyDescent="0.2">
      <c r="A53" s="18"/>
      <c r="B53" s="19" t="s">
        <v>9</v>
      </c>
      <c r="C53" s="20">
        <f t="shared" ref="C53:H53" si="5">SUM(C17:C52)</f>
        <v>4578528</v>
      </c>
      <c r="D53" s="20">
        <f t="shared" si="5"/>
        <v>1667354.74</v>
      </c>
      <c r="E53" s="20">
        <f t="shared" si="5"/>
        <v>4580253.145246</v>
      </c>
      <c r="F53" s="20">
        <f t="shared" si="5"/>
        <v>3466919.2679579291</v>
      </c>
      <c r="G53" s="20">
        <f t="shared" si="5"/>
        <v>1272945</v>
      </c>
      <c r="H53" s="20">
        <f t="shared" si="5"/>
        <v>1330292.9043569001</v>
      </c>
      <c r="I53" s="20">
        <f t="shared" si="0"/>
        <v>75.721263863799209</v>
      </c>
      <c r="J53" s="20">
        <f t="shared" si="1"/>
        <v>79.784635653292355</v>
      </c>
      <c r="K53" s="20">
        <f t="shared" si="2"/>
        <v>6245882.7400000002</v>
      </c>
      <c r="L53" s="20">
        <f t="shared" si="3"/>
        <v>5853198.145246</v>
      </c>
      <c r="M53" s="20">
        <f t="shared" si="3"/>
        <v>4797212.1723148292</v>
      </c>
      <c r="N53" s="20">
        <f t="shared" si="4"/>
        <v>76.805991594949944</v>
      </c>
      <c r="P53" s="1">
        <f>H53/D53*100</f>
        <v>79.784635653292355</v>
      </c>
      <c r="R53" s="1">
        <f>(M53/K53)*100</f>
        <v>76.805991594949944</v>
      </c>
    </row>
    <row r="54" spans="1:18" ht="15" customHeight="1" x14ac:dyDescent="0.2"/>
    <row r="55" spans="1:18" ht="15" customHeight="1" x14ac:dyDescent="0.2">
      <c r="A55" s="68" t="s">
        <v>53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</row>
    <row r="56" spans="1:18" ht="15" customHeight="1" x14ac:dyDescent="0.2">
      <c r="A56" s="21">
        <v>1</v>
      </c>
      <c r="B56" s="22" t="s">
        <v>54</v>
      </c>
      <c r="C56" s="23">
        <f t="shared" ref="C56:H56" si="6">C33+C34+C40+C43+C44+C47+C49</f>
        <v>115264</v>
      </c>
      <c r="D56" s="23">
        <f t="shared" si="6"/>
        <v>56345.999999999993</v>
      </c>
      <c r="E56" s="23">
        <f t="shared" si="6"/>
        <v>203516.69493</v>
      </c>
      <c r="F56" s="23">
        <f t="shared" si="6"/>
        <v>94976.100480772293</v>
      </c>
      <c r="G56" s="23">
        <f t="shared" si="6"/>
        <v>40213</v>
      </c>
      <c r="H56" s="23">
        <f t="shared" si="6"/>
        <v>42680.344490000003</v>
      </c>
      <c r="I56" s="24">
        <f>(F56/C56)*100</f>
        <v>82.398754581458462</v>
      </c>
      <c r="J56" s="24">
        <f>(H56/D56)*100</f>
        <v>75.746893284350278</v>
      </c>
      <c r="K56" s="23">
        <f>K33+K34+K40+K43+K44+K47+K49</f>
        <v>171610</v>
      </c>
      <c r="L56" s="23">
        <f>L33+L34+L40+L43+L44+L47+L49</f>
        <v>243729.69493</v>
      </c>
      <c r="M56" s="23">
        <f>M33+M34+M40+M43+M44+M47+M49</f>
        <v>137656.44497077228</v>
      </c>
      <c r="N56" s="24">
        <f>(M56/K56)*100</f>
        <v>80.214699009831762</v>
      </c>
    </row>
    <row r="57" spans="1:18" ht="15" customHeight="1" x14ac:dyDescent="0.2">
      <c r="A57" s="21">
        <v>2</v>
      </c>
      <c r="B57" s="22" t="s">
        <v>55</v>
      </c>
      <c r="C57" s="23">
        <f t="shared" ref="C57:H57" si="7">C20+C21+C28+C30+C32+C36+C39+C41</f>
        <v>1199218</v>
      </c>
      <c r="D57" s="23">
        <f t="shared" si="7"/>
        <v>353041.62</v>
      </c>
      <c r="E57" s="23">
        <f t="shared" si="7"/>
        <v>1364231.8691844998</v>
      </c>
      <c r="F57" s="23">
        <f t="shared" si="7"/>
        <v>828817.35717620002</v>
      </c>
      <c r="G57" s="25">
        <f t="shared" si="7"/>
        <v>402606</v>
      </c>
      <c r="H57" s="25">
        <f t="shared" si="7"/>
        <v>322779.67101049999</v>
      </c>
      <c r="I57" s="24">
        <f>(F57/C57)*100</f>
        <v>69.113151835296009</v>
      </c>
      <c r="J57" s="24">
        <f>(H57/D57)*100</f>
        <v>91.428220562351825</v>
      </c>
      <c r="K57" s="25">
        <f>K20+K21+K28+K30+K32+K36+K39+K41</f>
        <v>1552259.62</v>
      </c>
      <c r="L57" s="25">
        <f>L20+L21+L28+L30+L32+L36+L39+L41</f>
        <v>1766837.8691844998</v>
      </c>
      <c r="M57" s="25">
        <f>M20+M21+M28+M30+M32+M36+M39+M41</f>
        <v>1151597.0281867001</v>
      </c>
      <c r="N57" s="24">
        <f>(M57/K57)*100</f>
        <v>74.188429135758867</v>
      </c>
    </row>
    <row r="58" spans="1:18" ht="15" customHeight="1" x14ac:dyDescent="0.2">
      <c r="A58" s="21">
        <v>3</v>
      </c>
      <c r="B58" s="22" t="s">
        <v>56</v>
      </c>
      <c r="C58" s="23">
        <f t="shared" ref="C58:H58" si="8">C18+C19+C22+C23+C24+C26+C27+C35+C50+C51+C52</f>
        <v>1292841</v>
      </c>
      <c r="D58" s="23">
        <f t="shared" si="8"/>
        <v>134872</v>
      </c>
      <c r="E58" s="23">
        <f t="shared" si="8"/>
        <v>1179992.5677234998</v>
      </c>
      <c r="F58" s="23">
        <f t="shared" si="8"/>
        <v>872558.5362457002</v>
      </c>
      <c r="G58" s="23">
        <f t="shared" si="8"/>
        <v>135963</v>
      </c>
      <c r="H58" s="23">
        <f t="shared" si="8"/>
        <v>129162.89401299998</v>
      </c>
      <c r="I58" s="24">
        <f>(F58/C58)*100</f>
        <v>67.491558222991088</v>
      </c>
      <c r="J58" s="24">
        <f>(H58/D58)*100</f>
        <v>95.76701910922948</v>
      </c>
      <c r="K58" s="23">
        <f>K18+K19+K22+K23+K24+K26+K27+K35+K50+K51+K52</f>
        <v>1427713</v>
      </c>
      <c r="L58" s="23">
        <f>L18+L19+L22+L23+L24+L26+L27+L35+L50+L51+L52</f>
        <v>1315955.5677234998</v>
      </c>
      <c r="M58" s="23">
        <f>M18+M19+M22+M23+M24+M26+M27+M35+M50+M51+M52</f>
        <v>1001721.4302587002</v>
      </c>
      <c r="N58" s="24">
        <f>(M58/K58)*100</f>
        <v>70.162660861020399</v>
      </c>
    </row>
    <row r="59" spans="1:18" ht="15" customHeight="1" x14ac:dyDescent="0.2">
      <c r="A59" s="21">
        <v>4</v>
      </c>
      <c r="B59" s="26" t="s">
        <v>57</v>
      </c>
      <c r="C59" s="23">
        <f t="shared" ref="C59:H59" si="9">C17+C25+C29+C31+C37+C38+C42+C45+C46+C48</f>
        <v>1971205</v>
      </c>
      <c r="D59" s="23">
        <f t="shared" si="9"/>
        <v>1123095.1200000001</v>
      </c>
      <c r="E59" s="23">
        <f t="shared" si="9"/>
        <v>1832512.0134080001</v>
      </c>
      <c r="F59" s="23">
        <f t="shared" si="9"/>
        <v>1670567.274055256</v>
      </c>
      <c r="G59" s="23">
        <f t="shared" si="9"/>
        <v>694163</v>
      </c>
      <c r="H59" s="23">
        <f t="shared" si="9"/>
        <v>835669.99484340008</v>
      </c>
      <c r="I59" s="24">
        <f>(F59/C59)*100</f>
        <v>84.748530673129181</v>
      </c>
      <c r="J59" s="24">
        <f>(H59/D59)*100</f>
        <v>74.407766533915662</v>
      </c>
      <c r="K59" s="23">
        <f>K17+K25+K29+K31+K37+K38+K42+K45+K46+K48</f>
        <v>3094300.12</v>
      </c>
      <c r="L59" s="23">
        <f>L17+L25+L29+L31+L37+L38+L42+L45+L46+L48</f>
        <v>2526675.0134080001</v>
      </c>
      <c r="M59" s="23">
        <f>M17+M25+M29+M31+M37+M38+M42+M45+M46+M48</f>
        <v>2506237.2688986566</v>
      </c>
      <c r="N59" s="24">
        <f>(M59/K59)*100</f>
        <v>80.995287195951008</v>
      </c>
    </row>
    <row r="60" spans="1:18" ht="15" customHeight="1" x14ac:dyDescent="0.2">
      <c r="A60" s="18"/>
      <c r="B60" s="19" t="s">
        <v>9</v>
      </c>
      <c r="C60" s="20">
        <f t="shared" ref="C60:H60" si="10">SUM(C56:C59)</f>
        <v>4578528</v>
      </c>
      <c r="D60" s="20">
        <f t="shared" si="10"/>
        <v>1667354.7400000002</v>
      </c>
      <c r="E60" s="20">
        <f t="shared" si="10"/>
        <v>4580253.1452459991</v>
      </c>
      <c r="F60" s="20">
        <f t="shared" si="10"/>
        <v>3466919.2679579286</v>
      </c>
      <c r="G60" s="20">
        <f t="shared" si="10"/>
        <v>1272945</v>
      </c>
      <c r="H60" s="20">
        <f t="shared" si="10"/>
        <v>1330292.9043569001</v>
      </c>
      <c r="I60" s="20">
        <f>(F60/C60)*100</f>
        <v>75.721263863799209</v>
      </c>
      <c r="J60" s="20">
        <f>(H60/D60)*100</f>
        <v>79.784635653292341</v>
      </c>
      <c r="K60" s="20">
        <f>SUM(K56:K59)</f>
        <v>6245882.7400000002</v>
      </c>
      <c r="L60" s="20">
        <f>SUM(L56:L59)</f>
        <v>5853198.1452459991</v>
      </c>
      <c r="M60" s="20">
        <f>SUM(M56:M59)</f>
        <v>4797212.1723148292</v>
      </c>
      <c r="N60" s="20">
        <f>(M60/K60)*100</f>
        <v>76.805991594949944</v>
      </c>
      <c r="P60" s="1">
        <f>M60/K60*100</f>
        <v>76.805991594949944</v>
      </c>
    </row>
    <row r="61" spans="1:18" ht="15" customHeight="1" x14ac:dyDescent="0.2"/>
    <row r="62" spans="1:18" ht="15" customHeight="1" x14ac:dyDescent="0.2"/>
    <row r="63" spans="1:18" ht="15" customHeight="1" x14ac:dyDescent="0.2">
      <c r="C63" s="10">
        <f>C53-C60</f>
        <v>0</v>
      </c>
      <c r="D63" s="10">
        <f t="shared" ref="D63:N63" si="11">D53-D60</f>
        <v>0</v>
      </c>
      <c r="E63" s="10">
        <f t="shared" si="11"/>
        <v>0</v>
      </c>
      <c r="F63" s="10">
        <f t="shared" si="11"/>
        <v>0</v>
      </c>
      <c r="G63" s="10">
        <f t="shared" si="11"/>
        <v>0</v>
      </c>
      <c r="H63" s="10">
        <f t="shared" si="11"/>
        <v>0</v>
      </c>
      <c r="I63" s="10">
        <f t="shared" si="11"/>
        <v>0</v>
      </c>
      <c r="J63" s="10">
        <f t="shared" si="11"/>
        <v>0</v>
      </c>
      <c r="K63" s="10">
        <f t="shared" si="11"/>
        <v>0</v>
      </c>
      <c r="L63" s="10">
        <f t="shared" si="11"/>
        <v>0</v>
      </c>
      <c r="M63" s="10">
        <f t="shared" si="11"/>
        <v>0</v>
      </c>
      <c r="N63" s="10">
        <f t="shared" si="11"/>
        <v>0</v>
      </c>
    </row>
    <row r="64" spans="1:18" ht="15" customHeight="1" x14ac:dyDescent="0.2"/>
    <row r="65" spans="3:14" ht="15" customHeight="1" x14ac:dyDescent="0.2">
      <c r="C65" s="10">
        <f>C53-('[1]Consolidation Bankwise'!C73)</f>
        <v>0</v>
      </c>
      <c r="D65" s="10">
        <f>D53-('[1]Consolidation Bankwise'!D73)</f>
        <v>0</v>
      </c>
      <c r="E65" s="10">
        <f>E53-('[1]Consolidation Bankwise'!E73)</f>
        <v>0</v>
      </c>
      <c r="F65" s="10">
        <f>F53-('[1]Consolidation Bankwise'!F73)</f>
        <v>0</v>
      </c>
      <c r="G65" s="10">
        <f>G53-('[1]Consolidation Bankwise'!G73)</f>
        <v>0</v>
      </c>
      <c r="H65" s="10">
        <f>H53-('[1]Consolidation Bankwise'!H73)</f>
        <v>0</v>
      </c>
      <c r="I65" s="10">
        <f>I53-('[1]Consolidation Bankwise'!I73)</f>
        <v>0</v>
      </c>
      <c r="J65" s="10">
        <f>J53-('[1]Consolidation Bankwise'!J73)</f>
        <v>0</v>
      </c>
      <c r="K65" s="10">
        <f>K53-('[1]Consolidation Bankwise'!K73)</f>
        <v>0</v>
      </c>
      <c r="L65" s="10">
        <f>L53-('[1]Consolidation Bankwise'!L73)</f>
        <v>0</v>
      </c>
      <c r="M65" s="10">
        <f>M53-('[1]Consolidation Bankwise'!M73)</f>
        <v>0</v>
      </c>
      <c r="N65" s="10">
        <f>N53-('[1]Consolidation Bankwise'!N73)</f>
        <v>0</v>
      </c>
    </row>
    <row r="66" spans="3:14" ht="15" customHeight="1" x14ac:dyDescent="0.2"/>
    <row r="67" spans="3:14" ht="15" customHeight="1" x14ac:dyDescent="0.2"/>
    <row r="68" spans="3:14" ht="15" customHeight="1" x14ac:dyDescent="0.2"/>
    <row r="69" spans="3:14" ht="15" customHeight="1" x14ac:dyDescent="0.2"/>
    <row r="70" spans="3:14" ht="15" customHeight="1" x14ac:dyDescent="0.2"/>
    <row r="71" spans="3:14" ht="15" customHeight="1" x14ac:dyDescent="0.2"/>
    <row r="72" spans="3:14" ht="15" customHeight="1" x14ac:dyDescent="0.2"/>
    <row r="73" spans="3:14" ht="15" customHeight="1" x14ac:dyDescent="0.2"/>
    <row r="74" spans="3:14" ht="15" customHeight="1" x14ac:dyDescent="0.2"/>
    <row r="75" spans="3:14" ht="15" customHeight="1" x14ac:dyDescent="0.2"/>
    <row r="76" spans="3:14" ht="15" customHeight="1" x14ac:dyDescent="0.2"/>
    <row r="77" spans="3:14" ht="15" customHeight="1" x14ac:dyDescent="0.2"/>
    <row r="78" spans="3:14" ht="15" customHeight="1" x14ac:dyDescent="0.2"/>
    <row r="79" spans="3:14" ht="15" customHeight="1" x14ac:dyDescent="0.2"/>
    <row r="80" spans="3:1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21">
    <mergeCell ref="A8:N8"/>
    <mergeCell ref="A10:N10"/>
    <mergeCell ref="A11:N11"/>
    <mergeCell ref="A12:N12"/>
    <mergeCell ref="K13:N13"/>
    <mergeCell ref="A55:N55"/>
    <mergeCell ref="K14:N14"/>
    <mergeCell ref="C15:C16"/>
    <mergeCell ref="D15:D16"/>
    <mergeCell ref="E15:F15"/>
    <mergeCell ref="G15:H15"/>
    <mergeCell ref="I15:I16"/>
    <mergeCell ref="J15:J16"/>
    <mergeCell ref="K15:K16"/>
    <mergeCell ref="L15:M15"/>
    <mergeCell ref="N15:N16"/>
    <mergeCell ref="A14:A16"/>
    <mergeCell ref="B14:B16"/>
    <mergeCell ref="C14:D14"/>
    <mergeCell ref="E14:H14"/>
    <mergeCell ref="I14:J1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00"/>
  <sheetViews>
    <sheetView zoomScaleNormal="100" workbookViewId="0">
      <pane xSplit="2" ySplit="15" topLeftCell="C16" activePane="bottomRight" state="frozen"/>
      <selection activeCell="Q60" sqref="Q60"/>
      <selection pane="topRight" activeCell="Q60" sqref="Q60"/>
      <selection pane="bottomLeft" activeCell="Q60" sqref="Q60"/>
      <selection pane="bottomRight" activeCell="Q60" sqref="Q60"/>
    </sheetView>
  </sheetViews>
  <sheetFormatPr defaultRowHeight="12.75" x14ac:dyDescent="0.2"/>
  <cols>
    <col min="1" max="1" width="5.7109375" style="1" customWidth="1"/>
    <col min="2" max="2" width="22.85546875" style="1" customWidth="1"/>
    <col min="3" max="14" width="7.7109375" style="1" customWidth="1"/>
    <col min="15" max="16384" width="9.140625" style="1"/>
  </cols>
  <sheetData>
    <row r="5" spans="1:18" ht="16.5" customHeight="1" x14ac:dyDescent="0.2"/>
    <row r="7" spans="1:18" ht="15.75" x14ac:dyDescent="0.2">
      <c r="A7" s="75" t="s">
        <v>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8" ht="2.25" hidden="1" customHeight="1" x14ac:dyDescent="0.2"/>
    <row r="9" spans="1:18" ht="20.25" x14ac:dyDescent="0.2">
      <c r="A9" s="76" t="s">
        <v>58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8" x14ac:dyDescent="0.2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8" ht="15.75" x14ac:dyDescent="0.2">
      <c r="A11" s="78" t="s">
        <v>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1:18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79" t="s">
        <v>3</v>
      </c>
      <c r="L12" s="79"/>
      <c r="M12" s="79"/>
      <c r="N12" s="79"/>
    </row>
    <row r="13" spans="1:18" ht="51" customHeight="1" x14ac:dyDescent="0.2">
      <c r="A13" s="80" t="s">
        <v>4</v>
      </c>
      <c r="B13" s="80" t="s">
        <v>59</v>
      </c>
      <c r="C13" s="69" t="s">
        <v>6</v>
      </c>
      <c r="D13" s="69"/>
      <c r="E13" s="83" t="s">
        <v>7</v>
      </c>
      <c r="F13" s="84"/>
      <c r="G13" s="84"/>
      <c r="H13" s="85"/>
      <c r="I13" s="69" t="s">
        <v>8</v>
      </c>
      <c r="J13" s="69"/>
      <c r="K13" s="69" t="s">
        <v>9</v>
      </c>
      <c r="L13" s="69"/>
      <c r="M13" s="69"/>
      <c r="N13" s="69"/>
    </row>
    <row r="14" spans="1:18" x14ac:dyDescent="0.2">
      <c r="A14" s="81"/>
      <c r="B14" s="81"/>
      <c r="C14" s="70" t="s">
        <v>10</v>
      </c>
      <c r="D14" s="70" t="s">
        <v>11</v>
      </c>
      <c r="E14" s="72" t="s">
        <v>10</v>
      </c>
      <c r="F14" s="73"/>
      <c r="G14" s="72" t="s">
        <v>11</v>
      </c>
      <c r="H14" s="73"/>
      <c r="I14" s="70" t="s">
        <v>10</v>
      </c>
      <c r="J14" s="70" t="s">
        <v>11</v>
      </c>
      <c r="K14" s="70" t="s">
        <v>12</v>
      </c>
      <c r="L14" s="74" t="s">
        <v>13</v>
      </c>
      <c r="M14" s="74"/>
      <c r="N14" s="70" t="s">
        <v>14</v>
      </c>
    </row>
    <row r="15" spans="1:18" x14ac:dyDescent="0.2">
      <c r="A15" s="82"/>
      <c r="B15" s="82"/>
      <c r="C15" s="71"/>
      <c r="D15" s="71"/>
      <c r="E15" s="3" t="s">
        <v>15</v>
      </c>
      <c r="F15" s="3" t="s">
        <v>16</v>
      </c>
      <c r="G15" s="3" t="s">
        <v>15</v>
      </c>
      <c r="H15" s="3" t="s">
        <v>16</v>
      </c>
      <c r="I15" s="71"/>
      <c r="J15" s="71"/>
      <c r="K15" s="71"/>
      <c r="L15" s="3" t="s">
        <v>15</v>
      </c>
      <c r="M15" s="3" t="s">
        <v>16</v>
      </c>
      <c r="N15" s="71"/>
    </row>
    <row r="16" spans="1:18" ht="15" customHeight="1" x14ac:dyDescent="0.2">
      <c r="A16" s="4">
        <v>1</v>
      </c>
      <c r="B16" s="27" t="s">
        <v>60</v>
      </c>
      <c r="C16" s="28">
        <f>SUM([1]Ahmednagar:Yavatmal!C10)</f>
        <v>220559.63403945172</v>
      </c>
      <c r="D16" s="28">
        <f>SUM([1]Ahmednagar:Yavatmal!D10)</f>
        <v>82504.905960548276</v>
      </c>
      <c r="E16" s="28">
        <f>SUM([1]Ahmednagar:Yavatmal!E10)</f>
        <v>76542</v>
      </c>
      <c r="F16" s="28">
        <f>SUM([1]Ahmednagar:Yavatmal!F10)</f>
        <v>126749.9646013</v>
      </c>
      <c r="G16" s="28">
        <f>SUM([1]Ahmednagar:Yavatmal!G10)</f>
        <v>35263</v>
      </c>
      <c r="H16" s="28">
        <f>SUM([1]Ahmednagar:Yavatmal!H10)</f>
        <v>63496.919999999991</v>
      </c>
      <c r="I16" s="29">
        <f>(F16/C16)*100</f>
        <v>57.46743512397564</v>
      </c>
      <c r="J16" s="29">
        <f>(H16/D16)*100</f>
        <v>76.961387036017697</v>
      </c>
      <c r="K16" s="28">
        <f t="shared" ref="K16:K26" si="0">C16+D16</f>
        <v>303064.53999999998</v>
      </c>
      <c r="L16" s="28">
        <f>SUM([1]Ahmednagar:Yavatmal!L10)</f>
        <v>111805</v>
      </c>
      <c r="M16" s="28">
        <f>SUM([1]Ahmednagar:Yavatmal!M10)</f>
        <v>190246.88460130003</v>
      </c>
      <c r="N16" s="30">
        <f>(M16/K16)*100</f>
        <v>62.774379543479434</v>
      </c>
      <c r="Q16" s="10"/>
      <c r="R16" s="10"/>
    </row>
    <row r="17" spans="1:18" ht="15" customHeight="1" x14ac:dyDescent="0.2">
      <c r="A17" s="4">
        <v>2</v>
      </c>
      <c r="B17" s="27" t="s">
        <v>61</v>
      </c>
      <c r="C17" s="28">
        <f>SUM([1]Ahmednagar:Yavatmal!C11)</f>
        <v>234250.86282687358</v>
      </c>
      <c r="D17" s="28">
        <f>SUM([1]Ahmednagar:Yavatmal!D11)</f>
        <v>132150.05717312644</v>
      </c>
      <c r="E17" s="28">
        <f>SUM([1]Ahmednagar:Yavatmal!E11)</f>
        <v>178229</v>
      </c>
      <c r="F17" s="28">
        <f>SUM([1]Ahmednagar:Yavatmal!F11)</f>
        <v>158194.99999999997</v>
      </c>
      <c r="G17" s="28">
        <f>SUM([1]Ahmednagar:Yavatmal!G11)</f>
        <v>103647</v>
      </c>
      <c r="H17" s="28">
        <f>SUM([1]Ahmednagar:Yavatmal!H11)</f>
        <v>80790.28</v>
      </c>
      <c r="I17" s="29">
        <f>(F17/C17)*100</f>
        <v>67.5323019479831</v>
      </c>
      <c r="J17" s="29">
        <f>(H17/D17)*100</f>
        <v>61.135259210791496</v>
      </c>
      <c r="K17" s="28">
        <f t="shared" si="0"/>
        <v>366400.92000000004</v>
      </c>
      <c r="L17" s="28">
        <f>SUM([1]Ahmednagar:Yavatmal!L11)</f>
        <v>281876</v>
      </c>
      <c r="M17" s="28">
        <f>SUM([1]Ahmednagar:Yavatmal!M11)</f>
        <v>238985.28000000003</v>
      </c>
      <c r="N17" s="30">
        <f>(M17/K17)*100</f>
        <v>65.225076399917342</v>
      </c>
      <c r="Q17" s="10"/>
      <c r="R17" s="10"/>
    </row>
    <row r="18" spans="1:18" ht="15" customHeight="1" x14ac:dyDescent="0.2">
      <c r="A18" s="4">
        <v>3</v>
      </c>
      <c r="B18" s="27" t="s">
        <v>62</v>
      </c>
      <c r="C18" s="28">
        <f>SUM([1]Ahmednagar:Yavatmal!C12)</f>
        <v>415887.82563016861</v>
      </c>
      <c r="D18" s="28">
        <f>SUM([1]Ahmednagar:Yavatmal!D12)</f>
        <v>160930.2243698315</v>
      </c>
      <c r="E18" s="28">
        <f>SUM([1]Ahmednagar:Yavatmal!E12)</f>
        <v>271451</v>
      </c>
      <c r="F18" s="28">
        <f>SUM([1]Ahmednagar:Yavatmal!F12)</f>
        <v>344807.3337980723</v>
      </c>
      <c r="G18" s="28">
        <f>SUM([1]Ahmednagar:Yavatmal!G12)</f>
        <v>95322</v>
      </c>
      <c r="H18" s="28">
        <f>SUM([1]Ahmednagar:Yavatmal!H12)</f>
        <v>141773.95355000001</v>
      </c>
      <c r="I18" s="29">
        <f>(F18/C18)*100</f>
        <v>82.908734651130374</v>
      </c>
      <c r="J18" s="29">
        <f>(H18/D18)*100</f>
        <v>88.096536312651423</v>
      </c>
      <c r="K18" s="28">
        <f t="shared" si="0"/>
        <v>576818.05000000005</v>
      </c>
      <c r="L18" s="28">
        <f>SUM([1]Ahmednagar:Yavatmal!L12)</f>
        <v>366773</v>
      </c>
      <c r="M18" s="28">
        <f>SUM([1]Ahmednagar:Yavatmal!M12)</f>
        <v>486581.28734807228</v>
      </c>
      <c r="N18" s="30">
        <f>(M18/K18)*100</f>
        <v>84.35611322289104</v>
      </c>
      <c r="Q18" s="10"/>
      <c r="R18" s="10"/>
    </row>
    <row r="19" spans="1:18" ht="15" customHeight="1" x14ac:dyDescent="0.2">
      <c r="A19" s="4">
        <v>4</v>
      </c>
      <c r="B19" s="27" t="s">
        <v>63</v>
      </c>
      <c r="C19" s="28">
        <f>SUM([1]Ahmednagar:Yavatmal!C13)+SUM([1]Ahmednagar:Yavatmal!C22)</f>
        <v>98961.026543642976</v>
      </c>
      <c r="D19" s="28">
        <f>SUM([1]Ahmednagar:Yavatmal!D13)+SUM([1]Ahmednagar:Yavatmal!D22)</f>
        <v>39080.063456357006</v>
      </c>
      <c r="E19" s="28">
        <f>SUM([1]Ahmednagar:Yavatmal!E13)+SUM([1]Ahmednagar:Yavatmal!E22)</f>
        <v>50615</v>
      </c>
      <c r="F19" s="28">
        <f>SUM([1]Ahmednagar:Yavatmal!F13)+SUM([1]Ahmednagar:Yavatmal!F22)</f>
        <v>54395.46802450002</v>
      </c>
      <c r="G19" s="28">
        <f>SUM([1]Ahmednagar:Yavatmal!G13)+SUM([1]Ahmednagar:Yavatmal!G22)</f>
        <v>22974</v>
      </c>
      <c r="H19" s="28">
        <f>SUM([1]Ahmednagar:Yavatmal!H13)+SUM([1]Ahmednagar:Yavatmal!H22)</f>
        <v>27527.4</v>
      </c>
      <c r="I19" s="29">
        <f t="shared" ref="I19:I27" si="1">(F19/C19)*100</f>
        <v>54.966555950701434</v>
      </c>
      <c r="J19" s="29">
        <f t="shared" ref="J19:J27" si="2">(H19/D19)*100</f>
        <v>70.43847313795041</v>
      </c>
      <c r="K19" s="28">
        <f>SUM([1]Ahmednagar:Yavatmal!K13)+SUM([1]Ahmednagar:Yavatmal!K22)</f>
        <v>138041.09</v>
      </c>
      <c r="L19" s="28">
        <f>SUM([1]Ahmednagar:Yavatmal!L13)+SUM([1]Ahmednagar:Yavatmal!L22)</f>
        <v>73589</v>
      </c>
      <c r="M19" s="28">
        <f>SUM([1]Ahmednagar:Yavatmal!M13)+SUM([1]Ahmednagar:Yavatmal!M22)</f>
        <v>81922.868024500014</v>
      </c>
      <c r="N19" s="30">
        <f t="shared" ref="N19:N27" si="3">(M19/K19)*100</f>
        <v>59.346726416388066</v>
      </c>
      <c r="Q19" s="10"/>
      <c r="R19" s="10"/>
    </row>
    <row r="20" spans="1:18" ht="15" customHeight="1" x14ac:dyDescent="0.2">
      <c r="A20" s="4">
        <v>5</v>
      </c>
      <c r="B20" s="27" t="s">
        <v>64</v>
      </c>
      <c r="C20" s="28">
        <f>SUM([1]Ahmednagar:Yavatmal!C14)</f>
        <v>248262.18615302377</v>
      </c>
      <c r="D20" s="28">
        <f>SUM([1]Ahmednagar:Yavatmal!D14)</f>
        <v>66837.70384697619</v>
      </c>
      <c r="E20" s="28">
        <f>SUM([1]Ahmednagar:Yavatmal!E14)</f>
        <v>134424.07150000002</v>
      </c>
      <c r="F20" s="28">
        <f>SUM([1]Ahmednagar:Yavatmal!F14)</f>
        <v>138613.11961000002</v>
      </c>
      <c r="G20" s="28">
        <f>SUM([1]Ahmednagar:Yavatmal!G14)</f>
        <v>40826</v>
      </c>
      <c r="H20" s="28">
        <f>SUM([1]Ahmednagar:Yavatmal!H14)</f>
        <v>62379.058219999984</v>
      </c>
      <c r="I20" s="29">
        <f t="shared" si="1"/>
        <v>55.833359787044536</v>
      </c>
      <c r="J20" s="29">
        <f t="shared" si="2"/>
        <v>93.329146020359715</v>
      </c>
      <c r="K20" s="28">
        <f t="shared" si="0"/>
        <v>315099.88999999996</v>
      </c>
      <c r="L20" s="28">
        <f>SUM([1]Ahmednagar:Yavatmal!L14)</f>
        <v>175250.07150000002</v>
      </c>
      <c r="M20" s="28">
        <f>SUM([1]Ahmednagar:Yavatmal!M14)</f>
        <v>200992.17783</v>
      </c>
      <c r="N20" s="30">
        <f t="shared" si="3"/>
        <v>63.786813073784323</v>
      </c>
      <c r="Q20" s="10"/>
      <c r="R20" s="10"/>
    </row>
    <row r="21" spans="1:18" ht="15" customHeight="1" x14ac:dyDescent="0.2">
      <c r="A21" s="4">
        <v>6</v>
      </c>
      <c r="B21" s="27" t="s">
        <v>65</v>
      </c>
      <c r="C21" s="28">
        <f>SUM([1]Ahmednagar:Yavatmal!C16)+SUM([1]Ahmednagar:Yavatmal!C8)</f>
        <v>45676.78683090167</v>
      </c>
      <c r="D21" s="28">
        <f>SUM([1]Ahmednagar:Yavatmal!D16)+SUM([1]Ahmednagar:Yavatmal!D8)</f>
        <v>11470.383169098332</v>
      </c>
      <c r="E21" s="28">
        <f>SUM([1]Ahmednagar:Yavatmal!E16)+SUM([1]Ahmednagar:Yavatmal!E8)</f>
        <v>28223</v>
      </c>
      <c r="F21" s="28">
        <f>SUM([1]Ahmednagar:Yavatmal!F16)+SUM([1]Ahmednagar:Yavatmal!F8)</f>
        <v>29220.89</v>
      </c>
      <c r="G21" s="28">
        <f>SUM([1]Ahmednagar:Yavatmal!G16)+SUM([1]Ahmednagar:Yavatmal!G8)</f>
        <v>6671</v>
      </c>
      <c r="H21" s="28">
        <f>SUM([1]Ahmednagar:Yavatmal!H16)+SUM([1]Ahmednagar:Yavatmal!H8)</f>
        <v>6859.69</v>
      </c>
      <c r="I21" s="29">
        <f t="shared" si="1"/>
        <v>63.9731733061206</v>
      </c>
      <c r="J21" s="29">
        <f t="shared" si="2"/>
        <v>59.803494781937857</v>
      </c>
      <c r="K21" s="28">
        <f>SUM([1]Ahmednagar:Yavatmal!K16)+SUM([1]Ahmednagar:Yavatmal!K8)</f>
        <v>57147.17</v>
      </c>
      <c r="L21" s="28">
        <f>SUM([1]Ahmednagar:Yavatmal!L16)+SUM([1]Ahmednagar:Yavatmal!L8)</f>
        <v>34894</v>
      </c>
      <c r="M21" s="28">
        <f>SUM([1]Ahmednagar:Yavatmal!M16)+SUM([1]Ahmednagar:Yavatmal!M8)</f>
        <v>36080.58</v>
      </c>
      <c r="N21" s="30">
        <f t="shared" si="3"/>
        <v>63.13624979154698</v>
      </c>
      <c r="Q21" s="10"/>
      <c r="R21" s="10"/>
    </row>
    <row r="22" spans="1:18" ht="15" customHeight="1" x14ac:dyDescent="0.2">
      <c r="A22" s="4">
        <v>7</v>
      </c>
      <c r="B22" s="27" t="s">
        <v>66</v>
      </c>
      <c r="C22" s="28">
        <f>SUM([1]Ahmednagar:Yavatmal!C17)</f>
        <v>27756.365202106161</v>
      </c>
      <c r="D22" s="28">
        <f>SUM([1]Ahmednagar:Yavatmal!D17)</f>
        <v>12179.294797893839</v>
      </c>
      <c r="E22" s="28">
        <f>SUM([1]Ahmednagar:Yavatmal!E17)</f>
        <v>8570</v>
      </c>
      <c r="F22" s="28">
        <f>SUM([1]Ahmednagar:Yavatmal!F17)</f>
        <v>10292.98</v>
      </c>
      <c r="G22" s="28">
        <f>SUM([1]Ahmednagar:Yavatmal!G17)</f>
        <v>5708</v>
      </c>
      <c r="H22" s="28">
        <f>SUM([1]Ahmednagar:Yavatmal!H17)</f>
        <v>7211.37</v>
      </c>
      <c r="I22" s="29">
        <f t="shared" si="1"/>
        <v>37.083313773443813</v>
      </c>
      <c r="J22" s="29">
        <f t="shared" si="2"/>
        <v>59.210078413136522</v>
      </c>
      <c r="K22" s="28">
        <f t="shared" si="0"/>
        <v>39935.660000000003</v>
      </c>
      <c r="L22" s="28">
        <f>SUM([1]Ahmednagar:Yavatmal!L17)</f>
        <v>14278</v>
      </c>
      <c r="M22" s="28">
        <f>SUM([1]Ahmednagar:Yavatmal!M17)</f>
        <v>17504.349999999999</v>
      </c>
      <c r="N22" s="30">
        <f t="shared" si="3"/>
        <v>43.831377771144879</v>
      </c>
      <c r="Q22" s="10"/>
      <c r="R22" s="10"/>
    </row>
    <row r="23" spans="1:18" ht="15" customHeight="1" x14ac:dyDescent="0.2">
      <c r="A23" s="4">
        <v>8</v>
      </c>
      <c r="B23" s="27" t="s">
        <v>67</v>
      </c>
      <c r="C23" s="28">
        <f>SUM([1]Ahmednagar:Yavatmal!C19)</f>
        <v>1555.8578740254611</v>
      </c>
      <c r="D23" s="28">
        <f>SUM([1]Ahmednagar:Yavatmal!D19)</f>
        <v>516.67212597453909</v>
      </c>
      <c r="E23" s="28">
        <f>SUM([1]Ahmednagar:Yavatmal!E19)</f>
        <v>56</v>
      </c>
      <c r="F23" s="28">
        <f>SUM([1]Ahmednagar:Yavatmal!F19)</f>
        <v>116.46</v>
      </c>
      <c r="G23" s="28">
        <f>SUM([1]Ahmednagar:Yavatmal!G19)</f>
        <v>31</v>
      </c>
      <c r="H23" s="28">
        <f>SUM([1]Ahmednagar:Yavatmal!H19)</f>
        <v>68.099999999999994</v>
      </c>
      <c r="I23" s="29">
        <f t="shared" si="1"/>
        <v>7.4852595435779605</v>
      </c>
      <c r="J23" s="29">
        <f t="shared" si="2"/>
        <v>13.180505890762117</v>
      </c>
      <c r="K23" s="28">
        <f t="shared" si="0"/>
        <v>2072.5300000000002</v>
      </c>
      <c r="L23" s="28">
        <f>SUM([1]Ahmednagar:Yavatmal!L19)</f>
        <v>87</v>
      </c>
      <c r="M23" s="28">
        <f>SUM([1]Ahmednagar:Yavatmal!M19)</f>
        <v>184.56</v>
      </c>
      <c r="N23" s="30">
        <f t="shared" si="3"/>
        <v>8.9050580691232444</v>
      </c>
      <c r="Q23" s="10"/>
      <c r="R23" s="10"/>
    </row>
    <row r="24" spans="1:18" ht="15" customHeight="1" x14ac:dyDescent="0.2">
      <c r="A24" s="4">
        <v>9</v>
      </c>
      <c r="B24" s="27" t="s">
        <v>68</v>
      </c>
      <c r="C24" s="28">
        <f>SUM([1]Ahmednagar:Yavatmal!C20)+SUM([1]Ahmednagar:Yavatmal!C18)+SUM([1]Ahmednagar:Yavatmal!C25)</f>
        <v>53988.018536957854</v>
      </c>
      <c r="D24" s="28">
        <f>SUM([1]Ahmednagar:Yavatmal!D20)+SUM([1]Ahmednagar:Yavatmal!D18)+SUM([1]Ahmednagar:Yavatmal!D25)</f>
        <v>16373.521463042141</v>
      </c>
      <c r="E24" s="28">
        <f>SUM([1]Ahmednagar:Yavatmal!E20)+SUM([1]Ahmednagar:Yavatmal!E18)+SUM([1]Ahmednagar:Yavatmal!E25)</f>
        <v>14331</v>
      </c>
      <c r="F24" s="28">
        <f>SUM([1]Ahmednagar:Yavatmal!F20)+SUM([1]Ahmednagar:Yavatmal!F18)+SUM([1]Ahmednagar:Yavatmal!F25)</f>
        <v>19015.760000000006</v>
      </c>
      <c r="G24" s="28">
        <f>SUM([1]Ahmednagar:Yavatmal!G20)+SUM([1]Ahmednagar:Yavatmal!G18)+SUM([1]Ahmednagar:Yavatmal!G25)</f>
        <v>4882</v>
      </c>
      <c r="H24" s="28">
        <f>SUM([1]Ahmednagar:Yavatmal!H20)+SUM([1]Ahmednagar:Yavatmal!H18)+SUM([1]Ahmednagar:Yavatmal!H25)</f>
        <v>7028.75</v>
      </c>
      <c r="I24" s="29">
        <f t="shared" si="1"/>
        <v>35.222185431722487</v>
      </c>
      <c r="J24" s="29">
        <f t="shared" si="2"/>
        <v>42.927540149900558</v>
      </c>
      <c r="K24" s="28">
        <f>SUM([1]Ahmednagar:Yavatmal!K20)+SUM([1]Ahmednagar:Yavatmal!K18)+SUM([1]Ahmednagar:Yavatmal!K25)</f>
        <v>70361.540000000023</v>
      </c>
      <c r="L24" s="28">
        <f>SUM([1]Ahmednagar:Yavatmal!L20)+SUM([1]Ahmednagar:Yavatmal!L18)+SUM([1]Ahmednagar:Yavatmal!L25)</f>
        <v>19213</v>
      </c>
      <c r="M24" s="28">
        <f>SUM([1]Ahmednagar:Yavatmal!M20)+SUM([1]Ahmednagar:Yavatmal!M18)+SUM([1]Ahmednagar:Yavatmal!M25)</f>
        <v>26044.509999999995</v>
      </c>
      <c r="N24" s="30">
        <f t="shared" si="3"/>
        <v>37.015264304902914</v>
      </c>
      <c r="Q24" s="10"/>
      <c r="R24" s="10"/>
    </row>
    <row r="25" spans="1:18" ht="15" customHeight="1" x14ac:dyDescent="0.2">
      <c r="A25" s="4">
        <v>10</v>
      </c>
      <c r="B25" s="27" t="s">
        <v>69</v>
      </c>
      <c r="C25" s="28">
        <f>SUM([1]Ahmednagar:Yavatmal!C21)</f>
        <v>876033.756151309</v>
      </c>
      <c r="D25" s="28">
        <f>SUM([1]Ahmednagar:Yavatmal!D21)</f>
        <v>266063.61384869105</v>
      </c>
      <c r="E25" s="28">
        <f>SUM([1]Ahmednagar:Yavatmal!E21)</f>
        <v>557469</v>
      </c>
      <c r="F25" s="28">
        <f>SUM([1]Ahmednagar:Yavatmal!F21)</f>
        <v>462975.61999999994</v>
      </c>
      <c r="G25" s="28">
        <f>SUM([1]Ahmednagar:Yavatmal!G21)</f>
        <v>234481</v>
      </c>
      <c r="H25" s="28">
        <f>SUM([1]Ahmednagar:Yavatmal!H21)</f>
        <v>257444.21</v>
      </c>
      <c r="I25" s="29">
        <f t="shared" si="1"/>
        <v>52.849061665614002</v>
      </c>
      <c r="J25" s="29">
        <f t="shared" si="2"/>
        <v>96.760397363619646</v>
      </c>
      <c r="K25" s="28">
        <f t="shared" si="0"/>
        <v>1142097.3700000001</v>
      </c>
      <c r="L25" s="28">
        <f>SUM([1]Ahmednagar:Yavatmal!L21)</f>
        <v>791950</v>
      </c>
      <c r="M25" s="28">
        <f>SUM([1]Ahmednagar:Yavatmal!M21)</f>
        <v>720419.83000000007</v>
      </c>
      <c r="N25" s="30">
        <f t="shared" si="3"/>
        <v>63.07866990360025</v>
      </c>
      <c r="Q25" s="10"/>
      <c r="R25" s="10"/>
    </row>
    <row r="26" spans="1:18" ht="15" customHeight="1" x14ac:dyDescent="0.2">
      <c r="A26" s="4">
        <v>11</v>
      </c>
      <c r="B26" s="27" t="s">
        <v>70</v>
      </c>
      <c r="C26" s="28">
        <f>SUM([1]Ahmednagar:Yavatmal!C23)</f>
        <v>30724.693355032752</v>
      </c>
      <c r="D26" s="28">
        <f>SUM([1]Ahmednagar:Yavatmal!D23)</f>
        <v>9122.6766449672523</v>
      </c>
      <c r="E26" s="28">
        <f>SUM([1]Ahmednagar:Yavatmal!E23)</f>
        <v>12096</v>
      </c>
      <c r="F26" s="28">
        <f>SUM([1]Ahmednagar:Yavatmal!F23)</f>
        <v>15009.320000000002</v>
      </c>
      <c r="G26" s="28">
        <f>SUM([1]Ahmednagar:Yavatmal!G23)</f>
        <v>3140</v>
      </c>
      <c r="H26" s="28">
        <f>SUM([1]Ahmednagar:Yavatmal!H23)</f>
        <v>4708.7199999999993</v>
      </c>
      <c r="I26" s="29">
        <f t="shared" si="1"/>
        <v>48.851000159913561</v>
      </c>
      <c r="J26" s="29">
        <f t="shared" si="2"/>
        <v>51.615553014231629</v>
      </c>
      <c r="K26" s="28">
        <f t="shared" si="0"/>
        <v>39847.370000000003</v>
      </c>
      <c r="L26" s="28">
        <f>SUM([1]Ahmednagar:Yavatmal!L23)</f>
        <v>15236</v>
      </c>
      <c r="M26" s="28">
        <f>SUM([1]Ahmednagar:Yavatmal!M23)</f>
        <v>19718.04</v>
      </c>
      <c r="N26" s="30">
        <f t="shared" si="3"/>
        <v>49.483918261104812</v>
      </c>
      <c r="Q26" s="10"/>
      <c r="R26" s="10"/>
    </row>
    <row r="27" spans="1:18" ht="15" customHeight="1" x14ac:dyDescent="0.2">
      <c r="A27" s="4">
        <v>12</v>
      </c>
      <c r="B27" s="27" t="s">
        <v>71</v>
      </c>
      <c r="C27" s="28">
        <f>SUM([1]Ahmednagar:Yavatmal!C24)+SUM([1]Ahmednagar:Yavatmal!C9)+SUM([1]Ahmednagar:Yavatmal!C15)</f>
        <v>174441.81947488603</v>
      </c>
      <c r="D27" s="28">
        <f>SUM([1]Ahmednagar:Yavatmal!D24)+SUM([1]Ahmednagar:Yavatmal!D9)+SUM([1]Ahmednagar:Yavatmal!D15)</f>
        <v>69606.030525113936</v>
      </c>
      <c r="E27" s="28">
        <f>SUM([1]Ahmednagar:Yavatmal!E24)+SUM([1]Ahmednagar:Yavatmal!E9)+SUM([1]Ahmednagar:Yavatmal!E15)</f>
        <v>91944</v>
      </c>
      <c r="F27" s="28">
        <f>SUM([1]Ahmednagar:Yavatmal!F24)+SUM([1]Ahmednagar:Yavatmal!F9)+SUM([1]Ahmednagar:Yavatmal!F15)</f>
        <v>113923.91410000001</v>
      </c>
      <c r="G27" s="28">
        <f>SUM([1]Ahmednagar:Yavatmal!G24)+SUM([1]Ahmednagar:Yavatmal!G9)+SUM([1]Ahmednagar:Yavatmal!G15)</f>
        <v>30564</v>
      </c>
      <c r="H27" s="28">
        <f>SUM([1]Ahmednagar:Yavatmal!H24)+SUM([1]Ahmednagar:Yavatmal!H9)+SUM([1]Ahmednagar:Yavatmal!H15)</f>
        <v>47584.549999999988</v>
      </c>
      <c r="I27" s="29">
        <f t="shared" si="1"/>
        <v>65.307685073991877</v>
      </c>
      <c r="J27" s="29">
        <f t="shared" si="2"/>
        <v>68.362683004644879</v>
      </c>
      <c r="K27" s="28">
        <f>SUM([1]Ahmednagar:Yavatmal!K24)+SUM([1]Ahmednagar:Yavatmal!K9)+SUM([1]Ahmednagar:Yavatmal!K15)</f>
        <v>244047.84999999998</v>
      </c>
      <c r="L27" s="28">
        <f>SUM([1]Ahmednagar:Yavatmal!L24)+SUM([1]Ahmednagar:Yavatmal!L9)+SUM([1]Ahmednagar:Yavatmal!L15)</f>
        <v>122508</v>
      </c>
      <c r="M27" s="28">
        <f>SUM([1]Ahmednagar:Yavatmal!M24)+SUM([1]Ahmednagar:Yavatmal!M9)+SUM([1]Ahmednagar:Yavatmal!M15)</f>
        <v>161508.46410000001</v>
      </c>
      <c r="N27" s="30">
        <f t="shared" si="3"/>
        <v>66.179015344736712</v>
      </c>
      <c r="Q27" s="10"/>
      <c r="R27" s="10"/>
    </row>
    <row r="28" spans="1:18" ht="15" customHeight="1" x14ac:dyDescent="0.2">
      <c r="A28" s="31"/>
      <c r="B28" s="32" t="s">
        <v>72</v>
      </c>
      <c r="C28" s="33">
        <f t="shared" ref="C28:H28" si="4">SUM(C16:C27)</f>
        <v>2428098.8326183795</v>
      </c>
      <c r="D28" s="33">
        <f t="shared" si="4"/>
        <v>866835.14738162048</v>
      </c>
      <c r="E28" s="33">
        <f t="shared" si="4"/>
        <v>1423950.0715000001</v>
      </c>
      <c r="F28" s="33">
        <f t="shared" si="4"/>
        <v>1473315.8301338723</v>
      </c>
      <c r="G28" s="33">
        <f t="shared" si="4"/>
        <v>583509</v>
      </c>
      <c r="H28" s="33">
        <f t="shared" si="4"/>
        <v>706873.00176999997</v>
      </c>
      <c r="I28" s="34">
        <f>(F28/C28)*100</f>
        <v>60.677753736453077</v>
      </c>
      <c r="J28" s="34">
        <f>(H28/D28)*100</f>
        <v>81.546416744313461</v>
      </c>
      <c r="K28" s="33">
        <f>SUM(K16:K27)</f>
        <v>3294933.98</v>
      </c>
      <c r="L28" s="33">
        <f>SUM(L16:L27)</f>
        <v>2007459.0715000001</v>
      </c>
      <c r="M28" s="33">
        <f>SUM(M16:M27)</f>
        <v>2180188.8319038725</v>
      </c>
      <c r="N28" s="34">
        <f>(M28/K28)*100</f>
        <v>66.167906402296794</v>
      </c>
      <c r="Q28" s="10"/>
      <c r="R28" s="10"/>
    </row>
    <row r="29" spans="1:18" ht="15" customHeight="1" x14ac:dyDescent="0.2">
      <c r="A29" s="35">
        <v>13</v>
      </c>
      <c r="B29" s="36" t="s">
        <v>73</v>
      </c>
      <c r="C29" s="28">
        <f>SUM([1]Ahmednagar:Yavatmal!C27)</f>
        <v>61551.395706238436</v>
      </c>
      <c r="D29" s="28">
        <f>SUM([1]Ahmednagar:Yavatmal!D27)</f>
        <v>23745.734293761561</v>
      </c>
      <c r="E29" s="37">
        <f>SUM([1]Ahmednagar:Yavatmal!E27)</f>
        <v>9300</v>
      </c>
      <c r="F29" s="37">
        <f>SUM([1]Ahmednagar:Yavatmal!F27)</f>
        <v>41644.040000000008</v>
      </c>
      <c r="G29" s="37">
        <f>SUM([1]Ahmednagar:Yavatmal!G27)</f>
        <v>6959</v>
      </c>
      <c r="H29" s="37">
        <f>SUM([1]Ahmednagar:Yavatmal!H27)</f>
        <v>24216.400000000001</v>
      </c>
      <c r="I29" s="38">
        <f>(F29/C29)*100</f>
        <v>67.657344763961618</v>
      </c>
      <c r="J29" s="38">
        <f>(H29/D29)*100</f>
        <v>101.98210634556833</v>
      </c>
      <c r="K29" s="37">
        <f>C29+D29</f>
        <v>85297.13</v>
      </c>
      <c r="L29" s="37">
        <f>SUM([1]Ahmednagar:Yavatmal!L27)</f>
        <v>16259</v>
      </c>
      <c r="M29" s="37">
        <f>SUM([1]Ahmednagar:Yavatmal!M27)</f>
        <v>65860.44</v>
      </c>
      <c r="N29" s="38">
        <f>(M29/K29)*100</f>
        <v>77.212961327069266</v>
      </c>
      <c r="Q29" s="10"/>
      <c r="R29" s="10"/>
    </row>
    <row r="30" spans="1:18" ht="15" customHeight="1" x14ac:dyDescent="0.2">
      <c r="A30" s="39">
        <v>14</v>
      </c>
      <c r="B30" s="40" t="s">
        <v>74</v>
      </c>
      <c r="C30" s="28">
        <f>SUM([1]Ahmednagar:Yavatmal!C28)</f>
        <v>677.22347981092275</v>
      </c>
      <c r="D30" s="28">
        <f>SUM([1]Ahmednagar:Yavatmal!D28)</f>
        <v>127.96652018907716</v>
      </c>
      <c r="E30" s="28">
        <f>SUM([1]Ahmednagar:Yavatmal!E28)</f>
        <v>0</v>
      </c>
      <c r="F30" s="28">
        <f>SUM([1]Ahmednagar:Yavatmal!F28)</f>
        <v>0</v>
      </c>
      <c r="G30" s="28">
        <f>SUM([1]Ahmednagar:Yavatmal!G28)</f>
        <v>0</v>
      </c>
      <c r="H30" s="28">
        <f>SUM([1]Ahmednagar:Yavatmal!H28)</f>
        <v>0</v>
      </c>
      <c r="I30" s="29">
        <f t="shared" ref="I30:I41" si="5">(F30/C30)*100</f>
        <v>0</v>
      </c>
      <c r="J30" s="29">
        <f t="shared" ref="J30:J41" si="6">(H30/D30)*100</f>
        <v>0</v>
      </c>
      <c r="K30" s="28">
        <f t="shared" ref="K30:K41" si="7">C30+D30</f>
        <v>805.18999999999994</v>
      </c>
      <c r="L30" s="28">
        <f>SUM([1]Ahmednagar:Yavatmal!L28)</f>
        <v>0</v>
      </c>
      <c r="M30" s="28">
        <f>SUM([1]Ahmednagar:Yavatmal!M28)</f>
        <v>0</v>
      </c>
      <c r="N30" s="30">
        <f t="shared" ref="N30:N41" si="8">(M30/K30)*100</f>
        <v>0</v>
      </c>
      <c r="Q30" s="10"/>
      <c r="R30" s="10"/>
    </row>
    <row r="31" spans="1:18" ht="15" customHeight="1" x14ac:dyDescent="0.2">
      <c r="A31" s="35">
        <v>15</v>
      </c>
      <c r="B31" s="40" t="s">
        <v>75</v>
      </c>
      <c r="C31" s="28">
        <f>SUM([1]Ahmednagar:Yavatmal!C29)</f>
        <v>157.29161620562533</v>
      </c>
      <c r="D31" s="28">
        <f>SUM([1]Ahmednagar:Yavatmal!D29)</f>
        <v>122.59838379437467</v>
      </c>
      <c r="E31" s="28">
        <f>SUM([1]Ahmednagar:Yavatmal!E29)</f>
        <v>38</v>
      </c>
      <c r="F31" s="28">
        <f>SUM([1]Ahmednagar:Yavatmal!F29)</f>
        <v>80</v>
      </c>
      <c r="G31" s="28">
        <f>SUM([1]Ahmednagar:Yavatmal!G29)</f>
        <v>2</v>
      </c>
      <c r="H31" s="28">
        <f>SUM([1]Ahmednagar:Yavatmal!H29)</f>
        <v>15</v>
      </c>
      <c r="I31" s="29">
        <f t="shared" si="5"/>
        <v>50.86094346911473</v>
      </c>
      <c r="J31" s="29">
        <f t="shared" si="6"/>
        <v>12.235071569261798</v>
      </c>
      <c r="K31" s="28">
        <f t="shared" si="7"/>
        <v>279.89</v>
      </c>
      <c r="L31" s="28">
        <f>SUM([1]Ahmednagar:Yavatmal!L29)</f>
        <v>40</v>
      </c>
      <c r="M31" s="28">
        <f>SUM([1]Ahmednagar:Yavatmal!M29)</f>
        <v>95</v>
      </c>
      <c r="N31" s="30">
        <f t="shared" si="8"/>
        <v>33.941905748686985</v>
      </c>
      <c r="Q31" s="10"/>
      <c r="R31" s="10"/>
    </row>
    <row r="32" spans="1:18" ht="15" customHeight="1" x14ac:dyDescent="0.2">
      <c r="A32" s="39">
        <v>16</v>
      </c>
      <c r="B32" s="40" t="s">
        <v>76</v>
      </c>
      <c r="C32" s="28">
        <f>SUM([1]Ahmednagar:Yavatmal!C30)</f>
        <v>1626.8928450535454</v>
      </c>
      <c r="D32" s="28">
        <f>SUM([1]Ahmednagar:Yavatmal!D30)</f>
        <v>389.72715494645439</v>
      </c>
      <c r="E32" s="28">
        <f>SUM([1]Ahmednagar:Yavatmal!E30)</f>
        <v>174</v>
      </c>
      <c r="F32" s="28">
        <f>SUM([1]Ahmednagar:Yavatmal!F30)</f>
        <v>445</v>
      </c>
      <c r="G32" s="28">
        <f>SUM([1]Ahmednagar:Yavatmal!G30)</f>
        <v>111</v>
      </c>
      <c r="H32" s="28">
        <f>SUM([1]Ahmednagar:Yavatmal!H30)</f>
        <v>160</v>
      </c>
      <c r="I32" s="29">
        <f t="shared" si="5"/>
        <v>27.352754138232989</v>
      </c>
      <c r="J32" s="29">
        <f t="shared" si="6"/>
        <v>41.054362768738251</v>
      </c>
      <c r="K32" s="28">
        <f t="shared" si="7"/>
        <v>2016.62</v>
      </c>
      <c r="L32" s="28">
        <f>SUM([1]Ahmednagar:Yavatmal!L30)</f>
        <v>285</v>
      </c>
      <c r="M32" s="28">
        <f>SUM([1]Ahmednagar:Yavatmal!M30)</f>
        <v>605</v>
      </c>
      <c r="N32" s="30">
        <f t="shared" si="8"/>
        <v>30.000694230940884</v>
      </c>
      <c r="Q32" s="10"/>
      <c r="R32" s="10"/>
    </row>
    <row r="33" spans="1:18" ht="15" customHeight="1" x14ac:dyDescent="0.2">
      <c r="A33" s="35">
        <v>17</v>
      </c>
      <c r="B33" s="40" t="s">
        <v>77</v>
      </c>
      <c r="C33" s="28">
        <f>SUM([1]Ahmednagar:Yavatmal!C31)</f>
        <v>9288.6603905928205</v>
      </c>
      <c r="D33" s="28">
        <f>SUM([1]Ahmednagar:Yavatmal!D31)</f>
        <v>7715.2896094071812</v>
      </c>
      <c r="E33" s="28">
        <f>SUM([1]Ahmednagar:Yavatmal!E31)</f>
        <v>13472</v>
      </c>
      <c r="F33" s="28">
        <f>SUM([1]Ahmednagar:Yavatmal!F31)</f>
        <v>25774.514900000002</v>
      </c>
      <c r="G33" s="28">
        <f>SUM([1]Ahmednagar:Yavatmal!G31)</f>
        <v>6592</v>
      </c>
      <c r="H33" s="28">
        <f>SUM([1]Ahmednagar:Yavatmal!H31)</f>
        <v>10468</v>
      </c>
      <c r="I33" s="29">
        <f t="shared" si="5"/>
        <v>277.48366089585306</v>
      </c>
      <c r="J33" s="29">
        <f t="shared" si="6"/>
        <v>135.67863981718151</v>
      </c>
      <c r="K33" s="28">
        <f t="shared" si="7"/>
        <v>17003.95</v>
      </c>
      <c r="L33" s="28">
        <f>SUM([1]Ahmednagar:Yavatmal!L31)</f>
        <v>20064</v>
      </c>
      <c r="M33" s="28">
        <f>SUM([1]Ahmednagar:Yavatmal!M31)</f>
        <v>36242.514899999995</v>
      </c>
      <c r="N33" s="30">
        <f t="shared" si="8"/>
        <v>213.1417400074688</v>
      </c>
      <c r="Q33" s="10"/>
      <c r="R33" s="10"/>
    </row>
    <row r="34" spans="1:18" ht="15" customHeight="1" x14ac:dyDescent="0.2">
      <c r="A34" s="39">
        <v>18</v>
      </c>
      <c r="B34" s="40" t="s">
        <v>78</v>
      </c>
      <c r="C34" s="28">
        <f>SUM([1]Ahmednagar:Yavatmal!C32)</f>
        <v>136145.38815455299</v>
      </c>
      <c r="D34" s="28">
        <f>SUM([1]Ahmednagar:Yavatmal!D32)</f>
        <v>48826.331845447028</v>
      </c>
      <c r="E34" s="28">
        <f>SUM([1]Ahmednagar:Yavatmal!E32)</f>
        <v>24715</v>
      </c>
      <c r="F34" s="28">
        <f>SUM([1]Ahmednagar:Yavatmal!F32)</f>
        <v>82098.081684000019</v>
      </c>
      <c r="G34" s="28">
        <f>SUM([1]Ahmednagar:Yavatmal!G32)</f>
        <v>23968</v>
      </c>
      <c r="H34" s="28">
        <f>SUM([1]Ahmednagar:Yavatmal!H32)</f>
        <v>76288.902586900003</v>
      </c>
      <c r="I34" s="29">
        <f t="shared" si="5"/>
        <v>60.301772095872849</v>
      </c>
      <c r="J34" s="29">
        <f t="shared" si="6"/>
        <v>156.24541042399403</v>
      </c>
      <c r="K34" s="28">
        <f t="shared" si="7"/>
        <v>184971.72000000003</v>
      </c>
      <c r="L34" s="28">
        <f>SUM([1]Ahmednagar:Yavatmal!L32)</f>
        <v>48683</v>
      </c>
      <c r="M34" s="28">
        <f>SUM([1]Ahmednagar:Yavatmal!M32)</f>
        <v>158386.98427090002</v>
      </c>
      <c r="N34" s="30">
        <f t="shared" si="8"/>
        <v>85.627675555430855</v>
      </c>
      <c r="Q34" s="10"/>
      <c r="R34" s="10"/>
    </row>
    <row r="35" spans="1:18" ht="15" customHeight="1" x14ac:dyDescent="0.2">
      <c r="A35" s="35">
        <v>19</v>
      </c>
      <c r="B35" s="40" t="s">
        <v>79</v>
      </c>
      <c r="C35" s="28">
        <f>SUM([1]Ahmednagar:Yavatmal!C33)</f>
        <v>160317.79816735233</v>
      </c>
      <c r="D35" s="28">
        <f>SUM([1]Ahmednagar:Yavatmal!D33)</f>
        <v>70270.701832647683</v>
      </c>
      <c r="E35" s="28">
        <f>SUM([1]Ahmednagar:Yavatmal!E33)</f>
        <v>39516.073746000002</v>
      </c>
      <c r="F35" s="28">
        <f>SUM([1]Ahmednagar:Yavatmal!F33)</f>
        <v>83194.678962356193</v>
      </c>
      <c r="G35" s="28">
        <f>SUM([1]Ahmednagar:Yavatmal!G33)</f>
        <v>22576</v>
      </c>
      <c r="H35" s="28">
        <f>SUM([1]Ahmednagar:Yavatmal!H33)</f>
        <v>43800</v>
      </c>
      <c r="I35" s="29">
        <f t="shared" si="5"/>
        <v>51.893601280321377</v>
      </c>
      <c r="J35" s="29">
        <f t="shared" si="6"/>
        <v>62.33038643090736</v>
      </c>
      <c r="K35" s="28">
        <f t="shared" si="7"/>
        <v>230588.5</v>
      </c>
      <c r="L35" s="28">
        <f>SUM([1]Ahmednagar:Yavatmal!L33)</f>
        <v>62092.073745999995</v>
      </c>
      <c r="M35" s="28">
        <f>SUM([1]Ahmednagar:Yavatmal!M33)</f>
        <v>126994.67896235621</v>
      </c>
      <c r="N35" s="30">
        <f t="shared" si="8"/>
        <v>55.074159796501654</v>
      </c>
      <c r="Q35" s="10"/>
      <c r="R35" s="10"/>
    </row>
    <row r="36" spans="1:18" ht="15" customHeight="1" x14ac:dyDescent="0.2">
      <c r="A36" s="39">
        <v>20</v>
      </c>
      <c r="B36" s="40" t="s">
        <v>80</v>
      </c>
      <c r="C36" s="28">
        <f>SUM([1]Ahmednagar:Yavatmal!C34)</f>
        <v>98511.256485736783</v>
      </c>
      <c r="D36" s="28">
        <f>SUM([1]Ahmednagar:Yavatmal!D34)</f>
        <v>42130.653514263235</v>
      </c>
      <c r="E36" s="28">
        <f>SUM([1]Ahmednagar:Yavatmal!E34)</f>
        <v>34385</v>
      </c>
      <c r="F36" s="28">
        <f>SUM([1]Ahmednagar:Yavatmal!F34)</f>
        <v>52039.55271180001</v>
      </c>
      <c r="G36" s="28">
        <f>SUM([1]Ahmednagar:Yavatmal!G34)</f>
        <v>19293</v>
      </c>
      <c r="H36" s="28">
        <f>SUM([1]Ahmednagar:Yavatmal!H34)</f>
        <v>25784.9</v>
      </c>
      <c r="I36" s="29">
        <f t="shared" si="5"/>
        <v>52.825996305645226</v>
      </c>
      <c r="J36" s="29">
        <f t="shared" si="6"/>
        <v>61.202231271514897</v>
      </c>
      <c r="K36" s="28">
        <f t="shared" si="7"/>
        <v>140641.91000000003</v>
      </c>
      <c r="L36" s="28">
        <f>SUM([1]Ahmednagar:Yavatmal!L34)</f>
        <v>53678</v>
      </c>
      <c r="M36" s="28">
        <f>SUM([1]Ahmednagar:Yavatmal!M34)</f>
        <v>77824.452711800026</v>
      </c>
      <c r="N36" s="30">
        <f t="shared" si="8"/>
        <v>55.335179045705516</v>
      </c>
      <c r="Q36" s="10"/>
      <c r="R36" s="10"/>
    </row>
    <row r="37" spans="1:18" ht="15" customHeight="1" x14ac:dyDescent="0.2">
      <c r="A37" s="35">
        <v>21</v>
      </c>
      <c r="B37" s="40" t="s">
        <v>81</v>
      </c>
      <c r="C37" s="28">
        <f>SUM([1]Ahmednagar:Yavatmal!C35)</f>
        <v>385.64999913828268</v>
      </c>
      <c r="D37" s="28">
        <f>SUM([1]Ahmednagar:Yavatmal!D35)</f>
        <v>166.60000086171735</v>
      </c>
      <c r="E37" s="28">
        <f>SUM([1]Ahmednagar:Yavatmal!E35)</f>
        <v>0</v>
      </c>
      <c r="F37" s="28">
        <f>SUM([1]Ahmednagar:Yavatmal!F35)</f>
        <v>0</v>
      </c>
      <c r="G37" s="28">
        <f>SUM([1]Ahmednagar:Yavatmal!G35)</f>
        <v>0</v>
      </c>
      <c r="H37" s="28">
        <f>SUM([1]Ahmednagar:Yavatmal!H35)</f>
        <v>0</v>
      </c>
      <c r="I37" s="29">
        <f t="shared" si="5"/>
        <v>0</v>
      </c>
      <c r="J37" s="29">
        <f t="shared" si="6"/>
        <v>0</v>
      </c>
      <c r="K37" s="28">
        <f t="shared" si="7"/>
        <v>552.25</v>
      </c>
      <c r="L37" s="28">
        <f>SUM([1]Ahmednagar:Yavatmal!L35)</f>
        <v>0</v>
      </c>
      <c r="M37" s="28">
        <f>SUM([1]Ahmednagar:Yavatmal!M35)</f>
        <v>0</v>
      </c>
      <c r="N37" s="30">
        <f t="shared" si="8"/>
        <v>0</v>
      </c>
      <c r="Q37" s="10"/>
      <c r="R37" s="10"/>
    </row>
    <row r="38" spans="1:18" ht="15" customHeight="1" x14ac:dyDescent="0.2">
      <c r="A38" s="39">
        <v>22</v>
      </c>
      <c r="B38" s="40" t="s">
        <v>82</v>
      </c>
      <c r="C38" s="28">
        <f>SUM([1]Ahmednagar:Yavatmal!C36)</f>
        <v>2239.3864944365582</v>
      </c>
      <c r="D38" s="28">
        <f>SUM([1]Ahmednagar:Yavatmal!D36)</f>
        <v>1627.8635055634418</v>
      </c>
      <c r="E38" s="28">
        <f>SUM([1]Ahmednagar:Yavatmal!E36)</f>
        <v>316</v>
      </c>
      <c r="F38" s="28">
        <f>SUM([1]Ahmednagar:Yavatmal!F36)</f>
        <v>4931.0594733999997</v>
      </c>
      <c r="G38" s="28">
        <f>SUM([1]Ahmednagar:Yavatmal!G36)</f>
        <v>142</v>
      </c>
      <c r="H38" s="28">
        <f>SUM([1]Ahmednagar:Yavatmal!H36)</f>
        <v>2415</v>
      </c>
      <c r="I38" s="29">
        <f t="shared" si="5"/>
        <v>220.19689257082354</v>
      </c>
      <c r="J38" s="29">
        <f t="shared" si="6"/>
        <v>148.35396160343996</v>
      </c>
      <c r="K38" s="28">
        <f t="shared" si="7"/>
        <v>3867.25</v>
      </c>
      <c r="L38" s="28">
        <f>SUM([1]Ahmednagar:Yavatmal!L36)</f>
        <v>458</v>
      </c>
      <c r="M38" s="28">
        <f>SUM([1]Ahmednagar:Yavatmal!M36)</f>
        <v>7346.0594733999997</v>
      </c>
      <c r="N38" s="30">
        <f t="shared" si="8"/>
        <v>189.95563962505656</v>
      </c>
      <c r="Q38" s="10"/>
      <c r="R38" s="10"/>
    </row>
    <row r="39" spans="1:18" ht="15" customHeight="1" x14ac:dyDescent="0.2">
      <c r="A39" s="35">
        <v>23</v>
      </c>
      <c r="B39" s="40" t="s">
        <v>83</v>
      </c>
      <c r="C39" s="28">
        <f>SUM([1]Ahmednagar:Yavatmal!C37)</f>
        <v>762.88074303802296</v>
      </c>
      <c r="D39" s="28">
        <f>SUM([1]Ahmednagar:Yavatmal!D37)</f>
        <v>639.62925696197703</v>
      </c>
      <c r="E39" s="28">
        <f>SUM([1]Ahmednagar:Yavatmal!E37)</f>
        <v>54</v>
      </c>
      <c r="F39" s="28">
        <f>SUM([1]Ahmednagar:Yavatmal!F37)</f>
        <v>124</v>
      </c>
      <c r="G39" s="28">
        <f>SUM([1]Ahmednagar:Yavatmal!G37)</f>
        <v>20</v>
      </c>
      <c r="H39" s="28">
        <f>SUM([1]Ahmednagar:Yavatmal!H37)</f>
        <v>118</v>
      </c>
      <c r="I39" s="29">
        <f t="shared" si="5"/>
        <v>16.254178799453545</v>
      </c>
      <c r="J39" s="29">
        <f t="shared" si="6"/>
        <v>18.448186776267889</v>
      </c>
      <c r="K39" s="28">
        <f t="shared" si="7"/>
        <v>1402.51</v>
      </c>
      <c r="L39" s="28">
        <f>SUM([1]Ahmednagar:Yavatmal!L37)</f>
        <v>74</v>
      </c>
      <c r="M39" s="28">
        <f>SUM([1]Ahmednagar:Yavatmal!M37)</f>
        <v>242</v>
      </c>
      <c r="N39" s="30">
        <f t="shared" si="8"/>
        <v>17.254778932057526</v>
      </c>
      <c r="Q39" s="10"/>
      <c r="R39" s="10"/>
    </row>
    <row r="40" spans="1:18" ht="15" customHeight="1" x14ac:dyDescent="0.2">
      <c r="A40" s="39">
        <v>24</v>
      </c>
      <c r="B40" s="40" t="s">
        <v>84</v>
      </c>
      <c r="C40" s="28">
        <f>SUM([1]Ahmednagar:Yavatmal!C38)</f>
        <v>26783.184689339556</v>
      </c>
      <c r="D40" s="28">
        <f>SUM([1]Ahmednagar:Yavatmal!D38)</f>
        <v>11996.965310660444</v>
      </c>
      <c r="E40" s="28">
        <f>SUM([1]Ahmednagar:Yavatmal!E38)</f>
        <v>643</v>
      </c>
      <c r="F40" s="28">
        <f>SUM([1]Ahmednagar:Yavatmal!F38)</f>
        <v>3078.5299999999997</v>
      </c>
      <c r="G40" s="28">
        <f>SUM([1]Ahmednagar:Yavatmal!G38)</f>
        <v>238</v>
      </c>
      <c r="H40" s="28">
        <f>SUM([1]Ahmednagar:Yavatmal!H38)</f>
        <v>987.88</v>
      </c>
      <c r="I40" s="29">
        <f t="shared" si="5"/>
        <v>11.494264165027914</v>
      </c>
      <c r="J40" s="29">
        <f t="shared" si="6"/>
        <v>8.2344157411389265</v>
      </c>
      <c r="K40" s="28">
        <f t="shared" si="7"/>
        <v>38780.15</v>
      </c>
      <c r="L40" s="28">
        <f>SUM([1]Ahmednagar:Yavatmal!L38)</f>
        <v>881</v>
      </c>
      <c r="M40" s="28">
        <f>SUM([1]Ahmednagar:Yavatmal!M38)</f>
        <v>4066.4100000000003</v>
      </c>
      <c r="N40" s="30">
        <f t="shared" si="8"/>
        <v>10.48580265935021</v>
      </c>
      <c r="Q40" s="10"/>
      <c r="R40" s="10"/>
    </row>
    <row r="41" spans="1:18" ht="15" customHeight="1" x14ac:dyDescent="0.2">
      <c r="A41" s="35">
        <v>25</v>
      </c>
      <c r="B41" s="40" t="s">
        <v>85</v>
      </c>
      <c r="C41" s="28">
        <f>SUM([1]Ahmednagar:Yavatmal!C39)</f>
        <v>13540.834416047723</v>
      </c>
      <c r="D41" s="28">
        <f>SUM([1]Ahmednagar:Yavatmal!D39)</f>
        <v>9466.4255839522775</v>
      </c>
      <c r="E41" s="28">
        <f>SUM([1]Ahmednagar:Yavatmal!E39)</f>
        <v>2828</v>
      </c>
      <c r="F41" s="28">
        <f>SUM([1]Ahmednagar:Yavatmal!F39)</f>
        <v>6142.89</v>
      </c>
      <c r="G41" s="28">
        <f>SUM([1]Ahmednagar:Yavatmal!G39)</f>
        <v>943</v>
      </c>
      <c r="H41" s="28">
        <f>SUM([1]Ahmednagar:Yavatmal!H39)</f>
        <v>1897.1100000000001</v>
      </c>
      <c r="I41" s="29">
        <f t="shared" si="5"/>
        <v>45.365668106241991</v>
      </c>
      <c r="J41" s="29">
        <f t="shared" si="6"/>
        <v>20.040404724841746</v>
      </c>
      <c r="K41" s="28">
        <f t="shared" si="7"/>
        <v>23007.260000000002</v>
      </c>
      <c r="L41" s="28">
        <f>SUM([1]Ahmednagar:Yavatmal!L39)</f>
        <v>3771</v>
      </c>
      <c r="M41" s="28">
        <f>SUM([1]Ahmednagar:Yavatmal!M39)</f>
        <v>8040</v>
      </c>
      <c r="N41" s="30">
        <f t="shared" si="8"/>
        <v>34.945491118890295</v>
      </c>
      <c r="Q41" s="10"/>
      <c r="R41" s="10"/>
    </row>
    <row r="42" spans="1:18" ht="15" customHeight="1" x14ac:dyDescent="0.2">
      <c r="A42" s="39">
        <v>26</v>
      </c>
      <c r="B42" s="36" t="s">
        <v>86</v>
      </c>
      <c r="C42" s="28">
        <f>SUM([1]Ahmednagar:Yavatmal!C40)</f>
        <v>2353.7661165273835</v>
      </c>
      <c r="D42" s="28">
        <f>SUM([1]Ahmednagar:Yavatmal!D40)</f>
        <v>819.17388347261658</v>
      </c>
      <c r="E42" s="28">
        <f>SUM([1]Ahmednagar:Yavatmal!E40)</f>
        <v>290</v>
      </c>
      <c r="F42" s="28">
        <f>SUM([1]Ahmednagar:Yavatmal!F40)</f>
        <v>813.93000000000006</v>
      </c>
      <c r="G42" s="28">
        <f>SUM([1]Ahmednagar:Yavatmal!G40)</f>
        <v>285</v>
      </c>
      <c r="H42" s="28">
        <f>SUM([1]Ahmednagar:Yavatmal!H40)</f>
        <v>456.5</v>
      </c>
      <c r="I42" s="29">
        <f>(F42/C42)*100</f>
        <v>34.579901303058413</v>
      </c>
      <c r="J42" s="29">
        <f>(H42/D42)*100</f>
        <v>55.726874258346641</v>
      </c>
      <c r="K42" s="28">
        <f>C42+D42</f>
        <v>3172.94</v>
      </c>
      <c r="L42" s="28">
        <f>SUM([1]Ahmednagar:Yavatmal!L40)</f>
        <v>575</v>
      </c>
      <c r="M42" s="28">
        <f>SUM([1]Ahmednagar:Yavatmal!M40)</f>
        <v>1270.43</v>
      </c>
      <c r="N42" s="30">
        <f>(M42/K42)*100</f>
        <v>40.039521705421471</v>
      </c>
      <c r="Q42" s="10"/>
      <c r="R42" s="10"/>
    </row>
    <row r="43" spans="1:18" ht="15" customHeight="1" x14ac:dyDescent="0.2">
      <c r="A43" s="31"/>
      <c r="B43" s="32" t="s">
        <v>87</v>
      </c>
      <c r="C43" s="41">
        <f t="shared" ref="C43:H43" si="9">SUM(C29:C42)</f>
        <v>514341.60930407088</v>
      </c>
      <c r="D43" s="41">
        <f t="shared" si="9"/>
        <v>218045.66069592905</v>
      </c>
      <c r="E43" s="41">
        <f t="shared" si="9"/>
        <v>125731.07374600001</v>
      </c>
      <c r="F43" s="41">
        <f t="shared" si="9"/>
        <v>300366.27773155627</v>
      </c>
      <c r="G43" s="41">
        <f t="shared" si="9"/>
        <v>81129</v>
      </c>
      <c r="H43" s="41">
        <f t="shared" si="9"/>
        <v>186607.6925869</v>
      </c>
      <c r="I43" s="41">
        <f t="shared" ref="I43:I66" si="10">(F43/C43)*100</f>
        <v>58.398207008366754</v>
      </c>
      <c r="J43" s="42">
        <f t="shared" ref="J43:J52" si="11">(H43/D43)*100</f>
        <v>85.581933614872426</v>
      </c>
      <c r="K43" s="41">
        <f t="shared" ref="K43:M43" si="12">SUM(K29:K42)</f>
        <v>732387.27</v>
      </c>
      <c r="L43" s="41">
        <f t="shared" si="12"/>
        <v>206860.07374600001</v>
      </c>
      <c r="M43" s="41">
        <f t="shared" si="12"/>
        <v>486973.97031845618</v>
      </c>
      <c r="N43" s="42">
        <f t="shared" ref="N43:N67" si="13">(M43/K43)*100</f>
        <v>66.491320953524507</v>
      </c>
      <c r="Q43" s="10"/>
      <c r="R43" s="10"/>
    </row>
    <row r="44" spans="1:18" ht="15" customHeight="1" x14ac:dyDescent="0.2">
      <c r="A44" s="43">
        <v>27</v>
      </c>
      <c r="B44" s="44" t="s">
        <v>88</v>
      </c>
      <c r="C44" s="28">
        <f>SUM([1]Ahmednagar:Yavatmal!C42)</f>
        <v>1498.3371105965709</v>
      </c>
      <c r="D44" s="28">
        <f>SUM([1]Ahmednagar:Yavatmal!D42)</f>
        <v>569.55288940342905</v>
      </c>
      <c r="E44" s="28">
        <f>SUM([1]Ahmednagar:Yavatmal!E42)</f>
        <v>0</v>
      </c>
      <c r="F44" s="28">
        <f>SUM([1]Ahmednagar:Yavatmal!F42)</f>
        <v>0</v>
      </c>
      <c r="G44" s="28">
        <f>SUM([1]Ahmednagar:Yavatmal!G42)</f>
        <v>0</v>
      </c>
      <c r="H44" s="28">
        <f>SUM([1]Ahmednagar:Yavatmal!H42)</f>
        <v>0</v>
      </c>
      <c r="I44" s="29">
        <f t="shared" si="10"/>
        <v>0</v>
      </c>
      <c r="J44" s="29">
        <f t="shared" si="11"/>
        <v>0</v>
      </c>
      <c r="K44" s="28">
        <f t="shared" ref="K44:K52" si="14">C44+D44</f>
        <v>2067.89</v>
      </c>
      <c r="L44" s="28">
        <f>SUM([1]Ahmednagar:Yavatmal!L42)</f>
        <v>0</v>
      </c>
      <c r="M44" s="28">
        <f>SUM([1]Ahmednagar:Yavatmal!M42)</f>
        <v>0</v>
      </c>
      <c r="N44" s="30">
        <f t="shared" si="13"/>
        <v>0</v>
      </c>
      <c r="Q44" s="10"/>
      <c r="R44" s="10"/>
    </row>
    <row r="45" spans="1:18" ht="15" customHeight="1" x14ac:dyDescent="0.2">
      <c r="A45" s="43">
        <v>28</v>
      </c>
      <c r="B45" s="44" t="s">
        <v>89</v>
      </c>
      <c r="C45" s="28">
        <f>SUM([1]Ahmednagar:Yavatmal!C43)</f>
        <v>0</v>
      </c>
      <c r="D45" s="28">
        <f>SUM([1]Ahmednagar:Yavatmal!D43)</f>
        <v>0</v>
      </c>
      <c r="E45" s="28">
        <f>SUM([1]Ahmednagar:Yavatmal!E43)</f>
        <v>0</v>
      </c>
      <c r="F45" s="28">
        <f>SUM([1]Ahmednagar:Yavatmal!F43)</f>
        <v>0</v>
      </c>
      <c r="G45" s="28">
        <f>SUM([1]Ahmednagar:Yavatmal!G43)</f>
        <v>0</v>
      </c>
      <c r="H45" s="28">
        <f>SUM([1]Ahmednagar:Yavatmal!H43)</f>
        <v>0</v>
      </c>
      <c r="I45" s="29" t="e">
        <f t="shared" si="10"/>
        <v>#DIV/0!</v>
      </c>
      <c r="J45" s="29" t="e">
        <f t="shared" si="11"/>
        <v>#DIV/0!</v>
      </c>
      <c r="K45" s="28">
        <f t="shared" si="14"/>
        <v>0</v>
      </c>
      <c r="L45" s="28">
        <f>SUM([1]Ahmednagar:Yavatmal!L43)</f>
        <v>0</v>
      </c>
      <c r="M45" s="28">
        <f>SUM([1]Ahmednagar:Yavatmal!M43)</f>
        <v>0</v>
      </c>
      <c r="N45" s="30" t="e">
        <f t="shared" si="13"/>
        <v>#DIV/0!</v>
      </c>
      <c r="Q45" s="10"/>
      <c r="R45" s="10"/>
    </row>
    <row r="46" spans="1:18" ht="15" customHeight="1" x14ac:dyDescent="0.2">
      <c r="A46" s="43">
        <v>29</v>
      </c>
      <c r="B46" s="44" t="s">
        <v>90</v>
      </c>
      <c r="C46" s="28">
        <f>SUM([1]Ahmednagar:Yavatmal!C44)</f>
        <v>3880.5231668769302</v>
      </c>
      <c r="D46" s="28">
        <f>SUM([1]Ahmednagar:Yavatmal!D44)</f>
        <v>1357.0968331230702</v>
      </c>
      <c r="E46" s="28">
        <f>SUM([1]Ahmednagar:Yavatmal!E45)</f>
        <v>0</v>
      </c>
      <c r="F46" s="28">
        <f>SUM([1]Ahmednagar:Yavatmal!F45)</f>
        <v>0</v>
      </c>
      <c r="G46" s="28">
        <f>SUM([1]Ahmednagar:Yavatmal!G45)</f>
        <v>0</v>
      </c>
      <c r="H46" s="28">
        <f>SUM([1]Ahmednagar:Yavatmal!H45)</f>
        <v>0</v>
      </c>
      <c r="I46" s="29">
        <f t="shared" si="10"/>
        <v>0</v>
      </c>
      <c r="J46" s="29">
        <f t="shared" si="11"/>
        <v>0</v>
      </c>
      <c r="K46" s="28">
        <f t="shared" si="14"/>
        <v>5237.6200000000008</v>
      </c>
      <c r="L46" s="28">
        <f>SUM([1]Ahmednagar:Yavatmal!L45)</f>
        <v>0</v>
      </c>
      <c r="M46" s="28">
        <f>SUM([1]Ahmednagar:Yavatmal!M45)</f>
        <v>0</v>
      </c>
      <c r="N46" s="30">
        <f t="shared" si="13"/>
        <v>0</v>
      </c>
      <c r="Q46" s="10"/>
      <c r="R46" s="10"/>
    </row>
    <row r="47" spans="1:18" ht="15" customHeight="1" x14ac:dyDescent="0.2">
      <c r="A47" s="43">
        <v>30</v>
      </c>
      <c r="B47" s="44" t="s">
        <v>91</v>
      </c>
      <c r="C47" s="28">
        <f>SUM([1]Ahmednagar:Yavatmal!C45)</f>
        <v>618.89470803982977</v>
      </c>
      <c r="D47" s="28">
        <f>SUM([1]Ahmednagar:Yavatmal!D45)</f>
        <v>72.875291960170273</v>
      </c>
      <c r="E47" s="28">
        <f>SUM([1]Ahmednagar:Yavatmal!E46)</f>
        <v>0</v>
      </c>
      <c r="F47" s="28">
        <f>SUM([1]Ahmednagar:Yavatmal!F46)</f>
        <v>0</v>
      </c>
      <c r="G47" s="28">
        <f>SUM([1]Ahmednagar:Yavatmal!G46)</f>
        <v>0</v>
      </c>
      <c r="H47" s="28">
        <f>SUM([1]Ahmednagar:Yavatmal!H46)</f>
        <v>0</v>
      </c>
      <c r="I47" s="29">
        <f t="shared" si="10"/>
        <v>0</v>
      </c>
      <c r="J47" s="29">
        <f t="shared" si="11"/>
        <v>0</v>
      </c>
      <c r="K47" s="28">
        <f t="shared" si="14"/>
        <v>691.77</v>
      </c>
      <c r="L47" s="28">
        <f>SUM([1]Ahmednagar:Yavatmal!L46)</f>
        <v>0</v>
      </c>
      <c r="M47" s="28">
        <f>SUM([1]Ahmednagar:Yavatmal!M46)</f>
        <v>0</v>
      </c>
      <c r="N47" s="30">
        <f t="shared" si="13"/>
        <v>0</v>
      </c>
      <c r="Q47" s="10"/>
      <c r="R47" s="10"/>
    </row>
    <row r="48" spans="1:18" ht="15" customHeight="1" x14ac:dyDescent="0.2">
      <c r="A48" s="43">
        <v>31</v>
      </c>
      <c r="B48" s="44" t="s">
        <v>92</v>
      </c>
      <c r="C48" s="28">
        <f>SUM([1]Ahmednagar:Yavatmal!C46)</f>
        <v>15.479999999999999</v>
      </c>
      <c r="D48" s="28">
        <f>SUM([1]Ahmednagar:Yavatmal!D46)</f>
        <v>1.7200000000000006</v>
      </c>
      <c r="E48" s="28">
        <f>SUM([1]Ahmednagar:Yavatmal!E44)</f>
        <v>0</v>
      </c>
      <c r="F48" s="28">
        <f>SUM([1]Ahmednagar:Yavatmal!F44)</f>
        <v>0</v>
      </c>
      <c r="G48" s="28">
        <f>SUM([1]Ahmednagar:Yavatmal!G44)</f>
        <v>0</v>
      </c>
      <c r="H48" s="28">
        <f>SUM([1]Ahmednagar:Yavatmal!H44)</f>
        <v>0</v>
      </c>
      <c r="I48" s="29">
        <f t="shared" si="10"/>
        <v>0</v>
      </c>
      <c r="J48" s="29">
        <f t="shared" si="11"/>
        <v>0</v>
      </c>
      <c r="K48" s="28">
        <f t="shared" si="14"/>
        <v>17.2</v>
      </c>
      <c r="L48" s="28">
        <f>SUM([1]Ahmednagar:Yavatmal!L44)</f>
        <v>0</v>
      </c>
      <c r="M48" s="28">
        <f>SUM([1]Ahmednagar:Yavatmal!M44)</f>
        <v>0</v>
      </c>
      <c r="N48" s="30">
        <f t="shared" si="13"/>
        <v>0</v>
      </c>
      <c r="Q48" s="10"/>
      <c r="R48" s="10"/>
    </row>
    <row r="49" spans="1:18" ht="15" customHeight="1" x14ac:dyDescent="0.2">
      <c r="A49" s="43">
        <v>32</v>
      </c>
      <c r="B49" s="44" t="s">
        <v>93</v>
      </c>
      <c r="C49" s="28">
        <f>SUM([1]Ahmednagar:Yavatmal!C47)</f>
        <v>306.06894455896764</v>
      </c>
      <c r="D49" s="28">
        <f>SUM([1]Ahmednagar:Yavatmal!D47)</f>
        <v>38.731055441032396</v>
      </c>
      <c r="E49" s="28">
        <f>SUM([1]Ahmednagar:Yavatmal!E47)</f>
        <v>0</v>
      </c>
      <c r="F49" s="28">
        <f>SUM([1]Ahmednagar:Yavatmal!F47)</f>
        <v>0</v>
      </c>
      <c r="G49" s="28">
        <f>SUM([1]Ahmednagar:Yavatmal!G47)</f>
        <v>0</v>
      </c>
      <c r="H49" s="28">
        <f>SUM([1]Ahmednagar:Yavatmal!H47)</f>
        <v>0</v>
      </c>
      <c r="I49" s="29">
        <f t="shared" si="10"/>
        <v>0</v>
      </c>
      <c r="J49" s="29">
        <f t="shared" si="11"/>
        <v>0</v>
      </c>
      <c r="K49" s="28">
        <f t="shared" si="14"/>
        <v>344.80000000000007</v>
      </c>
      <c r="L49" s="28">
        <f>SUM([1]Ahmednagar:Yavatmal!L47)</f>
        <v>0</v>
      </c>
      <c r="M49" s="28">
        <f>SUM([1]Ahmednagar:Yavatmal!M47)</f>
        <v>0</v>
      </c>
      <c r="N49" s="30">
        <f t="shared" si="13"/>
        <v>0</v>
      </c>
      <c r="Q49" s="10"/>
      <c r="R49" s="10"/>
    </row>
    <row r="50" spans="1:18" ht="15" customHeight="1" x14ac:dyDescent="0.2">
      <c r="A50" s="43">
        <v>33</v>
      </c>
      <c r="B50" s="44" t="s">
        <v>94</v>
      </c>
      <c r="C50" s="28">
        <f>SUM([1]Ahmednagar:Yavatmal!C48)</f>
        <v>846.15766491370778</v>
      </c>
      <c r="D50" s="28">
        <f>SUM([1]Ahmednagar:Yavatmal!D48)</f>
        <v>106.60233508629219</v>
      </c>
      <c r="E50" s="28">
        <f>SUM([1]Ahmednagar:Yavatmal!E48)</f>
        <v>0</v>
      </c>
      <c r="F50" s="28">
        <f>SUM([1]Ahmednagar:Yavatmal!F48)</f>
        <v>0</v>
      </c>
      <c r="G50" s="28">
        <f>SUM([1]Ahmednagar:Yavatmal!G48)</f>
        <v>0</v>
      </c>
      <c r="H50" s="28">
        <f>SUM([1]Ahmednagar:Yavatmal!H48)</f>
        <v>0</v>
      </c>
      <c r="I50" s="29">
        <f t="shared" si="10"/>
        <v>0</v>
      </c>
      <c r="J50" s="29">
        <f t="shared" si="11"/>
        <v>0</v>
      </c>
      <c r="K50" s="28">
        <f t="shared" si="14"/>
        <v>952.76</v>
      </c>
      <c r="L50" s="28">
        <f>SUM([1]Ahmednagar:Yavatmal!L48)</f>
        <v>0</v>
      </c>
      <c r="M50" s="28">
        <f>SUM([1]Ahmednagar:Yavatmal!M48)</f>
        <v>0</v>
      </c>
      <c r="N50" s="30">
        <f t="shared" si="13"/>
        <v>0</v>
      </c>
      <c r="Q50" s="10"/>
      <c r="R50" s="10"/>
    </row>
    <row r="51" spans="1:18" ht="15" customHeight="1" x14ac:dyDescent="0.2">
      <c r="A51" s="43">
        <v>34</v>
      </c>
      <c r="B51" s="44" t="s">
        <v>95</v>
      </c>
      <c r="C51" s="28">
        <f>SUM([1]Ahmednagar:Yavatmal!C49)</f>
        <v>179.24634814169889</v>
      </c>
      <c r="D51" s="28">
        <f>SUM([1]Ahmednagar:Yavatmal!D49)</f>
        <v>22.7936518583011</v>
      </c>
      <c r="E51" s="28">
        <f>SUM([1]Ahmednagar:Yavatmal!E49)</f>
        <v>0</v>
      </c>
      <c r="F51" s="28">
        <f>SUM([1]Ahmednagar:Yavatmal!F49)</f>
        <v>0</v>
      </c>
      <c r="G51" s="28">
        <f>SUM([1]Ahmednagar:Yavatmal!G49)</f>
        <v>0</v>
      </c>
      <c r="H51" s="28">
        <f>SUM([1]Ahmednagar:Yavatmal!H49)</f>
        <v>0</v>
      </c>
      <c r="I51" s="29">
        <f t="shared" si="10"/>
        <v>0</v>
      </c>
      <c r="J51" s="29">
        <f t="shared" si="11"/>
        <v>0</v>
      </c>
      <c r="K51" s="28">
        <f t="shared" si="14"/>
        <v>202.04</v>
      </c>
      <c r="L51" s="28">
        <f>SUM([1]Ahmednagar:Yavatmal!L49)</f>
        <v>0</v>
      </c>
      <c r="M51" s="28">
        <f>SUM([1]Ahmednagar:Yavatmal!M49)</f>
        <v>0</v>
      </c>
      <c r="N51" s="30">
        <f t="shared" si="13"/>
        <v>0</v>
      </c>
      <c r="Q51" s="10"/>
      <c r="R51" s="10"/>
    </row>
    <row r="52" spans="1:18" ht="15" customHeight="1" x14ac:dyDescent="0.2">
      <c r="A52" s="43">
        <v>35</v>
      </c>
      <c r="B52" s="36" t="s">
        <v>96</v>
      </c>
      <c r="C52" s="28">
        <f>SUM([1]Ahmednagar:Yavatmal!C50)</f>
        <v>763.32614361283413</v>
      </c>
      <c r="D52" s="28">
        <f>SUM([1]Ahmednagar:Yavatmal!D50)</f>
        <v>88.883856387165849</v>
      </c>
      <c r="E52" s="28">
        <f>SUM([1]Ahmednagar:Yavatmal!E50)</f>
        <v>72</v>
      </c>
      <c r="F52" s="28">
        <f>SUM([1]Ahmednagar:Yavatmal!F50)</f>
        <v>60</v>
      </c>
      <c r="G52" s="28">
        <f>SUM([1]Ahmednagar:Yavatmal!G50)</f>
        <v>0</v>
      </c>
      <c r="H52" s="28">
        <f>SUM([1]Ahmednagar:Yavatmal!H50)</f>
        <v>0</v>
      </c>
      <c r="I52" s="38">
        <f t="shared" si="10"/>
        <v>7.8603360440426027</v>
      </c>
      <c r="J52" s="38">
        <f t="shared" si="11"/>
        <v>0</v>
      </c>
      <c r="K52" s="37">
        <f t="shared" si="14"/>
        <v>852.21</v>
      </c>
      <c r="L52" s="28">
        <f>SUM([1]Ahmednagar:Yavatmal!L50)</f>
        <v>72</v>
      </c>
      <c r="M52" s="28">
        <f>SUM([1]Ahmednagar:Yavatmal!M50)</f>
        <v>60</v>
      </c>
      <c r="N52" s="38">
        <f t="shared" si="13"/>
        <v>7.0405181821382055</v>
      </c>
      <c r="Q52" s="10"/>
      <c r="R52" s="10"/>
    </row>
    <row r="53" spans="1:18" ht="15" customHeight="1" x14ac:dyDescent="0.2">
      <c r="A53" s="45"/>
      <c r="B53" s="46" t="s">
        <v>97</v>
      </c>
      <c r="C53" s="47">
        <f>SUM(C44:C52)</f>
        <v>8108.0340867405394</v>
      </c>
      <c r="D53" s="47">
        <f t="shared" ref="D53:H53" si="15">SUM(D44:D52)</f>
        <v>2258.2559132594611</v>
      </c>
      <c r="E53" s="47">
        <f t="shared" si="15"/>
        <v>72</v>
      </c>
      <c r="F53" s="47">
        <f t="shared" si="15"/>
        <v>60</v>
      </c>
      <c r="G53" s="47">
        <f t="shared" si="15"/>
        <v>0</v>
      </c>
      <c r="H53" s="47">
        <f t="shared" si="15"/>
        <v>0</v>
      </c>
      <c r="I53" s="47">
        <f t="shared" si="10"/>
        <v>0.74000675574515529</v>
      </c>
      <c r="J53" s="47" t="e">
        <f t="shared" ref="J53:M57" si="16">SUM(J44:J52)</f>
        <v>#DIV/0!</v>
      </c>
      <c r="K53" s="47">
        <f t="shared" si="16"/>
        <v>10366.290000000001</v>
      </c>
      <c r="L53" s="47">
        <f t="shared" si="16"/>
        <v>72</v>
      </c>
      <c r="M53" s="47">
        <f t="shared" si="16"/>
        <v>60</v>
      </c>
      <c r="N53" s="47">
        <f t="shared" si="13"/>
        <v>0.57879916537160347</v>
      </c>
      <c r="Q53" s="10"/>
      <c r="R53" s="10"/>
    </row>
    <row r="54" spans="1:18" ht="15" customHeight="1" x14ac:dyDescent="0.2">
      <c r="A54" s="48">
        <v>36</v>
      </c>
      <c r="B54" s="49" t="s">
        <v>98</v>
      </c>
      <c r="C54" s="28">
        <f>SUM([1]Ahmednagar:Yavatmal!C52)</f>
        <v>0.64999913828265476</v>
      </c>
      <c r="D54" s="28">
        <f>SUM([1]Ahmednagar:Yavatmal!D52)</f>
        <v>0.35000086171734524</v>
      </c>
      <c r="E54" s="28">
        <f>SUM([1]Ahmednagar:Yavatmal!E52)</f>
        <v>0</v>
      </c>
      <c r="F54" s="28">
        <f>SUM([1]Ahmednagar:Yavatmal!F52)</f>
        <v>0</v>
      </c>
      <c r="G54" s="28">
        <f>SUM([1]Ahmednagar:Yavatmal!G52)</f>
        <v>0</v>
      </c>
      <c r="H54" s="28">
        <f>SUM([1]Ahmednagar:Yavatmal!H52)</f>
        <v>0</v>
      </c>
      <c r="I54" s="38">
        <f>(F54/C54)*100</f>
        <v>0</v>
      </c>
      <c r="J54" s="38">
        <f>(H54/D54)*100</f>
        <v>0</v>
      </c>
      <c r="K54" s="37">
        <f>C54+D54</f>
        <v>1</v>
      </c>
      <c r="L54" s="28">
        <f>SUM([1]Ahmednagar:Yavatmal!L52)</f>
        <v>0</v>
      </c>
      <c r="M54" s="28">
        <f>SUM([1]Ahmednagar:Yavatmal!M52)</f>
        <v>0</v>
      </c>
      <c r="N54" s="38">
        <f>(M54/K54)*100</f>
        <v>0</v>
      </c>
      <c r="Q54" s="10"/>
      <c r="R54" s="10"/>
    </row>
    <row r="55" spans="1:18" ht="15" customHeight="1" x14ac:dyDescent="0.2">
      <c r="A55" s="45"/>
      <c r="B55" s="50" t="s">
        <v>99</v>
      </c>
      <c r="C55" s="47">
        <f>C54</f>
        <v>0.64999913828265476</v>
      </c>
      <c r="D55" s="47">
        <f t="shared" ref="D55:H55" si="17">D54</f>
        <v>0.35000086171734524</v>
      </c>
      <c r="E55" s="47">
        <f t="shared" si="17"/>
        <v>0</v>
      </c>
      <c r="F55" s="47">
        <f t="shared" si="17"/>
        <v>0</v>
      </c>
      <c r="G55" s="47">
        <f t="shared" si="17"/>
        <v>0</v>
      </c>
      <c r="H55" s="47">
        <f t="shared" si="17"/>
        <v>0</v>
      </c>
      <c r="I55" s="47">
        <f t="shared" ref="I55" si="18">(F55/C55)*100</f>
        <v>0</v>
      </c>
      <c r="J55" s="47" t="e">
        <f t="shared" si="16"/>
        <v>#DIV/0!</v>
      </c>
      <c r="K55" s="47">
        <f t="shared" ref="K55:M55" si="19">K54</f>
        <v>1</v>
      </c>
      <c r="L55" s="47">
        <f t="shared" si="19"/>
        <v>0</v>
      </c>
      <c r="M55" s="47">
        <f t="shared" si="19"/>
        <v>0</v>
      </c>
      <c r="N55" s="47">
        <f t="shared" si="13"/>
        <v>0</v>
      </c>
      <c r="Q55" s="10"/>
      <c r="R55" s="10"/>
    </row>
    <row r="56" spans="1:18" ht="15" customHeight="1" x14ac:dyDescent="0.2">
      <c r="A56" s="48">
        <v>37</v>
      </c>
      <c r="B56" s="49" t="s">
        <v>100</v>
      </c>
      <c r="C56" s="28">
        <f>SUM([1]Ahmednagar:Yavatmal!C54)</f>
        <v>0</v>
      </c>
      <c r="D56" s="28">
        <f>SUM([1]Ahmednagar:Yavatmal!D54)</f>
        <v>0</v>
      </c>
      <c r="E56" s="28">
        <f>SUM([1]Ahmednagar:Yavatmal!E54)</f>
        <v>0</v>
      </c>
      <c r="F56" s="28">
        <f>SUM([1]Ahmednagar:Yavatmal!F54)</f>
        <v>0</v>
      </c>
      <c r="G56" s="28">
        <f>SUM([1]Ahmednagar:Yavatmal!G54)</f>
        <v>0</v>
      </c>
      <c r="H56" s="28">
        <f>SUM([1]Ahmednagar:Yavatmal!H54)</f>
        <v>0</v>
      </c>
      <c r="I56" s="38" t="e">
        <f>(F56/C56)*100</f>
        <v>#DIV/0!</v>
      </c>
      <c r="J56" s="38" t="e">
        <f>(H56/D56)*100</f>
        <v>#DIV/0!</v>
      </c>
      <c r="K56" s="37">
        <f>C56+D56</f>
        <v>0</v>
      </c>
      <c r="L56" s="28">
        <f>SUM([1]Ahmednagar:Yavatmal!L54)</f>
        <v>0</v>
      </c>
      <c r="M56" s="28">
        <f>SUM([1]Ahmednagar:Yavatmal!M54)</f>
        <v>0</v>
      </c>
      <c r="N56" s="38" t="e">
        <f>(M56/K56)*100</f>
        <v>#DIV/0!</v>
      </c>
      <c r="Q56" s="10"/>
      <c r="R56" s="10"/>
    </row>
    <row r="57" spans="1:18" ht="15" customHeight="1" x14ac:dyDescent="0.2">
      <c r="A57" s="45"/>
      <c r="B57" s="50" t="s">
        <v>101</v>
      </c>
      <c r="C57" s="47">
        <f>C56</f>
        <v>0</v>
      </c>
      <c r="D57" s="47">
        <f t="shared" ref="D57:H57" si="20">D56</f>
        <v>0</v>
      </c>
      <c r="E57" s="47">
        <f t="shared" si="20"/>
        <v>0</v>
      </c>
      <c r="F57" s="47">
        <f t="shared" si="20"/>
        <v>0</v>
      </c>
      <c r="G57" s="47">
        <f t="shared" si="20"/>
        <v>0</v>
      </c>
      <c r="H57" s="47">
        <f t="shared" si="20"/>
        <v>0</v>
      </c>
      <c r="I57" s="47" t="e">
        <f t="shared" ref="I57" si="21">(F57/C57)*100</f>
        <v>#DIV/0!</v>
      </c>
      <c r="J57" s="47" t="e">
        <f t="shared" si="16"/>
        <v>#DIV/0!</v>
      </c>
      <c r="K57" s="47">
        <f t="shared" ref="K57:M57" si="22">K56</f>
        <v>0</v>
      </c>
      <c r="L57" s="47">
        <f t="shared" si="22"/>
        <v>0</v>
      </c>
      <c r="M57" s="47">
        <f t="shared" si="22"/>
        <v>0</v>
      </c>
      <c r="N57" s="47" t="e">
        <f t="shared" ref="N57" si="23">(M57/K57)*100</f>
        <v>#DIV/0!</v>
      </c>
      <c r="Q57" s="10"/>
      <c r="R57" s="10"/>
    </row>
    <row r="58" spans="1:18" ht="15" customHeight="1" x14ac:dyDescent="0.2">
      <c r="A58" s="4">
        <v>38</v>
      </c>
      <c r="B58" s="27" t="s">
        <v>102</v>
      </c>
      <c r="C58" s="28">
        <f>SUM([1]Ahmednagar:Yavatmal!C56)</f>
        <v>178859.5756979514</v>
      </c>
      <c r="D58" s="28">
        <f>SUM([1]Ahmednagar:Yavatmal!D56)</f>
        <v>54989.874302048614</v>
      </c>
      <c r="E58" s="28">
        <f>SUM([1]Ahmednagar:Yavatmal!E56)</f>
        <v>270690</v>
      </c>
      <c r="F58" s="28">
        <f>SUM([1]Ahmednagar:Yavatmal!F56)</f>
        <v>189500.45738000001</v>
      </c>
      <c r="G58" s="28">
        <f>SUM([1]Ahmednagar:Yavatmal!G56)</f>
        <v>58728</v>
      </c>
      <c r="H58" s="28">
        <f>SUM([1]Ahmednagar:Yavatmal!H56)</f>
        <v>34399.800000000003</v>
      </c>
      <c r="I58" s="29">
        <f t="shared" si="10"/>
        <v>105.9492938192017</v>
      </c>
      <c r="J58" s="29">
        <f t="shared" ref="J58:J66" si="24">(H58/D58)*100</f>
        <v>62.556607805736441</v>
      </c>
      <c r="K58" s="28">
        <f t="shared" ref="K58:K65" si="25">C58+D58</f>
        <v>233849.45</v>
      </c>
      <c r="L58" s="28">
        <f>SUM([1]Ahmednagar:Yavatmal!L56)</f>
        <v>329418</v>
      </c>
      <c r="M58" s="28">
        <f>SUM([1]Ahmednagar:Yavatmal!M56)</f>
        <v>223900.25738</v>
      </c>
      <c r="N58" s="30">
        <f t="shared" si="13"/>
        <v>95.745471019923272</v>
      </c>
      <c r="Q58" s="10"/>
      <c r="R58" s="10"/>
    </row>
    <row r="59" spans="1:18" ht="15" customHeight="1" x14ac:dyDescent="0.2">
      <c r="A59" s="51">
        <v>39</v>
      </c>
      <c r="B59" s="36" t="s">
        <v>103</v>
      </c>
      <c r="C59" s="28">
        <f>SUM([1]Ahmednagar:Yavatmal!C57)</f>
        <v>122390.11634583087</v>
      </c>
      <c r="D59" s="28">
        <f>SUM([1]Ahmednagar:Yavatmal!D57)</f>
        <v>21111.963654169129</v>
      </c>
      <c r="E59" s="28">
        <f>SUM([1]Ahmednagar:Yavatmal!E57)</f>
        <v>95957</v>
      </c>
      <c r="F59" s="28">
        <f>SUM([1]Ahmednagar:Yavatmal!F57)</f>
        <v>94628.692712500182</v>
      </c>
      <c r="G59" s="28">
        <f>SUM([1]Ahmednagar:Yavatmal!G57)</f>
        <v>42391</v>
      </c>
      <c r="H59" s="28">
        <f>SUM([1]Ahmednagar:Yavatmal!H57)</f>
        <v>35278.629999999997</v>
      </c>
      <c r="I59" s="38">
        <f t="shared" si="10"/>
        <v>77.317266735095842</v>
      </c>
      <c r="J59" s="38">
        <f t="shared" si="24"/>
        <v>167.10255179429166</v>
      </c>
      <c r="K59" s="28">
        <f t="shared" si="25"/>
        <v>143502.08000000002</v>
      </c>
      <c r="L59" s="28">
        <f>SUM([1]Ahmednagar:Yavatmal!L57)</f>
        <v>138348</v>
      </c>
      <c r="M59" s="28">
        <f>SUM([1]Ahmednagar:Yavatmal!M57)</f>
        <v>129907.32271250017</v>
      </c>
      <c r="N59" s="38">
        <f t="shared" si="13"/>
        <v>90.526438858935123</v>
      </c>
      <c r="Q59" s="10"/>
      <c r="R59" s="10"/>
    </row>
    <row r="60" spans="1:18" ht="15" customHeight="1" x14ac:dyDescent="0.2">
      <c r="A60" s="52" t="s">
        <v>104</v>
      </c>
      <c r="B60" s="52" t="s">
        <v>105</v>
      </c>
      <c r="C60" s="41">
        <f t="shared" ref="C60:H60" si="26">C58+C59</f>
        <v>301249.69204378227</v>
      </c>
      <c r="D60" s="41">
        <f t="shared" si="26"/>
        <v>76101.837956217743</v>
      </c>
      <c r="E60" s="41">
        <f t="shared" si="26"/>
        <v>366647</v>
      </c>
      <c r="F60" s="41">
        <f t="shared" si="26"/>
        <v>284129.1500925002</v>
      </c>
      <c r="G60" s="41">
        <f t="shared" si="26"/>
        <v>101119</v>
      </c>
      <c r="H60" s="41">
        <f t="shared" si="26"/>
        <v>69678.429999999993</v>
      </c>
      <c r="I60" s="41">
        <f t="shared" si="10"/>
        <v>94.31682673760416</v>
      </c>
      <c r="J60" s="53">
        <f t="shared" si="24"/>
        <v>91.5594575259625</v>
      </c>
      <c r="K60" s="53">
        <f t="shared" si="25"/>
        <v>377351.53</v>
      </c>
      <c r="L60" s="53">
        <f>SUM([1]Ahmednagar:Yavatmal!L58)</f>
        <v>467766</v>
      </c>
      <c r="M60" s="41">
        <f>SUM([1]Ahmednagar:Yavatmal!M58)</f>
        <v>353807.58009250025</v>
      </c>
      <c r="N60" s="41">
        <f t="shared" si="13"/>
        <v>93.760738188208819</v>
      </c>
      <c r="Q60" s="10"/>
      <c r="R60" s="10"/>
    </row>
    <row r="61" spans="1:18" ht="15" customHeight="1" x14ac:dyDescent="0.2">
      <c r="A61" s="4">
        <v>40</v>
      </c>
      <c r="B61" s="27" t="s">
        <v>106</v>
      </c>
      <c r="C61" s="28">
        <f>SUM([1]Ahmednagar:Yavatmal!C59)</f>
        <v>1326119.0678674215</v>
      </c>
      <c r="D61" s="28">
        <f>SUM([1]Ahmednagar:Yavatmal!D59)</f>
        <v>503524.6021325785</v>
      </c>
      <c r="E61" s="28">
        <f>SUM([1]Ahmednagar:Yavatmal!E59)</f>
        <v>2663778</v>
      </c>
      <c r="F61" s="28">
        <f>SUM([1]Ahmednagar:Yavatmal!F59)</f>
        <v>1408868.5100000002</v>
      </c>
      <c r="G61" s="28">
        <f>SUM([1]Ahmednagar:Yavatmal!G59)</f>
        <v>507065</v>
      </c>
      <c r="H61" s="28">
        <f>SUM([1]Ahmednagar:Yavatmal!H59)</f>
        <v>366865.63000000006</v>
      </c>
      <c r="I61" s="29">
        <f t="shared" si="10"/>
        <v>106.23997076413741</v>
      </c>
      <c r="J61" s="29">
        <f t="shared" si="24"/>
        <v>72.859524330333315</v>
      </c>
      <c r="K61" s="28">
        <f t="shared" si="25"/>
        <v>1829643.67</v>
      </c>
      <c r="L61" s="28">
        <f>SUM([1]Ahmednagar:Yavatmal!L59)</f>
        <v>3170843</v>
      </c>
      <c r="M61" s="28">
        <f>SUM([1]Ahmednagar:Yavatmal!M59)</f>
        <v>1775734.1400000001</v>
      </c>
      <c r="N61" s="30">
        <f t="shared" si="13"/>
        <v>97.053550323271438</v>
      </c>
      <c r="Q61" s="10"/>
      <c r="R61" s="10"/>
    </row>
    <row r="62" spans="1:18" ht="15" customHeight="1" x14ac:dyDescent="0.2">
      <c r="A62" s="51">
        <v>41</v>
      </c>
      <c r="B62" s="36" t="s">
        <v>107</v>
      </c>
      <c r="C62" s="28">
        <f>SUM([1]Ahmednagar:Yavatmal!C60)</f>
        <v>0</v>
      </c>
      <c r="D62" s="28">
        <f>SUM([1]Ahmednagar:Yavatmal!D60)</f>
        <v>0</v>
      </c>
      <c r="E62" s="28">
        <f>SUM([1]Ahmednagar:Yavatmal!E60)</f>
        <v>0</v>
      </c>
      <c r="F62" s="28">
        <f>SUM([1]Ahmednagar:Yavatmal!F60)</f>
        <v>0</v>
      </c>
      <c r="G62" s="28">
        <f>SUM([1]Ahmednagar:Yavatmal!G60)</f>
        <v>0</v>
      </c>
      <c r="H62" s="28">
        <f>SUM([1]Ahmednagar:Yavatmal!H60)</f>
        <v>0</v>
      </c>
      <c r="I62" s="38" t="e">
        <f t="shared" si="10"/>
        <v>#DIV/0!</v>
      </c>
      <c r="J62" s="38" t="e">
        <f t="shared" si="24"/>
        <v>#DIV/0!</v>
      </c>
      <c r="K62" s="28">
        <f t="shared" si="25"/>
        <v>0</v>
      </c>
      <c r="L62" s="28">
        <f>SUM([1]Ahmednagar:Yavatmal!L60)</f>
        <v>0</v>
      </c>
      <c r="M62" s="28">
        <f>SUM([1]Ahmednagar:Yavatmal!M60)</f>
        <v>0</v>
      </c>
      <c r="N62" s="38" t="e">
        <f t="shared" si="13"/>
        <v>#DIV/0!</v>
      </c>
      <c r="Q62" s="10"/>
      <c r="R62" s="10"/>
    </row>
    <row r="63" spans="1:18" ht="15" customHeight="1" x14ac:dyDescent="0.2">
      <c r="A63" s="52" t="s">
        <v>108</v>
      </c>
      <c r="B63" s="52" t="s">
        <v>109</v>
      </c>
      <c r="C63" s="41">
        <f t="shared" ref="C63:H63" si="27">C61+C62</f>
        <v>1326119.0678674215</v>
      </c>
      <c r="D63" s="41">
        <f t="shared" si="27"/>
        <v>503524.6021325785</v>
      </c>
      <c r="E63" s="41">
        <f t="shared" si="27"/>
        <v>2663778</v>
      </c>
      <c r="F63" s="41">
        <f t="shared" si="27"/>
        <v>1408868.5100000002</v>
      </c>
      <c r="G63" s="41">
        <f t="shared" si="27"/>
        <v>507065</v>
      </c>
      <c r="H63" s="41">
        <f t="shared" si="27"/>
        <v>366865.63000000006</v>
      </c>
      <c r="I63" s="41">
        <f t="shared" si="10"/>
        <v>106.23997076413741</v>
      </c>
      <c r="J63" s="41">
        <f t="shared" si="24"/>
        <v>72.859524330333315</v>
      </c>
      <c r="K63" s="41">
        <f t="shared" si="25"/>
        <v>1829643.67</v>
      </c>
      <c r="L63" s="41">
        <f>L61+L62</f>
        <v>3170843</v>
      </c>
      <c r="M63" s="41">
        <f>M61+M62</f>
        <v>1775734.1400000001</v>
      </c>
      <c r="N63" s="41">
        <f t="shared" si="13"/>
        <v>97.053550323271438</v>
      </c>
      <c r="Q63" s="10"/>
      <c r="R63" s="10"/>
    </row>
    <row r="64" spans="1:18" ht="15" customHeight="1" x14ac:dyDescent="0.2">
      <c r="A64" s="12">
        <v>42</v>
      </c>
      <c r="B64" s="54" t="s">
        <v>110</v>
      </c>
      <c r="C64" s="28">
        <f>SUM([1]Ahmednagar:Yavatmal!C62)</f>
        <v>0</v>
      </c>
      <c r="D64" s="28">
        <f>SUM([1]Ahmednagar:Yavatmal!D62)</f>
        <v>0</v>
      </c>
      <c r="E64" s="29">
        <f>SUM([1]Ahmednagar:Yavatmal!E62)</f>
        <v>0</v>
      </c>
      <c r="F64" s="29">
        <f>SUM([1]Ahmednagar:Yavatmal!F62)</f>
        <v>0</v>
      </c>
      <c r="G64" s="29">
        <f>SUM([1]Ahmednagar:Yavatmal!G62)</f>
        <v>0</v>
      </c>
      <c r="H64" s="29">
        <f>SUM([1]Ahmednagar:Yavatmal!H62)</f>
        <v>0</v>
      </c>
      <c r="I64" s="29" t="e">
        <f t="shared" si="10"/>
        <v>#DIV/0!</v>
      </c>
      <c r="J64" s="29" t="e">
        <f t="shared" si="24"/>
        <v>#DIV/0!</v>
      </c>
      <c r="K64" s="28">
        <f t="shared" si="25"/>
        <v>0</v>
      </c>
      <c r="L64" s="29">
        <f>SUM([1]Ahmednagar:Yavatmal!L62)</f>
        <v>0</v>
      </c>
      <c r="M64" s="29">
        <f>SUM([1]Ahmednagar:Yavatmal!M62)</f>
        <v>0</v>
      </c>
      <c r="N64" s="30" t="e">
        <f t="shared" si="13"/>
        <v>#DIV/0!</v>
      </c>
      <c r="Q64" s="10"/>
      <c r="R64" s="10"/>
    </row>
    <row r="65" spans="1:18" ht="15" customHeight="1" x14ac:dyDescent="0.2">
      <c r="A65" s="51">
        <v>43</v>
      </c>
      <c r="B65" s="36" t="s">
        <v>111</v>
      </c>
      <c r="C65" s="28">
        <f>SUM([1]Ahmednagar:Yavatmal!C63)</f>
        <v>610.11408046709039</v>
      </c>
      <c r="D65" s="28">
        <f>SUM([1]Ahmednagar:Yavatmal!D63)</f>
        <v>588.88591953290961</v>
      </c>
      <c r="E65" s="29">
        <f>SUM([1]Ahmednagar:Yavatmal!E63)</f>
        <v>75</v>
      </c>
      <c r="F65" s="29">
        <f>SUM([1]Ahmednagar:Yavatmal!F63)</f>
        <v>179.5</v>
      </c>
      <c r="G65" s="29">
        <f>SUM([1]Ahmednagar:Yavatmal!G63)</f>
        <v>123</v>
      </c>
      <c r="H65" s="29">
        <f>SUM([1]Ahmednagar:Yavatmal!H63)</f>
        <v>268.14999999999998</v>
      </c>
      <c r="I65" s="29">
        <f t="shared" si="10"/>
        <v>29.420727327351404</v>
      </c>
      <c r="J65" s="29">
        <f t="shared" si="24"/>
        <v>45.535135262308572</v>
      </c>
      <c r="K65" s="28">
        <f t="shared" si="25"/>
        <v>1199</v>
      </c>
      <c r="L65" s="29">
        <f>SUM([1]Ahmednagar:Yavatmal!L63)</f>
        <v>198</v>
      </c>
      <c r="M65" s="29">
        <f>SUM([1]Ahmednagar:Yavatmal!M63)</f>
        <v>447.65</v>
      </c>
      <c r="N65" s="30">
        <f t="shared" si="13"/>
        <v>37.335279399499584</v>
      </c>
      <c r="Q65" s="10"/>
      <c r="R65" s="10"/>
    </row>
    <row r="66" spans="1:18" ht="15" customHeight="1" x14ac:dyDescent="0.2">
      <c r="A66" s="52" t="s">
        <v>112</v>
      </c>
      <c r="B66" s="55" t="s">
        <v>113</v>
      </c>
      <c r="C66" s="41">
        <f t="shared" ref="C66:H66" si="28">C64+C65</f>
        <v>610.11408046709039</v>
      </c>
      <c r="D66" s="41">
        <f t="shared" si="28"/>
        <v>588.88591953290961</v>
      </c>
      <c r="E66" s="41">
        <f t="shared" si="28"/>
        <v>75</v>
      </c>
      <c r="F66" s="41">
        <f t="shared" si="28"/>
        <v>179.5</v>
      </c>
      <c r="G66" s="41">
        <f t="shared" si="28"/>
        <v>123</v>
      </c>
      <c r="H66" s="41">
        <f t="shared" si="28"/>
        <v>268.14999999999998</v>
      </c>
      <c r="I66" s="41">
        <f t="shared" si="10"/>
        <v>29.420727327351404</v>
      </c>
      <c r="J66" s="41">
        <f t="shared" si="24"/>
        <v>45.535135262308572</v>
      </c>
      <c r="K66" s="41">
        <f>K64+K65</f>
        <v>1199</v>
      </c>
      <c r="L66" s="41">
        <f>L64+L65</f>
        <v>198</v>
      </c>
      <c r="M66" s="41">
        <f>M64+M65</f>
        <v>447.65</v>
      </c>
      <c r="N66" s="41">
        <f t="shared" si="13"/>
        <v>37.335279399499584</v>
      </c>
      <c r="Q66" s="10"/>
      <c r="R66" s="10"/>
    </row>
    <row r="67" spans="1:18" ht="15" customHeight="1" x14ac:dyDescent="0.2">
      <c r="A67" s="56"/>
      <c r="B67" s="57" t="s">
        <v>114</v>
      </c>
      <c r="C67" s="58">
        <f>C28+C43+C53+C55+C57+C60+C63+C66</f>
        <v>4578528.0000000009</v>
      </c>
      <c r="D67" s="58">
        <f t="shared" ref="D67:H67" si="29">D28+D43+D53+D55+D57+D60+D63+D66</f>
        <v>1667354.74</v>
      </c>
      <c r="E67" s="58">
        <f t="shared" si="29"/>
        <v>4580253.145246</v>
      </c>
      <c r="F67" s="58">
        <f t="shared" si="29"/>
        <v>3466919.2679579291</v>
      </c>
      <c r="G67" s="58">
        <f t="shared" si="29"/>
        <v>1272945</v>
      </c>
      <c r="H67" s="58">
        <f t="shared" si="29"/>
        <v>1330292.9043568999</v>
      </c>
      <c r="I67" s="58">
        <f>(F67/C67)*100</f>
        <v>75.721263863799209</v>
      </c>
      <c r="J67" s="58">
        <f>(H67/D67)*100</f>
        <v>79.784635653292341</v>
      </c>
      <c r="K67" s="58">
        <f t="shared" ref="K67:M67" si="30">K28+K43+K53+K55+K57+K60+K63+K66</f>
        <v>6245882.7400000002</v>
      </c>
      <c r="L67" s="58">
        <f t="shared" si="30"/>
        <v>5853198.145246</v>
      </c>
      <c r="M67" s="58">
        <f t="shared" si="30"/>
        <v>4797212.1723148301</v>
      </c>
      <c r="N67" s="58">
        <f t="shared" si="13"/>
        <v>76.805991594949958</v>
      </c>
      <c r="Q67" s="10"/>
      <c r="R67" s="10"/>
    </row>
    <row r="68" spans="1:18" ht="15" customHeight="1" x14ac:dyDescent="0.2">
      <c r="A68" s="86" t="s">
        <v>111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8"/>
      <c r="Q68" s="10"/>
      <c r="R68" s="10"/>
    </row>
    <row r="69" spans="1:18" ht="15" customHeight="1" x14ac:dyDescent="0.2">
      <c r="A69" s="21">
        <v>1</v>
      </c>
      <c r="B69" s="27" t="s">
        <v>115</v>
      </c>
      <c r="C69" s="7">
        <v>0</v>
      </c>
      <c r="D69" s="7">
        <v>0</v>
      </c>
      <c r="E69" s="7">
        <f>SUM([1]Ahmednagar:Yavatmal!E68)</f>
        <v>0</v>
      </c>
      <c r="F69" s="7">
        <f>SUM([1]Ahmednagar:Yavatmal!F68)</f>
        <v>0</v>
      </c>
      <c r="G69" s="7">
        <f>SUM([1]Ahmednagar:Yavatmal!G68)</f>
        <v>0</v>
      </c>
      <c r="H69" s="7">
        <f>SUM([1]Ahmednagar:Yavatmal!H68)</f>
        <v>0</v>
      </c>
      <c r="I69" s="59" t="e">
        <f>(F69/C69)*100</f>
        <v>#DIV/0!</v>
      </c>
      <c r="J69" s="59" t="e">
        <f>(H69/D69)*100</f>
        <v>#DIV/0!</v>
      </c>
      <c r="K69" s="59">
        <f>C69+D69</f>
        <v>0</v>
      </c>
      <c r="L69" s="59">
        <f>E69+G69</f>
        <v>0</v>
      </c>
      <c r="M69" s="59">
        <f>F69+H69</f>
        <v>0</v>
      </c>
      <c r="N69" s="59" t="e">
        <f>(M69/K69)*100</f>
        <v>#DIV/0!</v>
      </c>
      <c r="Q69" s="10"/>
      <c r="R69" s="10"/>
    </row>
    <row r="70" spans="1:18" ht="15" customHeight="1" x14ac:dyDescent="0.2">
      <c r="A70" s="21">
        <v>2</v>
      </c>
      <c r="B70" s="27" t="s">
        <v>116</v>
      </c>
      <c r="C70" s="7">
        <v>43.982820000000004</v>
      </c>
      <c r="D70" s="7">
        <v>16.017179999999996</v>
      </c>
      <c r="E70" s="7">
        <f>SUM([1]Ahmednagar:Yavatmal!E69)</f>
        <v>0</v>
      </c>
      <c r="F70" s="7">
        <f>SUM([1]Ahmednagar:Yavatmal!F69)</f>
        <v>0</v>
      </c>
      <c r="G70" s="7">
        <f>SUM([1]Ahmednagar:Yavatmal!G69)</f>
        <v>0</v>
      </c>
      <c r="H70" s="7">
        <f>SUM([1]Ahmednagar:Yavatmal!H69)</f>
        <v>0</v>
      </c>
      <c r="I70" s="59">
        <f t="shared" ref="I70:I78" si="31">(F70/C70)*100</f>
        <v>0</v>
      </c>
      <c r="J70" s="59">
        <f t="shared" ref="J70:J78" si="32">(H70/D70)*100</f>
        <v>0</v>
      </c>
      <c r="K70" s="59">
        <f t="shared" ref="K70:K78" si="33">C70+D70</f>
        <v>60</v>
      </c>
      <c r="L70" s="59">
        <f t="shared" ref="L70:M78" si="34">E70+G70</f>
        <v>0</v>
      </c>
      <c r="M70" s="59">
        <f t="shared" si="34"/>
        <v>0</v>
      </c>
      <c r="N70" s="59">
        <f t="shared" ref="N70:N78" si="35">(M70/K70)*100</f>
        <v>0</v>
      </c>
      <c r="Q70" s="10"/>
      <c r="R70" s="10"/>
    </row>
    <row r="71" spans="1:18" ht="15" customHeight="1" x14ac:dyDescent="0.2">
      <c r="A71" s="21">
        <v>3</v>
      </c>
      <c r="B71" s="27" t="s">
        <v>117</v>
      </c>
      <c r="C71" s="7">
        <v>0</v>
      </c>
      <c r="D71" s="7">
        <v>0</v>
      </c>
      <c r="E71" s="7">
        <f>SUM([1]Ahmednagar:Yavatmal!E70)</f>
        <v>0</v>
      </c>
      <c r="F71" s="7">
        <f>SUM([1]Ahmednagar:Yavatmal!F70)</f>
        <v>0</v>
      </c>
      <c r="G71" s="7">
        <f>SUM([1]Ahmednagar:Yavatmal!G70)</f>
        <v>0</v>
      </c>
      <c r="H71" s="7">
        <f>SUM([1]Ahmednagar:Yavatmal!H70)</f>
        <v>0</v>
      </c>
      <c r="I71" s="59" t="e">
        <f t="shared" si="31"/>
        <v>#DIV/0!</v>
      </c>
      <c r="J71" s="59" t="e">
        <f t="shared" si="32"/>
        <v>#DIV/0!</v>
      </c>
      <c r="K71" s="59">
        <f t="shared" si="33"/>
        <v>0</v>
      </c>
      <c r="L71" s="59">
        <f t="shared" si="34"/>
        <v>0</v>
      </c>
      <c r="M71" s="59">
        <f t="shared" si="34"/>
        <v>0</v>
      </c>
      <c r="N71" s="59" t="e">
        <f t="shared" si="35"/>
        <v>#DIV/0!</v>
      </c>
      <c r="Q71" s="10"/>
      <c r="R71" s="10"/>
    </row>
    <row r="72" spans="1:18" ht="15" customHeight="1" x14ac:dyDescent="0.2">
      <c r="A72" s="21">
        <v>4</v>
      </c>
      <c r="B72" s="27" t="s">
        <v>118</v>
      </c>
      <c r="C72" s="7">
        <v>182.52870300000004</v>
      </c>
      <c r="D72" s="7">
        <v>66.471296999999993</v>
      </c>
      <c r="E72" s="7">
        <f>SUM([1]Ahmednagar:Yavatmal!E71)</f>
        <v>75</v>
      </c>
      <c r="F72" s="7">
        <f>SUM([1]Ahmednagar:Yavatmal!F71)</f>
        <v>179.5</v>
      </c>
      <c r="G72" s="7">
        <f>SUM([1]Ahmednagar:Yavatmal!G71)</f>
        <v>123</v>
      </c>
      <c r="H72" s="7">
        <f>SUM([1]Ahmednagar:Yavatmal!H71)</f>
        <v>268.14999999999998</v>
      </c>
      <c r="I72" s="59">
        <f t="shared" si="31"/>
        <v>98.340697681942089</v>
      </c>
      <c r="J72" s="59">
        <f t="shared" si="32"/>
        <v>403.40720296160316</v>
      </c>
      <c r="K72" s="59">
        <f t="shared" si="33"/>
        <v>249.00000000000003</v>
      </c>
      <c r="L72" s="59">
        <f t="shared" si="34"/>
        <v>198</v>
      </c>
      <c r="M72" s="59">
        <f t="shared" si="34"/>
        <v>447.65</v>
      </c>
      <c r="N72" s="59">
        <f t="shared" si="35"/>
        <v>179.77911646586341</v>
      </c>
      <c r="Q72" s="10"/>
      <c r="R72" s="10"/>
    </row>
    <row r="73" spans="1:18" ht="15" customHeight="1" x14ac:dyDescent="0.2">
      <c r="A73" s="21">
        <v>5</v>
      </c>
      <c r="B73" s="27" t="s">
        <v>119</v>
      </c>
      <c r="C73" s="7">
        <v>0</v>
      </c>
      <c r="D73" s="7">
        <v>0</v>
      </c>
      <c r="E73" s="7">
        <f>SUM([1]Ahmednagar:Yavatmal!E72)</f>
        <v>0</v>
      </c>
      <c r="F73" s="7">
        <f>SUM([1]Ahmednagar:Yavatmal!F72)</f>
        <v>0</v>
      </c>
      <c r="G73" s="7">
        <f>SUM([1]Ahmednagar:Yavatmal!G72)</f>
        <v>0</v>
      </c>
      <c r="H73" s="7">
        <f>SUM([1]Ahmednagar:Yavatmal!H72)</f>
        <v>0</v>
      </c>
      <c r="I73" s="59" t="e">
        <f t="shared" si="31"/>
        <v>#DIV/0!</v>
      </c>
      <c r="J73" s="59" t="e">
        <f t="shared" si="32"/>
        <v>#DIV/0!</v>
      </c>
      <c r="K73" s="59">
        <f t="shared" si="33"/>
        <v>0</v>
      </c>
      <c r="L73" s="59">
        <f t="shared" si="34"/>
        <v>0</v>
      </c>
      <c r="M73" s="59">
        <f t="shared" si="34"/>
        <v>0</v>
      </c>
      <c r="N73" s="59" t="e">
        <f t="shared" si="35"/>
        <v>#DIV/0!</v>
      </c>
      <c r="Q73" s="10"/>
      <c r="R73" s="10"/>
    </row>
    <row r="74" spans="1:18" ht="15" customHeight="1" x14ac:dyDescent="0.2">
      <c r="A74" s="21">
        <v>6</v>
      </c>
      <c r="B74" s="27" t="s">
        <v>120</v>
      </c>
      <c r="C74" s="7">
        <v>0</v>
      </c>
      <c r="D74" s="7">
        <v>0</v>
      </c>
      <c r="E74" s="7">
        <f>SUM([1]Ahmednagar:Yavatmal!E73)</f>
        <v>0</v>
      </c>
      <c r="F74" s="7">
        <f>SUM([1]Ahmednagar:Yavatmal!F73)</f>
        <v>0</v>
      </c>
      <c r="G74" s="7">
        <f>SUM([1]Ahmednagar:Yavatmal!G73)</f>
        <v>0</v>
      </c>
      <c r="H74" s="7">
        <f>SUM([1]Ahmednagar:Yavatmal!H73)</f>
        <v>0</v>
      </c>
      <c r="I74" s="59" t="e">
        <f t="shared" si="31"/>
        <v>#DIV/0!</v>
      </c>
      <c r="J74" s="59" t="e">
        <f t="shared" si="32"/>
        <v>#DIV/0!</v>
      </c>
      <c r="K74" s="59">
        <f t="shared" si="33"/>
        <v>0</v>
      </c>
      <c r="L74" s="59">
        <f t="shared" si="34"/>
        <v>0</v>
      </c>
      <c r="M74" s="59">
        <f t="shared" si="34"/>
        <v>0</v>
      </c>
      <c r="N74" s="59" t="e">
        <f t="shared" si="35"/>
        <v>#DIV/0!</v>
      </c>
      <c r="Q74" s="10"/>
      <c r="R74" s="10"/>
    </row>
    <row r="75" spans="1:18" ht="15" customHeight="1" x14ac:dyDescent="0.2">
      <c r="A75" s="21">
        <v>7</v>
      </c>
      <c r="B75" s="27" t="s">
        <v>121</v>
      </c>
      <c r="C75" s="7">
        <v>0</v>
      </c>
      <c r="D75" s="7">
        <v>0</v>
      </c>
      <c r="E75" s="7">
        <f>SUM([1]Ahmednagar:Yavatmal!E74)</f>
        <v>0</v>
      </c>
      <c r="F75" s="7">
        <f>SUM([1]Ahmednagar:Yavatmal!F74)</f>
        <v>0</v>
      </c>
      <c r="G75" s="7">
        <f>SUM([1]Ahmednagar:Yavatmal!G74)</f>
        <v>0</v>
      </c>
      <c r="H75" s="7">
        <f>SUM([1]Ahmednagar:Yavatmal!H74)</f>
        <v>0</v>
      </c>
      <c r="I75" s="59" t="e">
        <f t="shared" si="31"/>
        <v>#DIV/0!</v>
      </c>
      <c r="J75" s="59" t="e">
        <f t="shared" si="32"/>
        <v>#DIV/0!</v>
      </c>
      <c r="K75" s="59">
        <f t="shared" si="33"/>
        <v>0</v>
      </c>
      <c r="L75" s="59">
        <f t="shared" si="34"/>
        <v>0</v>
      </c>
      <c r="M75" s="59">
        <f t="shared" si="34"/>
        <v>0</v>
      </c>
      <c r="N75" s="59" t="e">
        <f t="shared" si="35"/>
        <v>#DIV/0!</v>
      </c>
      <c r="Q75" s="10"/>
      <c r="R75" s="10"/>
    </row>
    <row r="76" spans="1:18" ht="15" customHeight="1" x14ac:dyDescent="0.2">
      <c r="A76" s="21">
        <v>8</v>
      </c>
      <c r="B76" s="27" t="s">
        <v>122</v>
      </c>
      <c r="C76" s="7">
        <v>0</v>
      </c>
      <c r="D76" s="7">
        <v>0</v>
      </c>
      <c r="E76" s="7">
        <f>SUM([1]Ahmednagar:Yavatmal!E75)</f>
        <v>0</v>
      </c>
      <c r="F76" s="7">
        <f>SUM([1]Ahmednagar:Yavatmal!F75)</f>
        <v>0</v>
      </c>
      <c r="G76" s="7">
        <f>SUM([1]Ahmednagar:Yavatmal!G75)</f>
        <v>0</v>
      </c>
      <c r="H76" s="7">
        <f>SUM([1]Ahmednagar:Yavatmal!H75)</f>
        <v>0</v>
      </c>
      <c r="I76" s="59" t="e">
        <f t="shared" si="31"/>
        <v>#DIV/0!</v>
      </c>
      <c r="J76" s="59" t="e">
        <f t="shared" si="32"/>
        <v>#DIV/0!</v>
      </c>
      <c r="K76" s="59">
        <f t="shared" si="33"/>
        <v>0</v>
      </c>
      <c r="L76" s="59">
        <f t="shared" si="34"/>
        <v>0</v>
      </c>
      <c r="M76" s="59">
        <f t="shared" si="34"/>
        <v>0</v>
      </c>
      <c r="N76" s="59" t="e">
        <f t="shared" si="35"/>
        <v>#DIV/0!</v>
      </c>
      <c r="Q76" s="10"/>
      <c r="R76" s="10"/>
    </row>
    <row r="77" spans="1:18" ht="15" customHeight="1" x14ac:dyDescent="0.2">
      <c r="A77" s="21">
        <v>9</v>
      </c>
      <c r="B77" s="27" t="s">
        <v>123</v>
      </c>
      <c r="C77" s="7">
        <v>0</v>
      </c>
      <c r="D77" s="7">
        <v>0</v>
      </c>
      <c r="E77" s="7">
        <f>SUM([1]Ahmednagar:Yavatmal!E76)</f>
        <v>0</v>
      </c>
      <c r="F77" s="7">
        <f>SUM([1]Ahmednagar:Yavatmal!F76)</f>
        <v>0</v>
      </c>
      <c r="G77" s="7">
        <f>SUM([1]Ahmednagar:Yavatmal!G76)</f>
        <v>0</v>
      </c>
      <c r="H77" s="7">
        <f>SUM([1]Ahmednagar:Yavatmal!H76)</f>
        <v>0</v>
      </c>
      <c r="I77" s="59" t="e">
        <f t="shared" si="31"/>
        <v>#DIV/0!</v>
      </c>
      <c r="J77" s="59" t="e">
        <f t="shared" si="32"/>
        <v>#DIV/0!</v>
      </c>
      <c r="K77" s="59">
        <f t="shared" si="33"/>
        <v>0</v>
      </c>
      <c r="L77" s="59">
        <f t="shared" si="34"/>
        <v>0</v>
      </c>
      <c r="M77" s="59">
        <f t="shared" si="34"/>
        <v>0</v>
      </c>
      <c r="N77" s="59" t="e">
        <f t="shared" si="35"/>
        <v>#DIV/0!</v>
      </c>
      <c r="Q77" s="10"/>
      <c r="R77" s="10"/>
    </row>
    <row r="78" spans="1:18" ht="15" customHeight="1" x14ac:dyDescent="0.2">
      <c r="A78" s="21">
        <v>10</v>
      </c>
      <c r="B78" s="27" t="s">
        <v>124</v>
      </c>
      <c r="C78" s="7">
        <v>0</v>
      </c>
      <c r="D78" s="7">
        <v>0</v>
      </c>
      <c r="E78" s="7">
        <f>SUM([1]Ahmednagar:Yavatmal!E77)</f>
        <v>0</v>
      </c>
      <c r="F78" s="7">
        <f>SUM([1]Ahmednagar:Yavatmal!F77)</f>
        <v>0</v>
      </c>
      <c r="G78" s="7">
        <f>SUM([1]Ahmednagar:Yavatmal!G77)</f>
        <v>0</v>
      </c>
      <c r="H78" s="7">
        <f>SUM([1]Ahmednagar:Yavatmal!H77)</f>
        <v>0</v>
      </c>
      <c r="I78" s="59" t="e">
        <f t="shared" si="31"/>
        <v>#DIV/0!</v>
      </c>
      <c r="J78" s="59" t="e">
        <f t="shared" si="32"/>
        <v>#DIV/0!</v>
      </c>
      <c r="K78" s="59">
        <f t="shared" si="33"/>
        <v>0</v>
      </c>
      <c r="L78" s="59">
        <f t="shared" si="34"/>
        <v>0</v>
      </c>
      <c r="M78" s="59">
        <f t="shared" si="34"/>
        <v>0</v>
      </c>
      <c r="N78" s="59" t="e">
        <f t="shared" si="35"/>
        <v>#DIV/0!</v>
      </c>
      <c r="Q78" s="10"/>
      <c r="R78" s="10"/>
    </row>
    <row r="79" spans="1:18" ht="15" customHeight="1" x14ac:dyDescent="0.2">
      <c r="A79" s="60"/>
      <c r="B79" s="61" t="s">
        <v>9</v>
      </c>
      <c r="C79" s="62">
        <f t="shared" ref="C79:H79" si="36">SUM(C69:C78)</f>
        <v>226.51152300000004</v>
      </c>
      <c r="D79" s="62">
        <f t="shared" si="36"/>
        <v>82.488476999999989</v>
      </c>
      <c r="E79" s="62">
        <f t="shared" si="36"/>
        <v>75</v>
      </c>
      <c r="F79" s="62">
        <f t="shared" si="36"/>
        <v>179.5</v>
      </c>
      <c r="G79" s="62">
        <f t="shared" si="36"/>
        <v>123</v>
      </c>
      <c r="H79" s="62">
        <f t="shared" si="36"/>
        <v>268.14999999999998</v>
      </c>
      <c r="I79" s="62">
        <f>(F79/C79)*100</f>
        <v>79.245416578652367</v>
      </c>
      <c r="J79" s="62">
        <f>(H79/D79)*100</f>
        <v>325.07570724090351</v>
      </c>
      <c r="K79" s="62">
        <f>SUM(K69:K78)</f>
        <v>309</v>
      </c>
      <c r="L79" s="62">
        <f>SUM(L69:L78)</f>
        <v>198</v>
      </c>
      <c r="M79" s="62">
        <f>SUM(M69:M78)</f>
        <v>447.65</v>
      </c>
      <c r="N79" s="62">
        <f>(M79/K79)*100</f>
        <v>144.8705501618123</v>
      </c>
      <c r="Q79" s="10"/>
      <c r="R79" s="10"/>
    </row>
    <row r="80" spans="1:18" ht="15" customHeight="1" x14ac:dyDescent="0.2"/>
    <row r="81" spans="3:14" ht="15" customHeight="1" x14ac:dyDescent="0.2">
      <c r="C81" s="10">
        <f>'[1]Consolidation Bankwise'!C73</f>
        <v>4578528.0000000009</v>
      </c>
      <c r="D81" s="10">
        <f>'[1]Consolidation Bankwise'!D73</f>
        <v>1667354.7400000005</v>
      </c>
      <c r="E81" s="10">
        <f>'[1]Consolidation Bankwise'!E73</f>
        <v>4580253.145246</v>
      </c>
      <c r="F81" s="10">
        <f>'[1]Consolidation Bankwise'!F73</f>
        <v>3466919.2679579286</v>
      </c>
      <c r="G81" s="10">
        <f>'[1]Consolidation Bankwise'!G73</f>
        <v>1272945</v>
      </c>
      <c r="H81" s="10">
        <f>'[1]Consolidation Bankwise'!H73</f>
        <v>1330292.9043568999</v>
      </c>
      <c r="I81" s="10">
        <f>'[1]Consolidation Bankwise'!I73</f>
        <v>75.721263863799194</v>
      </c>
      <c r="J81" s="10">
        <f>'[1]Consolidation Bankwise'!J73</f>
        <v>79.784635653292327</v>
      </c>
      <c r="K81" s="10">
        <f>'[1]Consolidation Bankwise'!K73</f>
        <v>6245882.7400000002</v>
      </c>
      <c r="L81" s="10">
        <f>'[1]Consolidation Bankwise'!L73</f>
        <v>5853198.145246</v>
      </c>
      <c r="M81" s="10">
        <f>'[1]Consolidation Bankwise'!M73</f>
        <v>4797212.1723148301</v>
      </c>
      <c r="N81" s="10">
        <f>'[1]Consolidation Bankwise'!N73</f>
        <v>76.805991594949958</v>
      </c>
    </row>
    <row r="82" spans="3:14" ht="15" customHeight="1" x14ac:dyDescent="0.2"/>
    <row r="83" spans="3:14" ht="15" customHeight="1" x14ac:dyDescent="0.2">
      <c r="C83" s="10">
        <f>C67-C81</f>
        <v>0</v>
      </c>
      <c r="D83" s="10">
        <f t="shared" ref="D83:N83" si="37">D67-D81</f>
        <v>0</v>
      </c>
      <c r="E83" s="10">
        <f t="shared" si="37"/>
        <v>0</v>
      </c>
      <c r="F83" s="10">
        <f t="shared" si="37"/>
        <v>0</v>
      </c>
      <c r="G83" s="10">
        <f t="shared" si="37"/>
        <v>0</v>
      </c>
      <c r="H83" s="10">
        <f t="shared" si="37"/>
        <v>0</v>
      </c>
      <c r="I83" s="10">
        <f t="shared" si="37"/>
        <v>0</v>
      </c>
      <c r="J83" s="10">
        <f t="shared" si="37"/>
        <v>0</v>
      </c>
      <c r="K83" s="10">
        <f t="shared" si="37"/>
        <v>0</v>
      </c>
      <c r="L83" s="10">
        <f t="shared" si="37"/>
        <v>0</v>
      </c>
      <c r="M83" s="10">
        <f t="shared" si="37"/>
        <v>0</v>
      </c>
      <c r="N83" s="10">
        <f t="shared" si="37"/>
        <v>0</v>
      </c>
    </row>
    <row r="84" spans="3:14" ht="15" customHeight="1" x14ac:dyDescent="0.2"/>
    <row r="85" spans="3:14" ht="15" customHeight="1" x14ac:dyDescent="0.2"/>
    <row r="86" spans="3:14" ht="15" customHeight="1" x14ac:dyDescent="0.2"/>
    <row r="87" spans="3:14" ht="15" customHeight="1" x14ac:dyDescent="0.2"/>
    <row r="88" spans="3:14" ht="15" customHeight="1" x14ac:dyDescent="0.2"/>
    <row r="89" spans="3:14" ht="15" customHeight="1" x14ac:dyDescent="0.2"/>
    <row r="90" spans="3:14" ht="15" customHeight="1" x14ac:dyDescent="0.2"/>
    <row r="91" spans="3:14" ht="15" customHeight="1" x14ac:dyDescent="0.2"/>
    <row r="92" spans="3:14" ht="15" customHeight="1" x14ac:dyDescent="0.2"/>
    <row r="93" spans="3:14" ht="15" customHeight="1" x14ac:dyDescent="0.2"/>
    <row r="94" spans="3:14" ht="15" customHeight="1" x14ac:dyDescent="0.2"/>
    <row r="95" spans="3:14" ht="15" customHeight="1" x14ac:dyDescent="0.2"/>
    <row r="96" spans="3:14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mergeCells count="21">
    <mergeCell ref="A7:N7"/>
    <mergeCell ref="A9:N9"/>
    <mergeCell ref="A10:N10"/>
    <mergeCell ref="A11:N11"/>
    <mergeCell ref="K12:N12"/>
    <mergeCell ref="A68:N68"/>
    <mergeCell ref="K13:N13"/>
    <mergeCell ref="C14:C15"/>
    <mergeCell ref="D14:D15"/>
    <mergeCell ref="E14:F14"/>
    <mergeCell ref="G14:H14"/>
    <mergeCell ref="I14:I15"/>
    <mergeCell ref="J14:J15"/>
    <mergeCell ref="K14:K15"/>
    <mergeCell ref="L14:M14"/>
    <mergeCell ref="N14:N15"/>
    <mergeCell ref="A13:A15"/>
    <mergeCell ref="B13:B15"/>
    <mergeCell ref="C13:D13"/>
    <mergeCell ref="E13:H13"/>
    <mergeCell ref="I13:J13"/>
  </mergeCells>
  <dataValidations count="1">
    <dataValidation type="whole" allowBlank="1" showInputMessage="1" showErrorMessage="1" sqref="J57 K28:M29 C66:H66 K66:M66 L55:M55 L53:M53 J53 C28:D28 K52:K57 J55 L57:M57 E28:H29 C53:H53 C55:H55 C57:H57">
      <formula1>0</formula1>
      <formula2>99999999999999900000</formula2>
    </dataValidation>
  </dataValidations>
  <printOptions horizontalCentered="1" verticalCentered="1"/>
  <pageMargins left="0.25" right="0.25" top="0.1" bottom="0.1" header="0.25" footer="0.25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43"/>
  <sheetViews>
    <sheetView zoomScaleNormal="100" workbookViewId="0">
      <pane xSplit="2" ySplit="15" topLeftCell="C16" activePane="bottomRight" state="frozen"/>
      <selection activeCell="Q60" sqref="Q60"/>
      <selection pane="topRight" activeCell="Q60" sqref="Q60"/>
      <selection pane="bottomLeft" activeCell="Q60" sqref="Q60"/>
      <selection pane="bottomRight" activeCell="Q60" sqref="Q60"/>
    </sheetView>
  </sheetViews>
  <sheetFormatPr defaultRowHeight="12.75" x14ac:dyDescent="0.2"/>
  <cols>
    <col min="1" max="1" width="5.7109375" style="1" customWidth="1"/>
    <col min="2" max="2" width="22.85546875" style="1" customWidth="1"/>
    <col min="3" max="3" width="12" style="1" bestFit="1" customWidth="1"/>
    <col min="4" max="4" width="10.85546875" style="1" bestFit="1" customWidth="1"/>
    <col min="5" max="6" width="11.5703125" style="1" bestFit="1" customWidth="1"/>
    <col min="7" max="7" width="11.28515625" style="1" bestFit="1" customWidth="1"/>
    <col min="8" max="8" width="11.5703125" style="1" bestFit="1" customWidth="1"/>
    <col min="9" max="10" width="7.7109375" style="1" customWidth="1"/>
    <col min="11" max="11" width="14.85546875" style="1" bestFit="1" customWidth="1"/>
    <col min="12" max="12" width="11.5703125" style="1" bestFit="1" customWidth="1"/>
    <col min="13" max="13" width="11.140625" style="1" bestFit="1" customWidth="1"/>
    <col min="14" max="14" width="7.7109375" style="1" customWidth="1"/>
    <col min="15" max="16384" width="9.140625" style="1"/>
  </cols>
  <sheetData>
    <row r="5" spans="1:18" ht="16.5" customHeight="1" x14ac:dyDescent="0.2"/>
    <row r="7" spans="1:18" ht="15.75" x14ac:dyDescent="0.2">
      <c r="A7" s="75" t="s">
        <v>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8" ht="2.25" hidden="1" customHeight="1" x14ac:dyDescent="0.2"/>
    <row r="9" spans="1:18" ht="20.25" x14ac:dyDescent="0.2">
      <c r="A9" s="76" t="s">
        <v>58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8" x14ac:dyDescent="0.2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8" ht="15.75" x14ac:dyDescent="0.2">
      <c r="A11" s="78" t="s">
        <v>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1:18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79" t="s">
        <v>3</v>
      </c>
      <c r="L12" s="79"/>
      <c r="M12" s="79"/>
      <c r="N12" s="79"/>
    </row>
    <row r="13" spans="1:18" ht="51" customHeight="1" x14ac:dyDescent="0.2">
      <c r="A13" s="80" t="s">
        <v>4</v>
      </c>
      <c r="B13" s="80" t="s">
        <v>59</v>
      </c>
      <c r="C13" s="69" t="s">
        <v>6</v>
      </c>
      <c r="D13" s="69"/>
      <c r="E13" s="83" t="s">
        <v>125</v>
      </c>
      <c r="F13" s="84"/>
      <c r="G13" s="84"/>
      <c r="H13" s="85"/>
      <c r="I13" s="69" t="s">
        <v>8</v>
      </c>
      <c r="J13" s="69"/>
      <c r="K13" s="69" t="s">
        <v>9</v>
      </c>
      <c r="L13" s="69"/>
      <c r="M13" s="69"/>
      <c r="N13" s="69"/>
    </row>
    <row r="14" spans="1:18" x14ac:dyDescent="0.2">
      <c r="A14" s="81"/>
      <c r="B14" s="81"/>
      <c r="C14" s="70" t="s">
        <v>10</v>
      </c>
      <c r="D14" s="70" t="s">
        <v>11</v>
      </c>
      <c r="E14" s="72" t="s">
        <v>10</v>
      </c>
      <c r="F14" s="73"/>
      <c r="G14" s="72" t="s">
        <v>11</v>
      </c>
      <c r="H14" s="73"/>
      <c r="I14" s="70" t="s">
        <v>10</v>
      </c>
      <c r="J14" s="70" t="s">
        <v>11</v>
      </c>
      <c r="K14" s="70" t="s">
        <v>12</v>
      </c>
      <c r="L14" s="74" t="s">
        <v>13</v>
      </c>
      <c r="M14" s="74"/>
      <c r="N14" s="70" t="s">
        <v>14</v>
      </c>
    </row>
    <row r="15" spans="1:18" x14ac:dyDescent="0.2">
      <c r="A15" s="82"/>
      <c r="B15" s="82"/>
      <c r="C15" s="71"/>
      <c r="D15" s="71"/>
      <c r="E15" s="3" t="s">
        <v>15</v>
      </c>
      <c r="F15" s="3" t="s">
        <v>16</v>
      </c>
      <c r="G15" s="3" t="s">
        <v>15</v>
      </c>
      <c r="H15" s="3" t="s">
        <v>16</v>
      </c>
      <c r="I15" s="71"/>
      <c r="J15" s="71"/>
      <c r="K15" s="71"/>
      <c r="L15" s="3" t="s">
        <v>15</v>
      </c>
      <c r="M15" s="3" t="s">
        <v>16</v>
      </c>
      <c r="N15" s="71"/>
    </row>
    <row r="16" spans="1:18" ht="15" customHeight="1" x14ac:dyDescent="0.2">
      <c r="A16" s="4">
        <v>1</v>
      </c>
      <c r="B16" s="27" t="s">
        <v>126</v>
      </c>
      <c r="C16" s="28">
        <f>SUM([1]Ahmednagar:Yavatmal!C8)</f>
        <v>31774.27294543563</v>
      </c>
      <c r="D16" s="28">
        <f>SUM([1]Ahmednagar:Yavatmal!D8)</f>
        <v>6506.4570545643728</v>
      </c>
      <c r="E16" s="28">
        <f>SUM([1]Ahmednagar:Yavatmal!E8)</f>
        <v>13023</v>
      </c>
      <c r="F16" s="28">
        <f>SUM([1]Ahmednagar:Yavatmal!F8)</f>
        <v>14770.299999999997</v>
      </c>
      <c r="G16" s="28">
        <f>SUM([1]Ahmednagar:Yavatmal!G8)</f>
        <v>3164</v>
      </c>
      <c r="H16" s="28">
        <f>SUM([1]Ahmednagar:Yavatmal!H8)</f>
        <v>2921.5399999999995</v>
      </c>
      <c r="I16" s="29">
        <f>(F16/C16)*100</f>
        <v>46.485091965327719</v>
      </c>
      <c r="J16" s="29">
        <f>(H16/D16)*100</f>
        <v>44.902163735185148</v>
      </c>
      <c r="K16" s="28">
        <f>C16+D16</f>
        <v>38280.730000000003</v>
      </c>
      <c r="L16" s="28">
        <f>SUM([1]Ahmednagar:Yavatmal!L8)</f>
        <v>16187</v>
      </c>
      <c r="M16" s="28">
        <f>SUM([1]Ahmednagar:Yavatmal!M8)</f>
        <v>17691.84</v>
      </c>
      <c r="N16" s="30">
        <f>(M16/K16)*100</f>
        <v>46.216046559195703</v>
      </c>
      <c r="Q16" s="10"/>
      <c r="R16" s="10"/>
    </row>
    <row r="17" spans="1:18" ht="15" customHeight="1" x14ac:dyDescent="0.2">
      <c r="A17" s="4">
        <v>2</v>
      </c>
      <c r="B17" s="27" t="s">
        <v>127</v>
      </c>
      <c r="C17" s="28">
        <f>SUM([1]Ahmednagar:Yavatmal!C9)</f>
        <v>10836.454576155291</v>
      </c>
      <c r="D17" s="28">
        <f>SUM([1]Ahmednagar:Yavatmal!D9)</f>
        <v>3207.7854238447103</v>
      </c>
      <c r="E17" s="28">
        <f>SUM([1]Ahmednagar:Yavatmal!E9)</f>
        <v>4538</v>
      </c>
      <c r="F17" s="28">
        <f>SUM([1]Ahmednagar:Yavatmal!F9)</f>
        <v>4301.0646000000006</v>
      </c>
      <c r="G17" s="28">
        <f>SUM([1]Ahmednagar:Yavatmal!G9)</f>
        <v>1453</v>
      </c>
      <c r="H17" s="28">
        <f>SUM([1]Ahmednagar:Yavatmal!H9)</f>
        <v>1483.83</v>
      </c>
      <c r="I17" s="29">
        <f>(F17/C17)*100</f>
        <v>39.690699294436506</v>
      </c>
      <c r="J17" s="29">
        <f>(H17/D17)*100</f>
        <v>46.257146409174297</v>
      </c>
      <c r="K17" s="28">
        <f t="shared" ref="K17:K33" si="0">C17+D17</f>
        <v>14044.240000000002</v>
      </c>
      <c r="L17" s="28">
        <f>SUM([1]Ahmednagar:Yavatmal!L9)</f>
        <v>5991</v>
      </c>
      <c r="M17" s="28">
        <f>SUM([1]Ahmednagar:Yavatmal!M9)</f>
        <v>5784.8946000000005</v>
      </c>
      <c r="N17" s="30">
        <f>(M17/K17)*100</f>
        <v>41.190513691022083</v>
      </c>
      <c r="Q17" s="10"/>
      <c r="R17" s="10"/>
    </row>
    <row r="18" spans="1:18" ht="15" customHeight="1" x14ac:dyDescent="0.2">
      <c r="A18" s="4">
        <v>3</v>
      </c>
      <c r="B18" s="27" t="s">
        <v>60</v>
      </c>
      <c r="C18" s="28">
        <f>SUM([1]Ahmednagar:Yavatmal!C10)</f>
        <v>220559.63403945172</v>
      </c>
      <c r="D18" s="28">
        <f>SUM([1]Ahmednagar:Yavatmal!D10)</f>
        <v>82504.905960548276</v>
      </c>
      <c r="E18" s="28">
        <f>SUM([1]Ahmednagar:Yavatmal!E10)</f>
        <v>76542</v>
      </c>
      <c r="F18" s="28">
        <f>SUM([1]Ahmednagar:Yavatmal!F10)</f>
        <v>126749.9646013</v>
      </c>
      <c r="G18" s="28">
        <f>SUM([1]Ahmednagar:Yavatmal!G10)</f>
        <v>35263</v>
      </c>
      <c r="H18" s="28">
        <f>SUM([1]Ahmednagar:Yavatmal!H10)</f>
        <v>63496.919999999991</v>
      </c>
      <c r="I18" s="29">
        <f>(F18/C18)*100</f>
        <v>57.46743512397564</v>
      </c>
      <c r="J18" s="29">
        <f>(H18/D18)*100</f>
        <v>76.961387036017697</v>
      </c>
      <c r="K18" s="28">
        <f t="shared" si="0"/>
        <v>303064.53999999998</v>
      </c>
      <c r="L18" s="28">
        <f>SUM([1]Ahmednagar:Yavatmal!L10)</f>
        <v>111805</v>
      </c>
      <c r="M18" s="28">
        <f>SUM([1]Ahmednagar:Yavatmal!M10)</f>
        <v>190246.88460130003</v>
      </c>
      <c r="N18" s="30">
        <f>(M18/K18)*100</f>
        <v>62.774379543479434</v>
      </c>
      <c r="Q18" s="10"/>
      <c r="R18" s="10"/>
    </row>
    <row r="19" spans="1:18" ht="15" customHeight="1" x14ac:dyDescent="0.2">
      <c r="A19" s="4">
        <v>4</v>
      </c>
      <c r="B19" s="27" t="s">
        <v>61</v>
      </c>
      <c r="C19" s="28">
        <f>SUM([1]Ahmednagar:Yavatmal!C11)</f>
        <v>234250.86282687358</v>
      </c>
      <c r="D19" s="28">
        <f>SUM([1]Ahmednagar:Yavatmal!D11)</f>
        <v>132150.05717312644</v>
      </c>
      <c r="E19" s="28">
        <f>SUM([1]Ahmednagar:Yavatmal!E11)</f>
        <v>178229</v>
      </c>
      <c r="F19" s="28">
        <f>SUM([1]Ahmednagar:Yavatmal!F11)</f>
        <v>158194.99999999997</v>
      </c>
      <c r="G19" s="28">
        <f>SUM([1]Ahmednagar:Yavatmal!G11)</f>
        <v>103647</v>
      </c>
      <c r="H19" s="28">
        <f>SUM([1]Ahmednagar:Yavatmal!H11)</f>
        <v>80790.28</v>
      </c>
      <c r="I19" s="29">
        <f>(F19/C19)*100</f>
        <v>67.5323019479831</v>
      </c>
      <c r="J19" s="29">
        <f>(H19/D19)*100</f>
        <v>61.135259210791496</v>
      </c>
      <c r="K19" s="28">
        <f t="shared" si="0"/>
        <v>366400.92000000004</v>
      </c>
      <c r="L19" s="28">
        <f>SUM([1]Ahmednagar:Yavatmal!L11)</f>
        <v>281876</v>
      </c>
      <c r="M19" s="28">
        <f>SUM([1]Ahmednagar:Yavatmal!M11)</f>
        <v>238985.28000000003</v>
      </c>
      <c r="N19" s="30">
        <f>(M19/K19)*100</f>
        <v>65.225076399917342</v>
      </c>
      <c r="Q19" s="10"/>
      <c r="R19" s="10"/>
    </row>
    <row r="20" spans="1:18" ht="15" customHeight="1" x14ac:dyDescent="0.2">
      <c r="A20" s="4">
        <v>5</v>
      </c>
      <c r="B20" s="27" t="s">
        <v>62</v>
      </c>
      <c r="C20" s="28">
        <f>SUM([1]Ahmednagar:Yavatmal!C12)</f>
        <v>415887.82563016861</v>
      </c>
      <c r="D20" s="28">
        <f>SUM([1]Ahmednagar:Yavatmal!D12)</f>
        <v>160930.2243698315</v>
      </c>
      <c r="E20" s="28">
        <f>SUM([1]Ahmednagar:Yavatmal!E12)</f>
        <v>271451</v>
      </c>
      <c r="F20" s="28">
        <f>SUM([1]Ahmednagar:Yavatmal!F12)</f>
        <v>344807.3337980723</v>
      </c>
      <c r="G20" s="28">
        <f>SUM([1]Ahmednagar:Yavatmal!G12)</f>
        <v>95322</v>
      </c>
      <c r="H20" s="28">
        <f>SUM([1]Ahmednagar:Yavatmal!H12)</f>
        <v>141773.95355000001</v>
      </c>
      <c r="I20" s="29">
        <f>(F20/C20)*100</f>
        <v>82.908734651130374</v>
      </c>
      <c r="J20" s="29">
        <f>(H20/D20)*100</f>
        <v>88.096536312651423</v>
      </c>
      <c r="K20" s="28">
        <f t="shared" si="0"/>
        <v>576818.05000000005</v>
      </c>
      <c r="L20" s="28">
        <f>SUM([1]Ahmednagar:Yavatmal!L12)</f>
        <v>366773</v>
      </c>
      <c r="M20" s="28">
        <f>SUM([1]Ahmednagar:Yavatmal!M12)</f>
        <v>486581.28734807228</v>
      </c>
      <c r="N20" s="30">
        <f>(M20/K20)*100</f>
        <v>84.35611322289104</v>
      </c>
      <c r="Q20" s="10"/>
      <c r="R20" s="10"/>
    </row>
    <row r="21" spans="1:18" ht="15" customHeight="1" x14ac:dyDescent="0.2">
      <c r="A21" s="4">
        <v>6</v>
      </c>
      <c r="B21" s="27" t="s">
        <v>63</v>
      </c>
      <c r="C21" s="28">
        <f>SUM([1]Ahmednagar:Yavatmal!C13)</f>
        <v>70166.819282249402</v>
      </c>
      <c r="D21" s="28">
        <f>SUM([1]Ahmednagar:Yavatmal!D13)</f>
        <v>28198.120717750589</v>
      </c>
      <c r="E21" s="28">
        <f>SUM([1]Ahmednagar:Yavatmal!E13)</f>
        <v>41582</v>
      </c>
      <c r="F21" s="28">
        <f>SUM([1]Ahmednagar:Yavatmal!F13)</f>
        <v>44838.488024500017</v>
      </c>
      <c r="G21" s="28">
        <f>SUM([1]Ahmednagar:Yavatmal!G13)</f>
        <v>19536</v>
      </c>
      <c r="H21" s="28">
        <f>SUM([1]Ahmednagar:Yavatmal!H13)</f>
        <v>23401.620000000003</v>
      </c>
      <c r="I21" s="29">
        <f t="shared" ref="I21:I33" si="1">(F21/C21)*100</f>
        <v>63.902694297906024</v>
      </c>
      <c r="J21" s="29">
        <f t="shared" ref="J21:J33" si="2">(H21/D21)*100</f>
        <v>82.989998639408583</v>
      </c>
      <c r="K21" s="28">
        <f t="shared" si="0"/>
        <v>98364.939999999988</v>
      </c>
      <c r="L21" s="28">
        <f>SUM([1]Ahmednagar:Yavatmal!L13)</f>
        <v>61118</v>
      </c>
      <c r="M21" s="28">
        <f>SUM([1]Ahmednagar:Yavatmal!M13)</f>
        <v>68240.108024500019</v>
      </c>
      <c r="N21" s="30">
        <f t="shared" ref="N21:N33" si="3">(M21/K21)*100</f>
        <v>69.374421439691858</v>
      </c>
      <c r="Q21" s="10"/>
      <c r="R21" s="10"/>
    </row>
    <row r="22" spans="1:18" ht="15" customHeight="1" x14ac:dyDescent="0.2">
      <c r="A22" s="4">
        <v>7</v>
      </c>
      <c r="B22" s="27" t="s">
        <v>64</v>
      </c>
      <c r="C22" s="28">
        <f>SUM([1]Ahmednagar:Yavatmal!C14)</f>
        <v>248262.18615302377</v>
      </c>
      <c r="D22" s="28">
        <f>SUM([1]Ahmednagar:Yavatmal!D14)</f>
        <v>66837.70384697619</v>
      </c>
      <c r="E22" s="28">
        <f>SUM([1]Ahmednagar:Yavatmal!E14)</f>
        <v>134424.07150000002</v>
      </c>
      <c r="F22" s="28">
        <f>SUM([1]Ahmednagar:Yavatmal!F14)</f>
        <v>138613.11961000002</v>
      </c>
      <c r="G22" s="28">
        <f>SUM([1]Ahmednagar:Yavatmal!G14)</f>
        <v>40826</v>
      </c>
      <c r="H22" s="28">
        <f>SUM([1]Ahmednagar:Yavatmal!H14)</f>
        <v>62379.058219999984</v>
      </c>
      <c r="I22" s="29">
        <f t="shared" si="1"/>
        <v>55.833359787044536</v>
      </c>
      <c r="J22" s="29">
        <f t="shared" si="2"/>
        <v>93.329146020359715</v>
      </c>
      <c r="K22" s="28">
        <f t="shared" si="0"/>
        <v>315099.88999999996</v>
      </c>
      <c r="L22" s="28">
        <f>SUM([1]Ahmednagar:Yavatmal!L14)</f>
        <v>175250.07150000002</v>
      </c>
      <c r="M22" s="28">
        <f>SUM([1]Ahmednagar:Yavatmal!M14)</f>
        <v>200992.17783</v>
      </c>
      <c r="N22" s="30">
        <f t="shared" si="3"/>
        <v>63.786813073784323</v>
      </c>
      <c r="Q22" s="10"/>
      <c r="R22" s="10"/>
    </row>
    <row r="23" spans="1:18" ht="15" customHeight="1" x14ac:dyDescent="0.2">
      <c r="A23" s="4">
        <v>8</v>
      </c>
      <c r="B23" s="27" t="s">
        <v>128</v>
      </c>
      <c r="C23" s="28">
        <f>SUM([1]Ahmednagar:Yavatmal!C15)</f>
        <v>25380.348285140946</v>
      </c>
      <c r="D23" s="28">
        <f>SUM([1]Ahmednagar:Yavatmal!D15)</f>
        <v>11714.60171485906</v>
      </c>
      <c r="E23" s="28">
        <f>SUM([1]Ahmednagar:Yavatmal!E15)</f>
        <v>4439</v>
      </c>
      <c r="F23" s="28">
        <f>SUM([1]Ahmednagar:Yavatmal!F15)</f>
        <v>9406.3300000000017</v>
      </c>
      <c r="G23" s="28">
        <f>SUM([1]Ahmednagar:Yavatmal!G15)</f>
        <v>1893</v>
      </c>
      <c r="H23" s="28">
        <f>SUM([1]Ahmednagar:Yavatmal!H15)</f>
        <v>3400.01</v>
      </c>
      <c r="I23" s="29">
        <f t="shared" si="1"/>
        <v>37.061469347554166</v>
      </c>
      <c r="J23" s="29">
        <f t="shared" si="2"/>
        <v>29.023692676528235</v>
      </c>
      <c r="K23" s="28">
        <f t="shared" si="0"/>
        <v>37094.950000000004</v>
      </c>
      <c r="L23" s="28">
        <f>SUM([1]Ahmednagar:Yavatmal!L15)</f>
        <v>6332</v>
      </c>
      <c r="M23" s="28">
        <f>SUM([1]Ahmednagar:Yavatmal!M15)</f>
        <v>12806.340000000002</v>
      </c>
      <c r="N23" s="30">
        <f t="shared" si="3"/>
        <v>34.523135898552233</v>
      </c>
      <c r="Q23" s="10"/>
      <c r="R23" s="10"/>
    </row>
    <row r="24" spans="1:18" ht="15" customHeight="1" x14ac:dyDescent="0.2">
      <c r="A24" s="4">
        <v>9</v>
      </c>
      <c r="B24" s="27" t="s">
        <v>65</v>
      </c>
      <c r="C24" s="28">
        <f>SUM([1]Ahmednagar:Yavatmal!C16)</f>
        <v>13902.513885466038</v>
      </c>
      <c r="D24" s="28">
        <f>SUM([1]Ahmednagar:Yavatmal!D16)</f>
        <v>4963.9261145339588</v>
      </c>
      <c r="E24" s="28">
        <f>SUM([1]Ahmednagar:Yavatmal!E16)</f>
        <v>15200</v>
      </c>
      <c r="F24" s="28">
        <f>SUM([1]Ahmednagar:Yavatmal!F16)</f>
        <v>14450.59</v>
      </c>
      <c r="G24" s="28">
        <f>SUM([1]Ahmednagar:Yavatmal!G16)</f>
        <v>3507</v>
      </c>
      <c r="H24" s="28">
        <f>SUM([1]Ahmednagar:Yavatmal!H16)</f>
        <v>3938.15</v>
      </c>
      <c r="I24" s="29">
        <f t="shared" si="1"/>
        <v>103.94228064830011</v>
      </c>
      <c r="J24" s="29">
        <f t="shared" si="2"/>
        <v>79.335387133773565</v>
      </c>
      <c r="K24" s="28">
        <f t="shared" si="0"/>
        <v>18866.439999999995</v>
      </c>
      <c r="L24" s="28">
        <f>SUM([1]Ahmednagar:Yavatmal!L16)</f>
        <v>18707</v>
      </c>
      <c r="M24" s="28">
        <f>SUM([1]Ahmednagar:Yavatmal!M16)</f>
        <v>18388.739999999998</v>
      </c>
      <c r="N24" s="30">
        <f t="shared" si="3"/>
        <v>97.4679907815147</v>
      </c>
      <c r="Q24" s="10"/>
      <c r="R24" s="10"/>
    </row>
    <row r="25" spans="1:18" ht="15" customHeight="1" x14ac:dyDescent="0.2">
      <c r="A25" s="4">
        <v>10</v>
      </c>
      <c r="B25" s="27" t="s">
        <v>66</v>
      </c>
      <c r="C25" s="28">
        <f>SUM([1]Ahmednagar:Yavatmal!C17)</f>
        <v>27756.365202106161</v>
      </c>
      <c r="D25" s="28">
        <f>SUM([1]Ahmednagar:Yavatmal!D17)</f>
        <v>12179.294797893839</v>
      </c>
      <c r="E25" s="28">
        <f>SUM([1]Ahmednagar:Yavatmal!E17)</f>
        <v>8570</v>
      </c>
      <c r="F25" s="28">
        <f>SUM([1]Ahmednagar:Yavatmal!F17)</f>
        <v>10292.98</v>
      </c>
      <c r="G25" s="28">
        <f>SUM([1]Ahmednagar:Yavatmal!G17)</f>
        <v>5708</v>
      </c>
      <c r="H25" s="28">
        <f>SUM([1]Ahmednagar:Yavatmal!H17)</f>
        <v>7211.37</v>
      </c>
      <c r="I25" s="29">
        <f t="shared" si="1"/>
        <v>37.083313773443813</v>
      </c>
      <c r="J25" s="29">
        <f t="shared" si="2"/>
        <v>59.210078413136522</v>
      </c>
      <c r="K25" s="28">
        <f t="shared" si="0"/>
        <v>39935.660000000003</v>
      </c>
      <c r="L25" s="28">
        <f>SUM([1]Ahmednagar:Yavatmal!L17)</f>
        <v>14278</v>
      </c>
      <c r="M25" s="28">
        <f>SUM([1]Ahmednagar:Yavatmal!M17)</f>
        <v>17504.349999999999</v>
      </c>
      <c r="N25" s="30">
        <f t="shared" si="3"/>
        <v>43.831377771144879</v>
      </c>
      <c r="Q25" s="10"/>
      <c r="R25" s="10"/>
    </row>
    <row r="26" spans="1:18" ht="15" customHeight="1" x14ac:dyDescent="0.2">
      <c r="A26" s="4">
        <v>11</v>
      </c>
      <c r="B26" s="27" t="s">
        <v>129</v>
      </c>
      <c r="C26" s="28">
        <f>SUM([1]Ahmednagar:Yavatmal!C18)</f>
        <v>10940.70257739927</v>
      </c>
      <c r="D26" s="28">
        <f>SUM([1]Ahmednagar:Yavatmal!D18)</f>
        <v>4304.6674226007317</v>
      </c>
      <c r="E26" s="28">
        <f>SUM([1]Ahmednagar:Yavatmal!E18)</f>
        <v>1939</v>
      </c>
      <c r="F26" s="28">
        <f>SUM([1]Ahmednagar:Yavatmal!F18)</f>
        <v>4125.67</v>
      </c>
      <c r="G26" s="28">
        <f>SUM([1]Ahmednagar:Yavatmal!G18)</f>
        <v>606</v>
      </c>
      <c r="H26" s="28">
        <f>SUM([1]Ahmednagar:Yavatmal!H18)</f>
        <v>896.08999999999992</v>
      </c>
      <c r="I26" s="29">
        <f t="shared" si="1"/>
        <v>37.70936985822641</v>
      </c>
      <c r="J26" s="29">
        <f t="shared" si="2"/>
        <v>20.816706891112467</v>
      </c>
      <c r="K26" s="28">
        <f t="shared" si="0"/>
        <v>15245.370000000003</v>
      </c>
      <c r="L26" s="28">
        <f>SUM([1]Ahmednagar:Yavatmal!L18)</f>
        <v>2545</v>
      </c>
      <c r="M26" s="28">
        <f>SUM([1]Ahmednagar:Yavatmal!M18)</f>
        <v>5021.76</v>
      </c>
      <c r="N26" s="30">
        <f t="shared" si="3"/>
        <v>32.939574441289381</v>
      </c>
      <c r="Q26" s="10"/>
      <c r="R26" s="10"/>
    </row>
    <row r="27" spans="1:18" ht="15" customHeight="1" x14ac:dyDescent="0.2">
      <c r="A27" s="4">
        <v>12</v>
      </c>
      <c r="B27" s="27" t="s">
        <v>67</v>
      </c>
      <c r="C27" s="28">
        <f>SUM([1]Ahmednagar:Yavatmal!C19)</f>
        <v>1555.8578740254611</v>
      </c>
      <c r="D27" s="28">
        <f>SUM([1]Ahmednagar:Yavatmal!D19)</f>
        <v>516.67212597453909</v>
      </c>
      <c r="E27" s="28">
        <f>SUM([1]Ahmednagar:Yavatmal!E19)</f>
        <v>56</v>
      </c>
      <c r="F27" s="28">
        <f>SUM([1]Ahmednagar:Yavatmal!F19)</f>
        <v>116.46</v>
      </c>
      <c r="G27" s="28">
        <f>SUM([1]Ahmednagar:Yavatmal!G19)</f>
        <v>31</v>
      </c>
      <c r="H27" s="28">
        <f>SUM([1]Ahmednagar:Yavatmal!H19)</f>
        <v>68.099999999999994</v>
      </c>
      <c r="I27" s="29">
        <f t="shared" si="1"/>
        <v>7.4852595435779605</v>
      </c>
      <c r="J27" s="29">
        <f t="shared" si="2"/>
        <v>13.180505890762117</v>
      </c>
      <c r="K27" s="28">
        <f t="shared" si="0"/>
        <v>2072.5300000000002</v>
      </c>
      <c r="L27" s="28">
        <f>SUM([1]Ahmednagar:Yavatmal!L19)</f>
        <v>87</v>
      </c>
      <c r="M27" s="28">
        <f>SUM([1]Ahmednagar:Yavatmal!M19)</f>
        <v>184.56</v>
      </c>
      <c r="N27" s="30">
        <f t="shared" si="3"/>
        <v>8.9050580691232444</v>
      </c>
      <c r="Q27" s="10"/>
      <c r="R27" s="10"/>
    </row>
    <row r="28" spans="1:18" ht="15" customHeight="1" x14ac:dyDescent="0.2">
      <c r="A28" s="4">
        <v>13</v>
      </c>
      <c r="B28" s="27" t="s">
        <v>68</v>
      </c>
      <c r="C28" s="28">
        <f>SUM([1]Ahmednagar:Yavatmal!C20)</f>
        <v>40377.556861822173</v>
      </c>
      <c r="D28" s="28">
        <f>SUM([1]Ahmednagar:Yavatmal!D20)</f>
        <v>10432.653138177822</v>
      </c>
      <c r="E28" s="28">
        <f>SUM([1]Ahmednagar:Yavatmal!E20)</f>
        <v>12308</v>
      </c>
      <c r="F28" s="28">
        <f>SUM([1]Ahmednagar:Yavatmal!F20)</f>
        <v>14822.820000000003</v>
      </c>
      <c r="G28" s="28">
        <f>SUM([1]Ahmednagar:Yavatmal!G20)</f>
        <v>4119</v>
      </c>
      <c r="H28" s="28">
        <f>SUM([1]Ahmednagar:Yavatmal!H20)</f>
        <v>5908.08</v>
      </c>
      <c r="I28" s="29">
        <f t="shared" si="1"/>
        <v>36.710542073473718</v>
      </c>
      <c r="J28" s="29">
        <f t="shared" si="2"/>
        <v>56.630656859276272</v>
      </c>
      <c r="K28" s="28">
        <f t="shared" si="0"/>
        <v>50810.209999999992</v>
      </c>
      <c r="L28" s="28">
        <f>SUM([1]Ahmednagar:Yavatmal!L20)</f>
        <v>16427</v>
      </c>
      <c r="M28" s="28">
        <f>SUM([1]Ahmednagar:Yavatmal!M20)</f>
        <v>20730.899999999998</v>
      </c>
      <c r="N28" s="30">
        <f t="shared" si="3"/>
        <v>40.800657977993012</v>
      </c>
      <c r="Q28" s="10"/>
      <c r="R28" s="10"/>
    </row>
    <row r="29" spans="1:18" ht="15" customHeight="1" x14ac:dyDescent="0.2">
      <c r="A29" s="4">
        <v>14</v>
      </c>
      <c r="B29" s="27" t="s">
        <v>69</v>
      </c>
      <c r="C29" s="28">
        <f>SUM([1]Ahmednagar:Yavatmal!C21)</f>
        <v>876033.756151309</v>
      </c>
      <c r="D29" s="28">
        <f>SUM([1]Ahmednagar:Yavatmal!D21)</f>
        <v>266063.61384869105</v>
      </c>
      <c r="E29" s="28">
        <f>SUM([1]Ahmednagar:Yavatmal!E21)</f>
        <v>557469</v>
      </c>
      <c r="F29" s="28">
        <f>SUM([1]Ahmednagar:Yavatmal!F21)</f>
        <v>462975.61999999994</v>
      </c>
      <c r="G29" s="28">
        <f>SUM([1]Ahmednagar:Yavatmal!G21)</f>
        <v>234481</v>
      </c>
      <c r="H29" s="28">
        <f>SUM([1]Ahmednagar:Yavatmal!H21)</f>
        <v>257444.21</v>
      </c>
      <c r="I29" s="29">
        <f t="shared" si="1"/>
        <v>52.849061665614002</v>
      </c>
      <c r="J29" s="29">
        <f t="shared" si="2"/>
        <v>96.760397363619646</v>
      </c>
      <c r="K29" s="28">
        <f t="shared" si="0"/>
        <v>1142097.3700000001</v>
      </c>
      <c r="L29" s="28">
        <f>SUM([1]Ahmednagar:Yavatmal!L21)</f>
        <v>791950</v>
      </c>
      <c r="M29" s="28">
        <f>SUM([1]Ahmednagar:Yavatmal!M21)</f>
        <v>720419.83000000007</v>
      </c>
      <c r="N29" s="30">
        <f t="shared" si="3"/>
        <v>63.07866990360025</v>
      </c>
      <c r="Q29" s="10"/>
      <c r="R29" s="10"/>
    </row>
    <row r="30" spans="1:18" ht="15" customHeight="1" x14ac:dyDescent="0.2">
      <c r="A30" s="4">
        <v>15</v>
      </c>
      <c r="B30" s="27" t="s">
        <v>130</v>
      </c>
      <c r="C30" s="28">
        <f>SUM([1]Ahmednagar:Yavatmal!C22)</f>
        <v>28794.207261393582</v>
      </c>
      <c r="D30" s="28">
        <f>SUM([1]Ahmednagar:Yavatmal!D22)</f>
        <v>10881.942738606414</v>
      </c>
      <c r="E30" s="28">
        <f>SUM([1]Ahmednagar:Yavatmal!E22)</f>
        <v>9033</v>
      </c>
      <c r="F30" s="28">
        <f>SUM([1]Ahmednagar:Yavatmal!F22)</f>
        <v>9556.9800000000014</v>
      </c>
      <c r="G30" s="28">
        <f>SUM([1]Ahmednagar:Yavatmal!G22)</f>
        <v>3438</v>
      </c>
      <c r="H30" s="28">
        <f>SUM([1]Ahmednagar:Yavatmal!H22)</f>
        <v>4125.78</v>
      </c>
      <c r="I30" s="29">
        <f t="shared" si="1"/>
        <v>33.190634189862614</v>
      </c>
      <c r="J30" s="29">
        <f t="shared" si="2"/>
        <v>37.914002114372124</v>
      </c>
      <c r="K30" s="28">
        <f t="shared" si="0"/>
        <v>39676.149999999994</v>
      </c>
      <c r="L30" s="28">
        <f>SUM([1]Ahmednagar:Yavatmal!L22)</f>
        <v>12471</v>
      </c>
      <c r="M30" s="28">
        <f>SUM([1]Ahmednagar:Yavatmal!M22)</f>
        <v>13682.76</v>
      </c>
      <c r="N30" s="30">
        <f t="shared" si="3"/>
        <v>34.486108153134829</v>
      </c>
      <c r="Q30" s="10"/>
      <c r="R30" s="10"/>
    </row>
    <row r="31" spans="1:18" ht="15" customHeight="1" x14ac:dyDescent="0.2">
      <c r="A31" s="4">
        <v>16</v>
      </c>
      <c r="B31" s="27" t="s">
        <v>70</v>
      </c>
      <c r="C31" s="28">
        <f>SUM([1]Ahmednagar:Yavatmal!C23)</f>
        <v>30724.693355032752</v>
      </c>
      <c r="D31" s="28">
        <f>SUM([1]Ahmednagar:Yavatmal!D23)</f>
        <v>9122.6766449672523</v>
      </c>
      <c r="E31" s="28">
        <f>SUM([1]Ahmednagar:Yavatmal!E23)</f>
        <v>12096</v>
      </c>
      <c r="F31" s="28">
        <f>SUM([1]Ahmednagar:Yavatmal!F23)</f>
        <v>15009.320000000002</v>
      </c>
      <c r="G31" s="28">
        <f>SUM([1]Ahmednagar:Yavatmal!G23)</f>
        <v>3140</v>
      </c>
      <c r="H31" s="28">
        <f>SUM([1]Ahmednagar:Yavatmal!H23)</f>
        <v>4708.7199999999993</v>
      </c>
      <c r="I31" s="29">
        <f t="shared" si="1"/>
        <v>48.851000159913561</v>
      </c>
      <c r="J31" s="29">
        <f t="shared" si="2"/>
        <v>51.615553014231629</v>
      </c>
      <c r="K31" s="28">
        <f t="shared" si="0"/>
        <v>39847.370000000003</v>
      </c>
      <c r="L31" s="28">
        <f>SUM([1]Ahmednagar:Yavatmal!L23)</f>
        <v>15236</v>
      </c>
      <c r="M31" s="28">
        <f>SUM([1]Ahmednagar:Yavatmal!M23)</f>
        <v>19718.04</v>
      </c>
      <c r="N31" s="30">
        <f t="shared" si="3"/>
        <v>49.483918261104812</v>
      </c>
      <c r="Q31" s="10"/>
      <c r="R31" s="10"/>
    </row>
    <row r="32" spans="1:18" ht="15" customHeight="1" x14ac:dyDescent="0.2">
      <c r="A32" s="4">
        <v>17</v>
      </c>
      <c r="B32" s="27" t="s">
        <v>71</v>
      </c>
      <c r="C32" s="28">
        <f>SUM([1]Ahmednagar:Yavatmal!C24)</f>
        <v>138225.0166135898</v>
      </c>
      <c r="D32" s="28">
        <f>SUM([1]Ahmednagar:Yavatmal!D24)</f>
        <v>54683.643386410171</v>
      </c>
      <c r="E32" s="28">
        <f>SUM([1]Ahmednagar:Yavatmal!E24)</f>
        <v>82967</v>
      </c>
      <c r="F32" s="28">
        <f>SUM([1]Ahmednagar:Yavatmal!F24)</f>
        <v>100216.51950000001</v>
      </c>
      <c r="G32" s="28">
        <f>SUM([1]Ahmednagar:Yavatmal!G24)</f>
        <v>27218</v>
      </c>
      <c r="H32" s="28">
        <f>SUM([1]Ahmednagar:Yavatmal!H24)</f>
        <v>42700.709999999985</v>
      </c>
      <c r="I32" s="29">
        <f t="shared" si="1"/>
        <v>72.502447064381158</v>
      </c>
      <c r="J32" s="29">
        <f t="shared" si="2"/>
        <v>78.086805040155483</v>
      </c>
      <c r="K32" s="28">
        <f t="shared" si="0"/>
        <v>192908.65999999997</v>
      </c>
      <c r="L32" s="28">
        <f>SUM([1]Ahmednagar:Yavatmal!L24)</f>
        <v>110185</v>
      </c>
      <c r="M32" s="28">
        <f>SUM([1]Ahmednagar:Yavatmal!M24)</f>
        <v>142917.22950000002</v>
      </c>
      <c r="N32" s="30">
        <f t="shared" si="3"/>
        <v>74.085439969361687</v>
      </c>
      <c r="Q32" s="10"/>
      <c r="R32" s="10"/>
    </row>
    <row r="33" spans="1:18" ht="15" customHeight="1" x14ac:dyDescent="0.2">
      <c r="A33" s="4">
        <v>18</v>
      </c>
      <c r="B33" s="27" t="s">
        <v>131</v>
      </c>
      <c r="C33" s="28">
        <f>SUM([1]Ahmednagar:Yavatmal!C25)</f>
        <v>2669.7590977364121</v>
      </c>
      <c r="D33" s="28">
        <f>SUM([1]Ahmednagar:Yavatmal!D25)</f>
        <v>1636.200902263588</v>
      </c>
      <c r="E33" s="28">
        <f>SUM([1]Ahmednagar:Yavatmal!E25)</f>
        <v>84</v>
      </c>
      <c r="F33" s="28">
        <f>SUM([1]Ahmednagar:Yavatmal!F25)</f>
        <v>67.27</v>
      </c>
      <c r="G33" s="28">
        <f>SUM([1]Ahmednagar:Yavatmal!G25)</f>
        <v>157</v>
      </c>
      <c r="H33" s="28">
        <f>SUM([1]Ahmednagar:Yavatmal!H25)</f>
        <v>224.58</v>
      </c>
      <c r="I33" s="29">
        <f t="shared" si="1"/>
        <v>2.5197029970620082</v>
      </c>
      <c r="J33" s="29">
        <f t="shared" si="2"/>
        <v>13.725698335045944</v>
      </c>
      <c r="K33" s="28">
        <f t="shared" si="0"/>
        <v>4305.96</v>
      </c>
      <c r="L33" s="28">
        <f>SUM([1]Ahmednagar:Yavatmal!L25)</f>
        <v>241</v>
      </c>
      <c r="M33" s="28">
        <f>SUM([1]Ahmednagar:Yavatmal!M25)</f>
        <v>291.85000000000002</v>
      </c>
      <c r="N33" s="30">
        <f t="shared" si="3"/>
        <v>6.7778149355776653</v>
      </c>
      <c r="Q33" s="10"/>
      <c r="R33" s="10"/>
    </row>
    <row r="34" spans="1:18" ht="15" customHeight="1" x14ac:dyDescent="0.2">
      <c r="A34" s="31"/>
      <c r="B34" s="32" t="s">
        <v>72</v>
      </c>
      <c r="C34" s="33">
        <f>SUM(C16:C33)</f>
        <v>2428098.8326183795</v>
      </c>
      <c r="D34" s="33">
        <f t="shared" ref="D34:H34" si="4">SUM(D16:D33)</f>
        <v>866835.14738162071</v>
      </c>
      <c r="E34" s="33">
        <f t="shared" si="4"/>
        <v>1423950.0715000001</v>
      </c>
      <c r="F34" s="33">
        <f t="shared" si="4"/>
        <v>1473315.8301338721</v>
      </c>
      <c r="G34" s="33">
        <f t="shared" si="4"/>
        <v>583509</v>
      </c>
      <c r="H34" s="33">
        <f t="shared" si="4"/>
        <v>706873.00176999997</v>
      </c>
      <c r="I34" s="34">
        <f>(F34/C34)*100</f>
        <v>60.677753736453063</v>
      </c>
      <c r="J34" s="34">
        <f>(H34/D34)*100</f>
        <v>81.546416744313433</v>
      </c>
      <c r="K34" s="33">
        <f t="shared" ref="K34:M34" si="5">SUM(K16:K33)</f>
        <v>3294933.98</v>
      </c>
      <c r="L34" s="33">
        <f t="shared" si="5"/>
        <v>2007459.0715000001</v>
      </c>
      <c r="M34" s="33">
        <f t="shared" si="5"/>
        <v>2180188.8319038725</v>
      </c>
      <c r="N34" s="34">
        <f>(M34/K34)*100</f>
        <v>66.167906402296794</v>
      </c>
      <c r="Q34" s="10"/>
      <c r="R34" s="10"/>
    </row>
    <row r="35" spans="1:18" ht="15" customHeight="1" x14ac:dyDescent="0.2">
      <c r="A35" s="35">
        <v>19</v>
      </c>
      <c r="B35" s="36" t="s">
        <v>73</v>
      </c>
      <c r="C35" s="28">
        <f>SUM([1]Ahmednagar:Yavatmal!C27)</f>
        <v>61551.395706238436</v>
      </c>
      <c r="D35" s="28">
        <f>SUM([1]Ahmednagar:Yavatmal!D27)</f>
        <v>23745.734293761561</v>
      </c>
      <c r="E35" s="37">
        <f>SUM([1]Ahmednagar:Yavatmal!E27)</f>
        <v>9300</v>
      </c>
      <c r="F35" s="37">
        <f>SUM([1]Ahmednagar:Yavatmal!F27)</f>
        <v>41644.040000000008</v>
      </c>
      <c r="G35" s="37">
        <f>SUM([1]Ahmednagar:Yavatmal!G27)</f>
        <v>6959</v>
      </c>
      <c r="H35" s="37">
        <f>SUM([1]Ahmednagar:Yavatmal!H27)</f>
        <v>24216.400000000001</v>
      </c>
      <c r="I35" s="38">
        <f>(F35/C35)*100</f>
        <v>67.657344763961618</v>
      </c>
      <c r="J35" s="38">
        <f>(H35/D35)*100</f>
        <v>101.98210634556833</v>
      </c>
      <c r="K35" s="37">
        <f>C35+D35</f>
        <v>85297.13</v>
      </c>
      <c r="L35" s="37">
        <f>SUM([1]Ahmednagar:Yavatmal!L27)</f>
        <v>16259</v>
      </c>
      <c r="M35" s="37">
        <f>SUM([1]Ahmednagar:Yavatmal!M27)</f>
        <v>65860.44</v>
      </c>
      <c r="N35" s="38">
        <f>(M35/K35)*100</f>
        <v>77.212961327069266</v>
      </c>
      <c r="Q35" s="10"/>
      <c r="R35" s="10"/>
    </row>
    <row r="36" spans="1:18" ht="15" customHeight="1" x14ac:dyDescent="0.2">
      <c r="A36" s="39">
        <v>20</v>
      </c>
      <c r="B36" s="40" t="s">
        <v>74</v>
      </c>
      <c r="C36" s="28">
        <f>SUM([1]Ahmednagar:Yavatmal!C28)</f>
        <v>677.22347981092275</v>
      </c>
      <c r="D36" s="28">
        <f>SUM([1]Ahmednagar:Yavatmal!D28)</f>
        <v>127.96652018907716</v>
      </c>
      <c r="E36" s="28">
        <f>SUM([1]Ahmednagar:Yavatmal!E28)</f>
        <v>0</v>
      </c>
      <c r="F36" s="28">
        <f>SUM([1]Ahmednagar:Yavatmal!F28)</f>
        <v>0</v>
      </c>
      <c r="G36" s="28">
        <f>SUM([1]Ahmednagar:Yavatmal!G28)</f>
        <v>0</v>
      </c>
      <c r="H36" s="28">
        <f>SUM([1]Ahmednagar:Yavatmal!H28)</f>
        <v>0</v>
      </c>
      <c r="I36" s="29">
        <f t="shared" ref="I36:I47" si="6">(F36/C36)*100</f>
        <v>0</v>
      </c>
      <c r="J36" s="29">
        <f t="shared" ref="J36:J47" si="7">(H36/D36)*100</f>
        <v>0</v>
      </c>
      <c r="K36" s="28">
        <f t="shared" ref="K36:K47" si="8">C36+D36</f>
        <v>805.18999999999994</v>
      </c>
      <c r="L36" s="28">
        <f>SUM([1]Ahmednagar:Yavatmal!L28)</f>
        <v>0</v>
      </c>
      <c r="M36" s="28">
        <f>SUM([1]Ahmednagar:Yavatmal!M28)</f>
        <v>0</v>
      </c>
      <c r="N36" s="30">
        <f t="shared" ref="N36:N47" si="9">(M36/K36)*100</f>
        <v>0</v>
      </c>
      <c r="Q36" s="10"/>
      <c r="R36" s="10"/>
    </row>
    <row r="37" spans="1:18" ht="15" customHeight="1" x14ac:dyDescent="0.2">
      <c r="A37" s="35">
        <v>21</v>
      </c>
      <c r="B37" s="40" t="s">
        <v>75</v>
      </c>
      <c r="C37" s="28">
        <f>SUM([1]Ahmednagar:Yavatmal!C29)</f>
        <v>157.29161620562533</v>
      </c>
      <c r="D37" s="28">
        <f>SUM([1]Ahmednagar:Yavatmal!D29)</f>
        <v>122.59838379437467</v>
      </c>
      <c r="E37" s="28">
        <f>SUM([1]Ahmednagar:Yavatmal!E29)</f>
        <v>38</v>
      </c>
      <c r="F37" s="28">
        <f>SUM([1]Ahmednagar:Yavatmal!F29)</f>
        <v>80</v>
      </c>
      <c r="G37" s="28">
        <f>SUM([1]Ahmednagar:Yavatmal!G29)</f>
        <v>2</v>
      </c>
      <c r="H37" s="28">
        <f>SUM([1]Ahmednagar:Yavatmal!H29)</f>
        <v>15</v>
      </c>
      <c r="I37" s="29">
        <f t="shared" si="6"/>
        <v>50.86094346911473</v>
      </c>
      <c r="J37" s="29">
        <f t="shared" si="7"/>
        <v>12.235071569261798</v>
      </c>
      <c r="K37" s="28">
        <f t="shared" si="8"/>
        <v>279.89</v>
      </c>
      <c r="L37" s="28">
        <f>SUM([1]Ahmednagar:Yavatmal!L29)</f>
        <v>40</v>
      </c>
      <c r="M37" s="28">
        <f>SUM([1]Ahmednagar:Yavatmal!M29)</f>
        <v>95</v>
      </c>
      <c r="N37" s="30">
        <f t="shared" si="9"/>
        <v>33.941905748686985</v>
      </c>
      <c r="Q37" s="10"/>
      <c r="R37" s="10"/>
    </row>
    <row r="38" spans="1:18" ht="15" customHeight="1" x14ac:dyDescent="0.2">
      <c r="A38" s="39">
        <v>22</v>
      </c>
      <c r="B38" s="40" t="s">
        <v>76</v>
      </c>
      <c r="C38" s="28">
        <f>SUM([1]Ahmednagar:Yavatmal!C30)</f>
        <v>1626.8928450535454</v>
      </c>
      <c r="D38" s="28">
        <f>SUM([1]Ahmednagar:Yavatmal!D30)</f>
        <v>389.72715494645439</v>
      </c>
      <c r="E38" s="28">
        <f>SUM([1]Ahmednagar:Yavatmal!E30)</f>
        <v>174</v>
      </c>
      <c r="F38" s="28">
        <f>SUM([1]Ahmednagar:Yavatmal!F30)</f>
        <v>445</v>
      </c>
      <c r="G38" s="28">
        <f>SUM([1]Ahmednagar:Yavatmal!G30)</f>
        <v>111</v>
      </c>
      <c r="H38" s="28">
        <f>SUM([1]Ahmednagar:Yavatmal!H30)</f>
        <v>160</v>
      </c>
      <c r="I38" s="29">
        <f t="shared" si="6"/>
        <v>27.352754138232989</v>
      </c>
      <c r="J38" s="29">
        <f t="shared" si="7"/>
        <v>41.054362768738251</v>
      </c>
      <c r="K38" s="28">
        <f t="shared" si="8"/>
        <v>2016.62</v>
      </c>
      <c r="L38" s="28">
        <f>SUM([1]Ahmednagar:Yavatmal!L30)</f>
        <v>285</v>
      </c>
      <c r="M38" s="28">
        <f>SUM([1]Ahmednagar:Yavatmal!M30)</f>
        <v>605</v>
      </c>
      <c r="N38" s="30">
        <f t="shared" si="9"/>
        <v>30.000694230940884</v>
      </c>
      <c r="Q38" s="10"/>
      <c r="R38" s="10"/>
    </row>
    <row r="39" spans="1:18" ht="15" customHeight="1" x14ac:dyDescent="0.2">
      <c r="A39" s="35">
        <v>23</v>
      </c>
      <c r="B39" s="40" t="s">
        <v>77</v>
      </c>
      <c r="C39" s="28">
        <f>SUM([1]Ahmednagar:Yavatmal!C31)</f>
        <v>9288.6603905928205</v>
      </c>
      <c r="D39" s="28">
        <f>SUM([1]Ahmednagar:Yavatmal!D31)</f>
        <v>7715.2896094071812</v>
      </c>
      <c r="E39" s="28">
        <f>SUM([1]Ahmednagar:Yavatmal!E31)</f>
        <v>13472</v>
      </c>
      <c r="F39" s="28">
        <f>SUM([1]Ahmednagar:Yavatmal!F31)</f>
        <v>25774.514900000002</v>
      </c>
      <c r="G39" s="28">
        <f>SUM([1]Ahmednagar:Yavatmal!G31)</f>
        <v>6592</v>
      </c>
      <c r="H39" s="28">
        <f>SUM([1]Ahmednagar:Yavatmal!H31)</f>
        <v>10468</v>
      </c>
      <c r="I39" s="29">
        <f t="shared" si="6"/>
        <v>277.48366089585306</v>
      </c>
      <c r="J39" s="29">
        <f t="shared" si="7"/>
        <v>135.67863981718151</v>
      </c>
      <c r="K39" s="28">
        <f t="shared" si="8"/>
        <v>17003.95</v>
      </c>
      <c r="L39" s="28">
        <f>SUM([1]Ahmednagar:Yavatmal!L31)</f>
        <v>20064</v>
      </c>
      <c r="M39" s="28">
        <f>SUM([1]Ahmednagar:Yavatmal!M31)</f>
        <v>36242.514899999995</v>
      </c>
      <c r="N39" s="30">
        <f t="shared" si="9"/>
        <v>213.1417400074688</v>
      </c>
      <c r="Q39" s="10"/>
      <c r="R39" s="10"/>
    </row>
    <row r="40" spans="1:18" ht="15" customHeight="1" x14ac:dyDescent="0.2">
      <c r="A40" s="39">
        <v>24</v>
      </c>
      <c r="B40" s="40" t="s">
        <v>78</v>
      </c>
      <c r="C40" s="28">
        <f>SUM([1]Ahmednagar:Yavatmal!C32)</f>
        <v>136145.38815455299</v>
      </c>
      <c r="D40" s="28">
        <f>SUM([1]Ahmednagar:Yavatmal!D32)</f>
        <v>48826.331845447028</v>
      </c>
      <c r="E40" s="28">
        <f>SUM([1]Ahmednagar:Yavatmal!E32)</f>
        <v>24715</v>
      </c>
      <c r="F40" s="28">
        <f>SUM([1]Ahmednagar:Yavatmal!F32)</f>
        <v>82098.081684000019</v>
      </c>
      <c r="G40" s="28">
        <f>SUM([1]Ahmednagar:Yavatmal!G32)</f>
        <v>23968</v>
      </c>
      <c r="H40" s="28">
        <f>SUM([1]Ahmednagar:Yavatmal!H32)</f>
        <v>76288.902586900003</v>
      </c>
      <c r="I40" s="29">
        <f t="shared" si="6"/>
        <v>60.301772095872849</v>
      </c>
      <c r="J40" s="29">
        <f t="shared" si="7"/>
        <v>156.24541042399403</v>
      </c>
      <c r="K40" s="28">
        <f t="shared" si="8"/>
        <v>184971.72000000003</v>
      </c>
      <c r="L40" s="28">
        <f>SUM([1]Ahmednagar:Yavatmal!L32)</f>
        <v>48683</v>
      </c>
      <c r="M40" s="28">
        <f>SUM([1]Ahmednagar:Yavatmal!M32)</f>
        <v>158386.98427090002</v>
      </c>
      <c r="N40" s="30">
        <f t="shared" si="9"/>
        <v>85.627675555430855</v>
      </c>
      <c r="Q40" s="10"/>
      <c r="R40" s="10"/>
    </row>
    <row r="41" spans="1:18" ht="15" customHeight="1" x14ac:dyDescent="0.2">
      <c r="A41" s="35">
        <v>25</v>
      </c>
      <c r="B41" s="40" t="s">
        <v>79</v>
      </c>
      <c r="C41" s="28">
        <f>SUM([1]Ahmednagar:Yavatmal!C33)</f>
        <v>160317.79816735233</v>
      </c>
      <c r="D41" s="28">
        <f>SUM([1]Ahmednagar:Yavatmal!D33)</f>
        <v>70270.701832647683</v>
      </c>
      <c r="E41" s="28">
        <f>SUM([1]Ahmednagar:Yavatmal!E33)</f>
        <v>39516.073746000002</v>
      </c>
      <c r="F41" s="28">
        <f>SUM([1]Ahmednagar:Yavatmal!F33)</f>
        <v>83194.678962356193</v>
      </c>
      <c r="G41" s="28">
        <f>SUM([1]Ahmednagar:Yavatmal!G33)</f>
        <v>22576</v>
      </c>
      <c r="H41" s="28">
        <f>SUM([1]Ahmednagar:Yavatmal!H33)</f>
        <v>43800</v>
      </c>
      <c r="I41" s="29">
        <f t="shared" si="6"/>
        <v>51.893601280321377</v>
      </c>
      <c r="J41" s="29">
        <f t="shared" si="7"/>
        <v>62.33038643090736</v>
      </c>
      <c r="K41" s="28">
        <f t="shared" si="8"/>
        <v>230588.5</v>
      </c>
      <c r="L41" s="28">
        <f>SUM([1]Ahmednagar:Yavatmal!L33)</f>
        <v>62092.073745999995</v>
      </c>
      <c r="M41" s="28">
        <f>SUM([1]Ahmednagar:Yavatmal!M33)</f>
        <v>126994.67896235621</v>
      </c>
      <c r="N41" s="30">
        <f t="shared" si="9"/>
        <v>55.074159796501654</v>
      </c>
      <c r="Q41" s="10"/>
      <c r="R41" s="10"/>
    </row>
    <row r="42" spans="1:18" ht="15" customHeight="1" x14ac:dyDescent="0.2">
      <c r="A42" s="39">
        <v>26</v>
      </c>
      <c r="B42" s="40" t="s">
        <v>80</v>
      </c>
      <c r="C42" s="28">
        <f>SUM([1]Ahmednagar:Yavatmal!C34)</f>
        <v>98511.256485736783</v>
      </c>
      <c r="D42" s="28">
        <f>SUM([1]Ahmednagar:Yavatmal!D34)</f>
        <v>42130.653514263235</v>
      </c>
      <c r="E42" s="28">
        <f>SUM([1]Ahmednagar:Yavatmal!E34)</f>
        <v>34385</v>
      </c>
      <c r="F42" s="28">
        <f>SUM([1]Ahmednagar:Yavatmal!F34)</f>
        <v>52039.55271180001</v>
      </c>
      <c r="G42" s="28">
        <f>SUM([1]Ahmednagar:Yavatmal!G34)</f>
        <v>19293</v>
      </c>
      <c r="H42" s="28">
        <f>SUM([1]Ahmednagar:Yavatmal!H34)</f>
        <v>25784.9</v>
      </c>
      <c r="I42" s="29">
        <f t="shared" si="6"/>
        <v>52.825996305645226</v>
      </c>
      <c r="J42" s="29">
        <f t="shared" si="7"/>
        <v>61.202231271514897</v>
      </c>
      <c r="K42" s="28">
        <f t="shared" si="8"/>
        <v>140641.91000000003</v>
      </c>
      <c r="L42" s="28">
        <f>SUM([1]Ahmednagar:Yavatmal!L34)</f>
        <v>53678</v>
      </c>
      <c r="M42" s="28">
        <f>SUM([1]Ahmednagar:Yavatmal!M34)</f>
        <v>77824.452711800026</v>
      </c>
      <c r="N42" s="30">
        <f t="shared" si="9"/>
        <v>55.335179045705516</v>
      </c>
      <c r="Q42" s="10"/>
      <c r="R42" s="10"/>
    </row>
    <row r="43" spans="1:18" ht="15" customHeight="1" x14ac:dyDescent="0.2">
      <c r="A43" s="35">
        <v>27</v>
      </c>
      <c r="B43" s="40" t="s">
        <v>81</v>
      </c>
      <c r="C43" s="28">
        <f>SUM([1]Ahmednagar:Yavatmal!C35)</f>
        <v>385.64999913828268</v>
      </c>
      <c r="D43" s="28">
        <f>SUM([1]Ahmednagar:Yavatmal!D35)</f>
        <v>166.60000086171735</v>
      </c>
      <c r="E43" s="28">
        <f>SUM([1]Ahmednagar:Yavatmal!E35)</f>
        <v>0</v>
      </c>
      <c r="F43" s="28">
        <f>SUM([1]Ahmednagar:Yavatmal!F35)</f>
        <v>0</v>
      </c>
      <c r="G43" s="28">
        <f>SUM([1]Ahmednagar:Yavatmal!G35)</f>
        <v>0</v>
      </c>
      <c r="H43" s="28">
        <f>SUM([1]Ahmednagar:Yavatmal!H35)</f>
        <v>0</v>
      </c>
      <c r="I43" s="29">
        <f t="shared" si="6"/>
        <v>0</v>
      </c>
      <c r="J43" s="29">
        <f t="shared" si="7"/>
        <v>0</v>
      </c>
      <c r="K43" s="28">
        <f t="shared" si="8"/>
        <v>552.25</v>
      </c>
      <c r="L43" s="28">
        <f>SUM([1]Ahmednagar:Yavatmal!L35)</f>
        <v>0</v>
      </c>
      <c r="M43" s="28">
        <f>SUM([1]Ahmednagar:Yavatmal!M35)</f>
        <v>0</v>
      </c>
      <c r="N43" s="30">
        <f t="shared" si="9"/>
        <v>0</v>
      </c>
      <c r="Q43" s="10"/>
      <c r="R43" s="10"/>
    </row>
    <row r="44" spans="1:18" ht="15" customHeight="1" x14ac:dyDescent="0.2">
      <c r="A44" s="39">
        <v>28</v>
      </c>
      <c r="B44" s="40" t="s">
        <v>82</v>
      </c>
      <c r="C44" s="28">
        <f>SUM([1]Ahmednagar:Yavatmal!C36)</f>
        <v>2239.3864944365582</v>
      </c>
      <c r="D44" s="28">
        <f>SUM([1]Ahmednagar:Yavatmal!D36)</f>
        <v>1627.8635055634418</v>
      </c>
      <c r="E44" s="28">
        <f>SUM([1]Ahmednagar:Yavatmal!E36)</f>
        <v>316</v>
      </c>
      <c r="F44" s="28">
        <f>SUM([1]Ahmednagar:Yavatmal!F36)</f>
        <v>4931.0594733999997</v>
      </c>
      <c r="G44" s="28">
        <f>SUM([1]Ahmednagar:Yavatmal!G36)</f>
        <v>142</v>
      </c>
      <c r="H44" s="28">
        <f>SUM([1]Ahmednagar:Yavatmal!H36)</f>
        <v>2415</v>
      </c>
      <c r="I44" s="29">
        <f t="shared" si="6"/>
        <v>220.19689257082354</v>
      </c>
      <c r="J44" s="29">
        <f t="shared" si="7"/>
        <v>148.35396160343996</v>
      </c>
      <c r="K44" s="28">
        <f t="shared" si="8"/>
        <v>3867.25</v>
      </c>
      <c r="L44" s="28">
        <f>SUM([1]Ahmednagar:Yavatmal!L36)</f>
        <v>458</v>
      </c>
      <c r="M44" s="28">
        <f>SUM([1]Ahmednagar:Yavatmal!M36)</f>
        <v>7346.0594733999997</v>
      </c>
      <c r="N44" s="30">
        <f t="shared" si="9"/>
        <v>189.95563962505656</v>
      </c>
      <c r="Q44" s="10"/>
      <c r="R44" s="10"/>
    </row>
    <row r="45" spans="1:18" ht="15" customHeight="1" x14ac:dyDescent="0.2">
      <c r="A45" s="35">
        <v>29</v>
      </c>
      <c r="B45" s="40" t="s">
        <v>83</v>
      </c>
      <c r="C45" s="28">
        <f>SUM([1]Ahmednagar:Yavatmal!C37)</f>
        <v>762.88074303802296</v>
      </c>
      <c r="D45" s="28">
        <f>SUM([1]Ahmednagar:Yavatmal!D37)</f>
        <v>639.62925696197703</v>
      </c>
      <c r="E45" s="28">
        <f>SUM([1]Ahmednagar:Yavatmal!E37)</f>
        <v>54</v>
      </c>
      <c r="F45" s="28">
        <f>SUM([1]Ahmednagar:Yavatmal!F37)</f>
        <v>124</v>
      </c>
      <c r="G45" s="28">
        <f>SUM([1]Ahmednagar:Yavatmal!G37)</f>
        <v>20</v>
      </c>
      <c r="H45" s="28">
        <f>SUM([1]Ahmednagar:Yavatmal!H37)</f>
        <v>118</v>
      </c>
      <c r="I45" s="29">
        <f t="shared" si="6"/>
        <v>16.254178799453545</v>
      </c>
      <c r="J45" s="29">
        <f t="shared" si="7"/>
        <v>18.448186776267889</v>
      </c>
      <c r="K45" s="28">
        <f t="shared" si="8"/>
        <v>1402.51</v>
      </c>
      <c r="L45" s="28">
        <f>SUM([1]Ahmednagar:Yavatmal!L37)</f>
        <v>74</v>
      </c>
      <c r="M45" s="28">
        <f>SUM([1]Ahmednagar:Yavatmal!M37)</f>
        <v>242</v>
      </c>
      <c r="N45" s="30">
        <f t="shared" si="9"/>
        <v>17.254778932057526</v>
      </c>
      <c r="Q45" s="10"/>
      <c r="R45" s="10"/>
    </row>
    <row r="46" spans="1:18" ht="15" customHeight="1" x14ac:dyDescent="0.2">
      <c r="A46" s="39">
        <v>30</v>
      </c>
      <c r="B46" s="40" t="s">
        <v>84</v>
      </c>
      <c r="C46" s="28">
        <f>SUM([1]Ahmednagar:Yavatmal!C38)</f>
        <v>26783.184689339556</v>
      </c>
      <c r="D46" s="28">
        <f>SUM([1]Ahmednagar:Yavatmal!D38)</f>
        <v>11996.965310660444</v>
      </c>
      <c r="E46" s="28">
        <f>SUM([1]Ahmednagar:Yavatmal!E38)</f>
        <v>643</v>
      </c>
      <c r="F46" s="28">
        <f>SUM([1]Ahmednagar:Yavatmal!F38)</f>
        <v>3078.5299999999997</v>
      </c>
      <c r="G46" s="28">
        <f>SUM([1]Ahmednagar:Yavatmal!G38)</f>
        <v>238</v>
      </c>
      <c r="H46" s="28">
        <f>SUM([1]Ahmednagar:Yavatmal!H38)</f>
        <v>987.88</v>
      </c>
      <c r="I46" s="29">
        <f t="shared" si="6"/>
        <v>11.494264165027914</v>
      </c>
      <c r="J46" s="29">
        <f t="shared" si="7"/>
        <v>8.2344157411389265</v>
      </c>
      <c r="K46" s="28">
        <f t="shared" si="8"/>
        <v>38780.15</v>
      </c>
      <c r="L46" s="28">
        <f>SUM([1]Ahmednagar:Yavatmal!L38)</f>
        <v>881</v>
      </c>
      <c r="M46" s="28">
        <f>SUM([1]Ahmednagar:Yavatmal!M38)</f>
        <v>4066.4100000000003</v>
      </c>
      <c r="N46" s="30">
        <f t="shared" si="9"/>
        <v>10.48580265935021</v>
      </c>
      <c r="Q46" s="10"/>
      <c r="R46" s="10"/>
    </row>
    <row r="47" spans="1:18" ht="15" customHeight="1" x14ac:dyDescent="0.2">
      <c r="A47" s="35">
        <v>31</v>
      </c>
      <c r="B47" s="40" t="s">
        <v>85</v>
      </c>
      <c r="C47" s="28">
        <f>SUM([1]Ahmednagar:Yavatmal!C39)</f>
        <v>13540.834416047723</v>
      </c>
      <c r="D47" s="28">
        <f>SUM([1]Ahmednagar:Yavatmal!D39)</f>
        <v>9466.4255839522775</v>
      </c>
      <c r="E47" s="28">
        <f>SUM([1]Ahmednagar:Yavatmal!E39)</f>
        <v>2828</v>
      </c>
      <c r="F47" s="28">
        <f>SUM([1]Ahmednagar:Yavatmal!F39)</f>
        <v>6142.89</v>
      </c>
      <c r="G47" s="28">
        <f>SUM([1]Ahmednagar:Yavatmal!G39)</f>
        <v>943</v>
      </c>
      <c r="H47" s="28">
        <f>SUM([1]Ahmednagar:Yavatmal!H39)</f>
        <v>1897.1100000000001</v>
      </c>
      <c r="I47" s="29">
        <f t="shared" si="6"/>
        <v>45.365668106241991</v>
      </c>
      <c r="J47" s="29">
        <f t="shared" si="7"/>
        <v>20.040404724841746</v>
      </c>
      <c r="K47" s="28">
        <f t="shared" si="8"/>
        <v>23007.260000000002</v>
      </c>
      <c r="L47" s="28">
        <f>SUM([1]Ahmednagar:Yavatmal!L39)</f>
        <v>3771</v>
      </c>
      <c r="M47" s="28">
        <f>SUM([1]Ahmednagar:Yavatmal!M39)</f>
        <v>8040</v>
      </c>
      <c r="N47" s="30">
        <f t="shared" si="9"/>
        <v>34.945491118890295</v>
      </c>
      <c r="Q47" s="10"/>
      <c r="R47" s="10"/>
    </row>
    <row r="48" spans="1:18" ht="15" customHeight="1" x14ac:dyDescent="0.2">
      <c r="A48" s="39">
        <v>32</v>
      </c>
      <c r="B48" s="36" t="s">
        <v>86</v>
      </c>
      <c r="C48" s="28">
        <f>SUM([1]Ahmednagar:Yavatmal!C40)</f>
        <v>2353.7661165273835</v>
      </c>
      <c r="D48" s="28">
        <f>SUM([1]Ahmednagar:Yavatmal!D40)</f>
        <v>819.17388347261658</v>
      </c>
      <c r="E48" s="28">
        <f>SUM([1]Ahmednagar:Yavatmal!E40)</f>
        <v>290</v>
      </c>
      <c r="F48" s="28">
        <f>SUM([1]Ahmednagar:Yavatmal!F40)</f>
        <v>813.93000000000006</v>
      </c>
      <c r="G48" s="28">
        <f>SUM([1]Ahmednagar:Yavatmal!G40)</f>
        <v>285</v>
      </c>
      <c r="H48" s="28">
        <f>SUM([1]Ahmednagar:Yavatmal!H40)</f>
        <v>456.5</v>
      </c>
      <c r="I48" s="29">
        <f>(F48/C48)*100</f>
        <v>34.579901303058413</v>
      </c>
      <c r="J48" s="29">
        <f>(H48/D48)*100</f>
        <v>55.726874258346641</v>
      </c>
      <c r="K48" s="28">
        <f>C48+D48</f>
        <v>3172.94</v>
      </c>
      <c r="L48" s="28">
        <f>SUM([1]Ahmednagar:Yavatmal!L40)</f>
        <v>575</v>
      </c>
      <c r="M48" s="28">
        <f>SUM([1]Ahmednagar:Yavatmal!M40)</f>
        <v>1270.43</v>
      </c>
      <c r="N48" s="30">
        <f>(M48/K48)*100</f>
        <v>40.039521705421471</v>
      </c>
      <c r="Q48" s="10"/>
      <c r="R48" s="10"/>
    </row>
    <row r="49" spans="1:18" ht="15" customHeight="1" x14ac:dyDescent="0.2">
      <c r="A49" s="31"/>
      <c r="B49" s="32" t="s">
        <v>87</v>
      </c>
      <c r="C49" s="41">
        <f t="shared" ref="C49:H49" si="10">SUM(C35:C48)</f>
        <v>514341.60930407088</v>
      </c>
      <c r="D49" s="41">
        <f t="shared" si="10"/>
        <v>218045.66069592905</v>
      </c>
      <c r="E49" s="41">
        <f t="shared" si="10"/>
        <v>125731.07374600001</v>
      </c>
      <c r="F49" s="41">
        <f t="shared" si="10"/>
        <v>300366.27773155627</v>
      </c>
      <c r="G49" s="41">
        <f t="shared" si="10"/>
        <v>81129</v>
      </c>
      <c r="H49" s="41">
        <f t="shared" si="10"/>
        <v>186607.6925869</v>
      </c>
      <c r="I49" s="41">
        <f t="shared" ref="I49:I72" si="11">(F49/C49)*100</f>
        <v>58.398207008366754</v>
      </c>
      <c r="J49" s="42">
        <f t="shared" ref="J49:J58" si="12">(H49/D49)*100</f>
        <v>85.581933614872426</v>
      </c>
      <c r="K49" s="41">
        <f t="shared" ref="K49:M49" si="13">SUM(K35:K48)</f>
        <v>732387.27</v>
      </c>
      <c r="L49" s="41">
        <f t="shared" si="13"/>
        <v>206860.07374600001</v>
      </c>
      <c r="M49" s="41">
        <f t="shared" si="13"/>
        <v>486973.97031845618</v>
      </c>
      <c r="N49" s="42">
        <f t="shared" ref="N49:N73" si="14">(M49/K49)*100</f>
        <v>66.491320953524507</v>
      </c>
      <c r="Q49" s="10"/>
      <c r="R49" s="10"/>
    </row>
    <row r="50" spans="1:18" ht="15" customHeight="1" x14ac:dyDescent="0.2">
      <c r="A50" s="43">
        <v>33</v>
      </c>
      <c r="B50" s="44" t="s">
        <v>88</v>
      </c>
      <c r="C50" s="28">
        <f>SUM([1]Ahmednagar:Yavatmal!C42)</f>
        <v>1498.3371105965709</v>
      </c>
      <c r="D50" s="28">
        <f>SUM([1]Ahmednagar:Yavatmal!D42)</f>
        <v>569.55288940342905</v>
      </c>
      <c r="E50" s="28">
        <f>SUM([1]Ahmednagar:Yavatmal!E42)</f>
        <v>0</v>
      </c>
      <c r="F50" s="28">
        <f>SUM([1]Ahmednagar:Yavatmal!F42)</f>
        <v>0</v>
      </c>
      <c r="G50" s="28">
        <f>SUM([1]Ahmednagar:Yavatmal!G42)</f>
        <v>0</v>
      </c>
      <c r="H50" s="28">
        <f>SUM([1]Ahmednagar:Yavatmal!H42)</f>
        <v>0</v>
      </c>
      <c r="I50" s="29">
        <f t="shared" si="11"/>
        <v>0</v>
      </c>
      <c r="J50" s="29">
        <f t="shared" si="12"/>
        <v>0</v>
      </c>
      <c r="K50" s="28">
        <f t="shared" ref="K50:K58" si="15">C50+D50</f>
        <v>2067.89</v>
      </c>
      <c r="L50" s="28">
        <f>SUM([1]Ahmednagar:Yavatmal!L42)</f>
        <v>0</v>
      </c>
      <c r="M50" s="28">
        <f>SUM([1]Ahmednagar:Yavatmal!M42)</f>
        <v>0</v>
      </c>
      <c r="N50" s="30">
        <f t="shared" si="14"/>
        <v>0</v>
      </c>
      <c r="Q50" s="10"/>
      <c r="R50" s="10"/>
    </row>
    <row r="51" spans="1:18" ht="15" customHeight="1" x14ac:dyDescent="0.2">
      <c r="A51" s="43">
        <v>34</v>
      </c>
      <c r="B51" s="44" t="s">
        <v>89</v>
      </c>
      <c r="C51" s="28">
        <f>SUM([1]Ahmednagar:Yavatmal!C43)</f>
        <v>0</v>
      </c>
      <c r="D51" s="28">
        <f>SUM([1]Ahmednagar:Yavatmal!D43)</f>
        <v>0</v>
      </c>
      <c r="E51" s="28">
        <f>SUM([1]Ahmednagar:Yavatmal!E43)</f>
        <v>0</v>
      </c>
      <c r="F51" s="28">
        <f>SUM([1]Ahmednagar:Yavatmal!F43)</f>
        <v>0</v>
      </c>
      <c r="G51" s="28">
        <f>SUM([1]Ahmednagar:Yavatmal!G43)</f>
        <v>0</v>
      </c>
      <c r="H51" s="28">
        <f>SUM([1]Ahmednagar:Yavatmal!H43)</f>
        <v>0</v>
      </c>
      <c r="I51" s="29" t="e">
        <f t="shared" si="11"/>
        <v>#DIV/0!</v>
      </c>
      <c r="J51" s="29" t="e">
        <f t="shared" si="12"/>
        <v>#DIV/0!</v>
      </c>
      <c r="K51" s="28">
        <f t="shared" si="15"/>
        <v>0</v>
      </c>
      <c r="L51" s="28">
        <f>SUM([1]Ahmednagar:Yavatmal!L43)</f>
        <v>0</v>
      </c>
      <c r="M51" s="28">
        <f>SUM([1]Ahmednagar:Yavatmal!M43)</f>
        <v>0</v>
      </c>
      <c r="N51" s="30" t="e">
        <f t="shared" si="14"/>
        <v>#DIV/0!</v>
      </c>
      <c r="Q51" s="10"/>
      <c r="R51" s="10"/>
    </row>
    <row r="52" spans="1:18" ht="15" customHeight="1" x14ac:dyDescent="0.2">
      <c r="A52" s="43">
        <v>35</v>
      </c>
      <c r="B52" s="44" t="s">
        <v>90</v>
      </c>
      <c r="C52" s="28">
        <f>SUM([1]Ahmednagar:Yavatmal!C44)</f>
        <v>3880.5231668769302</v>
      </c>
      <c r="D52" s="28">
        <f>SUM([1]Ahmednagar:Yavatmal!D44)</f>
        <v>1357.0968331230702</v>
      </c>
      <c r="E52" s="28">
        <f>SUM([1]Ahmednagar:Yavatmal!E45)</f>
        <v>0</v>
      </c>
      <c r="F52" s="28">
        <f>SUM([1]Ahmednagar:Yavatmal!F45)</f>
        <v>0</v>
      </c>
      <c r="G52" s="28">
        <f>SUM([1]Ahmednagar:Yavatmal!G45)</f>
        <v>0</v>
      </c>
      <c r="H52" s="28">
        <f>SUM([1]Ahmednagar:Yavatmal!H45)</f>
        <v>0</v>
      </c>
      <c r="I52" s="29">
        <f t="shared" si="11"/>
        <v>0</v>
      </c>
      <c r="J52" s="29">
        <f t="shared" si="12"/>
        <v>0</v>
      </c>
      <c r="K52" s="28">
        <f t="shared" si="15"/>
        <v>5237.6200000000008</v>
      </c>
      <c r="L52" s="28">
        <f>SUM([1]Ahmednagar:Yavatmal!L45)</f>
        <v>0</v>
      </c>
      <c r="M52" s="28">
        <f>SUM([1]Ahmednagar:Yavatmal!M45)</f>
        <v>0</v>
      </c>
      <c r="N52" s="30">
        <f t="shared" si="14"/>
        <v>0</v>
      </c>
      <c r="Q52" s="10"/>
      <c r="R52" s="10"/>
    </row>
    <row r="53" spans="1:18" ht="15" customHeight="1" x14ac:dyDescent="0.2">
      <c r="A53" s="43">
        <v>36</v>
      </c>
      <c r="B53" s="44" t="s">
        <v>91</v>
      </c>
      <c r="C53" s="28">
        <f>SUM([1]Ahmednagar:Yavatmal!C45)</f>
        <v>618.89470803982977</v>
      </c>
      <c r="D53" s="28">
        <f>SUM([1]Ahmednagar:Yavatmal!D45)</f>
        <v>72.875291960170273</v>
      </c>
      <c r="E53" s="28">
        <f>SUM([1]Ahmednagar:Yavatmal!E46)</f>
        <v>0</v>
      </c>
      <c r="F53" s="28">
        <f>SUM([1]Ahmednagar:Yavatmal!F46)</f>
        <v>0</v>
      </c>
      <c r="G53" s="28">
        <f>SUM([1]Ahmednagar:Yavatmal!G46)</f>
        <v>0</v>
      </c>
      <c r="H53" s="28">
        <f>SUM([1]Ahmednagar:Yavatmal!H46)</f>
        <v>0</v>
      </c>
      <c r="I53" s="29">
        <f t="shared" si="11"/>
        <v>0</v>
      </c>
      <c r="J53" s="29">
        <f t="shared" si="12"/>
        <v>0</v>
      </c>
      <c r="K53" s="28">
        <f t="shared" si="15"/>
        <v>691.77</v>
      </c>
      <c r="L53" s="28">
        <f>SUM([1]Ahmednagar:Yavatmal!L46)</f>
        <v>0</v>
      </c>
      <c r="M53" s="28">
        <f>SUM([1]Ahmednagar:Yavatmal!M46)</f>
        <v>0</v>
      </c>
      <c r="N53" s="30">
        <f t="shared" si="14"/>
        <v>0</v>
      </c>
      <c r="Q53" s="10"/>
      <c r="R53" s="10"/>
    </row>
    <row r="54" spans="1:18" ht="15" customHeight="1" x14ac:dyDescent="0.2">
      <c r="A54" s="43">
        <v>37</v>
      </c>
      <c r="B54" s="44" t="s">
        <v>92</v>
      </c>
      <c r="C54" s="28">
        <f>SUM([1]Ahmednagar:Yavatmal!C46)</f>
        <v>15.479999999999999</v>
      </c>
      <c r="D54" s="28">
        <f>SUM([1]Ahmednagar:Yavatmal!D46)</f>
        <v>1.7200000000000006</v>
      </c>
      <c r="E54" s="28">
        <f>SUM([1]Ahmednagar:Yavatmal!E44)</f>
        <v>0</v>
      </c>
      <c r="F54" s="28">
        <f>SUM([1]Ahmednagar:Yavatmal!F44)</f>
        <v>0</v>
      </c>
      <c r="G54" s="28">
        <f>SUM([1]Ahmednagar:Yavatmal!G44)</f>
        <v>0</v>
      </c>
      <c r="H54" s="28">
        <f>SUM([1]Ahmednagar:Yavatmal!H44)</f>
        <v>0</v>
      </c>
      <c r="I54" s="29">
        <f t="shared" si="11"/>
        <v>0</v>
      </c>
      <c r="J54" s="29">
        <f t="shared" si="12"/>
        <v>0</v>
      </c>
      <c r="K54" s="28">
        <f t="shared" si="15"/>
        <v>17.2</v>
      </c>
      <c r="L54" s="28">
        <f>SUM([1]Ahmednagar:Yavatmal!L44)</f>
        <v>0</v>
      </c>
      <c r="M54" s="28">
        <f>SUM([1]Ahmednagar:Yavatmal!M44)</f>
        <v>0</v>
      </c>
      <c r="N54" s="30">
        <f t="shared" si="14"/>
        <v>0</v>
      </c>
      <c r="Q54" s="10"/>
      <c r="R54" s="10"/>
    </row>
    <row r="55" spans="1:18" ht="15" customHeight="1" x14ac:dyDescent="0.2">
      <c r="A55" s="43">
        <v>38</v>
      </c>
      <c r="B55" s="44" t="s">
        <v>93</v>
      </c>
      <c r="C55" s="28">
        <f>SUM([1]Ahmednagar:Yavatmal!C47)</f>
        <v>306.06894455896764</v>
      </c>
      <c r="D55" s="28">
        <f>SUM([1]Ahmednagar:Yavatmal!D47)</f>
        <v>38.731055441032396</v>
      </c>
      <c r="E55" s="28">
        <f>SUM([1]Ahmednagar:Yavatmal!E47)</f>
        <v>0</v>
      </c>
      <c r="F55" s="28">
        <f>SUM([1]Ahmednagar:Yavatmal!F47)</f>
        <v>0</v>
      </c>
      <c r="G55" s="28">
        <f>SUM([1]Ahmednagar:Yavatmal!G47)</f>
        <v>0</v>
      </c>
      <c r="H55" s="28">
        <f>SUM([1]Ahmednagar:Yavatmal!H47)</f>
        <v>0</v>
      </c>
      <c r="I55" s="29">
        <f t="shared" si="11"/>
        <v>0</v>
      </c>
      <c r="J55" s="29">
        <f t="shared" si="12"/>
        <v>0</v>
      </c>
      <c r="K55" s="28">
        <f t="shared" si="15"/>
        <v>344.80000000000007</v>
      </c>
      <c r="L55" s="28">
        <f>SUM([1]Ahmednagar:Yavatmal!L47)</f>
        <v>0</v>
      </c>
      <c r="M55" s="28">
        <f>SUM([1]Ahmednagar:Yavatmal!M47)</f>
        <v>0</v>
      </c>
      <c r="N55" s="30">
        <f t="shared" si="14"/>
        <v>0</v>
      </c>
      <c r="Q55" s="10"/>
      <c r="R55" s="10"/>
    </row>
    <row r="56" spans="1:18" ht="15" customHeight="1" x14ac:dyDescent="0.2">
      <c r="A56" s="43">
        <v>39</v>
      </c>
      <c r="B56" s="44" t="s">
        <v>94</v>
      </c>
      <c r="C56" s="28">
        <f>SUM([1]Ahmednagar:Yavatmal!C48)</f>
        <v>846.15766491370778</v>
      </c>
      <c r="D56" s="28">
        <f>SUM([1]Ahmednagar:Yavatmal!D48)</f>
        <v>106.60233508629219</v>
      </c>
      <c r="E56" s="28">
        <f>SUM([1]Ahmednagar:Yavatmal!E48)</f>
        <v>0</v>
      </c>
      <c r="F56" s="28">
        <f>SUM([1]Ahmednagar:Yavatmal!F48)</f>
        <v>0</v>
      </c>
      <c r="G56" s="28">
        <f>SUM([1]Ahmednagar:Yavatmal!G48)</f>
        <v>0</v>
      </c>
      <c r="H56" s="28">
        <f>SUM([1]Ahmednagar:Yavatmal!H48)</f>
        <v>0</v>
      </c>
      <c r="I56" s="29">
        <f t="shared" si="11"/>
        <v>0</v>
      </c>
      <c r="J56" s="29">
        <f t="shared" si="12"/>
        <v>0</v>
      </c>
      <c r="K56" s="28">
        <f t="shared" si="15"/>
        <v>952.76</v>
      </c>
      <c r="L56" s="28">
        <f>SUM([1]Ahmednagar:Yavatmal!L48)</f>
        <v>0</v>
      </c>
      <c r="M56" s="28">
        <f>SUM([1]Ahmednagar:Yavatmal!M48)</f>
        <v>0</v>
      </c>
      <c r="N56" s="30">
        <f t="shared" si="14"/>
        <v>0</v>
      </c>
      <c r="Q56" s="10"/>
      <c r="R56" s="10"/>
    </row>
    <row r="57" spans="1:18" ht="15" customHeight="1" x14ac:dyDescent="0.2">
      <c r="A57" s="43">
        <v>40</v>
      </c>
      <c r="B57" s="44" t="s">
        <v>95</v>
      </c>
      <c r="C57" s="28">
        <f>SUM([1]Ahmednagar:Yavatmal!C49)</f>
        <v>179.24634814169889</v>
      </c>
      <c r="D57" s="28">
        <f>SUM([1]Ahmednagar:Yavatmal!D49)</f>
        <v>22.7936518583011</v>
      </c>
      <c r="E57" s="28">
        <f>SUM([1]Ahmednagar:Yavatmal!E49)</f>
        <v>0</v>
      </c>
      <c r="F57" s="28">
        <f>SUM([1]Ahmednagar:Yavatmal!F49)</f>
        <v>0</v>
      </c>
      <c r="G57" s="28">
        <f>SUM([1]Ahmednagar:Yavatmal!G49)</f>
        <v>0</v>
      </c>
      <c r="H57" s="28">
        <f>SUM([1]Ahmednagar:Yavatmal!H49)</f>
        <v>0</v>
      </c>
      <c r="I57" s="29">
        <f t="shared" si="11"/>
        <v>0</v>
      </c>
      <c r="J57" s="29">
        <f t="shared" si="12"/>
        <v>0</v>
      </c>
      <c r="K57" s="28">
        <f t="shared" si="15"/>
        <v>202.04</v>
      </c>
      <c r="L57" s="28">
        <f>SUM([1]Ahmednagar:Yavatmal!L49)</f>
        <v>0</v>
      </c>
      <c r="M57" s="28">
        <f>SUM([1]Ahmednagar:Yavatmal!M49)</f>
        <v>0</v>
      </c>
      <c r="N57" s="30">
        <f t="shared" si="14"/>
        <v>0</v>
      </c>
      <c r="Q57" s="10"/>
      <c r="R57" s="10"/>
    </row>
    <row r="58" spans="1:18" ht="15" customHeight="1" x14ac:dyDescent="0.2">
      <c r="A58" s="43">
        <v>41</v>
      </c>
      <c r="B58" s="36" t="s">
        <v>96</v>
      </c>
      <c r="C58" s="28">
        <f>SUM([1]Ahmednagar:Yavatmal!C50)</f>
        <v>763.32614361283413</v>
      </c>
      <c r="D58" s="28">
        <f>SUM([1]Ahmednagar:Yavatmal!D50)</f>
        <v>88.883856387165849</v>
      </c>
      <c r="E58" s="28">
        <f>SUM([1]Ahmednagar:Yavatmal!E50)</f>
        <v>72</v>
      </c>
      <c r="F58" s="28">
        <f>SUM([1]Ahmednagar:Yavatmal!F50)</f>
        <v>60</v>
      </c>
      <c r="G58" s="28">
        <f>SUM([1]Ahmednagar:Yavatmal!G50)</f>
        <v>0</v>
      </c>
      <c r="H58" s="28">
        <f>SUM([1]Ahmednagar:Yavatmal!H50)</f>
        <v>0</v>
      </c>
      <c r="I58" s="38">
        <f t="shared" si="11"/>
        <v>7.8603360440426027</v>
      </c>
      <c r="J58" s="38">
        <f t="shared" si="12"/>
        <v>0</v>
      </c>
      <c r="K58" s="37">
        <f t="shared" si="15"/>
        <v>852.21</v>
      </c>
      <c r="L58" s="28">
        <f>SUM([1]Ahmednagar:Yavatmal!L50)</f>
        <v>72</v>
      </c>
      <c r="M58" s="28">
        <f>SUM([1]Ahmednagar:Yavatmal!M50)</f>
        <v>60</v>
      </c>
      <c r="N58" s="38">
        <f t="shared" si="14"/>
        <v>7.0405181821382055</v>
      </c>
      <c r="Q58" s="10"/>
      <c r="R58" s="10"/>
    </row>
    <row r="59" spans="1:18" ht="15" customHeight="1" x14ac:dyDescent="0.2">
      <c r="A59" s="45"/>
      <c r="B59" s="46" t="s">
        <v>97</v>
      </c>
      <c r="C59" s="47">
        <f>SUM(C50:C58)</f>
        <v>8108.0340867405394</v>
      </c>
      <c r="D59" s="47">
        <f t="shared" ref="D59:H59" si="16">SUM(D50:D58)</f>
        <v>2258.2559132594611</v>
      </c>
      <c r="E59" s="47">
        <f t="shared" si="16"/>
        <v>72</v>
      </c>
      <c r="F59" s="47">
        <f t="shared" si="16"/>
        <v>60</v>
      </c>
      <c r="G59" s="47">
        <f t="shared" si="16"/>
        <v>0</v>
      </c>
      <c r="H59" s="47">
        <f t="shared" si="16"/>
        <v>0</v>
      </c>
      <c r="I59" s="47">
        <f t="shared" si="11"/>
        <v>0.74000675574515529</v>
      </c>
      <c r="J59" s="47" t="e">
        <f t="shared" ref="J59:M63" si="17">SUM(J50:J58)</f>
        <v>#DIV/0!</v>
      </c>
      <c r="K59" s="47">
        <f t="shared" si="17"/>
        <v>10366.290000000001</v>
      </c>
      <c r="L59" s="47">
        <f t="shared" si="17"/>
        <v>72</v>
      </c>
      <c r="M59" s="47">
        <f t="shared" si="17"/>
        <v>60</v>
      </c>
      <c r="N59" s="47">
        <f t="shared" si="14"/>
        <v>0.57879916537160347</v>
      </c>
      <c r="Q59" s="10"/>
      <c r="R59" s="10"/>
    </row>
    <row r="60" spans="1:18" ht="15" customHeight="1" x14ac:dyDescent="0.2">
      <c r="A60" s="48">
        <v>42</v>
      </c>
      <c r="B60" s="49" t="s">
        <v>98</v>
      </c>
      <c r="C60" s="28">
        <f>SUM([1]Ahmednagar:Yavatmal!C52)</f>
        <v>0.64999913828265476</v>
      </c>
      <c r="D60" s="28">
        <f>SUM([1]Ahmednagar:Yavatmal!D52)</f>
        <v>0.35000086171734524</v>
      </c>
      <c r="E60" s="28">
        <f>SUM([1]Ahmednagar:Yavatmal!E52)</f>
        <v>0</v>
      </c>
      <c r="F60" s="28">
        <f>SUM([1]Ahmednagar:Yavatmal!F52)</f>
        <v>0</v>
      </c>
      <c r="G60" s="28">
        <f>SUM([1]Ahmednagar:Yavatmal!G52)</f>
        <v>0</v>
      </c>
      <c r="H60" s="28">
        <f>SUM([1]Ahmednagar:Yavatmal!H52)</f>
        <v>0</v>
      </c>
      <c r="I60" s="38">
        <f>(F60/C60)*100</f>
        <v>0</v>
      </c>
      <c r="J60" s="38">
        <f>(H60/D60)*100</f>
        <v>0</v>
      </c>
      <c r="K60" s="37">
        <f>C60+D60</f>
        <v>1</v>
      </c>
      <c r="L60" s="28">
        <f>SUM([1]Ahmednagar:Yavatmal!L52)</f>
        <v>0</v>
      </c>
      <c r="M60" s="28">
        <f>SUM([1]Ahmednagar:Yavatmal!M52)</f>
        <v>0</v>
      </c>
      <c r="N60" s="38">
        <f>(M60/K60)*100</f>
        <v>0</v>
      </c>
      <c r="Q60" s="10"/>
      <c r="R60" s="10"/>
    </row>
    <row r="61" spans="1:18" ht="15" customHeight="1" x14ac:dyDescent="0.2">
      <c r="A61" s="45"/>
      <c r="B61" s="50" t="s">
        <v>99</v>
      </c>
      <c r="C61" s="47">
        <f>C60</f>
        <v>0.64999913828265476</v>
      </c>
      <c r="D61" s="47">
        <f t="shared" ref="D61:H61" si="18">D60</f>
        <v>0.35000086171734524</v>
      </c>
      <c r="E61" s="47">
        <f t="shared" si="18"/>
        <v>0</v>
      </c>
      <c r="F61" s="47">
        <f t="shared" si="18"/>
        <v>0</v>
      </c>
      <c r="G61" s="47">
        <f t="shared" si="18"/>
        <v>0</v>
      </c>
      <c r="H61" s="47">
        <f t="shared" si="18"/>
        <v>0</v>
      </c>
      <c r="I61" s="47">
        <f t="shared" ref="I61" si="19">(F61/C61)*100</f>
        <v>0</v>
      </c>
      <c r="J61" s="47" t="e">
        <f t="shared" si="17"/>
        <v>#DIV/0!</v>
      </c>
      <c r="K61" s="47">
        <f t="shared" ref="K61:M61" si="20">K60</f>
        <v>1</v>
      </c>
      <c r="L61" s="47">
        <f t="shared" si="20"/>
        <v>0</v>
      </c>
      <c r="M61" s="47">
        <f t="shared" si="20"/>
        <v>0</v>
      </c>
      <c r="N61" s="47">
        <f t="shared" si="14"/>
        <v>0</v>
      </c>
      <c r="Q61" s="10"/>
      <c r="R61" s="10"/>
    </row>
    <row r="62" spans="1:18" ht="15" customHeight="1" x14ac:dyDescent="0.2">
      <c r="A62" s="48">
        <v>43</v>
      </c>
      <c r="B62" s="49" t="s">
        <v>100</v>
      </c>
      <c r="C62" s="28">
        <f>SUM([1]Ahmednagar:Yavatmal!C54)</f>
        <v>0</v>
      </c>
      <c r="D62" s="28">
        <f>SUM([1]Ahmednagar:Yavatmal!D54)</f>
        <v>0</v>
      </c>
      <c r="E62" s="28">
        <f>SUM([1]Ahmednagar:Yavatmal!E54)</f>
        <v>0</v>
      </c>
      <c r="F62" s="28">
        <f>SUM([1]Ahmednagar:Yavatmal!F54)</f>
        <v>0</v>
      </c>
      <c r="G62" s="28">
        <f>SUM([1]Ahmednagar:Yavatmal!G54)</f>
        <v>0</v>
      </c>
      <c r="H62" s="28">
        <f>SUM([1]Ahmednagar:Yavatmal!H54)</f>
        <v>0</v>
      </c>
      <c r="I62" s="38" t="e">
        <f>(F62/C62)*100</f>
        <v>#DIV/0!</v>
      </c>
      <c r="J62" s="38" t="e">
        <f>(H62/D62)*100</f>
        <v>#DIV/0!</v>
      </c>
      <c r="K62" s="37">
        <f>C62+D62</f>
        <v>0</v>
      </c>
      <c r="L62" s="28">
        <f>SUM([1]Ahmednagar:Yavatmal!L54)</f>
        <v>0</v>
      </c>
      <c r="M62" s="28">
        <f>SUM([1]Ahmednagar:Yavatmal!M54)</f>
        <v>0</v>
      </c>
      <c r="N62" s="38" t="e">
        <f>(M62/K62)*100</f>
        <v>#DIV/0!</v>
      </c>
      <c r="Q62" s="10"/>
      <c r="R62" s="10"/>
    </row>
    <row r="63" spans="1:18" ht="15" customHeight="1" x14ac:dyDescent="0.2">
      <c r="A63" s="45"/>
      <c r="B63" s="50" t="s">
        <v>101</v>
      </c>
      <c r="C63" s="47">
        <f>C62</f>
        <v>0</v>
      </c>
      <c r="D63" s="47">
        <f t="shared" ref="D63:H63" si="21">D62</f>
        <v>0</v>
      </c>
      <c r="E63" s="47">
        <f t="shared" si="21"/>
        <v>0</v>
      </c>
      <c r="F63" s="47">
        <f t="shared" si="21"/>
        <v>0</v>
      </c>
      <c r="G63" s="47">
        <f t="shared" si="21"/>
        <v>0</v>
      </c>
      <c r="H63" s="47">
        <f t="shared" si="21"/>
        <v>0</v>
      </c>
      <c r="I63" s="47" t="e">
        <f t="shared" ref="I63" si="22">(F63/C63)*100</f>
        <v>#DIV/0!</v>
      </c>
      <c r="J63" s="47" t="e">
        <f t="shared" si="17"/>
        <v>#DIV/0!</v>
      </c>
      <c r="K63" s="47">
        <f t="shared" ref="K63:M63" si="23">K62</f>
        <v>0</v>
      </c>
      <c r="L63" s="47">
        <f t="shared" si="23"/>
        <v>0</v>
      </c>
      <c r="M63" s="47">
        <f t="shared" si="23"/>
        <v>0</v>
      </c>
      <c r="N63" s="47" t="e">
        <f t="shared" ref="N63" si="24">(M63/K63)*100</f>
        <v>#DIV/0!</v>
      </c>
      <c r="Q63" s="10"/>
      <c r="R63" s="10"/>
    </row>
    <row r="64" spans="1:18" ht="15" customHeight="1" x14ac:dyDescent="0.2">
      <c r="A64" s="4">
        <v>41</v>
      </c>
      <c r="B64" s="27" t="s">
        <v>102</v>
      </c>
      <c r="C64" s="28">
        <f>SUM([1]Ahmednagar:Yavatmal!C56)</f>
        <v>178859.5756979514</v>
      </c>
      <c r="D64" s="28">
        <f>SUM([1]Ahmednagar:Yavatmal!D56)</f>
        <v>54989.874302048614</v>
      </c>
      <c r="E64" s="28">
        <f>SUM([1]Ahmednagar:Yavatmal!E56)</f>
        <v>270690</v>
      </c>
      <c r="F64" s="28">
        <f>SUM([1]Ahmednagar:Yavatmal!F56)</f>
        <v>189500.45738000001</v>
      </c>
      <c r="G64" s="28">
        <f>SUM([1]Ahmednagar:Yavatmal!G56)</f>
        <v>58728</v>
      </c>
      <c r="H64" s="28">
        <f>SUM([1]Ahmednagar:Yavatmal!H56)</f>
        <v>34399.800000000003</v>
      </c>
      <c r="I64" s="29">
        <f t="shared" si="11"/>
        <v>105.9492938192017</v>
      </c>
      <c r="J64" s="29">
        <f t="shared" ref="J64:J72" si="25">(H64/D64)*100</f>
        <v>62.556607805736441</v>
      </c>
      <c r="K64" s="28">
        <f t="shared" ref="K64:K71" si="26">C64+D64</f>
        <v>233849.45</v>
      </c>
      <c r="L64" s="28">
        <f>SUM([1]Ahmednagar:Yavatmal!L56)</f>
        <v>329418</v>
      </c>
      <c r="M64" s="28">
        <f>SUM([1]Ahmednagar:Yavatmal!M56)</f>
        <v>223900.25738</v>
      </c>
      <c r="N64" s="30">
        <f t="shared" si="14"/>
        <v>95.745471019923272</v>
      </c>
      <c r="Q64" s="10"/>
      <c r="R64" s="10"/>
    </row>
    <row r="65" spans="1:18" ht="15" customHeight="1" x14ac:dyDescent="0.2">
      <c r="A65" s="51">
        <v>42</v>
      </c>
      <c r="B65" s="36" t="s">
        <v>103</v>
      </c>
      <c r="C65" s="28">
        <f>SUM([1]Ahmednagar:Yavatmal!C57)</f>
        <v>122390.11634583087</v>
      </c>
      <c r="D65" s="28">
        <f>SUM([1]Ahmednagar:Yavatmal!D57)</f>
        <v>21111.963654169129</v>
      </c>
      <c r="E65" s="28">
        <f>SUM([1]Ahmednagar:Yavatmal!E57)</f>
        <v>95957</v>
      </c>
      <c r="F65" s="28">
        <f>SUM([1]Ahmednagar:Yavatmal!F57)</f>
        <v>94628.692712500182</v>
      </c>
      <c r="G65" s="28">
        <f>SUM([1]Ahmednagar:Yavatmal!G57)</f>
        <v>42391</v>
      </c>
      <c r="H65" s="28">
        <f>SUM([1]Ahmednagar:Yavatmal!H57)</f>
        <v>35278.629999999997</v>
      </c>
      <c r="I65" s="38">
        <f t="shared" si="11"/>
        <v>77.317266735095842</v>
      </c>
      <c r="J65" s="38">
        <f t="shared" si="25"/>
        <v>167.10255179429166</v>
      </c>
      <c r="K65" s="28">
        <f t="shared" si="26"/>
        <v>143502.08000000002</v>
      </c>
      <c r="L65" s="28">
        <f>SUM([1]Ahmednagar:Yavatmal!L57)</f>
        <v>138348</v>
      </c>
      <c r="M65" s="28">
        <f>SUM([1]Ahmednagar:Yavatmal!M57)</f>
        <v>129907.32271250017</v>
      </c>
      <c r="N65" s="38">
        <f t="shared" si="14"/>
        <v>90.526438858935123</v>
      </c>
      <c r="Q65" s="10"/>
      <c r="R65" s="10"/>
    </row>
    <row r="66" spans="1:18" ht="15" customHeight="1" x14ac:dyDescent="0.2">
      <c r="A66" s="52" t="s">
        <v>104</v>
      </c>
      <c r="B66" s="52" t="s">
        <v>105</v>
      </c>
      <c r="C66" s="41">
        <f t="shared" ref="C66:H66" si="27">C64+C65</f>
        <v>301249.69204378227</v>
      </c>
      <c r="D66" s="41">
        <f t="shared" si="27"/>
        <v>76101.837956217743</v>
      </c>
      <c r="E66" s="41">
        <f t="shared" si="27"/>
        <v>366647</v>
      </c>
      <c r="F66" s="41">
        <f t="shared" si="27"/>
        <v>284129.1500925002</v>
      </c>
      <c r="G66" s="41">
        <f t="shared" si="27"/>
        <v>101119</v>
      </c>
      <c r="H66" s="41">
        <f t="shared" si="27"/>
        <v>69678.429999999993</v>
      </c>
      <c r="I66" s="41">
        <f t="shared" si="11"/>
        <v>94.31682673760416</v>
      </c>
      <c r="J66" s="53">
        <f t="shared" si="25"/>
        <v>91.5594575259625</v>
      </c>
      <c r="K66" s="53">
        <f t="shared" si="26"/>
        <v>377351.53</v>
      </c>
      <c r="L66" s="53">
        <f>SUM([1]Ahmednagar:Yavatmal!L58)</f>
        <v>467766</v>
      </c>
      <c r="M66" s="41">
        <f>SUM([1]Ahmednagar:Yavatmal!M58)</f>
        <v>353807.58009250025</v>
      </c>
      <c r="N66" s="41">
        <f t="shared" si="14"/>
        <v>93.760738188208819</v>
      </c>
      <c r="Q66" s="10"/>
      <c r="R66" s="10"/>
    </row>
    <row r="67" spans="1:18" ht="15" customHeight="1" x14ac:dyDescent="0.2">
      <c r="A67" s="4">
        <v>43</v>
      </c>
      <c r="B67" s="27" t="s">
        <v>106</v>
      </c>
      <c r="C67" s="28">
        <f>SUM([1]Ahmednagar:Yavatmal!C59)</f>
        <v>1326119.0678674215</v>
      </c>
      <c r="D67" s="28">
        <f>SUM([1]Ahmednagar:Yavatmal!D59)</f>
        <v>503524.6021325785</v>
      </c>
      <c r="E67" s="28">
        <f>SUM([1]Ahmednagar:Yavatmal!E59)</f>
        <v>2663778</v>
      </c>
      <c r="F67" s="28">
        <f>SUM([1]Ahmednagar:Yavatmal!F59)</f>
        <v>1408868.5100000002</v>
      </c>
      <c r="G67" s="28">
        <f>SUM([1]Ahmednagar:Yavatmal!G59)</f>
        <v>507065</v>
      </c>
      <c r="H67" s="28">
        <f>SUM([1]Ahmednagar:Yavatmal!H59)</f>
        <v>366865.63000000006</v>
      </c>
      <c r="I67" s="29">
        <f t="shared" si="11"/>
        <v>106.23997076413741</v>
      </c>
      <c r="J67" s="29">
        <f t="shared" si="25"/>
        <v>72.859524330333315</v>
      </c>
      <c r="K67" s="28">
        <f t="shared" si="26"/>
        <v>1829643.67</v>
      </c>
      <c r="L67" s="28">
        <f>SUM([1]Ahmednagar:Yavatmal!L59)</f>
        <v>3170843</v>
      </c>
      <c r="M67" s="28">
        <f>SUM([1]Ahmednagar:Yavatmal!M59)</f>
        <v>1775734.1400000001</v>
      </c>
      <c r="N67" s="30">
        <f t="shared" si="14"/>
        <v>97.053550323271438</v>
      </c>
      <c r="Q67" s="10"/>
      <c r="R67" s="10"/>
    </row>
    <row r="68" spans="1:18" ht="15" customHeight="1" x14ac:dyDescent="0.2">
      <c r="A68" s="51">
        <v>44</v>
      </c>
      <c r="B68" s="36" t="s">
        <v>107</v>
      </c>
      <c r="C68" s="28">
        <f>SUM([1]Ahmednagar:Yavatmal!C60)</f>
        <v>0</v>
      </c>
      <c r="D68" s="28">
        <f>SUM([1]Ahmednagar:Yavatmal!D60)</f>
        <v>0</v>
      </c>
      <c r="E68" s="28">
        <f>SUM([1]Ahmednagar:Yavatmal!E60)</f>
        <v>0</v>
      </c>
      <c r="F68" s="28">
        <f>SUM([1]Ahmednagar:Yavatmal!F60)</f>
        <v>0</v>
      </c>
      <c r="G68" s="28">
        <f>SUM([1]Ahmednagar:Yavatmal!G60)</f>
        <v>0</v>
      </c>
      <c r="H68" s="28">
        <f>SUM([1]Ahmednagar:Yavatmal!H60)</f>
        <v>0</v>
      </c>
      <c r="I68" s="38" t="e">
        <f t="shared" si="11"/>
        <v>#DIV/0!</v>
      </c>
      <c r="J68" s="38" t="e">
        <f t="shared" si="25"/>
        <v>#DIV/0!</v>
      </c>
      <c r="K68" s="28">
        <f t="shared" si="26"/>
        <v>0</v>
      </c>
      <c r="L68" s="28">
        <f>SUM([1]Ahmednagar:Yavatmal!L60)</f>
        <v>0</v>
      </c>
      <c r="M68" s="28">
        <f>SUM([1]Ahmednagar:Yavatmal!M60)</f>
        <v>0</v>
      </c>
      <c r="N68" s="38" t="e">
        <f t="shared" si="14"/>
        <v>#DIV/0!</v>
      </c>
      <c r="Q68" s="10"/>
      <c r="R68" s="10"/>
    </row>
    <row r="69" spans="1:18" ht="15" customHeight="1" x14ac:dyDescent="0.2">
      <c r="A69" s="52" t="s">
        <v>108</v>
      </c>
      <c r="B69" s="52" t="s">
        <v>109</v>
      </c>
      <c r="C69" s="41">
        <f t="shared" ref="C69:H69" si="28">C67+C68</f>
        <v>1326119.0678674215</v>
      </c>
      <c r="D69" s="41">
        <f t="shared" si="28"/>
        <v>503524.6021325785</v>
      </c>
      <c r="E69" s="41">
        <f t="shared" si="28"/>
        <v>2663778</v>
      </c>
      <c r="F69" s="41">
        <f t="shared" si="28"/>
        <v>1408868.5100000002</v>
      </c>
      <c r="G69" s="41">
        <f t="shared" si="28"/>
        <v>507065</v>
      </c>
      <c r="H69" s="41">
        <f t="shared" si="28"/>
        <v>366865.63000000006</v>
      </c>
      <c r="I69" s="41">
        <f t="shared" si="11"/>
        <v>106.23997076413741</v>
      </c>
      <c r="J69" s="41">
        <f t="shared" si="25"/>
        <v>72.859524330333315</v>
      </c>
      <c r="K69" s="41">
        <f t="shared" si="26"/>
        <v>1829643.67</v>
      </c>
      <c r="L69" s="41">
        <f>L67+L68</f>
        <v>3170843</v>
      </c>
      <c r="M69" s="41">
        <f>M67+M68</f>
        <v>1775734.1400000001</v>
      </c>
      <c r="N69" s="41">
        <f t="shared" si="14"/>
        <v>97.053550323271438</v>
      </c>
      <c r="Q69" s="10"/>
      <c r="R69" s="10"/>
    </row>
    <row r="70" spans="1:18" ht="15" customHeight="1" x14ac:dyDescent="0.2">
      <c r="A70" s="12">
        <v>45</v>
      </c>
      <c r="B70" s="54" t="s">
        <v>110</v>
      </c>
      <c r="C70" s="28">
        <f>SUM([1]Ahmednagar:Yavatmal!C62)</f>
        <v>0</v>
      </c>
      <c r="D70" s="28">
        <f>SUM([1]Ahmednagar:Yavatmal!D62)</f>
        <v>0</v>
      </c>
      <c r="E70" s="29">
        <f>SUM([1]Ahmednagar:Yavatmal!E62)</f>
        <v>0</v>
      </c>
      <c r="F70" s="29">
        <f>SUM([1]Ahmednagar:Yavatmal!F62)</f>
        <v>0</v>
      </c>
      <c r="G70" s="29">
        <f>SUM([1]Ahmednagar:Yavatmal!G62)</f>
        <v>0</v>
      </c>
      <c r="H70" s="29">
        <f>SUM([1]Ahmednagar:Yavatmal!H62)</f>
        <v>0</v>
      </c>
      <c r="I70" s="29" t="e">
        <f t="shared" si="11"/>
        <v>#DIV/0!</v>
      </c>
      <c r="J70" s="29" t="e">
        <f t="shared" si="25"/>
        <v>#DIV/0!</v>
      </c>
      <c r="K70" s="28">
        <f t="shared" si="26"/>
        <v>0</v>
      </c>
      <c r="L70" s="29">
        <f>SUM([1]Ahmednagar:Yavatmal!L62)</f>
        <v>0</v>
      </c>
      <c r="M70" s="29">
        <f>SUM([1]Ahmednagar:Yavatmal!M62)</f>
        <v>0</v>
      </c>
      <c r="N70" s="30" t="e">
        <f t="shared" si="14"/>
        <v>#DIV/0!</v>
      </c>
      <c r="Q70" s="10"/>
      <c r="R70" s="10"/>
    </row>
    <row r="71" spans="1:18" ht="15" customHeight="1" x14ac:dyDescent="0.2">
      <c r="A71" s="51">
        <v>46</v>
      </c>
      <c r="B71" s="36" t="s">
        <v>111</v>
      </c>
      <c r="C71" s="28">
        <f>SUM([1]Ahmednagar:Yavatmal!C63)</f>
        <v>610.11408046709039</v>
      </c>
      <c r="D71" s="28">
        <f>SUM([1]Ahmednagar:Yavatmal!D63)</f>
        <v>588.88591953290961</v>
      </c>
      <c r="E71" s="29">
        <f>SUM([1]Ahmednagar:Yavatmal!E63)</f>
        <v>75</v>
      </c>
      <c r="F71" s="29">
        <f>SUM([1]Ahmednagar:Yavatmal!F63)</f>
        <v>179.5</v>
      </c>
      <c r="G71" s="29">
        <f>SUM([1]Ahmednagar:Yavatmal!G63)</f>
        <v>123</v>
      </c>
      <c r="H71" s="29">
        <f>SUM([1]Ahmednagar:Yavatmal!H63)</f>
        <v>268.14999999999998</v>
      </c>
      <c r="I71" s="29">
        <f t="shared" si="11"/>
        <v>29.420727327351404</v>
      </c>
      <c r="J71" s="29">
        <f t="shared" si="25"/>
        <v>45.535135262308572</v>
      </c>
      <c r="K71" s="28">
        <f t="shared" si="26"/>
        <v>1199</v>
      </c>
      <c r="L71" s="29">
        <f>SUM([1]Ahmednagar:Yavatmal!L63)</f>
        <v>198</v>
      </c>
      <c r="M71" s="29">
        <f>SUM([1]Ahmednagar:Yavatmal!M63)</f>
        <v>447.65</v>
      </c>
      <c r="N71" s="30">
        <f t="shared" si="14"/>
        <v>37.335279399499584</v>
      </c>
      <c r="Q71" s="10"/>
      <c r="R71" s="10"/>
    </row>
    <row r="72" spans="1:18" ht="15" customHeight="1" x14ac:dyDescent="0.2">
      <c r="A72" s="52" t="s">
        <v>112</v>
      </c>
      <c r="B72" s="55" t="s">
        <v>113</v>
      </c>
      <c r="C72" s="41">
        <f t="shared" ref="C72:H72" si="29">C70+C71</f>
        <v>610.11408046709039</v>
      </c>
      <c r="D72" s="41">
        <f t="shared" si="29"/>
        <v>588.88591953290961</v>
      </c>
      <c r="E72" s="41">
        <f t="shared" si="29"/>
        <v>75</v>
      </c>
      <c r="F72" s="41">
        <f t="shared" si="29"/>
        <v>179.5</v>
      </c>
      <c r="G72" s="41">
        <f t="shared" si="29"/>
        <v>123</v>
      </c>
      <c r="H72" s="41">
        <f t="shared" si="29"/>
        <v>268.14999999999998</v>
      </c>
      <c r="I72" s="41">
        <f t="shared" si="11"/>
        <v>29.420727327351404</v>
      </c>
      <c r="J72" s="41">
        <f t="shared" si="25"/>
        <v>45.535135262308572</v>
      </c>
      <c r="K72" s="41">
        <f>K70+K71</f>
        <v>1199</v>
      </c>
      <c r="L72" s="41">
        <f>L70+L71</f>
        <v>198</v>
      </c>
      <c r="M72" s="41">
        <f>M70+M71</f>
        <v>447.65</v>
      </c>
      <c r="N72" s="41">
        <f t="shared" si="14"/>
        <v>37.335279399499584</v>
      </c>
      <c r="Q72" s="10"/>
      <c r="R72" s="10"/>
    </row>
    <row r="73" spans="1:18" ht="15" customHeight="1" x14ac:dyDescent="0.2">
      <c r="A73" s="56"/>
      <c r="B73" s="57" t="s">
        <v>114</v>
      </c>
      <c r="C73" s="58">
        <f>C34+C49+C59+C61+C63+C66+C69+C72</f>
        <v>4578528.0000000009</v>
      </c>
      <c r="D73" s="58">
        <f t="shared" ref="D73:H73" si="30">D34+D49+D59+D61+D63+D66+D69+D72</f>
        <v>1667354.7400000005</v>
      </c>
      <c r="E73" s="58">
        <f t="shared" si="30"/>
        <v>4580253.145246</v>
      </c>
      <c r="F73" s="58">
        <f t="shared" si="30"/>
        <v>3466919.2679579286</v>
      </c>
      <c r="G73" s="58">
        <f t="shared" si="30"/>
        <v>1272945</v>
      </c>
      <c r="H73" s="58">
        <f t="shared" si="30"/>
        <v>1330292.9043568999</v>
      </c>
      <c r="I73" s="58">
        <f>(F73/C73)*100</f>
        <v>75.721263863799194</v>
      </c>
      <c r="J73" s="58">
        <f>(H73/D73)*100</f>
        <v>79.784635653292327</v>
      </c>
      <c r="K73" s="58">
        <f t="shared" ref="K73:M73" si="31">K34+K49+K59+K61+K63+K66+K69+K72</f>
        <v>6245882.7400000002</v>
      </c>
      <c r="L73" s="58">
        <f t="shared" si="31"/>
        <v>5853198.145246</v>
      </c>
      <c r="M73" s="58">
        <f t="shared" si="31"/>
        <v>4797212.1723148301</v>
      </c>
      <c r="N73" s="58">
        <f t="shared" si="14"/>
        <v>76.805991594949958</v>
      </c>
      <c r="Q73" s="10"/>
      <c r="R73" s="10"/>
    </row>
    <row r="74" spans="1:18" ht="15" customHeight="1" x14ac:dyDescent="0.2">
      <c r="A74" s="86" t="s">
        <v>111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8"/>
      <c r="Q74" s="10"/>
      <c r="R74" s="10"/>
    </row>
    <row r="75" spans="1:18" ht="15" customHeight="1" x14ac:dyDescent="0.2">
      <c r="A75" s="21">
        <v>1</v>
      </c>
      <c r="B75" s="27" t="s">
        <v>115</v>
      </c>
      <c r="C75" s="7">
        <v>0</v>
      </c>
      <c r="D75" s="7">
        <v>0</v>
      </c>
      <c r="E75" s="7">
        <f>SUM([1]Ahmednagar:Yavatmal!E68)</f>
        <v>0</v>
      </c>
      <c r="F75" s="7">
        <f>SUM([1]Ahmednagar:Yavatmal!F68)</f>
        <v>0</v>
      </c>
      <c r="G75" s="7">
        <f>SUM([1]Ahmednagar:Yavatmal!G68)</f>
        <v>0</v>
      </c>
      <c r="H75" s="7">
        <f>SUM([1]Ahmednagar:Yavatmal!H68)</f>
        <v>0</v>
      </c>
      <c r="I75" s="59" t="e">
        <f>(F75/C75)*100</f>
        <v>#DIV/0!</v>
      </c>
      <c r="J75" s="59" t="e">
        <f>(H75/D75)*100</f>
        <v>#DIV/0!</v>
      </c>
      <c r="K75" s="59">
        <f>C75+D75</f>
        <v>0</v>
      </c>
      <c r="L75" s="59">
        <f>E75+G75</f>
        <v>0</v>
      </c>
      <c r="M75" s="59">
        <f>F75+H75</f>
        <v>0</v>
      </c>
      <c r="N75" s="59" t="e">
        <f>(M75/K75)*100</f>
        <v>#DIV/0!</v>
      </c>
      <c r="Q75" s="10"/>
      <c r="R75" s="10"/>
    </row>
    <row r="76" spans="1:18" ht="15" customHeight="1" x14ac:dyDescent="0.2">
      <c r="A76" s="21">
        <v>2</v>
      </c>
      <c r="B76" s="27" t="s">
        <v>116</v>
      </c>
      <c r="C76" s="7">
        <v>43.982820000000004</v>
      </c>
      <c r="D76" s="7">
        <v>16.017179999999996</v>
      </c>
      <c r="E76" s="7">
        <f>SUM([1]Ahmednagar:Yavatmal!E69)</f>
        <v>0</v>
      </c>
      <c r="F76" s="7">
        <f>SUM([1]Ahmednagar:Yavatmal!F69)</f>
        <v>0</v>
      </c>
      <c r="G76" s="7">
        <f>SUM([1]Ahmednagar:Yavatmal!G69)</f>
        <v>0</v>
      </c>
      <c r="H76" s="7">
        <f>SUM([1]Ahmednagar:Yavatmal!H69)</f>
        <v>0</v>
      </c>
      <c r="I76" s="59">
        <f t="shared" ref="I76:I84" si="32">(F76/C76)*100</f>
        <v>0</v>
      </c>
      <c r="J76" s="59">
        <f t="shared" ref="J76:J84" si="33">(H76/D76)*100</f>
        <v>0</v>
      </c>
      <c r="K76" s="59">
        <f t="shared" ref="K76:K84" si="34">C76+D76</f>
        <v>60</v>
      </c>
      <c r="L76" s="59">
        <f t="shared" ref="L76:M84" si="35">E76+G76</f>
        <v>0</v>
      </c>
      <c r="M76" s="59">
        <f t="shared" si="35"/>
        <v>0</v>
      </c>
      <c r="N76" s="59">
        <f t="shared" ref="N76:N84" si="36">(M76/K76)*100</f>
        <v>0</v>
      </c>
      <c r="Q76" s="10"/>
      <c r="R76" s="10"/>
    </row>
    <row r="77" spans="1:18" ht="15" customHeight="1" x14ac:dyDescent="0.2">
      <c r="A77" s="21">
        <v>3</v>
      </c>
      <c r="B77" s="27" t="s">
        <v>117</v>
      </c>
      <c r="C77" s="7">
        <v>0</v>
      </c>
      <c r="D77" s="7">
        <v>0</v>
      </c>
      <c r="E77" s="7">
        <f>SUM([1]Ahmednagar:Yavatmal!E70)</f>
        <v>0</v>
      </c>
      <c r="F77" s="7">
        <f>SUM([1]Ahmednagar:Yavatmal!F70)</f>
        <v>0</v>
      </c>
      <c r="G77" s="7">
        <f>SUM([1]Ahmednagar:Yavatmal!G70)</f>
        <v>0</v>
      </c>
      <c r="H77" s="7">
        <f>SUM([1]Ahmednagar:Yavatmal!H70)</f>
        <v>0</v>
      </c>
      <c r="I77" s="59" t="e">
        <f t="shared" si="32"/>
        <v>#DIV/0!</v>
      </c>
      <c r="J77" s="59" t="e">
        <f t="shared" si="33"/>
        <v>#DIV/0!</v>
      </c>
      <c r="K77" s="59">
        <f t="shared" si="34"/>
        <v>0</v>
      </c>
      <c r="L77" s="59">
        <f t="shared" si="35"/>
        <v>0</v>
      </c>
      <c r="M77" s="59">
        <f t="shared" si="35"/>
        <v>0</v>
      </c>
      <c r="N77" s="59" t="e">
        <f t="shared" si="36"/>
        <v>#DIV/0!</v>
      </c>
      <c r="Q77" s="10"/>
      <c r="R77" s="10"/>
    </row>
    <row r="78" spans="1:18" ht="15" customHeight="1" x14ac:dyDescent="0.2">
      <c r="A78" s="21">
        <v>4</v>
      </c>
      <c r="B78" s="27" t="s">
        <v>118</v>
      </c>
      <c r="C78" s="7">
        <v>182.52870300000004</v>
      </c>
      <c r="D78" s="7">
        <v>66.471296999999993</v>
      </c>
      <c r="E78" s="7">
        <f>SUM([1]Ahmednagar:Yavatmal!E71)</f>
        <v>75</v>
      </c>
      <c r="F78" s="7">
        <f>SUM([1]Ahmednagar:Yavatmal!F71)</f>
        <v>179.5</v>
      </c>
      <c r="G78" s="7">
        <f>SUM([1]Ahmednagar:Yavatmal!G71)</f>
        <v>123</v>
      </c>
      <c r="H78" s="7">
        <f>SUM([1]Ahmednagar:Yavatmal!H71)</f>
        <v>268.14999999999998</v>
      </c>
      <c r="I78" s="59">
        <f t="shared" si="32"/>
        <v>98.340697681942089</v>
      </c>
      <c r="J78" s="59">
        <f t="shared" si="33"/>
        <v>403.40720296160316</v>
      </c>
      <c r="K78" s="59">
        <f t="shared" si="34"/>
        <v>249.00000000000003</v>
      </c>
      <c r="L78" s="59">
        <f t="shared" si="35"/>
        <v>198</v>
      </c>
      <c r="M78" s="59">
        <f t="shared" si="35"/>
        <v>447.65</v>
      </c>
      <c r="N78" s="59">
        <f t="shared" si="36"/>
        <v>179.77911646586341</v>
      </c>
      <c r="Q78" s="10"/>
      <c r="R78" s="10"/>
    </row>
    <row r="79" spans="1:18" ht="15" customHeight="1" x14ac:dyDescent="0.2">
      <c r="A79" s="21">
        <v>5</v>
      </c>
      <c r="B79" s="27" t="s">
        <v>119</v>
      </c>
      <c r="C79" s="7">
        <v>0</v>
      </c>
      <c r="D79" s="7">
        <v>0</v>
      </c>
      <c r="E79" s="7">
        <f>SUM([1]Ahmednagar:Yavatmal!E72)</f>
        <v>0</v>
      </c>
      <c r="F79" s="7">
        <f>SUM([1]Ahmednagar:Yavatmal!F72)</f>
        <v>0</v>
      </c>
      <c r="G79" s="7">
        <f>SUM([1]Ahmednagar:Yavatmal!G72)</f>
        <v>0</v>
      </c>
      <c r="H79" s="7">
        <f>SUM([1]Ahmednagar:Yavatmal!H72)</f>
        <v>0</v>
      </c>
      <c r="I79" s="59" t="e">
        <f t="shared" si="32"/>
        <v>#DIV/0!</v>
      </c>
      <c r="J79" s="59" t="e">
        <f t="shared" si="33"/>
        <v>#DIV/0!</v>
      </c>
      <c r="K79" s="59">
        <f t="shared" si="34"/>
        <v>0</v>
      </c>
      <c r="L79" s="59">
        <f t="shared" si="35"/>
        <v>0</v>
      </c>
      <c r="M79" s="59">
        <f t="shared" si="35"/>
        <v>0</v>
      </c>
      <c r="N79" s="59" t="e">
        <f t="shared" si="36"/>
        <v>#DIV/0!</v>
      </c>
      <c r="Q79" s="10"/>
      <c r="R79" s="10"/>
    </row>
    <row r="80" spans="1:18" ht="15" customHeight="1" x14ac:dyDescent="0.2">
      <c r="A80" s="21">
        <v>6</v>
      </c>
      <c r="B80" s="27" t="s">
        <v>120</v>
      </c>
      <c r="C80" s="7">
        <v>0</v>
      </c>
      <c r="D80" s="7">
        <v>0</v>
      </c>
      <c r="E80" s="7">
        <f>SUM([1]Ahmednagar:Yavatmal!E73)</f>
        <v>0</v>
      </c>
      <c r="F80" s="7">
        <f>SUM([1]Ahmednagar:Yavatmal!F73)</f>
        <v>0</v>
      </c>
      <c r="G80" s="7">
        <f>SUM([1]Ahmednagar:Yavatmal!G73)</f>
        <v>0</v>
      </c>
      <c r="H80" s="7">
        <f>SUM([1]Ahmednagar:Yavatmal!H73)</f>
        <v>0</v>
      </c>
      <c r="I80" s="59" t="e">
        <f t="shared" si="32"/>
        <v>#DIV/0!</v>
      </c>
      <c r="J80" s="59" t="e">
        <f t="shared" si="33"/>
        <v>#DIV/0!</v>
      </c>
      <c r="K80" s="59">
        <f t="shared" si="34"/>
        <v>0</v>
      </c>
      <c r="L80" s="59">
        <f t="shared" si="35"/>
        <v>0</v>
      </c>
      <c r="M80" s="59">
        <f t="shared" si="35"/>
        <v>0</v>
      </c>
      <c r="N80" s="59" t="e">
        <f t="shared" si="36"/>
        <v>#DIV/0!</v>
      </c>
      <c r="Q80" s="10"/>
      <c r="R80" s="10"/>
    </row>
    <row r="81" spans="1:18" ht="15" customHeight="1" x14ac:dyDescent="0.2">
      <c r="A81" s="21">
        <v>7</v>
      </c>
      <c r="B81" s="27" t="s">
        <v>121</v>
      </c>
      <c r="C81" s="7">
        <v>0</v>
      </c>
      <c r="D81" s="7">
        <v>0</v>
      </c>
      <c r="E81" s="7">
        <f>SUM([1]Ahmednagar:Yavatmal!E74)</f>
        <v>0</v>
      </c>
      <c r="F81" s="7">
        <f>SUM([1]Ahmednagar:Yavatmal!F74)</f>
        <v>0</v>
      </c>
      <c r="G81" s="7">
        <f>SUM([1]Ahmednagar:Yavatmal!G74)</f>
        <v>0</v>
      </c>
      <c r="H81" s="7">
        <f>SUM([1]Ahmednagar:Yavatmal!H74)</f>
        <v>0</v>
      </c>
      <c r="I81" s="59" t="e">
        <f t="shared" si="32"/>
        <v>#DIV/0!</v>
      </c>
      <c r="J81" s="59" t="e">
        <f t="shared" si="33"/>
        <v>#DIV/0!</v>
      </c>
      <c r="K81" s="59">
        <f t="shared" si="34"/>
        <v>0</v>
      </c>
      <c r="L81" s="59">
        <f t="shared" si="35"/>
        <v>0</v>
      </c>
      <c r="M81" s="59">
        <f t="shared" si="35"/>
        <v>0</v>
      </c>
      <c r="N81" s="59" t="e">
        <f t="shared" si="36"/>
        <v>#DIV/0!</v>
      </c>
      <c r="Q81" s="10"/>
      <c r="R81" s="10"/>
    </row>
    <row r="82" spans="1:18" ht="15" customHeight="1" x14ac:dyDescent="0.2">
      <c r="A82" s="21">
        <v>8</v>
      </c>
      <c r="B82" s="27" t="s">
        <v>122</v>
      </c>
      <c r="C82" s="7">
        <v>0</v>
      </c>
      <c r="D82" s="7">
        <v>0</v>
      </c>
      <c r="E82" s="7">
        <f>SUM([1]Ahmednagar:Yavatmal!E75)</f>
        <v>0</v>
      </c>
      <c r="F82" s="7">
        <f>SUM([1]Ahmednagar:Yavatmal!F75)</f>
        <v>0</v>
      </c>
      <c r="G82" s="7">
        <f>SUM([1]Ahmednagar:Yavatmal!G75)</f>
        <v>0</v>
      </c>
      <c r="H82" s="7">
        <f>SUM([1]Ahmednagar:Yavatmal!H75)</f>
        <v>0</v>
      </c>
      <c r="I82" s="59" t="e">
        <f t="shared" si="32"/>
        <v>#DIV/0!</v>
      </c>
      <c r="J82" s="59" t="e">
        <f t="shared" si="33"/>
        <v>#DIV/0!</v>
      </c>
      <c r="K82" s="59">
        <f t="shared" si="34"/>
        <v>0</v>
      </c>
      <c r="L82" s="59">
        <f t="shared" si="35"/>
        <v>0</v>
      </c>
      <c r="M82" s="59">
        <f t="shared" si="35"/>
        <v>0</v>
      </c>
      <c r="N82" s="59" t="e">
        <f t="shared" si="36"/>
        <v>#DIV/0!</v>
      </c>
      <c r="Q82" s="10"/>
      <c r="R82" s="10"/>
    </row>
    <row r="83" spans="1:18" ht="15" customHeight="1" x14ac:dyDescent="0.2">
      <c r="A83" s="21">
        <v>9</v>
      </c>
      <c r="B83" s="27" t="s">
        <v>123</v>
      </c>
      <c r="C83" s="7">
        <v>0</v>
      </c>
      <c r="D83" s="7">
        <v>0</v>
      </c>
      <c r="E83" s="7">
        <f>SUM([1]Ahmednagar:Yavatmal!E76)</f>
        <v>0</v>
      </c>
      <c r="F83" s="7">
        <f>SUM([1]Ahmednagar:Yavatmal!F76)</f>
        <v>0</v>
      </c>
      <c r="G83" s="7">
        <f>SUM([1]Ahmednagar:Yavatmal!G76)</f>
        <v>0</v>
      </c>
      <c r="H83" s="7">
        <f>SUM([1]Ahmednagar:Yavatmal!H76)</f>
        <v>0</v>
      </c>
      <c r="I83" s="59" t="e">
        <f t="shared" si="32"/>
        <v>#DIV/0!</v>
      </c>
      <c r="J83" s="59" t="e">
        <f t="shared" si="33"/>
        <v>#DIV/0!</v>
      </c>
      <c r="K83" s="59">
        <f t="shared" si="34"/>
        <v>0</v>
      </c>
      <c r="L83" s="59">
        <f t="shared" si="35"/>
        <v>0</v>
      </c>
      <c r="M83" s="59">
        <f t="shared" si="35"/>
        <v>0</v>
      </c>
      <c r="N83" s="59" t="e">
        <f t="shared" si="36"/>
        <v>#DIV/0!</v>
      </c>
      <c r="Q83" s="10"/>
      <c r="R83" s="10"/>
    </row>
    <row r="84" spans="1:18" ht="15" customHeight="1" x14ac:dyDescent="0.2">
      <c r="A84" s="21">
        <v>10</v>
      </c>
      <c r="B84" s="27" t="s">
        <v>124</v>
      </c>
      <c r="C84" s="7">
        <v>0</v>
      </c>
      <c r="D84" s="7">
        <v>0</v>
      </c>
      <c r="E84" s="7">
        <f>SUM([1]Ahmednagar:Yavatmal!E77)</f>
        <v>0</v>
      </c>
      <c r="F84" s="7">
        <f>SUM([1]Ahmednagar:Yavatmal!F77)</f>
        <v>0</v>
      </c>
      <c r="G84" s="7">
        <f>SUM([1]Ahmednagar:Yavatmal!G77)</f>
        <v>0</v>
      </c>
      <c r="H84" s="7">
        <f>SUM([1]Ahmednagar:Yavatmal!H77)</f>
        <v>0</v>
      </c>
      <c r="I84" s="59" t="e">
        <f t="shared" si="32"/>
        <v>#DIV/0!</v>
      </c>
      <c r="J84" s="59" t="e">
        <f t="shared" si="33"/>
        <v>#DIV/0!</v>
      </c>
      <c r="K84" s="59">
        <f t="shared" si="34"/>
        <v>0</v>
      </c>
      <c r="L84" s="59">
        <f t="shared" si="35"/>
        <v>0</v>
      </c>
      <c r="M84" s="59">
        <f t="shared" si="35"/>
        <v>0</v>
      </c>
      <c r="N84" s="59" t="e">
        <f t="shared" si="36"/>
        <v>#DIV/0!</v>
      </c>
      <c r="Q84" s="10"/>
      <c r="R84" s="10"/>
    </row>
    <row r="85" spans="1:18" ht="15" customHeight="1" x14ac:dyDescent="0.2">
      <c r="A85" s="60"/>
      <c r="B85" s="61" t="s">
        <v>9</v>
      </c>
      <c r="C85" s="62">
        <f t="shared" ref="C85:H85" si="37">SUM(C75:C84)</f>
        <v>226.51152300000004</v>
      </c>
      <c r="D85" s="62">
        <f t="shared" si="37"/>
        <v>82.488476999999989</v>
      </c>
      <c r="E85" s="62">
        <f t="shared" si="37"/>
        <v>75</v>
      </c>
      <c r="F85" s="62">
        <f t="shared" si="37"/>
        <v>179.5</v>
      </c>
      <c r="G85" s="62">
        <f t="shared" si="37"/>
        <v>123</v>
      </c>
      <c r="H85" s="62">
        <f t="shared" si="37"/>
        <v>268.14999999999998</v>
      </c>
      <c r="I85" s="62">
        <f>(F85/C85)*100</f>
        <v>79.245416578652367</v>
      </c>
      <c r="J85" s="62">
        <f>(H85/D85)*100</f>
        <v>325.07570724090351</v>
      </c>
      <c r="K85" s="62">
        <f>SUM(K75:K84)</f>
        <v>309</v>
      </c>
      <c r="L85" s="62">
        <f>SUM(L75:L84)</f>
        <v>198</v>
      </c>
      <c r="M85" s="62">
        <f>SUM(M75:M84)</f>
        <v>447.65</v>
      </c>
      <c r="N85" s="62">
        <f>(M85/K85)*100</f>
        <v>144.8705501618123</v>
      </c>
      <c r="Q85" s="10"/>
      <c r="R85" s="10"/>
    </row>
    <row r="86" spans="1:18" ht="15" customHeight="1" x14ac:dyDescent="0.2"/>
    <row r="87" spans="1:18" ht="15" customHeight="1" x14ac:dyDescent="0.2">
      <c r="B87" s="1" t="s">
        <v>132</v>
      </c>
      <c r="C87" s="10">
        <f>C34</f>
        <v>2428098.8326183795</v>
      </c>
      <c r="F87" s="10">
        <f>F34</f>
        <v>1473315.8301338721</v>
      </c>
      <c r="K87" s="10">
        <f>K34</f>
        <v>3294933.98</v>
      </c>
      <c r="M87" s="10">
        <f>M34</f>
        <v>2180188.8319038725</v>
      </c>
    </row>
    <row r="88" spans="1:18" ht="15" customHeight="1" x14ac:dyDescent="0.2"/>
    <row r="89" spans="1:18" ht="15" customHeight="1" x14ac:dyDescent="0.2">
      <c r="B89" s="1" t="s">
        <v>133</v>
      </c>
      <c r="C89" s="10">
        <f>C49</f>
        <v>514341.60930407088</v>
      </c>
      <c r="F89" s="10">
        <f>F49</f>
        <v>300366.27773155627</v>
      </c>
      <c r="K89" s="10">
        <f>K49</f>
        <v>732387.27</v>
      </c>
      <c r="M89" s="10">
        <f>M49</f>
        <v>486973.97031845618</v>
      </c>
    </row>
    <row r="90" spans="1:18" ht="15" customHeight="1" x14ac:dyDescent="0.2"/>
    <row r="91" spans="1:18" ht="15" customHeight="1" x14ac:dyDescent="0.2">
      <c r="B91" s="63" t="s">
        <v>134</v>
      </c>
      <c r="C91" s="10">
        <f>C59</f>
        <v>8108.0340867405394</v>
      </c>
      <c r="F91" s="10">
        <f>F59</f>
        <v>60</v>
      </c>
      <c r="K91" s="10">
        <f>K59</f>
        <v>10366.290000000001</v>
      </c>
      <c r="M91" s="10">
        <f>M59</f>
        <v>60</v>
      </c>
    </row>
    <row r="92" spans="1:18" ht="15" customHeight="1" x14ac:dyDescent="0.2"/>
    <row r="93" spans="1:18" ht="15" customHeight="1" x14ac:dyDescent="0.2">
      <c r="B93" s="63" t="s">
        <v>135</v>
      </c>
      <c r="C93" s="10">
        <f>C72+C61</f>
        <v>610.76407960537301</v>
      </c>
      <c r="F93" s="10">
        <f>F72+F61</f>
        <v>179.5</v>
      </c>
      <c r="K93" s="10">
        <f>K72+K61</f>
        <v>1200</v>
      </c>
      <c r="M93" s="10">
        <f>M72+M61</f>
        <v>447.65</v>
      </c>
    </row>
    <row r="94" spans="1:18" ht="15" customHeight="1" x14ac:dyDescent="0.2"/>
    <row r="95" spans="1:18" ht="15" customHeight="1" x14ac:dyDescent="0.2">
      <c r="B95" s="63" t="s">
        <v>136</v>
      </c>
      <c r="C95" s="10">
        <f>C66</f>
        <v>301249.69204378227</v>
      </c>
      <c r="F95" s="10">
        <f>F66</f>
        <v>284129.1500925002</v>
      </c>
      <c r="K95" s="10">
        <f>K66</f>
        <v>377351.53</v>
      </c>
      <c r="M95" s="10">
        <f>M66</f>
        <v>353807.58009250025</v>
      </c>
    </row>
    <row r="96" spans="1:18" ht="15" customHeight="1" x14ac:dyDescent="0.2"/>
    <row r="97" spans="2:14" ht="15" customHeight="1" x14ac:dyDescent="0.2">
      <c r="B97" s="63" t="s">
        <v>137</v>
      </c>
      <c r="C97" s="10">
        <f>C69</f>
        <v>1326119.0678674215</v>
      </c>
      <c r="F97" s="10">
        <f>F69</f>
        <v>1408868.5100000002</v>
      </c>
      <c r="K97" s="10">
        <f>K69</f>
        <v>1829643.67</v>
      </c>
      <c r="M97" s="10">
        <f>M69</f>
        <v>1775734.1400000001</v>
      </c>
    </row>
    <row r="98" spans="2:14" ht="15" customHeight="1" x14ac:dyDescent="0.2"/>
    <row r="99" spans="2:14" ht="15" customHeight="1" x14ac:dyDescent="0.2">
      <c r="B99" s="63" t="s">
        <v>9</v>
      </c>
      <c r="C99" s="10">
        <f>C87+C89+C91+C93+C95+C97</f>
        <v>4578528</v>
      </c>
      <c r="F99" s="10">
        <f>F87+F89+F91+F93+F95+F97</f>
        <v>3466919.2679579286</v>
      </c>
      <c r="K99" s="10">
        <f>K87+K89+K91+K93+K95+K97</f>
        <v>6245882.7400000002</v>
      </c>
      <c r="M99" s="10">
        <f>M87+M89+M91+M93+M95+M97</f>
        <v>4797212.1723148292</v>
      </c>
    </row>
    <row r="100" spans="2:14" ht="15" customHeight="1" x14ac:dyDescent="0.2"/>
    <row r="101" spans="2:14" ht="15" customHeight="1" x14ac:dyDescent="0.2"/>
    <row r="102" spans="2:14" ht="15" customHeight="1" x14ac:dyDescent="0.2">
      <c r="K102" s="10">
        <f>K87+K89+K91+K93</f>
        <v>4038887.54</v>
      </c>
      <c r="L102" s="10"/>
      <c r="M102" s="10">
        <f>M87+M89+M91+M93</f>
        <v>2667670.4522223286</v>
      </c>
      <c r="N102" s="10">
        <f>M102/K102*100</f>
        <v>66.049634356056586</v>
      </c>
    </row>
    <row r="103" spans="2:14" ht="15" customHeight="1" x14ac:dyDescent="0.2"/>
    <row r="104" spans="2:14" ht="15" customHeight="1" x14ac:dyDescent="0.2"/>
    <row r="105" spans="2:14" ht="15" customHeight="1" x14ac:dyDescent="0.2"/>
    <row r="106" spans="2:14" ht="15" customHeight="1" x14ac:dyDescent="0.2"/>
    <row r="107" spans="2:14" ht="15" customHeight="1" x14ac:dyDescent="0.2"/>
    <row r="108" spans="2:14" ht="15" customHeight="1" x14ac:dyDescent="0.2"/>
    <row r="109" spans="2:14" ht="15" customHeight="1" x14ac:dyDescent="0.2"/>
    <row r="110" spans="2:14" ht="15" customHeight="1" x14ac:dyDescent="0.2"/>
    <row r="111" spans="2:14" ht="15" customHeight="1" x14ac:dyDescent="0.2"/>
    <row r="112" spans="2:14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</sheetData>
  <mergeCells count="21">
    <mergeCell ref="A7:N7"/>
    <mergeCell ref="A9:N9"/>
    <mergeCell ref="A10:N10"/>
    <mergeCell ref="A11:N11"/>
    <mergeCell ref="K12:N12"/>
    <mergeCell ref="A74:N74"/>
    <mergeCell ref="K13:N13"/>
    <mergeCell ref="C14:C15"/>
    <mergeCell ref="D14:D15"/>
    <mergeCell ref="E14:F14"/>
    <mergeCell ref="G14:H14"/>
    <mergeCell ref="I14:I15"/>
    <mergeCell ref="J14:J15"/>
    <mergeCell ref="K14:K15"/>
    <mergeCell ref="L14:M14"/>
    <mergeCell ref="N14:N15"/>
    <mergeCell ref="A13:A15"/>
    <mergeCell ref="B13:B15"/>
    <mergeCell ref="C13:D13"/>
    <mergeCell ref="E13:H13"/>
    <mergeCell ref="I13:J13"/>
  </mergeCells>
  <dataValidations count="1">
    <dataValidation type="whole" allowBlank="1" showInputMessage="1" showErrorMessage="1" sqref="J63 K34:M35 C72:H72 K72:M72 L61:M61 L59:M59 J59 C34:D34 K58:K63 J61 L63:M63 E34:H35 C59:H59 C61:H61 C63:H63">
      <formula1>0</formula1>
      <formula2>99999999999999900000</formula2>
    </dataValidation>
  </dataValidations>
  <printOptions horizontalCentered="1" verticalCentered="1"/>
  <pageMargins left="0.25" right="0.25" top="0.1" bottom="0.1" header="0.25" footer="0.25"/>
  <pageSetup paperSize="9" scale="6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121"/>
  <sheetViews>
    <sheetView tabSelected="1" workbookViewId="0">
      <pane xSplit="2" ySplit="15" topLeftCell="C16" activePane="bottomRight" state="frozen"/>
      <selection activeCell="I60" sqref="I60"/>
      <selection pane="topRight" activeCell="I60" sqref="I60"/>
      <selection pane="bottomLeft" activeCell="I60" sqref="I60"/>
      <selection pane="bottomRight" activeCell="A13" sqref="A13"/>
    </sheetView>
  </sheetViews>
  <sheetFormatPr defaultRowHeight="12.75" x14ac:dyDescent="0.2"/>
  <cols>
    <col min="1" max="1" width="5.7109375" style="1" customWidth="1"/>
    <col min="2" max="2" width="15.42578125" style="1" customWidth="1"/>
    <col min="3" max="17" width="8.7109375" style="1" customWidth="1"/>
    <col min="18" max="16384" width="9.140625" style="1"/>
  </cols>
  <sheetData>
    <row r="8" spans="1:20" ht="15.75" x14ac:dyDescent="0.2">
      <c r="A8" s="75" t="s">
        <v>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10" spans="1:20" ht="20.25" x14ac:dyDescent="0.2">
      <c r="A10" s="76" t="s">
        <v>138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20" x14ac:dyDescent="0.2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20" ht="15.75" x14ac:dyDescent="0.2">
      <c r="A12" s="78" t="s">
        <v>139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2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9" t="s">
        <v>3</v>
      </c>
      <c r="P13" s="89"/>
      <c r="Q13" s="89"/>
    </row>
    <row r="14" spans="1:20" ht="39.950000000000003" customHeight="1" x14ac:dyDescent="0.2">
      <c r="A14" s="69" t="s">
        <v>4</v>
      </c>
      <c r="B14" s="69" t="s">
        <v>5</v>
      </c>
      <c r="C14" s="83" t="s">
        <v>140</v>
      </c>
      <c r="D14" s="84"/>
      <c r="E14" s="85"/>
      <c r="F14" s="83" t="s">
        <v>141</v>
      </c>
      <c r="G14" s="84"/>
      <c r="H14" s="85"/>
      <c r="I14" s="83" t="s">
        <v>142</v>
      </c>
      <c r="J14" s="84"/>
      <c r="K14" s="85"/>
      <c r="L14" s="83" t="s">
        <v>143</v>
      </c>
      <c r="M14" s="84"/>
      <c r="N14" s="85"/>
      <c r="O14" s="69" t="s">
        <v>9</v>
      </c>
      <c r="P14" s="69"/>
      <c r="Q14" s="69"/>
    </row>
    <row r="15" spans="1:20" x14ac:dyDescent="0.2">
      <c r="A15" s="69"/>
      <c r="B15" s="69"/>
      <c r="C15" s="64" t="s">
        <v>12</v>
      </c>
      <c r="D15" s="65" t="s">
        <v>13</v>
      </c>
      <c r="E15" s="65" t="s">
        <v>14</v>
      </c>
      <c r="F15" s="64" t="s">
        <v>12</v>
      </c>
      <c r="G15" s="65" t="s">
        <v>13</v>
      </c>
      <c r="H15" s="65" t="s">
        <v>14</v>
      </c>
      <c r="I15" s="64" t="s">
        <v>12</v>
      </c>
      <c r="J15" s="65" t="s">
        <v>13</v>
      </c>
      <c r="K15" s="65" t="s">
        <v>14</v>
      </c>
      <c r="L15" s="64" t="s">
        <v>12</v>
      </c>
      <c r="M15" s="65" t="s">
        <v>13</v>
      </c>
      <c r="N15" s="65" t="s">
        <v>14</v>
      </c>
      <c r="O15" s="64" t="s">
        <v>12</v>
      </c>
      <c r="P15" s="65" t="s">
        <v>13</v>
      </c>
      <c r="Q15" s="65" t="s">
        <v>14</v>
      </c>
    </row>
    <row r="16" spans="1:20" ht="15" customHeight="1" x14ac:dyDescent="0.2">
      <c r="A16" s="4">
        <v>1</v>
      </c>
      <c r="B16" s="11" t="s">
        <v>144</v>
      </c>
      <c r="C16" s="7">
        <f>O16-L16-F16</f>
        <v>288744.76999999996</v>
      </c>
      <c r="D16" s="7">
        <f>P16-M16-G16</f>
        <v>235151.10837639999</v>
      </c>
      <c r="E16" s="7">
        <f>(D16/C16)*100</f>
        <v>81.439088360422957</v>
      </c>
      <c r="F16" s="7">
        <f>[1]Ahmednagar!$K$58</f>
        <v>5637.53</v>
      </c>
      <c r="G16" s="7">
        <f>[1]Ahmednagar!$M$58</f>
        <v>1017.2</v>
      </c>
      <c r="H16" s="7">
        <f>(G16/F16)*100</f>
        <v>18.043362962148318</v>
      </c>
      <c r="I16" s="8">
        <f>C16+F16</f>
        <v>294382.3</v>
      </c>
      <c r="J16" s="8">
        <f>D16+G16</f>
        <v>236168.3083764</v>
      </c>
      <c r="K16" s="7">
        <f>(J16/I16)*100</f>
        <v>80.225036755402755</v>
      </c>
      <c r="L16" s="8">
        <f>[1]Ahmednagar!$K$61</f>
        <v>230662.7</v>
      </c>
      <c r="M16" s="8">
        <f>[1]Ahmednagar!$M$61</f>
        <v>233784.29</v>
      </c>
      <c r="N16" s="7">
        <f>(M16/L16)*100</f>
        <v>101.35331373473039</v>
      </c>
      <c r="O16" s="7">
        <f>[1]Ahmednagar!$K$65</f>
        <v>525045</v>
      </c>
      <c r="P16" s="7">
        <f>[1]Ahmednagar!$M$65</f>
        <v>469952.59837640001</v>
      </c>
      <c r="Q16" s="66">
        <f>(P16/O16)*100</f>
        <v>89.50710860524336</v>
      </c>
      <c r="S16" s="10"/>
      <c r="T16" s="10"/>
    </row>
    <row r="17" spans="1:20" ht="15" customHeight="1" x14ac:dyDescent="0.2">
      <c r="A17" s="4">
        <v>2</v>
      </c>
      <c r="B17" s="11" t="s">
        <v>18</v>
      </c>
      <c r="C17" s="7">
        <f t="shared" ref="C17:D51" si="0">O17-L17-F17</f>
        <v>50000</v>
      </c>
      <c r="D17" s="7">
        <f t="shared" si="0"/>
        <v>43287.294394000004</v>
      </c>
      <c r="E17" s="7">
        <f t="shared" ref="E17:E51" si="1">(D17/C17)*100</f>
        <v>86.574588788</v>
      </c>
      <c r="F17" s="7">
        <f>[1]Akola!$K$58</f>
        <v>12000</v>
      </c>
      <c r="G17" s="7">
        <f>[1]Akola!$M$58</f>
        <v>12476.42</v>
      </c>
      <c r="H17" s="7">
        <f t="shared" ref="H17:H51" si="2">(G17/F17)*100</f>
        <v>103.97016666666667</v>
      </c>
      <c r="I17" s="8">
        <f t="shared" ref="I17:J51" si="3">C17+F17</f>
        <v>62000</v>
      </c>
      <c r="J17" s="8">
        <f t="shared" si="3"/>
        <v>55763.714394000002</v>
      </c>
      <c r="K17" s="7">
        <f t="shared" ref="K17:K51" si="4">(J17/I17)*100</f>
        <v>89.941474829032259</v>
      </c>
      <c r="L17" s="8">
        <f>[1]Akola!$K$61</f>
        <v>58000</v>
      </c>
      <c r="M17" s="8">
        <f>[1]Akola!$M$61</f>
        <v>37943.4</v>
      </c>
      <c r="N17" s="7">
        <f t="shared" ref="N17:N51" si="5">(M17/L17)*100</f>
        <v>65.419655172413798</v>
      </c>
      <c r="O17" s="7">
        <f>[1]Akola!$K$65</f>
        <v>120000</v>
      </c>
      <c r="P17" s="7">
        <f>[1]Akola!$M$65</f>
        <v>93707.114394000004</v>
      </c>
      <c r="Q17" s="66">
        <f t="shared" ref="Q17:Q51" si="6">(P17/O17)*100</f>
        <v>78.089261995000001</v>
      </c>
      <c r="S17" s="10"/>
      <c r="T17" s="10"/>
    </row>
    <row r="18" spans="1:20" ht="15" customHeight="1" x14ac:dyDescent="0.2">
      <c r="A18" s="4">
        <v>3</v>
      </c>
      <c r="B18" s="11" t="s">
        <v>19</v>
      </c>
      <c r="C18" s="7">
        <f t="shared" si="0"/>
        <v>147200</v>
      </c>
      <c r="D18" s="7">
        <f t="shared" si="0"/>
        <v>102774.44020579998</v>
      </c>
      <c r="E18" s="7">
        <f t="shared" si="1"/>
        <v>69.819592531114111</v>
      </c>
      <c r="F18" s="7">
        <f>[1]Amravati!$K$58</f>
        <v>1800</v>
      </c>
      <c r="G18" s="7">
        <f>[1]Amravati!$M$58</f>
        <v>2127.5439024999914</v>
      </c>
      <c r="H18" s="7">
        <f t="shared" si="2"/>
        <v>118.19688347222174</v>
      </c>
      <c r="I18" s="8">
        <f t="shared" si="3"/>
        <v>149000</v>
      </c>
      <c r="J18" s="8">
        <f t="shared" si="3"/>
        <v>104901.98410829998</v>
      </c>
      <c r="K18" s="7">
        <f t="shared" si="4"/>
        <v>70.404016180067103</v>
      </c>
      <c r="L18" s="8">
        <f>[1]Amravati!$K$61</f>
        <v>66000</v>
      </c>
      <c r="M18" s="8">
        <f>[1]Amravati!$M$61</f>
        <v>34445.089999999997</v>
      </c>
      <c r="N18" s="7">
        <f t="shared" si="5"/>
        <v>52.189530303030295</v>
      </c>
      <c r="O18" s="7">
        <f>[1]Amravati!$K$65</f>
        <v>215000</v>
      </c>
      <c r="P18" s="7">
        <f>[1]Amravati!$M$65</f>
        <v>139347.07410829997</v>
      </c>
      <c r="Q18" s="66">
        <f t="shared" si="6"/>
        <v>64.812592608511622</v>
      </c>
      <c r="S18" s="10"/>
      <c r="T18" s="10"/>
    </row>
    <row r="19" spans="1:20" ht="15" customHeight="1" x14ac:dyDescent="0.2">
      <c r="A19" s="4">
        <v>4</v>
      </c>
      <c r="B19" s="11" t="s">
        <v>20</v>
      </c>
      <c r="C19" s="7">
        <f t="shared" si="0"/>
        <v>83971.1</v>
      </c>
      <c r="D19" s="7">
        <f t="shared" si="0"/>
        <v>111000.5892969</v>
      </c>
      <c r="E19" s="7">
        <f t="shared" si="1"/>
        <v>132.18903801057743</v>
      </c>
      <c r="F19" s="7">
        <f>[1]Aurangabad!$K$58</f>
        <v>14223.93</v>
      </c>
      <c r="G19" s="7">
        <f>[1]Aurangabad!$M$58</f>
        <v>22281.966280000001</v>
      </c>
      <c r="H19" s="7">
        <f t="shared" si="2"/>
        <v>156.65126501606798</v>
      </c>
      <c r="I19" s="8">
        <f t="shared" si="3"/>
        <v>98195.03</v>
      </c>
      <c r="J19" s="8">
        <f t="shared" si="3"/>
        <v>133282.55557689999</v>
      </c>
      <c r="K19" s="7">
        <f t="shared" si="4"/>
        <v>135.73248623367189</v>
      </c>
      <c r="L19" s="8">
        <f>[1]Aurangabad!$K$61</f>
        <v>51404.97</v>
      </c>
      <c r="M19" s="8">
        <f>[1]Aurangabad!$M$61</f>
        <v>59501.97</v>
      </c>
      <c r="N19" s="7">
        <f t="shared" si="5"/>
        <v>115.7513952444676</v>
      </c>
      <c r="O19" s="7">
        <f>[1]Aurangabad!$K$65</f>
        <v>149600</v>
      </c>
      <c r="P19" s="7">
        <f>[1]Aurangabad!$M$65</f>
        <v>192784.52557689999</v>
      </c>
      <c r="Q19" s="66">
        <f t="shared" si="6"/>
        <v>128.86666148188502</v>
      </c>
      <c r="S19" s="10"/>
      <c r="T19" s="10"/>
    </row>
    <row r="20" spans="1:20" ht="15" customHeight="1" x14ac:dyDescent="0.2">
      <c r="A20" s="4">
        <v>5</v>
      </c>
      <c r="B20" s="11" t="s">
        <v>21</v>
      </c>
      <c r="C20" s="7">
        <f t="shared" si="0"/>
        <v>70000</v>
      </c>
      <c r="D20" s="7">
        <f t="shared" si="0"/>
        <v>96473.901066699997</v>
      </c>
      <c r="E20" s="7">
        <f t="shared" si="1"/>
        <v>137.81985866671428</v>
      </c>
      <c r="F20" s="7">
        <f>[1]Beed!$K$58</f>
        <v>37500</v>
      </c>
      <c r="G20" s="7">
        <f>[1]Beed!$M$58</f>
        <v>42856</v>
      </c>
      <c r="H20" s="7">
        <f t="shared" si="2"/>
        <v>114.28266666666667</v>
      </c>
      <c r="I20" s="8">
        <f t="shared" si="3"/>
        <v>107500</v>
      </c>
      <c r="J20" s="8">
        <f t="shared" si="3"/>
        <v>139329.9010667</v>
      </c>
      <c r="K20" s="7">
        <f t="shared" si="4"/>
        <v>129.60921029460465</v>
      </c>
      <c r="L20" s="8">
        <f>[1]Beed!$K$61</f>
        <v>11500</v>
      </c>
      <c r="M20" s="8">
        <f>[1]Beed!$M$61</f>
        <v>18999.63</v>
      </c>
      <c r="N20" s="7">
        <f t="shared" si="5"/>
        <v>165.21417391304348</v>
      </c>
      <c r="O20" s="7">
        <f>[1]Beed!$K$65</f>
        <v>119000</v>
      </c>
      <c r="P20" s="7">
        <f>[1]Beed!$M$65</f>
        <v>158329.5310667</v>
      </c>
      <c r="Q20" s="66">
        <f t="shared" si="6"/>
        <v>133.0500261064706</v>
      </c>
      <c r="S20" s="10"/>
      <c r="T20" s="10"/>
    </row>
    <row r="21" spans="1:20" ht="15" customHeight="1" x14ac:dyDescent="0.2">
      <c r="A21" s="4">
        <v>6</v>
      </c>
      <c r="B21" s="11" t="s">
        <v>22</v>
      </c>
      <c r="C21" s="7">
        <f t="shared" si="0"/>
        <v>14745.04</v>
      </c>
      <c r="D21" s="7">
        <f t="shared" si="0"/>
        <v>14177.284</v>
      </c>
      <c r="E21" s="7">
        <f t="shared" si="1"/>
        <v>96.149511971483278</v>
      </c>
      <c r="F21" s="7">
        <f>[1]Bhandara!$K$58</f>
        <v>3600</v>
      </c>
      <c r="G21" s="7">
        <f>[1]Bhandara!$M$58</f>
        <v>3517</v>
      </c>
      <c r="H21" s="7">
        <f t="shared" si="2"/>
        <v>97.694444444444443</v>
      </c>
      <c r="I21" s="8">
        <f t="shared" si="3"/>
        <v>18345.04</v>
      </c>
      <c r="J21" s="8">
        <f t="shared" si="3"/>
        <v>17694.284</v>
      </c>
      <c r="K21" s="7">
        <f t="shared" si="4"/>
        <v>96.452686938812889</v>
      </c>
      <c r="L21" s="8">
        <f>[1]Bhandara!$K$61</f>
        <v>27199.96</v>
      </c>
      <c r="M21" s="8">
        <f>[1]Bhandara!$M$61</f>
        <v>32362.22</v>
      </c>
      <c r="N21" s="7">
        <f t="shared" si="5"/>
        <v>118.97892496900731</v>
      </c>
      <c r="O21" s="7">
        <f>[1]Bhandara!$K$65</f>
        <v>45545</v>
      </c>
      <c r="P21" s="7">
        <f>[1]Bhandara!$M$65</f>
        <v>50056.504000000001</v>
      </c>
      <c r="Q21" s="66">
        <f t="shared" si="6"/>
        <v>109.90559666264134</v>
      </c>
      <c r="S21" s="10"/>
      <c r="T21" s="10"/>
    </row>
    <row r="22" spans="1:20" ht="15" customHeight="1" x14ac:dyDescent="0.2">
      <c r="A22" s="4">
        <v>7</v>
      </c>
      <c r="B22" s="11" t="s">
        <v>23</v>
      </c>
      <c r="C22" s="7">
        <f t="shared" si="0"/>
        <v>222792</v>
      </c>
      <c r="D22" s="7">
        <f t="shared" si="0"/>
        <v>112976.88123160001</v>
      </c>
      <c r="E22" s="7">
        <f t="shared" si="1"/>
        <v>50.709577198283604</v>
      </c>
      <c r="F22" s="7">
        <f>[1]Buldhana!$K$58</f>
        <v>43300</v>
      </c>
      <c r="G22" s="7">
        <f>[1]Buldhana!$M$58</f>
        <v>29888</v>
      </c>
      <c r="H22" s="7">
        <f t="shared" si="2"/>
        <v>69.02540415704388</v>
      </c>
      <c r="I22" s="8">
        <f t="shared" si="3"/>
        <v>266092</v>
      </c>
      <c r="J22" s="8">
        <f t="shared" si="3"/>
        <v>142864.88123160001</v>
      </c>
      <c r="K22" s="7">
        <f t="shared" si="4"/>
        <v>53.690032481848384</v>
      </c>
      <c r="L22" s="8">
        <f>[1]Buldhana!$K$61</f>
        <v>7280</v>
      </c>
      <c r="M22" s="8">
        <f>[1]Buldhana!$M$61</f>
        <v>7479.83</v>
      </c>
      <c r="N22" s="7">
        <f t="shared" si="5"/>
        <v>102.74491758241757</v>
      </c>
      <c r="O22" s="7">
        <f>[1]Buldhana!$K$65</f>
        <v>273372</v>
      </c>
      <c r="P22" s="7">
        <f>[1]Buldhana!$M$65</f>
        <v>150344.7112316</v>
      </c>
      <c r="Q22" s="66">
        <f t="shared" si="6"/>
        <v>54.996382669622349</v>
      </c>
      <c r="S22" s="10"/>
      <c r="T22" s="10"/>
    </row>
    <row r="23" spans="1:20" ht="15" customHeight="1" x14ac:dyDescent="0.2">
      <c r="A23" s="4">
        <v>8</v>
      </c>
      <c r="B23" s="11" t="s">
        <v>24</v>
      </c>
      <c r="C23" s="7">
        <f t="shared" si="0"/>
        <v>40750</v>
      </c>
      <c r="D23" s="7">
        <f t="shared" si="0"/>
        <v>22959.470176200004</v>
      </c>
      <c r="E23" s="7">
        <f t="shared" si="1"/>
        <v>56.342258101104306</v>
      </c>
      <c r="F23" s="7">
        <f>[1]Chandrapur!$K$58</f>
        <v>10250</v>
      </c>
      <c r="G23" s="7">
        <f>[1]Chandrapur!$M$58</f>
        <v>7457.8866700000817</v>
      </c>
      <c r="H23" s="7">
        <f t="shared" si="2"/>
        <v>72.75986995122031</v>
      </c>
      <c r="I23" s="8">
        <f t="shared" si="3"/>
        <v>51000</v>
      </c>
      <c r="J23" s="8">
        <f t="shared" si="3"/>
        <v>30417.356846200084</v>
      </c>
      <c r="K23" s="7">
        <f t="shared" si="4"/>
        <v>59.641876169019767</v>
      </c>
      <c r="L23" s="8">
        <f>[1]Chandrapur!$K$61</f>
        <v>61000</v>
      </c>
      <c r="M23" s="8">
        <f>[1]Chandrapur!$M$61</f>
        <v>49117.919999999998</v>
      </c>
      <c r="N23" s="7">
        <f t="shared" si="5"/>
        <v>80.521180327868848</v>
      </c>
      <c r="O23" s="7">
        <f>[1]Chandrapur!$K$65</f>
        <v>112000</v>
      </c>
      <c r="P23" s="7">
        <f>[1]Chandrapur!$M$65</f>
        <v>79535.276846200082</v>
      </c>
      <c r="Q23" s="66">
        <f t="shared" si="6"/>
        <v>71.013640041250071</v>
      </c>
      <c r="S23" s="10"/>
      <c r="T23" s="10"/>
    </row>
    <row r="24" spans="1:20" ht="15" customHeight="1" x14ac:dyDescent="0.2">
      <c r="A24" s="4">
        <v>9</v>
      </c>
      <c r="B24" s="11" t="s">
        <v>25</v>
      </c>
      <c r="C24" s="7">
        <f t="shared" si="0"/>
        <v>93257.94</v>
      </c>
      <c r="D24" s="7">
        <f t="shared" si="0"/>
        <v>49015.897324500002</v>
      </c>
      <c r="E24" s="7">
        <f t="shared" si="1"/>
        <v>52.559489652570065</v>
      </c>
      <c r="F24" s="7">
        <f>[1]Dhule!$K$58</f>
        <v>622.69000000000005</v>
      </c>
      <c r="G24" s="7">
        <f>[1]Dhule!$M$58</f>
        <v>346</v>
      </c>
      <c r="H24" s="7">
        <f t="shared" si="2"/>
        <v>55.56536960606401</v>
      </c>
      <c r="I24" s="8">
        <f t="shared" si="3"/>
        <v>93880.63</v>
      </c>
      <c r="J24" s="8">
        <f t="shared" si="3"/>
        <v>49361.897324500002</v>
      </c>
      <c r="K24" s="7">
        <f t="shared" si="4"/>
        <v>52.579427006934232</v>
      </c>
      <c r="L24" s="8">
        <f>[1]Dhule!$K$61</f>
        <v>16119.37</v>
      </c>
      <c r="M24" s="8">
        <f>[1]Dhule!$M$61</f>
        <v>11711.53</v>
      </c>
      <c r="N24" s="7">
        <f t="shared" si="5"/>
        <v>72.655010710716368</v>
      </c>
      <c r="O24" s="7">
        <f>[1]Dhule!$K$65</f>
        <v>110000</v>
      </c>
      <c r="P24" s="7">
        <f>[1]Dhule!$M$65</f>
        <v>61073.4273245</v>
      </c>
      <c r="Q24" s="66">
        <f t="shared" si="6"/>
        <v>55.521297567727267</v>
      </c>
      <c r="S24" s="10"/>
      <c r="T24" s="10"/>
    </row>
    <row r="25" spans="1:20" ht="15" customHeight="1" x14ac:dyDescent="0.2">
      <c r="A25" s="4">
        <v>10</v>
      </c>
      <c r="B25" s="11" t="s">
        <v>26</v>
      </c>
      <c r="C25" s="7">
        <f t="shared" si="0"/>
        <v>10211.219999999999</v>
      </c>
      <c r="D25" s="7">
        <f t="shared" si="0"/>
        <v>7758.1799999999994</v>
      </c>
      <c r="E25" s="7">
        <f t="shared" si="1"/>
        <v>75.97701352042165</v>
      </c>
      <c r="F25" s="7">
        <f>[1]Gadchiroli!$K$58</f>
        <v>2608.44</v>
      </c>
      <c r="G25" s="7">
        <f>[1]Gadchiroli!$M$58</f>
        <v>4100.5999999999995</v>
      </c>
      <c r="H25" s="7">
        <f t="shared" si="2"/>
        <v>157.20507276379749</v>
      </c>
      <c r="I25" s="8">
        <f t="shared" si="3"/>
        <v>12819.66</v>
      </c>
      <c r="J25" s="8">
        <f t="shared" si="3"/>
        <v>11858.779999999999</v>
      </c>
      <c r="K25" s="7">
        <f t="shared" si="4"/>
        <v>92.504637408480406</v>
      </c>
      <c r="L25" s="8">
        <f>[1]Gadchiroli!$K$61</f>
        <v>7080.34</v>
      </c>
      <c r="M25" s="8">
        <f>[1]Gadchiroli!$M$61</f>
        <v>6410.2000000000007</v>
      </c>
      <c r="N25" s="7">
        <f t="shared" si="5"/>
        <v>90.535200286991881</v>
      </c>
      <c r="O25" s="7">
        <f>[1]Gadchiroli!$K$65</f>
        <v>19900</v>
      </c>
      <c r="P25" s="7">
        <f>[1]Gadchiroli!$M$65</f>
        <v>18268.98</v>
      </c>
      <c r="Q25" s="66">
        <f t="shared" si="6"/>
        <v>91.803919597989946</v>
      </c>
      <c r="S25" s="10"/>
      <c r="T25" s="10"/>
    </row>
    <row r="26" spans="1:20" ht="15" customHeight="1" x14ac:dyDescent="0.2">
      <c r="A26" s="4">
        <v>11</v>
      </c>
      <c r="B26" s="11" t="s">
        <v>27</v>
      </c>
      <c r="C26" s="7">
        <f t="shared" si="0"/>
        <v>11699.56</v>
      </c>
      <c r="D26" s="7">
        <f t="shared" si="0"/>
        <v>8518.7929638999994</v>
      </c>
      <c r="E26" s="7">
        <f t="shared" si="1"/>
        <v>72.812934536854385</v>
      </c>
      <c r="F26" s="7">
        <f>[1]Gondia!$K$58</f>
        <v>3119.92</v>
      </c>
      <c r="G26" s="7">
        <f>[1]Gondia!$M$58</f>
        <v>4165.4711099999768</v>
      </c>
      <c r="H26" s="7">
        <f t="shared" si="2"/>
        <v>133.51211281058414</v>
      </c>
      <c r="I26" s="8">
        <f t="shared" si="3"/>
        <v>14819.48</v>
      </c>
      <c r="J26" s="8">
        <f t="shared" si="3"/>
        <v>12684.264073899976</v>
      </c>
      <c r="K26" s="7">
        <f t="shared" si="4"/>
        <v>85.591829631673832</v>
      </c>
      <c r="L26" s="8">
        <f>[1]Gondia!$K$61</f>
        <v>15180.52</v>
      </c>
      <c r="M26" s="8">
        <f>[1]Gondia!$M$61</f>
        <v>19539.32</v>
      </c>
      <c r="N26" s="7">
        <f t="shared" si="5"/>
        <v>128.71311391177639</v>
      </c>
      <c r="O26" s="7">
        <f>[1]Gondia!$K$65</f>
        <v>30000</v>
      </c>
      <c r="P26" s="7">
        <f>[1]Gondia!$M$65</f>
        <v>32223.584073899976</v>
      </c>
      <c r="Q26" s="66">
        <f t="shared" si="6"/>
        <v>107.41194691299991</v>
      </c>
      <c r="S26" s="10"/>
      <c r="T26" s="10"/>
    </row>
    <row r="27" spans="1:20" ht="15" customHeight="1" x14ac:dyDescent="0.2">
      <c r="A27" s="4">
        <v>12</v>
      </c>
      <c r="B27" s="11" t="s">
        <v>28</v>
      </c>
      <c r="C27" s="7">
        <f t="shared" si="0"/>
        <v>105680.47</v>
      </c>
      <c r="D27" s="7">
        <f t="shared" si="0"/>
        <v>55818.565791999994</v>
      </c>
      <c r="E27" s="7">
        <f t="shared" si="1"/>
        <v>52.818241432877798</v>
      </c>
      <c r="F27" s="7">
        <f>[1]Hingoli!$K$58</f>
        <v>20100.53</v>
      </c>
      <c r="G27" s="7">
        <f>[1]Hingoli!$M$58</f>
        <v>14842.583000000001</v>
      </c>
      <c r="H27" s="7">
        <f t="shared" si="2"/>
        <v>73.841749446407633</v>
      </c>
      <c r="I27" s="8">
        <f t="shared" si="3"/>
        <v>125781</v>
      </c>
      <c r="J27" s="8">
        <f t="shared" si="3"/>
        <v>70661.148791999993</v>
      </c>
      <c r="K27" s="7">
        <f t="shared" si="4"/>
        <v>56.177919393231093</v>
      </c>
      <c r="L27" s="8">
        <f>[1]Hingoli!$K$61</f>
        <v>18593</v>
      </c>
      <c r="M27" s="8">
        <f>[1]Hingoli!$M$61</f>
        <v>11672.25</v>
      </c>
      <c r="N27" s="7">
        <f t="shared" si="5"/>
        <v>62.777658258484379</v>
      </c>
      <c r="O27" s="7">
        <f>[1]Hingoli!$K$65</f>
        <v>144374</v>
      </c>
      <c r="P27" s="7">
        <f>[1]Hingoli!$M$65</f>
        <v>82333.398791999993</v>
      </c>
      <c r="Q27" s="66">
        <f t="shared" si="6"/>
        <v>57.027857364899489</v>
      </c>
      <c r="S27" s="10"/>
      <c r="T27" s="10"/>
    </row>
    <row r="28" spans="1:20" ht="15" customHeight="1" x14ac:dyDescent="0.2">
      <c r="A28" s="4">
        <v>13</v>
      </c>
      <c r="B28" s="11" t="s">
        <v>29</v>
      </c>
      <c r="C28" s="7">
        <f t="shared" si="0"/>
        <v>204558.82</v>
      </c>
      <c r="D28" s="7">
        <f t="shared" si="0"/>
        <v>134863.09881400003</v>
      </c>
      <c r="E28" s="7">
        <f t="shared" si="1"/>
        <v>65.928762599432289</v>
      </c>
      <c r="F28" s="7">
        <f>[1]Jalgaon!$K$58</f>
        <v>3129.77</v>
      </c>
      <c r="G28" s="7">
        <f>[1]Jalgaon!$M$58</f>
        <v>2089.9646000000002</v>
      </c>
      <c r="H28" s="7">
        <f t="shared" si="2"/>
        <v>66.776938880492821</v>
      </c>
      <c r="I28" s="8">
        <f t="shared" si="3"/>
        <v>207688.59</v>
      </c>
      <c r="J28" s="8">
        <f t="shared" si="3"/>
        <v>136953.06341400003</v>
      </c>
      <c r="K28" s="7">
        <f t="shared" si="4"/>
        <v>65.941544219641543</v>
      </c>
      <c r="L28" s="8">
        <f>[1]Jalgaon!$K$61</f>
        <v>126302.41</v>
      </c>
      <c r="M28" s="8">
        <f>[1]Jalgaon!$M$61</f>
        <v>58866.3</v>
      </c>
      <c r="N28" s="7">
        <f t="shared" si="5"/>
        <v>46.607424197210491</v>
      </c>
      <c r="O28" s="7">
        <f>[1]Jalgaon!$K$65</f>
        <v>333991</v>
      </c>
      <c r="P28" s="7">
        <f>[1]Jalgaon!$M$65</f>
        <v>195819.36341400002</v>
      </c>
      <c r="Q28" s="66">
        <f t="shared" si="6"/>
        <v>58.630131774209495</v>
      </c>
      <c r="S28" s="10"/>
      <c r="T28" s="10"/>
    </row>
    <row r="29" spans="1:20" ht="15" customHeight="1" x14ac:dyDescent="0.2">
      <c r="A29" s="4">
        <v>14</v>
      </c>
      <c r="B29" s="11" t="s">
        <v>30</v>
      </c>
      <c r="C29" s="7">
        <f t="shared" si="0"/>
        <v>119157.93999999997</v>
      </c>
      <c r="D29" s="7">
        <f t="shared" si="0"/>
        <v>115725.27022090001</v>
      </c>
      <c r="E29" s="7">
        <f t="shared" si="1"/>
        <v>97.11922698638466</v>
      </c>
      <c r="F29" s="7">
        <f>[1]Jalna!$K$58</f>
        <v>27253.21</v>
      </c>
      <c r="G29" s="7">
        <f>[1]Jalna!$M$58</f>
        <v>27475</v>
      </c>
      <c r="H29" s="7">
        <f t="shared" si="2"/>
        <v>100.81381239127427</v>
      </c>
      <c r="I29" s="8">
        <f t="shared" si="3"/>
        <v>146411.14999999997</v>
      </c>
      <c r="J29" s="8">
        <f t="shared" si="3"/>
        <v>143200.27022090001</v>
      </c>
      <c r="K29" s="7">
        <f t="shared" si="4"/>
        <v>97.806943133019615</v>
      </c>
      <c r="L29" s="8">
        <f>[1]Jalna!$K$61</f>
        <v>13588.85</v>
      </c>
      <c r="M29" s="8">
        <f>[1]Jalna!$M$61</f>
        <v>11701.63</v>
      </c>
      <c r="N29" s="7">
        <f t="shared" si="5"/>
        <v>86.111996232205072</v>
      </c>
      <c r="O29" s="7">
        <f>[1]Jalna!$K$65</f>
        <v>159999.99999999997</v>
      </c>
      <c r="P29" s="7">
        <f>[1]Jalna!$M$65</f>
        <v>154901.90022090002</v>
      </c>
      <c r="Q29" s="66">
        <f t="shared" si="6"/>
        <v>96.813687638062532</v>
      </c>
      <c r="S29" s="10"/>
      <c r="T29" s="10"/>
    </row>
    <row r="30" spans="1:20" ht="15" customHeight="1" x14ac:dyDescent="0.2">
      <c r="A30" s="4">
        <v>15</v>
      </c>
      <c r="B30" s="11" t="s">
        <v>31</v>
      </c>
      <c r="C30" s="7">
        <f t="shared" si="0"/>
        <v>107897.78</v>
      </c>
      <c r="D30" s="7">
        <f t="shared" si="0"/>
        <v>83745.557544099982</v>
      </c>
      <c r="E30" s="7">
        <f t="shared" si="1"/>
        <v>77.615644681568043</v>
      </c>
      <c r="F30" s="7">
        <f>[1]Kolhapur!$K$58</f>
        <v>2940</v>
      </c>
      <c r="G30" s="7">
        <f>[1]Kolhapur!$M$58</f>
        <v>499.12693000000024</v>
      </c>
      <c r="H30" s="7">
        <f t="shared" si="2"/>
        <v>16.977106462585041</v>
      </c>
      <c r="I30" s="8">
        <f t="shared" si="3"/>
        <v>110837.78</v>
      </c>
      <c r="J30" s="8">
        <f t="shared" si="3"/>
        <v>84244.68447409998</v>
      </c>
      <c r="K30" s="7">
        <f t="shared" si="4"/>
        <v>76.007192199356552</v>
      </c>
      <c r="L30" s="8">
        <f>[1]Kolhapur!$K$61</f>
        <v>137184.34</v>
      </c>
      <c r="M30" s="8">
        <f>[1]Kolhapur!$M$61</f>
        <v>238954.83</v>
      </c>
      <c r="N30" s="7">
        <f t="shared" si="5"/>
        <v>174.18520947799144</v>
      </c>
      <c r="O30" s="7">
        <f>[1]Kolhapur!$K$65</f>
        <v>248022.12</v>
      </c>
      <c r="P30" s="7">
        <f>[1]Kolhapur!$M$65</f>
        <v>323199.51447409997</v>
      </c>
      <c r="Q30" s="66">
        <f t="shared" si="6"/>
        <v>130.31076198933386</v>
      </c>
      <c r="S30" s="10"/>
      <c r="T30" s="10"/>
    </row>
    <row r="31" spans="1:20" ht="15" customHeight="1" x14ac:dyDescent="0.2">
      <c r="A31" s="4">
        <v>16</v>
      </c>
      <c r="B31" s="11" t="s">
        <v>32</v>
      </c>
      <c r="C31" s="7">
        <f t="shared" si="0"/>
        <v>178200.45</v>
      </c>
      <c r="D31" s="7">
        <f t="shared" si="0"/>
        <v>56726.412930999999</v>
      </c>
      <c r="E31" s="7">
        <f t="shared" si="1"/>
        <v>31.832923503279591</v>
      </c>
      <c r="F31" s="7">
        <f>[1]Latur!$K$58</f>
        <v>15148</v>
      </c>
      <c r="G31" s="7">
        <f>[1]Latur!$M$58</f>
        <v>17844.629499999999</v>
      </c>
      <c r="H31" s="7">
        <f t="shared" si="2"/>
        <v>117.80188473725903</v>
      </c>
      <c r="I31" s="8">
        <f t="shared" si="3"/>
        <v>193348.45</v>
      </c>
      <c r="J31" s="8">
        <f t="shared" si="3"/>
        <v>74571.042430999994</v>
      </c>
      <c r="K31" s="7">
        <f t="shared" si="4"/>
        <v>38.568213208329311</v>
      </c>
      <c r="L31" s="8">
        <f>[1]Latur!$K$61</f>
        <v>92459.55</v>
      </c>
      <c r="M31" s="8">
        <f>[1]Latur!$M$61</f>
        <v>74467.73</v>
      </c>
      <c r="N31" s="7">
        <f t="shared" si="5"/>
        <v>80.540874360733966</v>
      </c>
      <c r="O31" s="7">
        <f>[1]Latur!$K$65</f>
        <v>285808</v>
      </c>
      <c r="P31" s="7">
        <f>[1]Latur!$M$65</f>
        <v>149038.77243099999</v>
      </c>
      <c r="Q31" s="66">
        <f t="shared" si="6"/>
        <v>52.146466309900354</v>
      </c>
      <c r="S31" s="10"/>
      <c r="T31" s="10"/>
    </row>
    <row r="32" spans="1:20" ht="15" customHeight="1" x14ac:dyDescent="0.2">
      <c r="A32" s="4">
        <v>17</v>
      </c>
      <c r="B32" s="11" t="s">
        <v>33</v>
      </c>
      <c r="C32" s="7">
        <f t="shared" si="0"/>
        <v>0</v>
      </c>
      <c r="D32" s="7">
        <f t="shared" si="0"/>
        <v>0</v>
      </c>
      <c r="E32" s="7"/>
      <c r="F32" s="7"/>
      <c r="G32" s="7"/>
      <c r="H32" s="7"/>
      <c r="I32" s="8"/>
      <c r="J32" s="8"/>
      <c r="K32" s="7"/>
      <c r="L32" s="8"/>
      <c r="M32" s="8"/>
      <c r="N32" s="7"/>
      <c r="O32" s="7"/>
      <c r="P32" s="7"/>
      <c r="Q32" s="66"/>
      <c r="S32" s="10"/>
      <c r="T32" s="10"/>
    </row>
    <row r="33" spans="1:20" ht="15" customHeight="1" x14ac:dyDescent="0.2">
      <c r="A33" s="4">
        <v>18</v>
      </c>
      <c r="B33" s="17" t="s">
        <v>34</v>
      </c>
      <c r="C33" s="7">
        <f t="shared" si="0"/>
        <v>0</v>
      </c>
      <c r="D33" s="7">
        <f t="shared" si="0"/>
        <v>0</v>
      </c>
      <c r="E33" s="7"/>
      <c r="F33" s="7"/>
      <c r="G33" s="7"/>
      <c r="H33" s="7"/>
      <c r="I33" s="8"/>
      <c r="J33" s="8"/>
      <c r="K33" s="7"/>
      <c r="L33" s="8"/>
      <c r="M33" s="8"/>
      <c r="N33" s="7"/>
      <c r="O33" s="7"/>
      <c r="P33" s="7"/>
      <c r="Q33" s="66"/>
      <c r="S33" s="10"/>
      <c r="T33" s="10"/>
    </row>
    <row r="34" spans="1:20" ht="15" customHeight="1" x14ac:dyDescent="0.2">
      <c r="A34" s="4">
        <v>19</v>
      </c>
      <c r="B34" s="11" t="s">
        <v>35</v>
      </c>
      <c r="C34" s="7">
        <f t="shared" si="0"/>
        <v>105700</v>
      </c>
      <c r="D34" s="7">
        <f t="shared" si="0"/>
        <v>90533.983464399993</v>
      </c>
      <c r="E34" s="7">
        <f t="shared" si="1"/>
        <v>85.651829199999995</v>
      </c>
      <c r="F34" s="7">
        <f>[1]Nagpur!$K$58</f>
        <v>2800</v>
      </c>
      <c r="G34" s="7">
        <f>[1]Nagpur!$M$58</f>
        <v>2195.2996199999839</v>
      </c>
      <c r="H34" s="7">
        <f t="shared" si="2"/>
        <v>78.403557857142275</v>
      </c>
      <c r="I34" s="8">
        <f t="shared" si="3"/>
        <v>108500</v>
      </c>
      <c r="J34" s="8">
        <f t="shared" si="3"/>
        <v>92729.283084399984</v>
      </c>
      <c r="K34" s="7">
        <f t="shared" si="4"/>
        <v>85.46477703631335</v>
      </c>
      <c r="L34" s="8">
        <f>[1]Nagpur!$K$61</f>
        <v>10500</v>
      </c>
      <c r="M34" s="8">
        <f>[1]Nagpur!$M$61</f>
        <v>3952.9</v>
      </c>
      <c r="N34" s="7">
        <f t="shared" si="5"/>
        <v>37.646666666666668</v>
      </c>
      <c r="O34" s="7">
        <f>[1]Nagpur!$K$65</f>
        <v>119000</v>
      </c>
      <c r="P34" s="7">
        <f>[1]Nagpur!$M$65</f>
        <v>96682.183084399978</v>
      </c>
      <c r="Q34" s="66">
        <f t="shared" si="6"/>
        <v>81.245532003697463</v>
      </c>
      <c r="S34" s="10"/>
      <c r="T34" s="10"/>
    </row>
    <row r="35" spans="1:20" ht="15" customHeight="1" x14ac:dyDescent="0.2">
      <c r="A35" s="4">
        <v>20</v>
      </c>
      <c r="B35" s="11" t="s">
        <v>36</v>
      </c>
      <c r="C35" s="7">
        <f t="shared" si="0"/>
        <v>194709.62</v>
      </c>
      <c r="D35" s="7">
        <f t="shared" si="0"/>
        <v>81675.122274699985</v>
      </c>
      <c r="E35" s="7">
        <f t="shared" si="1"/>
        <v>41.947142763002667</v>
      </c>
      <c r="F35" s="7">
        <f>[1]Nanded!$K$58</f>
        <v>36033</v>
      </c>
      <c r="G35" s="7">
        <f>[1]Nanded!$M$58</f>
        <v>37912.020000000004</v>
      </c>
      <c r="H35" s="7">
        <f t="shared" si="2"/>
        <v>105.21471984014654</v>
      </c>
      <c r="I35" s="8">
        <f t="shared" si="3"/>
        <v>230742.62</v>
      </c>
      <c r="J35" s="8">
        <f t="shared" si="3"/>
        <v>119587.14227469999</v>
      </c>
      <c r="K35" s="7">
        <f t="shared" si="4"/>
        <v>51.827071338056228</v>
      </c>
      <c r="L35" s="8">
        <f>[1]Nanded!$K$61</f>
        <v>23217</v>
      </c>
      <c r="M35" s="8">
        <f>[1]Nanded!$M$61</f>
        <v>27770.5</v>
      </c>
      <c r="N35" s="7">
        <f t="shared" si="5"/>
        <v>119.61278373605549</v>
      </c>
      <c r="O35" s="7">
        <f>[1]Nanded!$K$65</f>
        <v>253959.62</v>
      </c>
      <c r="P35" s="7">
        <f>[1]Nanded!$M$65</f>
        <v>147357.64227469999</v>
      </c>
      <c r="Q35" s="66">
        <f t="shared" si="6"/>
        <v>58.024044245577308</v>
      </c>
      <c r="S35" s="10"/>
      <c r="T35" s="10"/>
    </row>
    <row r="36" spans="1:20" ht="15" customHeight="1" x14ac:dyDescent="0.2">
      <c r="A36" s="4">
        <v>21</v>
      </c>
      <c r="B36" s="11" t="s">
        <v>37</v>
      </c>
      <c r="C36" s="7">
        <f t="shared" si="0"/>
        <v>67741</v>
      </c>
      <c r="D36" s="7">
        <f t="shared" si="0"/>
        <v>32519.024314800001</v>
      </c>
      <c r="E36" s="7">
        <f t="shared" si="1"/>
        <v>48.004936913833575</v>
      </c>
      <c r="F36" s="7">
        <f>[1]Nandurbar!$K$58</f>
        <v>1664</v>
      </c>
      <c r="G36" s="7">
        <f>[1]Nandurbar!$M$58</f>
        <v>659.78</v>
      </c>
      <c r="H36" s="7">
        <f t="shared" si="2"/>
        <v>39.65024038461538</v>
      </c>
      <c r="I36" s="8">
        <f t="shared" si="3"/>
        <v>69405</v>
      </c>
      <c r="J36" s="8">
        <f t="shared" si="3"/>
        <v>33178.8043148</v>
      </c>
      <c r="K36" s="7">
        <f t="shared" si="4"/>
        <v>47.804631243858509</v>
      </c>
      <c r="L36" s="8">
        <f>[1]Nandurbar!$K$61</f>
        <v>7594</v>
      </c>
      <c r="M36" s="8">
        <f>[1]Nandurbar!$M$61</f>
        <v>8210.17</v>
      </c>
      <c r="N36" s="7">
        <f t="shared" si="5"/>
        <v>108.11390571503819</v>
      </c>
      <c r="O36" s="7">
        <f>[1]Nandurbar!$K$65</f>
        <v>76999</v>
      </c>
      <c r="P36" s="7">
        <f>[1]Nandurbar!$M$65</f>
        <v>41388.974314799998</v>
      </c>
      <c r="Q36" s="66">
        <f t="shared" si="6"/>
        <v>53.752612780425714</v>
      </c>
      <c r="S36" s="10"/>
      <c r="T36" s="10"/>
    </row>
    <row r="37" spans="1:20" ht="15" customHeight="1" x14ac:dyDescent="0.2">
      <c r="A37" s="4">
        <v>22</v>
      </c>
      <c r="B37" s="11" t="s">
        <v>38</v>
      </c>
      <c r="C37" s="7">
        <f t="shared" si="0"/>
        <v>407234.86000000004</v>
      </c>
      <c r="D37" s="7">
        <f t="shared" si="0"/>
        <v>256175.61264560005</v>
      </c>
      <c r="E37" s="7">
        <f t="shared" si="1"/>
        <v>62.906110897677081</v>
      </c>
      <c r="F37" s="7">
        <f>[1]Nasik!$K$58</f>
        <v>2415.87</v>
      </c>
      <c r="G37" s="7">
        <f>[1]Nasik!$M$58</f>
        <v>730</v>
      </c>
      <c r="H37" s="7">
        <f t="shared" si="2"/>
        <v>30.21685769515744</v>
      </c>
      <c r="I37" s="8">
        <f t="shared" si="3"/>
        <v>409650.73000000004</v>
      </c>
      <c r="J37" s="8">
        <f t="shared" si="3"/>
        <v>256905.61264560005</v>
      </c>
      <c r="K37" s="7">
        <f t="shared" si="4"/>
        <v>62.713329632196682</v>
      </c>
      <c r="L37" s="8">
        <f>[1]Nasik!$K$61</f>
        <v>62849.27</v>
      </c>
      <c r="M37" s="8">
        <f>[1]Nasik!$M$61</f>
        <v>48281.94</v>
      </c>
      <c r="N37" s="7">
        <f t="shared" si="5"/>
        <v>76.821799203077461</v>
      </c>
      <c r="O37" s="7">
        <f>[1]Nasik!$K$65</f>
        <v>472500.00000000006</v>
      </c>
      <c r="P37" s="7">
        <f>[1]Nasik!$M$65</f>
        <v>305187.55264560005</v>
      </c>
      <c r="Q37" s="66">
        <f t="shared" si="6"/>
        <v>64.589958231873027</v>
      </c>
      <c r="S37" s="10"/>
      <c r="T37" s="10"/>
    </row>
    <row r="38" spans="1:20" ht="15" customHeight="1" x14ac:dyDescent="0.2">
      <c r="A38" s="4">
        <v>23</v>
      </c>
      <c r="B38" s="11" t="s">
        <v>39</v>
      </c>
      <c r="C38" s="7">
        <f t="shared" si="0"/>
        <v>149221</v>
      </c>
      <c r="D38" s="7">
        <f t="shared" si="0"/>
        <v>85276.702910000007</v>
      </c>
      <c r="E38" s="7">
        <f t="shared" si="1"/>
        <v>57.147923489321215</v>
      </c>
      <c r="F38" s="7">
        <f>[1]Osmanabad!$K$58</f>
        <v>41000</v>
      </c>
      <c r="G38" s="7">
        <f>[1]Osmanabad!$M$58</f>
        <v>22632.935000000001</v>
      </c>
      <c r="H38" s="7">
        <f t="shared" si="2"/>
        <v>55.202280487804877</v>
      </c>
      <c r="I38" s="8">
        <f t="shared" si="3"/>
        <v>190221</v>
      </c>
      <c r="J38" s="8">
        <f t="shared" si="3"/>
        <v>107909.63791</v>
      </c>
      <c r="K38" s="7">
        <f t="shared" si="4"/>
        <v>56.728561993681041</v>
      </c>
      <c r="L38" s="8">
        <f>[1]Osmanabad!$K$61</f>
        <v>37001</v>
      </c>
      <c r="M38" s="8">
        <f>[1]Osmanabad!$M$61</f>
        <v>19223.27</v>
      </c>
      <c r="N38" s="7">
        <f t="shared" si="5"/>
        <v>51.953379638388157</v>
      </c>
      <c r="O38" s="7">
        <f>[1]Osmanabad!$K$65</f>
        <v>227222</v>
      </c>
      <c r="P38" s="7">
        <f>[1]Osmanabad!$M$65</f>
        <v>127132.90791000001</v>
      </c>
      <c r="Q38" s="66">
        <f t="shared" si="6"/>
        <v>55.950967736398773</v>
      </c>
      <c r="S38" s="10"/>
      <c r="T38" s="10"/>
    </row>
    <row r="39" spans="1:20" ht="15" customHeight="1" x14ac:dyDescent="0.2">
      <c r="A39" s="4">
        <v>24</v>
      </c>
      <c r="B39" s="5" t="s">
        <v>40</v>
      </c>
      <c r="C39" s="7">
        <f t="shared" si="0"/>
        <v>10412.039999999999</v>
      </c>
      <c r="D39" s="7">
        <f t="shared" si="0"/>
        <v>3813.0184830723028</v>
      </c>
      <c r="E39" s="7">
        <f>(D39/C39)*100</f>
        <v>36.621243128842217</v>
      </c>
      <c r="F39" s="7">
        <f>[1]Palghar!$K$58</f>
        <v>875.09</v>
      </c>
      <c r="G39" s="7">
        <f>[1]Palghar!$M$58</f>
        <v>66</v>
      </c>
      <c r="H39" s="7">
        <f>(G39/F39)*100</f>
        <v>7.5420813859145914</v>
      </c>
      <c r="I39" s="8">
        <f>C39+F39</f>
        <v>11287.13</v>
      </c>
      <c r="J39" s="8">
        <f>D39+G39</f>
        <v>3879.0184830723028</v>
      </c>
      <c r="K39" s="7">
        <f>(J39/I39)*100</f>
        <v>34.366738781889666</v>
      </c>
      <c r="L39" s="8">
        <f>[1]Palghar!$K$61</f>
        <v>13712.87</v>
      </c>
      <c r="M39" s="8">
        <f>[1]Palghar!$M$61</f>
        <v>13201.08</v>
      </c>
      <c r="N39" s="7">
        <f>(M39/L39)*100</f>
        <v>96.267812646076266</v>
      </c>
      <c r="O39" s="7">
        <f>[1]Palghar!$K$65</f>
        <v>25000</v>
      </c>
      <c r="P39" s="7">
        <f>[1]Palghar!$M$65</f>
        <v>17080.098483072303</v>
      </c>
      <c r="Q39" s="66">
        <f>(P39/O39)*100</f>
        <v>68.320393932289221</v>
      </c>
      <c r="S39" s="10"/>
      <c r="T39" s="10"/>
    </row>
    <row r="40" spans="1:20" ht="15" customHeight="1" x14ac:dyDescent="0.2">
      <c r="A40" s="4">
        <v>25</v>
      </c>
      <c r="B40" s="11" t="s">
        <v>41</v>
      </c>
      <c r="C40" s="7">
        <f t="shared" si="0"/>
        <v>155271</v>
      </c>
      <c r="D40" s="7">
        <f t="shared" si="0"/>
        <v>76191.529914499959</v>
      </c>
      <c r="E40" s="7">
        <f t="shared" si="1"/>
        <v>49.070032339908906</v>
      </c>
      <c r="F40" s="7">
        <f>[1]Parbhani!$K$58</f>
        <v>27277</v>
      </c>
      <c r="G40" s="7">
        <f>[1]Parbhani!$M$58</f>
        <v>32623</v>
      </c>
      <c r="H40" s="7">
        <f t="shared" si="2"/>
        <v>119.59892950104482</v>
      </c>
      <c r="I40" s="8">
        <f t="shared" si="3"/>
        <v>182548</v>
      </c>
      <c r="J40" s="8">
        <f t="shared" si="3"/>
        <v>108814.52991449996</v>
      </c>
      <c r="K40" s="7">
        <f t="shared" si="4"/>
        <v>59.608722042695597</v>
      </c>
      <c r="L40" s="8">
        <f>[1]Parbhani!$K$61</f>
        <v>29748</v>
      </c>
      <c r="M40" s="8">
        <f>[1]Parbhani!$M$61</f>
        <v>30903.82</v>
      </c>
      <c r="N40" s="7">
        <f t="shared" si="5"/>
        <v>103.88537044507193</v>
      </c>
      <c r="O40" s="7">
        <f>[1]Parbhani!$K$65</f>
        <v>212296</v>
      </c>
      <c r="P40" s="7">
        <f>[1]Parbhani!$M$65</f>
        <v>139718.34991449997</v>
      </c>
      <c r="Q40" s="66">
        <f t="shared" si="6"/>
        <v>65.812992196979664</v>
      </c>
      <c r="S40" s="10"/>
      <c r="T40" s="10"/>
    </row>
    <row r="41" spans="1:20" ht="15" customHeight="1" x14ac:dyDescent="0.2">
      <c r="A41" s="4">
        <v>26</v>
      </c>
      <c r="B41" s="11" t="s">
        <v>42</v>
      </c>
      <c r="C41" s="7">
        <f t="shared" si="0"/>
        <v>127293.07</v>
      </c>
      <c r="D41" s="7">
        <f t="shared" si="0"/>
        <v>136623.74221389997</v>
      </c>
      <c r="E41" s="7">
        <f t="shared" si="1"/>
        <v>107.33007084666899</v>
      </c>
      <c r="F41" s="7">
        <f>[1]Pune!$K$58</f>
        <v>393</v>
      </c>
      <c r="G41" s="7">
        <f>[1]Pune!$M$58</f>
        <v>229.91900000000001</v>
      </c>
      <c r="H41" s="7">
        <f t="shared" si="2"/>
        <v>58.503562340966923</v>
      </c>
      <c r="I41" s="8">
        <f t="shared" si="3"/>
        <v>127686.07</v>
      </c>
      <c r="J41" s="8">
        <f t="shared" si="3"/>
        <v>136853.66121389996</v>
      </c>
      <c r="K41" s="7">
        <f t="shared" si="4"/>
        <v>107.17978963085007</v>
      </c>
      <c r="L41" s="8">
        <f>[1]Pune!$K$61</f>
        <v>220455.93</v>
      </c>
      <c r="M41" s="8">
        <f>[1]Pune!$M$61</f>
        <v>225663.75</v>
      </c>
      <c r="N41" s="7">
        <f t="shared" si="5"/>
        <v>102.36229526690437</v>
      </c>
      <c r="O41" s="7">
        <f>[1]Pune!$K$65</f>
        <v>348142</v>
      </c>
      <c r="P41" s="7">
        <f>[1]Pune!$M$65</f>
        <v>362517.41121389996</v>
      </c>
      <c r="Q41" s="66">
        <f t="shared" si="6"/>
        <v>104.12918039590167</v>
      </c>
      <c r="S41" s="10"/>
      <c r="T41" s="10"/>
    </row>
    <row r="42" spans="1:20" ht="15" customHeight="1" x14ac:dyDescent="0.2">
      <c r="A42" s="4">
        <v>27</v>
      </c>
      <c r="B42" s="11" t="s">
        <v>43</v>
      </c>
      <c r="C42" s="7">
        <f t="shared" si="0"/>
        <v>15606.5</v>
      </c>
      <c r="D42" s="7">
        <f t="shared" si="0"/>
        <v>13200.002784200004</v>
      </c>
      <c r="E42" s="7">
        <f t="shared" si="1"/>
        <v>84.580160729183376</v>
      </c>
      <c r="F42" s="7">
        <f>[1]Raigad!$K$58</f>
        <v>30.37</v>
      </c>
      <c r="G42" s="7">
        <f>[1]Raigad!$M$58</f>
        <v>2.2599999999999998</v>
      </c>
      <c r="H42" s="7">
        <f t="shared" si="2"/>
        <v>7.4415541652946979</v>
      </c>
      <c r="I42" s="8">
        <f t="shared" si="3"/>
        <v>15636.87</v>
      </c>
      <c r="J42" s="8">
        <f t="shared" si="3"/>
        <v>13202.262784200004</v>
      </c>
      <c r="K42" s="7">
        <f t="shared" si="4"/>
        <v>84.430341776838986</v>
      </c>
      <c r="L42" s="8">
        <f>[1]Raigad!$K$61</f>
        <v>12363.13</v>
      </c>
      <c r="M42" s="8">
        <f>[1]Raigad!$M$61</f>
        <v>12884.32</v>
      </c>
      <c r="N42" s="7">
        <f t="shared" si="5"/>
        <v>104.21568000983569</v>
      </c>
      <c r="O42" s="7">
        <f>[1]Raigad!$K$65</f>
        <v>28000</v>
      </c>
      <c r="P42" s="7">
        <f>[1]Raigad!$M$65</f>
        <v>26086.582784200004</v>
      </c>
      <c r="Q42" s="66">
        <f t="shared" si="6"/>
        <v>93.166367086428579</v>
      </c>
      <c r="S42" s="10"/>
      <c r="T42" s="10"/>
    </row>
    <row r="43" spans="1:20" ht="15" customHeight="1" x14ac:dyDescent="0.2">
      <c r="A43" s="4">
        <v>28</v>
      </c>
      <c r="B43" s="11" t="s">
        <v>44</v>
      </c>
      <c r="C43" s="7">
        <f t="shared" si="0"/>
        <v>44851.56</v>
      </c>
      <c r="D43" s="7">
        <f t="shared" si="0"/>
        <v>36917.57117000001</v>
      </c>
      <c r="E43" s="7">
        <f t="shared" si="1"/>
        <v>82.310562152130302</v>
      </c>
      <c r="F43" s="7">
        <f>[1]Ratnagiri!$K$58</f>
        <v>3000.3</v>
      </c>
      <c r="G43" s="7">
        <f>[1]Ratnagiri!$M$58</f>
        <v>3578.3456099999771</v>
      </c>
      <c r="H43" s="7">
        <f t="shared" si="2"/>
        <v>119.26626037396184</v>
      </c>
      <c r="I43" s="8">
        <f t="shared" si="3"/>
        <v>47851.86</v>
      </c>
      <c r="J43" s="8">
        <f t="shared" si="3"/>
        <v>40495.916779999985</v>
      </c>
      <c r="K43" s="7">
        <f t="shared" si="4"/>
        <v>84.62767545503975</v>
      </c>
      <c r="L43" s="8">
        <f>[1]Ratnagiri!$K$61</f>
        <v>8448.14</v>
      </c>
      <c r="M43" s="8">
        <f>[1]Ratnagiri!$M$61</f>
        <v>6005.96</v>
      </c>
      <c r="N43" s="7">
        <f t="shared" si="5"/>
        <v>71.092098379051492</v>
      </c>
      <c r="O43" s="7">
        <f>[1]Ratnagiri!$K$65</f>
        <v>56300</v>
      </c>
      <c r="P43" s="7">
        <f>[1]Ratnagiri!$M$65</f>
        <v>46501.876779999984</v>
      </c>
      <c r="Q43" s="66">
        <f t="shared" si="6"/>
        <v>82.596583978685587</v>
      </c>
      <c r="S43" s="10"/>
      <c r="T43" s="10"/>
    </row>
    <row r="44" spans="1:20" ht="15" customHeight="1" x14ac:dyDescent="0.2">
      <c r="A44" s="4">
        <v>29</v>
      </c>
      <c r="B44" s="11" t="s">
        <v>45</v>
      </c>
      <c r="C44" s="7">
        <f t="shared" si="0"/>
        <v>120081.8</v>
      </c>
      <c r="D44" s="7">
        <f t="shared" si="0"/>
        <v>90451.404290356193</v>
      </c>
      <c r="E44" s="7">
        <f t="shared" si="1"/>
        <v>75.324823820392595</v>
      </c>
      <c r="F44" s="7">
        <f>[1]Sangli!$K$58</f>
        <v>699.99</v>
      </c>
      <c r="G44" s="7">
        <f>[1]Sangli!$M$58</f>
        <v>377</v>
      </c>
      <c r="H44" s="7">
        <f t="shared" si="2"/>
        <v>53.857912255889374</v>
      </c>
      <c r="I44" s="8">
        <f t="shared" si="3"/>
        <v>120781.79000000001</v>
      </c>
      <c r="J44" s="8">
        <f t="shared" si="3"/>
        <v>90828.404290356193</v>
      </c>
      <c r="K44" s="7">
        <f t="shared" si="4"/>
        <v>75.200412487972059</v>
      </c>
      <c r="L44" s="8">
        <f>[1]Sangli!$K$61</f>
        <v>138718.21</v>
      </c>
      <c r="M44" s="8">
        <f>[1]Sangli!$M$61</f>
        <v>125484.58</v>
      </c>
      <c r="N44" s="7">
        <f t="shared" si="5"/>
        <v>90.460062885759555</v>
      </c>
      <c r="O44" s="7">
        <f>[1]Sangli!$K$65</f>
        <v>259500</v>
      </c>
      <c r="P44" s="7">
        <f>[1]Sangli!$M$65</f>
        <v>216312.98429035619</v>
      </c>
      <c r="Q44" s="66">
        <f t="shared" si="6"/>
        <v>83.357604736168085</v>
      </c>
      <c r="S44" s="10"/>
      <c r="T44" s="10"/>
    </row>
    <row r="45" spans="1:20" ht="15" customHeight="1" x14ac:dyDescent="0.2">
      <c r="A45" s="4">
        <v>30</v>
      </c>
      <c r="B45" s="11" t="s">
        <v>46</v>
      </c>
      <c r="C45" s="7">
        <f t="shared" si="0"/>
        <v>164900</v>
      </c>
      <c r="D45" s="7">
        <f t="shared" si="0"/>
        <v>73857.667585799994</v>
      </c>
      <c r="E45" s="7">
        <f t="shared" si="1"/>
        <v>44.789367850697388</v>
      </c>
      <c r="F45" s="7">
        <f>[1]Satara!$K$58</f>
        <v>100</v>
      </c>
      <c r="G45" s="7">
        <f>[1]Satara!$M$58</f>
        <v>103.62500000000003</v>
      </c>
      <c r="H45" s="7">
        <f t="shared" si="2"/>
        <v>103.62500000000003</v>
      </c>
      <c r="I45" s="8">
        <f t="shared" si="3"/>
        <v>165000</v>
      </c>
      <c r="J45" s="8">
        <f t="shared" si="3"/>
        <v>73961.292585799994</v>
      </c>
      <c r="K45" s="7">
        <f t="shared" si="4"/>
        <v>44.825025809575756</v>
      </c>
      <c r="L45" s="8">
        <f>[1]Satara!$K$61</f>
        <v>150000</v>
      </c>
      <c r="M45" s="8">
        <f>[1]Satara!$M$61</f>
        <v>186308.78</v>
      </c>
      <c r="N45" s="7">
        <f t="shared" si="5"/>
        <v>124.20585333333334</v>
      </c>
      <c r="O45" s="7">
        <f>[1]Satara!$K$65</f>
        <v>315000</v>
      </c>
      <c r="P45" s="7">
        <f>[1]Satara!$M$65</f>
        <v>260270.07258579999</v>
      </c>
      <c r="Q45" s="66">
        <f t="shared" si="6"/>
        <v>82.625419868507933</v>
      </c>
      <c r="S45" s="10"/>
      <c r="T45" s="10"/>
    </row>
    <row r="46" spans="1:20" ht="15" customHeight="1" x14ac:dyDescent="0.2">
      <c r="A46" s="4">
        <v>31</v>
      </c>
      <c r="B46" s="11" t="s">
        <v>47</v>
      </c>
      <c r="C46" s="7">
        <f t="shared" si="0"/>
        <v>27890</v>
      </c>
      <c r="D46" s="7">
        <f t="shared" si="0"/>
        <v>16092.350990000003</v>
      </c>
      <c r="E46" s="7">
        <f t="shared" si="1"/>
        <v>57.699358157045545</v>
      </c>
      <c r="F46" s="7">
        <f>[1]Sindhudurg!$K$58</f>
        <v>1370</v>
      </c>
      <c r="G46" s="7">
        <f>[1]Sindhudurg!$M$58</f>
        <v>1690.7610799999968</v>
      </c>
      <c r="H46" s="7">
        <f t="shared" si="2"/>
        <v>123.41321751824795</v>
      </c>
      <c r="I46" s="8">
        <f t="shared" si="3"/>
        <v>29260</v>
      </c>
      <c r="J46" s="8">
        <f t="shared" si="3"/>
        <v>17783.112069999999</v>
      </c>
      <c r="K46" s="7">
        <f t="shared" si="4"/>
        <v>60.776186158578263</v>
      </c>
      <c r="L46" s="8">
        <f>[1]Sindhudurg!$K$61</f>
        <v>11050</v>
      </c>
      <c r="M46" s="8">
        <f>[1]Sindhudurg!$M$61</f>
        <v>9720.7999999999993</v>
      </c>
      <c r="N46" s="7">
        <f t="shared" si="5"/>
        <v>87.971040723981901</v>
      </c>
      <c r="O46" s="7">
        <f>[1]Sindhudurg!$K$65</f>
        <v>40310</v>
      </c>
      <c r="P46" s="7">
        <f>[1]Sindhudurg!$M$65</f>
        <v>27503.912069999998</v>
      </c>
      <c r="Q46" s="66">
        <f t="shared" si="6"/>
        <v>68.23099000248078</v>
      </c>
      <c r="S46" s="10"/>
      <c r="T46" s="10"/>
    </row>
    <row r="47" spans="1:20" ht="15" customHeight="1" x14ac:dyDescent="0.2">
      <c r="A47" s="4">
        <v>32</v>
      </c>
      <c r="B47" s="11" t="s">
        <v>48</v>
      </c>
      <c r="C47" s="7">
        <f t="shared" si="0"/>
        <v>349877</v>
      </c>
      <c r="D47" s="7">
        <f t="shared" si="0"/>
        <v>197979.4702592</v>
      </c>
      <c r="E47" s="7">
        <f t="shared" si="1"/>
        <v>56.585448674591355</v>
      </c>
      <c r="F47" s="7">
        <f>[1]Solapur!$K$58</f>
        <v>11694</v>
      </c>
      <c r="G47" s="7">
        <f>[1]Solapur!$M$58</f>
        <v>32342</v>
      </c>
      <c r="H47" s="7">
        <f t="shared" si="2"/>
        <v>276.56918077646657</v>
      </c>
      <c r="I47" s="8">
        <f t="shared" si="3"/>
        <v>361571</v>
      </c>
      <c r="J47" s="8">
        <f t="shared" si="3"/>
        <v>230321.4702592</v>
      </c>
      <c r="K47" s="7">
        <f t="shared" si="4"/>
        <v>63.700205563831169</v>
      </c>
      <c r="L47" s="8">
        <f>[1]Solapur!$K$61</f>
        <v>43530</v>
      </c>
      <c r="M47" s="8">
        <f>[1]Solapur!$M$61</f>
        <v>40193.9</v>
      </c>
      <c r="N47" s="7">
        <f t="shared" si="5"/>
        <v>92.336090052837122</v>
      </c>
      <c r="O47" s="7">
        <f>[1]Solapur!$K$65</f>
        <v>405101</v>
      </c>
      <c r="P47" s="7">
        <f>[1]Solapur!$M$65</f>
        <v>270515.37025919999</v>
      </c>
      <c r="Q47" s="66">
        <f t="shared" si="6"/>
        <v>66.777265486681088</v>
      </c>
      <c r="S47" s="10"/>
      <c r="T47" s="10"/>
    </row>
    <row r="48" spans="1:20" ht="15" customHeight="1" x14ac:dyDescent="0.2">
      <c r="A48" s="4">
        <v>33</v>
      </c>
      <c r="B48" s="11" t="s">
        <v>49</v>
      </c>
      <c r="C48" s="7">
        <f t="shared" si="0"/>
        <v>9454.43</v>
      </c>
      <c r="D48" s="7">
        <f t="shared" si="0"/>
        <v>4997.0148535000008</v>
      </c>
      <c r="E48" s="7">
        <f t="shared" si="1"/>
        <v>52.853687144544949</v>
      </c>
      <c r="F48" s="7">
        <f>[1]Thane!$K$58</f>
        <v>545.46</v>
      </c>
      <c r="G48" s="7">
        <f>[1]Thane!$M$58</f>
        <v>291</v>
      </c>
      <c r="H48" s="7">
        <f t="shared" si="2"/>
        <v>53.349466505334945</v>
      </c>
      <c r="I48" s="8">
        <f t="shared" si="3"/>
        <v>9999.89</v>
      </c>
      <c r="J48" s="8">
        <f t="shared" si="3"/>
        <v>5288.0148535000008</v>
      </c>
      <c r="K48" s="7">
        <f t="shared" si="4"/>
        <v>52.880730223032465</v>
      </c>
      <c r="L48" s="8">
        <f>[1]Thane!$K$61</f>
        <v>12000.11</v>
      </c>
      <c r="M48" s="8">
        <f>[1]Thane!$M$61</f>
        <v>15195.96</v>
      </c>
      <c r="N48" s="7">
        <f t="shared" si="5"/>
        <v>126.63183920814059</v>
      </c>
      <c r="O48" s="7">
        <f>[1]Thane!$K$65</f>
        <v>22000</v>
      </c>
      <c r="P48" s="7">
        <f>[1]Thane!$M$65</f>
        <v>20483.9748535</v>
      </c>
      <c r="Q48" s="66">
        <f t="shared" si="6"/>
        <v>93.108976606818189</v>
      </c>
      <c r="S48" s="10"/>
      <c r="T48" s="10"/>
    </row>
    <row r="49" spans="1:20" ht="15" customHeight="1" x14ac:dyDescent="0.2">
      <c r="A49" s="4">
        <v>34</v>
      </c>
      <c r="B49" s="11" t="s">
        <v>50</v>
      </c>
      <c r="C49" s="7">
        <f t="shared" si="0"/>
        <v>100777.57</v>
      </c>
      <c r="D49" s="7">
        <f t="shared" si="0"/>
        <v>81117.005182499997</v>
      </c>
      <c r="E49" s="7">
        <f t="shared" si="1"/>
        <v>80.49113030062145</v>
      </c>
      <c r="F49" s="7">
        <f>[1]Wardha!$K$58</f>
        <v>2118.4299999999998</v>
      </c>
      <c r="G49" s="7">
        <f>[1]Wardha!$M$58</f>
        <v>2599.9271999999783</v>
      </c>
      <c r="H49" s="7">
        <f t="shared" si="2"/>
        <v>122.72896437455938</v>
      </c>
      <c r="I49" s="8">
        <f t="shared" si="3"/>
        <v>102896</v>
      </c>
      <c r="J49" s="8">
        <f t="shared" si="3"/>
        <v>83716.932382499974</v>
      </c>
      <c r="K49" s="7">
        <f t="shared" si="4"/>
        <v>81.360725764363991</v>
      </c>
      <c r="L49" s="8">
        <f>[1]Wardha!$K$61</f>
        <v>0</v>
      </c>
      <c r="M49" s="8">
        <f>[1]Wardha!$M$61</f>
        <v>0</v>
      </c>
      <c r="N49" s="7" t="e">
        <f t="shared" si="5"/>
        <v>#DIV/0!</v>
      </c>
      <c r="O49" s="7">
        <f>[1]Wardha!$K$65</f>
        <v>102896</v>
      </c>
      <c r="P49" s="7">
        <f>[1]Wardha!$M$65</f>
        <v>83716.932382499974</v>
      </c>
      <c r="Q49" s="66">
        <f t="shared" si="6"/>
        <v>81.360725764363991</v>
      </c>
      <c r="S49" s="10"/>
      <c r="T49" s="10"/>
    </row>
    <row r="50" spans="1:20" ht="15" customHeight="1" x14ac:dyDescent="0.2">
      <c r="A50" s="4">
        <v>35</v>
      </c>
      <c r="B50" s="11" t="s">
        <v>51</v>
      </c>
      <c r="C50" s="7">
        <f t="shared" si="0"/>
        <v>87400</v>
      </c>
      <c r="D50" s="7">
        <f t="shared" si="0"/>
        <v>35530.672706500016</v>
      </c>
      <c r="E50" s="7">
        <f t="shared" si="1"/>
        <v>40.652943600114433</v>
      </c>
      <c r="F50" s="7">
        <f>[1]Washim!$K$58</f>
        <v>25200</v>
      </c>
      <c r="G50" s="7">
        <f>[1]Washim!$M$58</f>
        <v>10162.805590000189</v>
      </c>
      <c r="H50" s="7">
        <f t="shared" si="2"/>
        <v>40.328593611111863</v>
      </c>
      <c r="I50" s="8">
        <f t="shared" si="3"/>
        <v>112600</v>
      </c>
      <c r="J50" s="8">
        <f t="shared" si="3"/>
        <v>45693.478296500209</v>
      </c>
      <c r="K50" s="7">
        <f t="shared" si="4"/>
        <v>40.5803537269096</v>
      </c>
      <c r="L50" s="8">
        <f>[1]Washim!$K$61</f>
        <v>52400</v>
      </c>
      <c r="M50" s="8">
        <f>[1]Washim!$M$61</f>
        <v>37511.43</v>
      </c>
      <c r="N50" s="7">
        <f t="shared" si="5"/>
        <v>71.586698473282439</v>
      </c>
      <c r="O50" s="7">
        <f>[1]Washim!$K$65</f>
        <v>165000</v>
      </c>
      <c r="P50" s="7">
        <f>[1]Washim!$M$65</f>
        <v>83204.908296500202</v>
      </c>
      <c r="Q50" s="66">
        <f t="shared" si="6"/>
        <v>50.427217149394068</v>
      </c>
      <c r="S50" s="10"/>
      <c r="T50" s="10"/>
    </row>
    <row r="51" spans="1:20" ht="15" customHeight="1" x14ac:dyDescent="0.2">
      <c r="A51" s="4">
        <v>36</v>
      </c>
      <c r="B51" s="11" t="s">
        <v>52</v>
      </c>
      <c r="C51" s="7">
        <f t="shared" si="0"/>
        <v>151599</v>
      </c>
      <c r="D51" s="7">
        <f t="shared" si="0"/>
        <v>103745.8118413</v>
      </c>
      <c r="E51" s="7">
        <f t="shared" si="1"/>
        <v>68.434364238088648</v>
      </c>
      <c r="F51" s="7">
        <f>[1]Yavatmal!$K$58</f>
        <v>16901</v>
      </c>
      <c r="G51" s="7">
        <f>[1]Yavatmal!$M$58</f>
        <v>12625.51</v>
      </c>
      <c r="H51" s="7">
        <f t="shared" si="2"/>
        <v>74.70273948287084</v>
      </c>
      <c r="I51" s="8">
        <f t="shared" si="3"/>
        <v>168500</v>
      </c>
      <c r="J51" s="8">
        <f t="shared" si="3"/>
        <v>116371.3218413</v>
      </c>
      <c r="K51" s="7">
        <f t="shared" si="4"/>
        <v>69.063099015608316</v>
      </c>
      <c r="L51" s="8">
        <f>[1]Yavatmal!$K$61</f>
        <v>56500</v>
      </c>
      <c r="M51" s="8">
        <f>[1]Yavatmal!$M$61</f>
        <v>58262.840000000004</v>
      </c>
      <c r="N51" s="7">
        <f t="shared" si="5"/>
        <v>103.12007079646017</v>
      </c>
      <c r="O51" s="7">
        <f>[1]Yavatmal!$K$65</f>
        <v>225000</v>
      </c>
      <c r="P51" s="7">
        <f>[1]Yavatmal!$M$65</f>
        <v>174634.1618413</v>
      </c>
      <c r="Q51" s="66">
        <f t="shared" si="6"/>
        <v>77.615183040577776</v>
      </c>
      <c r="S51" s="10"/>
      <c r="T51" s="10"/>
    </row>
    <row r="52" spans="1:20" ht="15" customHeight="1" x14ac:dyDescent="0.2">
      <c r="A52" s="18"/>
      <c r="B52" s="19" t="s">
        <v>9</v>
      </c>
      <c r="C52" s="20">
        <f>SUM(C16:C51)</f>
        <v>4038887.5399999996</v>
      </c>
      <c r="D52" s="20">
        <f>SUM(D16:D51)</f>
        <v>2667670.4522223291</v>
      </c>
      <c r="E52" s="67">
        <f>(D52/C52)*100</f>
        <v>66.049634356056615</v>
      </c>
      <c r="F52" s="20">
        <f>SUM(F16:F51)</f>
        <v>377351.53</v>
      </c>
      <c r="G52" s="20">
        <f>SUM(G16:G51)</f>
        <v>353807.58009250025</v>
      </c>
      <c r="H52" s="67">
        <f>(G52/F52)*100</f>
        <v>93.760738188208819</v>
      </c>
      <c r="I52" s="20">
        <f>SUM(I16:I51)</f>
        <v>4416239.07</v>
      </c>
      <c r="J52" s="20">
        <f>SUM(J16:J51)</f>
        <v>3021478.0323148277</v>
      </c>
      <c r="K52" s="67">
        <f>(J52/I52)*100</f>
        <v>68.417447163131669</v>
      </c>
      <c r="L52" s="20">
        <f>SUM(L16:L51)</f>
        <v>1829643.6700000002</v>
      </c>
      <c r="M52" s="20">
        <f>SUM(M16:M51)</f>
        <v>1775734.1400000001</v>
      </c>
      <c r="N52" s="67">
        <f>(M52/L52)*100</f>
        <v>97.053550323271423</v>
      </c>
      <c r="O52" s="20">
        <f t="shared" ref="O52:P52" si="7">SUM(O16:O51)</f>
        <v>6245882.7400000002</v>
      </c>
      <c r="P52" s="20">
        <f t="shared" si="7"/>
        <v>4797212.1723148292</v>
      </c>
      <c r="Q52" s="20">
        <f>(P52/O52)*100</f>
        <v>76.805991594949944</v>
      </c>
      <c r="S52" s="10"/>
      <c r="T52" s="10"/>
    </row>
    <row r="53" spans="1:20" ht="15" customHeight="1" x14ac:dyDescent="0.2"/>
    <row r="54" spans="1:20" ht="15" customHeight="1" x14ac:dyDescent="0.2"/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  <row r="61" spans="1:20" ht="15" customHeight="1" x14ac:dyDescent="0.2"/>
    <row r="62" spans="1:20" ht="15" customHeight="1" x14ac:dyDescent="0.2"/>
    <row r="63" spans="1:20" ht="15" customHeight="1" x14ac:dyDescent="0.2"/>
    <row r="64" spans="1:20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2">
    <mergeCell ref="L14:N14"/>
    <mergeCell ref="O14:Q14"/>
    <mergeCell ref="A8:Q8"/>
    <mergeCell ref="A10:Q10"/>
    <mergeCell ref="A11:Q11"/>
    <mergeCell ref="A12:Q12"/>
    <mergeCell ref="O13:Q13"/>
    <mergeCell ref="A14:A15"/>
    <mergeCell ref="B14:B15"/>
    <mergeCell ref="C14:E14"/>
    <mergeCell ref="F14:H14"/>
    <mergeCell ref="I14:K1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Consolidation Districtwise</vt:lpstr>
      <vt:lpstr>Bank Amal</vt:lpstr>
      <vt:lpstr>Consolidation Bankwise</vt:lpstr>
      <vt:lpstr>Consolidation Agencywise</vt:lpstr>
      <vt:lpstr>'Bank Amal'!Print_Area</vt:lpstr>
      <vt:lpstr>'Consolidation Agencywise'!Print_Area</vt:lpstr>
      <vt:lpstr>'Consolidation Bankwise'!Print_Area</vt:lpstr>
      <vt:lpstr>'Consolidation Districtwise'!Print_Area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A.R.Teke</dc:creator>
  <cp:lastModifiedBy>A.R.Teke</cp:lastModifiedBy>
  <dcterms:created xsi:type="dcterms:W3CDTF">2021-04-30T13:44:57Z</dcterms:created>
  <dcterms:modified xsi:type="dcterms:W3CDTF">2021-06-18T06:20:27Z</dcterms:modified>
</cp:coreProperties>
</file>