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0.1.226\scan1\Share\May 2022\Crop Loan\"/>
    </mc:Choice>
  </mc:AlternateContent>
  <bookViews>
    <workbookView xWindow="0" yWindow="0" windowWidth="20490" windowHeight="7320"/>
  </bookViews>
  <sheets>
    <sheet name="Cons Dist wise" sheetId="1" r:id="rId1"/>
    <sheet name="Cons Bankwise" sheetId="2" r:id="rId2"/>
    <sheet name="Consolidation Agencywise" sheetId="3" r:id="rId3"/>
  </sheets>
  <externalReferences>
    <externalReference r:id="rId4"/>
  </externalReferences>
  <definedNames>
    <definedName name="_xlnm.Print_Area" localSheetId="1">'Cons Bankwise'!$A$1:$P$65</definedName>
    <definedName name="_xlnm.Print_Area" localSheetId="0">'Cons Dist wise'!$A$1:$P$62</definedName>
    <definedName name="_xlnm.Print_Area" localSheetId="2">'Consolidation Agencywise'!$A$1:$Q$52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3" l="1"/>
  <c r="N51" i="3" s="1"/>
  <c r="L51" i="3"/>
  <c r="G51" i="3"/>
  <c r="F51" i="3"/>
  <c r="M50" i="3"/>
  <c r="L50" i="3"/>
  <c r="G50" i="3"/>
  <c r="F50" i="3"/>
  <c r="M49" i="3"/>
  <c r="N49" i="3" s="1"/>
  <c r="L49" i="3"/>
  <c r="G49" i="3"/>
  <c r="F49" i="3"/>
  <c r="M48" i="3"/>
  <c r="N48" i="3" s="1"/>
  <c r="L48" i="3"/>
  <c r="G48" i="3"/>
  <c r="F48" i="3"/>
  <c r="M47" i="3"/>
  <c r="N47" i="3" s="1"/>
  <c r="L47" i="3"/>
  <c r="G47" i="3"/>
  <c r="F47" i="3"/>
  <c r="M46" i="3"/>
  <c r="L46" i="3"/>
  <c r="G46" i="3"/>
  <c r="F46" i="3"/>
  <c r="M45" i="3"/>
  <c r="N45" i="3" s="1"/>
  <c r="L45" i="3"/>
  <c r="G45" i="3"/>
  <c r="F45" i="3"/>
  <c r="M44" i="3"/>
  <c r="N44" i="3" s="1"/>
  <c r="L44" i="3"/>
  <c r="G44" i="3"/>
  <c r="F44" i="3"/>
  <c r="H44" i="3" s="1"/>
  <c r="M43" i="3"/>
  <c r="N43" i="3" s="1"/>
  <c r="L43" i="3"/>
  <c r="G43" i="3"/>
  <c r="F43" i="3"/>
  <c r="M42" i="3"/>
  <c r="L42" i="3"/>
  <c r="G42" i="3"/>
  <c r="F42" i="3"/>
  <c r="M41" i="3"/>
  <c r="N41" i="3" s="1"/>
  <c r="L41" i="3"/>
  <c r="G41" i="3"/>
  <c r="F41" i="3"/>
  <c r="M40" i="3"/>
  <c r="N40" i="3" s="1"/>
  <c r="L40" i="3"/>
  <c r="G40" i="3"/>
  <c r="F40" i="3"/>
  <c r="H40" i="3" s="1"/>
  <c r="M39" i="3"/>
  <c r="N39" i="3" s="1"/>
  <c r="L39" i="3"/>
  <c r="G39" i="3"/>
  <c r="F39" i="3"/>
  <c r="M38" i="3"/>
  <c r="N38" i="3" s="1"/>
  <c r="L38" i="3"/>
  <c r="G38" i="3"/>
  <c r="F38" i="3"/>
  <c r="M37" i="3"/>
  <c r="N37" i="3" s="1"/>
  <c r="L37" i="3"/>
  <c r="G37" i="3"/>
  <c r="F37" i="3"/>
  <c r="M36" i="3"/>
  <c r="N36" i="3" s="1"/>
  <c r="L36" i="3"/>
  <c r="G36" i="3"/>
  <c r="F36" i="3"/>
  <c r="H36" i="3" s="1"/>
  <c r="M35" i="3"/>
  <c r="N35" i="3" s="1"/>
  <c r="L35" i="3"/>
  <c r="G35" i="3"/>
  <c r="F35" i="3"/>
  <c r="M34" i="3"/>
  <c r="L34" i="3"/>
  <c r="G34" i="3"/>
  <c r="F34" i="3"/>
  <c r="M31" i="3"/>
  <c r="L31" i="3"/>
  <c r="G31" i="3"/>
  <c r="F31" i="3"/>
  <c r="M30" i="3"/>
  <c r="N30" i="3" s="1"/>
  <c r="L30" i="3"/>
  <c r="G30" i="3"/>
  <c r="F30" i="3"/>
  <c r="M29" i="3"/>
  <c r="L29" i="3"/>
  <c r="G29" i="3"/>
  <c r="F29" i="3"/>
  <c r="M28" i="3"/>
  <c r="L28" i="3"/>
  <c r="G28" i="3"/>
  <c r="F28" i="3"/>
  <c r="M27" i="3"/>
  <c r="N27" i="3" s="1"/>
  <c r="L27" i="3"/>
  <c r="G27" i="3"/>
  <c r="F27" i="3"/>
  <c r="M26" i="3"/>
  <c r="N26" i="3" s="1"/>
  <c r="L26" i="3"/>
  <c r="G26" i="3"/>
  <c r="F26" i="3"/>
  <c r="M25" i="3"/>
  <c r="L25" i="3"/>
  <c r="G25" i="3"/>
  <c r="F25" i="3"/>
  <c r="M24" i="3"/>
  <c r="L24" i="3"/>
  <c r="G24" i="3"/>
  <c r="F24" i="3"/>
  <c r="M23" i="3"/>
  <c r="N23" i="3" s="1"/>
  <c r="L23" i="3"/>
  <c r="G23" i="3"/>
  <c r="F23" i="3"/>
  <c r="M22" i="3"/>
  <c r="L22" i="3"/>
  <c r="G22" i="3"/>
  <c r="F22" i="3"/>
  <c r="M21" i="3"/>
  <c r="L21" i="3"/>
  <c r="G21" i="3"/>
  <c r="F21" i="3"/>
  <c r="M20" i="3"/>
  <c r="L20" i="3"/>
  <c r="G20" i="3"/>
  <c r="F20" i="3"/>
  <c r="M19" i="3"/>
  <c r="L19" i="3"/>
  <c r="G19" i="3"/>
  <c r="F19" i="3"/>
  <c r="M18" i="3"/>
  <c r="L18" i="3"/>
  <c r="G18" i="3"/>
  <c r="F18" i="3"/>
  <c r="M17" i="3"/>
  <c r="N17" i="3" s="1"/>
  <c r="L17" i="3"/>
  <c r="G17" i="3"/>
  <c r="F17" i="3"/>
  <c r="M16" i="3"/>
  <c r="L16" i="3"/>
  <c r="G16" i="3"/>
  <c r="F16" i="3"/>
  <c r="O70" i="2"/>
  <c r="N70" i="2"/>
  <c r="J70" i="2"/>
  <c r="I70" i="2"/>
  <c r="H70" i="2"/>
  <c r="G70" i="2"/>
  <c r="F70" i="2"/>
  <c r="E70" i="2"/>
  <c r="D70" i="2"/>
  <c r="K70" i="2" s="1"/>
  <c r="C70" i="2"/>
  <c r="O69" i="2"/>
  <c r="N69" i="2"/>
  <c r="J69" i="2"/>
  <c r="I69" i="2"/>
  <c r="H69" i="2"/>
  <c r="G69" i="2"/>
  <c r="F69" i="2"/>
  <c r="E69" i="2"/>
  <c r="D69" i="2"/>
  <c r="C69" i="2"/>
  <c r="O68" i="2"/>
  <c r="N68" i="2"/>
  <c r="J68" i="2"/>
  <c r="I68" i="2"/>
  <c r="H68" i="2"/>
  <c r="G68" i="2"/>
  <c r="F68" i="2"/>
  <c r="E68" i="2"/>
  <c r="D68" i="2"/>
  <c r="C68" i="2"/>
  <c r="O67" i="2"/>
  <c r="N67" i="2"/>
  <c r="J67" i="2"/>
  <c r="I67" i="2"/>
  <c r="H67" i="2"/>
  <c r="G67" i="2"/>
  <c r="F67" i="2"/>
  <c r="E67" i="2"/>
  <c r="D67" i="2"/>
  <c r="C67" i="2"/>
  <c r="F64" i="2"/>
  <c r="E64" i="2"/>
  <c r="D64" i="2"/>
  <c r="C64" i="2"/>
  <c r="O63" i="2"/>
  <c r="N63" i="2"/>
  <c r="N64" i="2" s="1"/>
  <c r="M63" i="2"/>
  <c r="M64" i="2" s="1"/>
  <c r="Q64" i="2" s="1"/>
  <c r="F62" i="2"/>
  <c r="E62" i="2"/>
  <c r="D62" i="2"/>
  <c r="C62" i="2"/>
  <c r="O61" i="2"/>
  <c r="N61" i="2"/>
  <c r="N62" i="2" s="1"/>
  <c r="M61" i="2"/>
  <c r="Q61" i="2" s="1"/>
  <c r="J61" i="2"/>
  <c r="J62" i="2" s="1"/>
  <c r="I61" i="2"/>
  <c r="I62" i="2" s="1"/>
  <c r="H61" i="2"/>
  <c r="H62" i="2" s="1"/>
  <c r="G61" i="2"/>
  <c r="G62" i="2" s="1"/>
  <c r="O60" i="2"/>
  <c r="N60" i="2"/>
  <c r="F60" i="2"/>
  <c r="E60" i="2"/>
  <c r="D60" i="2"/>
  <c r="C60" i="2"/>
  <c r="O59" i="2"/>
  <c r="N59" i="2"/>
  <c r="M59" i="2"/>
  <c r="Q59" i="2" s="1"/>
  <c r="J59" i="2"/>
  <c r="L59" i="2" s="1"/>
  <c r="I59" i="2"/>
  <c r="H59" i="2"/>
  <c r="K59" i="2" s="1"/>
  <c r="G59" i="2"/>
  <c r="O58" i="2"/>
  <c r="P58" i="2" s="1"/>
  <c r="N58" i="2"/>
  <c r="M58" i="2"/>
  <c r="J58" i="2"/>
  <c r="L58" i="2" s="1"/>
  <c r="I58" i="2"/>
  <c r="H58" i="2"/>
  <c r="G58" i="2"/>
  <c r="E57" i="2"/>
  <c r="C57" i="2"/>
  <c r="O56" i="2"/>
  <c r="O57" i="2" s="1"/>
  <c r="N56" i="2"/>
  <c r="N57" i="2" s="1"/>
  <c r="J56" i="2"/>
  <c r="I56" i="2"/>
  <c r="I57" i="2" s="1"/>
  <c r="H56" i="2"/>
  <c r="H57" i="2" s="1"/>
  <c r="G56" i="2"/>
  <c r="G57" i="2" s="1"/>
  <c r="F56" i="2"/>
  <c r="F57" i="2" s="1"/>
  <c r="D56" i="2"/>
  <c r="O54" i="2"/>
  <c r="O55" i="2" s="1"/>
  <c r="N54" i="2"/>
  <c r="N55" i="2" s="1"/>
  <c r="J54" i="2"/>
  <c r="I54" i="2"/>
  <c r="I55" i="2" s="1"/>
  <c r="H54" i="2"/>
  <c r="H55" i="2" s="1"/>
  <c r="G54" i="2"/>
  <c r="G55" i="2" s="1"/>
  <c r="F54" i="2"/>
  <c r="F55" i="2" s="1"/>
  <c r="E54" i="2"/>
  <c r="E55" i="2" s="1"/>
  <c r="D54" i="2"/>
  <c r="C54" i="2"/>
  <c r="C55" i="2" s="1"/>
  <c r="O52" i="2"/>
  <c r="N52" i="2"/>
  <c r="M52" i="2"/>
  <c r="Q52" i="2" s="1"/>
  <c r="J52" i="2"/>
  <c r="I52" i="2"/>
  <c r="H52" i="2"/>
  <c r="G52" i="2"/>
  <c r="F52" i="2"/>
  <c r="E52" i="2"/>
  <c r="D52" i="2"/>
  <c r="C52" i="2"/>
  <c r="O51" i="2"/>
  <c r="N51" i="2"/>
  <c r="M51" i="2"/>
  <c r="Q51" i="2" s="1"/>
  <c r="J51" i="2"/>
  <c r="I51" i="2"/>
  <c r="H51" i="2"/>
  <c r="G51" i="2"/>
  <c r="F51" i="2"/>
  <c r="E51" i="2"/>
  <c r="D51" i="2"/>
  <c r="C51" i="2"/>
  <c r="O50" i="2"/>
  <c r="N50" i="2"/>
  <c r="M50" i="2"/>
  <c r="Q50" i="2" s="1"/>
  <c r="J50" i="2"/>
  <c r="I50" i="2"/>
  <c r="H50" i="2"/>
  <c r="G50" i="2"/>
  <c r="F50" i="2"/>
  <c r="E50" i="2"/>
  <c r="D50" i="2"/>
  <c r="K50" i="2" s="1"/>
  <c r="C50" i="2"/>
  <c r="O49" i="2"/>
  <c r="N49" i="2"/>
  <c r="M49" i="2"/>
  <c r="Q49" i="2" s="1"/>
  <c r="J49" i="2"/>
  <c r="I49" i="2"/>
  <c r="H49" i="2"/>
  <c r="G49" i="2"/>
  <c r="F49" i="2"/>
  <c r="E49" i="2"/>
  <c r="D49" i="2"/>
  <c r="C49" i="2"/>
  <c r="O48" i="2"/>
  <c r="N48" i="2"/>
  <c r="M48" i="2"/>
  <c r="Q48" i="2" s="1"/>
  <c r="J48" i="2"/>
  <c r="I48" i="2"/>
  <c r="H48" i="2"/>
  <c r="G48" i="2"/>
  <c r="F48" i="2"/>
  <c r="E48" i="2"/>
  <c r="D48" i="2"/>
  <c r="C48" i="2"/>
  <c r="O47" i="2"/>
  <c r="N47" i="2"/>
  <c r="M47" i="2"/>
  <c r="Q47" i="2" s="1"/>
  <c r="J47" i="2"/>
  <c r="I47" i="2"/>
  <c r="H47" i="2"/>
  <c r="G47" i="2"/>
  <c r="F47" i="2"/>
  <c r="E47" i="2"/>
  <c r="D47" i="2"/>
  <c r="K47" i="2" s="1"/>
  <c r="C47" i="2"/>
  <c r="O46" i="2"/>
  <c r="N46" i="2"/>
  <c r="M46" i="2"/>
  <c r="J46" i="2"/>
  <c r="I46" i="2"/>
  <c r="H46" i="2"/>
  <c r="G46" i="2"/>
  <c r="F46" i="2"/>
  <c r="E46" i="2"/>
  <c r="D46" i="2"/>
  <c r="K46" i="2" s="1"/>
  <c r="C46" i="2"/>
  <c r="O45" i="2"/>
  <c r="N45" i="2"/>
  <c r="M45" i="2"/>
  <c r="Q45" i="2" s="1"/>
  <c r="J45" i="2"/>
  <c r="I45" i="2"/>
  <c r="H45" i="2"/>
  <c r="G45" i="2"/>
  <c r="F45" i="2"/>
  <c r="E45" i="2"/>
  <c r="D45" i="2"/>
  <c r="C45" i="2"/>
  <c r="O44" i="2"/>
  <c r="N44" i="2"/>
  <c r="M44" i="2"/>
  <c r="Q44" i="2" s="1"/>
  <c r="J44" i="2"/>
  <c r="I44" i="2"/>
  <c r="H44" i="2"/>
  <c r="G44" i="2"/>
  <c r="F44" i="2"/>
  <c r="E44" i="2"/>
  <c r="D44" i="2"/>
  <c r="C44" i="2"/>
  <c r="F43" i="2"/>
  <c r="E43" i="2"/>
  <c r="D43" i="2"/>
  <c r="C43" i="2"/>
  <c r="O42" i="2"/>
  <c r="N42" i="2"/>
  <c r="M42" i="2"/>
  <c r="Q42" i="2" s="1"/>
  <c r="J42" i="2"/>
  <c r="L42" i="2" s="1"/>
  <c r="I42" i="2"/>
  <c r="H42" i="2"/>
  <c r="K42" i="2" s="1"/>
  <c r="G42" i="2"/>
  <c r="O41" i="2"/>
  <c r="P41" i="2" s="1"/>
  <c r="N41" i="2"/>
  <c r="M41" i="2"/>
  <c r="Q41" i="2" s="1"/>
  <c r="J41" i="2"/>
  <c r="L41" i="2" s="1"/>
  <c r="I41" i="2"/>
  <c r="H41" i="2"/>
  <c r="K41" i="2" s="1"/>
  <c r="G41" i="2"/>
  <c r="O40" i="2"/>
  <c r="N40" i="2"/>
  <c r="M40" i="2"/>
  <c r="Q40" i="2" s="1"/>
  <c r="J40" i="2"/>
  <c r="L40" i="2" s="1"/>
  <c r="I40" i="2"/>
  <c r="H40" i="2"/>
  <c r="K40" i="2" s="1"/>
  <c r="G40" i="2"/>
  <c r="O39" i="2"/>
  <c r="N39" i="2"/>
  <c r="M39" i="2"/>
  <c r="Q39" i="2" s="1"/>
  <c r="J39" i="2"/>
  <c r="L39" i="2" s="1"/>
  <c r="I39" i="2"/>
  <c r="H39" i="2"/>
  <c r="K39" i="2" s="1"/>
  <c r="G39" i="2"/>
  <c r="O38" i="2"/>
  <c r="N38" i="2"/>
  <c r="M38" i="2"/>
  <c r="Q38" i="2" s="1"/>
  <c r="J38" i="2"/>
  <c r="L38" i="2" s="1"/>
  <c r="I38" i="2"/>
  <c r="H38" i="2"/>
  <c r="K38" i="2" s="1"/>
  <c r="G38" i="2"/>
  <c r="O37" i="2"/>
  <c r="N37" i="2"/>
  <c r="M37" i="2"/>
  <c r="Q37" i="2" s="1"/>
  <c r="J37" i="2"/>
  <c r="L37" i="2" s="1"/>
  <c r="I37" i="2"/>
  <c r="H37" i="2"/>
  <c r="K37" i="2" s="1"/>
  <c r="G37" i="2"/>
  <c r="O36" i="2"/>
  <c r="N36" i="2"/>
  <c r="M36" i="2"/>
  <c r="Q36" i="2" s="1"/>
  <c r="J36" i="2"/>
  <c r="L36" i="2" s="1"/>
  <c r="I36" i="2"/>
  <c r="H36" i="2"/>
  <c r="K36" i="2" s="1"/>
  <c r="G36" i="2"/>
  <c r="O35" i="2"/>
  <c r="P35" i="2" s="1"/>
  <c r="N35" i="2"/>
  <c r="M35" i="2"/>
  <c r="Q35" i="2" s="1"/>
  <c r="J35" i="2"/>
  <c r="L35" i="2" s="1"/>
  <c r="I35" i="2"/>
  <c r="H35" i="2"/>
  <c r="K35" i="2" s="1"/>
  <c r="G35" i="2"/>
  <c r="Q34" i="2"/>
  <c r="O34" i="2"/>
  <c r="N34" i="2"/>
  <c r="M34" i="2"/>
  <c r="J34" i="2"/>
  <c r="L34" i="2" s="1"/>
  <c r="I34" i="2"/>
  <c r="H34" i="2"/>
  <c r="K34" i="2" s="1"/>
  <c r="G34" i="2"/>
  <c r="O33" i="2"/>
  <c r="P33" i="2" s="1"/>
  <c r="N33" i="2"/>
  <c r="M33" i="2"/>
  <c r="Q33" i="2" s="1"/>
  <c r="J33" i="2"/>
  <c r="L33" i="2" s="1"/>
  <c r="I33" i="2"/>
  <c r="H33" i="2"/>
  <c r="K33" i="2" s="1"/>
  <c r="G33" i="2"/>
  <c r="O32" i="2"/>
  <c r="N32" i="2"/>
  <c r="M32" i="2"/>
  <c r="Q32" i="2" s="1"/>
  <c r="J32" i="2"/>
  <c r="L32" i="2" s="1"/>
  <c r="I32" i="2"/>
  <c r="H32" i="2"/>
  <c r="K32" i="2" s="1"/>
  <c r="G32" i="2"/>
  <c r="O31" i="2"/>
  <c r="P31" i="2" s="1"/>
  <c r="N31" i="2"/>
  <c r="M31" i="2"/>
  <c r="Q31" i="2" s="1"/>
  <c r="J31" i="2"/>
  <c r="L31" i="2" s="1"/>
  <c r="I31" i="2"/>
  <c r="H31" i="2"/>
  <c r="K31" i="2" s="1"/>
  <c r="G31" i="2"/>
  <c r="O30" i="2"/>
  <c r="N30" i="2"/>
  <c r="M30" i="2"/>
  <c r="Q30" i="2" s="1"/>
  <c r="J30" i="2"/>
  <c r="L30" i="2" s="1"/>
  <c r="I30" i="2"/>
  <c r="H30" i="2"/>
  <c r="K30" i="2" s="1"/>
  <c r="G30" i="2"/>
  <c r="O29" i="2"/>
  <c r="N29" i="2"/>
  <c r="M29" i="2"/>
  <c r="J29" i="2"/>
  <c r="L29" i="2" s="1"/>
  <c r="I29" i="2"/>
  <c r="H29" i="2"/>
  <c r="G29" i="2"/>
  <c r="F28" i="2"/>
  <c r="E28" i="2"/>
  <c r="D28" i="2"/>
  <c r="C28" i="2"/>
  <c r="O27" i="2"/>
  <c r="N27" i="2"/>
  <c r="M27" i="2"/>
  <c r="Q27" i="2" s="1"/>
  <c r="J27" i="2"/>
  <c r="L27" i="2" s="1"/>
  <c r="I27" i="2"/>
  <c r="H27" i="2"/>
  <c r="K27" i="2" s="1"/>
  <c r="G27" i="2"/>
  <c r="Q26" i="2"/>
  <c r="O26" i="2"/>
  <c r="P26" i="2" s="1"/>
  <c r="N26" i="2"/>
  <c r="M26" i="2"/>
  <c r="J26" i="2"/>
  <c r="L26" i="2" s="1"/>
  <c r="I26" i="2"/>
  <c r="H26" i="2"/>
  <c r="K26" i="2" s="1"/>
  <c r="G26" i="2"/>
  <c r="O25" i="2"/>
  <c r="P25" i="2" s="1"/>
  <c r="N25" i="2"/>
  <c r="M25" i="2"/>
  <c r="Q25" i="2" s="1"/>
  <c r="J25" i="2"/>
  <c r="L25" i="2" s="1"/>
  <c r="I25" i="2"/>
  <c r="H25" i="2"/>
  <c r="K25" i="2" s="1"/>
  <c r="G25" i="2"/>
  <c r="O24" i="2"/>
  <c r="N24" i="2"/>
  <c r="M24" i="2"/>
  <c r="Q24" i="2" s="1"/>
  <c r="J24" i="2"/>
  <c r="L24" i="2" s="1"/>
  <c r="I24" i="2"/>
  <c r="H24" i="2"/>
  <c r="K24" i="2" s="1"/>
  <c r="G24" i="2"/>
  <c r="O23" i="2"/>
  <c r="N23" i="2"/>
  <c r="M23" i="2"/>
  <c r="Q23" i="2" s="1"/>
  <c r="J23" i="2"/>
  <c r="L23" i="2" s="1"/>
  <c r="I23" i="2"/>
  <c r="H23" i="2"/>
  <c r="K23" i="2" s="1"/>
  <c r="G23" i="2"/>
  <c r="O22" i="2"/>
  <c r="N22" i="2"/>
  <c r="M22" i="2"/>
  <c r="Q22" i="2" s="1"/>
  <c r="J22" i="2"/>
  <c r="L22" i="2" s="1"/>
  <c r="I22" i="2"/>
  <c r="H22" i="2"/>
  <c r="K22" i="2" s="1"/>
  <c r="G22" i="2"/>
  <c r="O21" i="2"/>
  <c r="N21" i="2"/>
  <c r="M21" i="2"/>
  <c r="Q21" i="2" s="1"/>
  <c r="J21" i="2"/>
  <c r="L21" i="2" s="1"/>
  <c r="I21" i="2"/>
  <c r="H21" i="2"/>
  <c r="K21" i="2" s="1"/>
  <c r="G21" i="2"/>
  <c r="O20" i="2"/>
  <c r="P20" i="2" s="1"/>
  <c r="N20" i="2"/>
  <c r="M20" i="2"/>
  <c r="Q20" i="2" s="1"/>
  <c r="J20" i="2"/>
  <c r="L20" i="2" s="1"/>
  <c r="I20" i="2"/>
  <c r="H20" i="2"/>
  <c r="K20" i="2" s="1"/>
  <c r="G20" i="2"/>
  <c r="O19" i="2"/>
  <c r="P19" i="2" s="1"/>
  <c r="N19" i="2"/>
  <c r="M19" i="2"/>
  <c r="Q19" i="2" s="1"/>
  <c r="J19" i="2"/>
  <c r="L19" i="2" s="1"/>
  <c r="I19" i="2"/>
  <c r="H19" i="2"/>
  <c r="K19" i="2" s="1"/>
  <c r="G19" i="2"/>
  <c r="Q18" i="2"/>
  <c r="O18" i="2"/>
  <c r="P18" i="2" s="1"/>
  <c r="N18" i="2"/>
  <c r="M18" i="2"/>
  <c r="J18" i="2"/>
  <c r="L18" i="2" s="1"/>
  <c r="I18" i="2"/>
  <c r="H18" i="2"/>
  <c r="K18" i="2" s="1"/>
  <c r="G18" i="2"/>
  <c r="O17" i="2"/>
  <c r="N17" i="2"/>
  <c r="M17" i="2"/>
  <c r="Q17" i="2" s="1"/>
  <c r="J17" i="2"/>
  <c r="L17" i="2" s="1"/>
  <c r="I17" i="2"/>
  <c r="H17" i="2"/>
  <c r="K17" i="2" s="1"/>
  <c r="G17" i="2"/>
  <c r="O16" i="2"/>
  <c r="N16" i="2"/>
  <c r="M16" i="2"/>
  <c r="J16" i="2"/>
  <c r="I16" i="2"/>
  <c r="H16" i="2"/>
  <c r="K16" i="2" s="1"/>
  <c r="G16" i="2"/>
  <c r="F61" i="1"/>
  <c r="E61" i="1"/>
  <c r="D61" i="1"/>
  <c r="C61" i="1"/>
  <c r="F59" i="1"/>
  <c r="E59" i="1"/>
  <c r="D59" i="1"/>
  <c r="M59" i="1" s="1"/>
  <c r="C59" i="1"/>
  <c r="F58" i="1"/>
  <c r="E58" i="1"/>
  <c r="D58" i="1"/>
  <c r="M58" i="1" s="1"/>
  <c r="C58" i="1"/>
  <c r="F56" i="1"/>
  <c r="E56" i="1"/>
  <c r="D56" i="1"/>
  <c r="M56" i="1" s="1"/>
  <c r="C56" i="1"/>
  <c r="M52" i="1"/>
  <c r="O51" i="3" s="1"/>
  <c r="J52" i="1"/>
  <c r="L52" i="1" s="1"/>
  <c r="I52" i="1"/>
  <c r="H52" i="1"/>
  <c r="K52" i="1" s="1"/>
  <c r="G52" i="1"/>
  <c r="M51" i="1"/>
  <c r="O50" i="3" s="1"/>
  <c r="C50" i="3" s="1"/>
  <c r="I50" i="3" s="1"/>
  <c r="J51" i="1"/>
  <c r="L51" i="1" s="1"/>
  <c r="I51" i="1"/>
  <c r="H51" i="1"/>
  <c r="K51" i="1" s="1"/>
  <c r="G51" i="1"/>
  <c r="M50" i="1"/>
  <c r="O49" i="3" s="1"/>
  <c r="J50" i="1"/>
  <c r="I50" i="1"/>
  <c r="H50" i="1"/>
  <c r="K50" i="1" s="1"/>
  <c r="G50" i="1"/>
  <c r="M49" i="1"/>
  <c r="O48" i="3" s="1"/>
  <c r="J49" i="1"/>
  <c r="L49" i="1" s="1"/>
  <c r="I49" i="1"/>
  <c r="H49" i="1"/>
  <c r="K49" i="1" s="1"/>
  <c r="G49" i="1"/>
  <c r="M48" i="1"/>
  <c r="O47" i="3" s="1"/>
  <c r="J48" i="1"/>
  <c r="L48" i="1" s="1"/>
  <c r="I48" i="1"/>
  <c r="H48" i="1"/>
  <c r="K48" i="1" s="1"/>
  <c r="G48" i="1"/>
  <c r="M47" i="1"/>
  <c r="O46" i="3" s="1"/>
  <c r="C46" i="3" s="1"/>
  <c r="I46" i="3" s="1"/>
  <c r="J47" i="1"/>
  <c r="L47" i="1" s="1"/>
  <c r="I47" i="1"/>
  <c r="H47" i="1"/>
  <c r="K47" i="1" s="1"/>
  <c r="G47" i="1"/>
  <c r="M46" i="1"/>
  <c r="O45" i="3" s="1"/>
  <c r="J46" i="1"/>
  <c r="L46" i="1" s="1"/>
  <c r="I46" i="1"/>
  <c r="H46" i="1"/>
  <c r="K46" i="1" s="1"/>
  <c r="G46" i="1"/>
  <c r="M45" i="1"/>
  <c r="O44" i="3" s="1"/>
  <c r="J45" i="1"/>
  <c r="L45" i="1" s="1"/>
  <c r="I45" i="1"/>
  <c r="H45" i="1"/>
  <c r="G45" i="1"/>
  <c r="M44" i="1"/>
  <c r="O43" i="3" s="1"/>
  <c r="C43" i="3" s="1"/>
  <c r="I43" i="3" s="1"/>
  <c r="J44" i="1"/>
  <c r="L44" i="1" s="1"/>
  <c r="I44" i="1"/>
  <c r="H44" i="1"/>
  <c r="K44" i="1" s="1"/>
  <c r="G44" i="1"/>
  <c r="M43" i="1"/>
  <c r="O42" i="3" s="1"/>
  <c r="C42" i="3" s="1"/>
  <c r="I42" i="3" s="1"/>
  <c r="J43" i="1"/>
  <c r="L43" i="1" s="1"/>
  <c r="I43" i="1"/>
  <c r="H43" i="1"/>
  <c r="K43" i="1" s="1"/>
  <c r="G43" i="1"/>
  <c r="M42" i="1"/>
  <c r="O41" i="3" s="1"/>
  <c r="J42" i="1"/>
  <c r="L42" i="1" s="1"/>
  <c r="I42" i="1"/>
  <c r="H42" i="1"/>
  <c r="K42" i="1" s="1"/>
  <c r="G42" i="1"/>
  <c r="M41" i="1"/>
  <c r="O40" i="3" s="1"/>
  <c r="J41" i="1"/>
  <c r="L41" i="1" s="1"/>
  <c r="I41" i="1"/>
  <c r="H41" i="1"/>
  <c r="G41" i="1"/>
  <c r="M40" i="1"/>
  <c r="O39" i="3" s="1"/>
  <c r="C39" i="3" s="1"/>
  <c r="I39" i="3" s="1"/>
  <c r="J40" i="1"/>
  <c r="L40" i="1" s="1"/>
  <c r="I40" i="1"/>
  <c r="H40" i="1"/>
  <c r="K40" i="1" s="1"/>
  <c r="G40" i="1"/>
  <c r="M39" i="1"/>
  <c r="O38" i="3" s="1"/>
  <c r="C38" i="3" s="1"/>
  <c r="I38" i="3" s="1"/>
  <c r="J39" i="1"/>
  <c r="L39" i="1" s="1"/>
  <c r="I39" i="1"/>
  <c r="H39" i="1"/>
  <c r="K39" i="1" s="1"/>
  <c r="G39" i="1"/>
  <c r="M38" i="1"/>
  <c r="O37" i="3" s="1"/>
  <c r="J38" i="1"/>
  <c r="L38" i="1" s="1"/>
  <c r="I38" i="1"/>
  <c r="H38" i="1"/>
  <c r="G38" i="1"/>
  <c r="M37" i="1"/>
  <c r="O36" i="3" s="1"/>
  <c r="J37" i="1"/>
  <c r="L37" i="1" s="1"/>
  <c r="I37" i="1"/>
  <c r="H37" i="1"/>
  <c r="K37" i="1" s="1"/>
  <c r="G37" i="1"/>
  <c r="M36" i="1"/>
  <c r="O35" i="3" s="1"/>
  <c r="J36" i="1"/>
  <c r="L36" i="1" s="1"/>
  <c r="I36" i="1"/>
  <c r="H36" i="1"/>
  <c r="K36" i="1" s="1"/>
  <c r="G36" i="1"/>
  <c r="M35" i="1"/>
  <c r="O34" i="3" s="1"/>
  <c r="C34" i="3" s="1"/>
  <c r="I34" i="3" s="1"/>
  <c r="J35" i="1"/>
  <c r="L35" i="1" s="1"/>
  <c r="I35" i="1"/>
  <c r="H35" i="1"/>
  <c r="K35" i="1" s="1"/>
  <c r="G35" i="1"/>
  <c r="M34" i="1"/>
  <c r="O33" i="3" s="1"/>
  <c r="C33" i="3" s="1"/>
  <c r="J34" i="1"/>
  <c r="L34" i="1" s="1"/>
  <c r="I34" i="1"/>
  <c r="H34" i="1"/>
  <c r="O34" i="1" s="1"/>
  <c r="P33" i="3" s="1"/>
  <c r="D33" i="3" s="1"/>
  <c r="G34" i="1"/>
  <c r="M33" i="1"/>
  <c r="O32" i="3" s="1"/>
  <c r="C32" i="3" s="1"/>
  <c r="J33" i="1"/>
  <c r="L33" i="1" s="1"/>
  <c r="I33" i="1"/>
  <c r="H33" i="1"/>
  <c r="K33" i="1" s="1"/>
  <c r="G33" i="1"/>
  <c r="M32" i="1"/>
  <c r="O31" i="3" s="1"/>
  <c r="J32" i="1"/>
  <c r="L32" i="1" s="1"/>
  <c r="I32" i="1"/>
  <c r="H32" i="1"/>
  <c r="K32" i="1" s="1"/>
  <c r="G32" i="1"/>
  <c r="M31" i="1"/>
  <c r="O30" i="3" s="1"/>
  <c r="J31" i="1"/>
  <c r="L31" i="1" s="1"/>
  <c r="I31" i="1"/>
  <c r="H31" i="1"/>
  <c r="K31" i="1" s="1"/>
  <c r="G31" i="1"/>
  <c r="M30" i="1"/>
  <c r="O29" i="3" s="1"/>
  <c r="J30" i="1"/>
  <c r="L30" i="1" s="1"/>
  <c r="I30" i="1"/>
  <c r="H30" i="1"/>
  <c r="K30" i="1" s="1"/>
  <c r="G30" i="1"/>
  <c r="M29" i="1"/>
  <c r="O28" i="3" s="1"/>
  <c r="J29" i="1"/>
  <c r="L29" i="1" s="1"/>
  <c r="I29" i="1"/>
  <c r="H29" i="1"/>
  <c r="G29" i="1"/>
  <c r="M28" i="1"/>
  <c r="O27" i="3" s="1"/>
  <c r="J28" i="1"/>
  <c r="L28" i="1" s="1"/>
  <c r="I28" i="1"/>
  <c r="H28" i="1"/>
  <c r="K28" i="1" s="1"/>
  <c r="G28" i="1"/>
  <c r="M27" i="1"/>
  <c r="O26" i="3" s="1"/>
  <c r="C26" i="3" s="1"/>
  <c r="I26" i="3" s="1"/>
  <c r="J27" i="1"/>
  <c r="L27" i="1" s="1"/>
  <c r="I27" i="1"/>
  <c r="H27" i="1"/>
  <c r="K27" i="1" s="1"/>
  <c r="G27" i="1"/>
  <c r="M26" i="1"/>
  <c r="O25" i="3" s="1"/>
  <c r="J26" i="1"/>
  <c r="L26" i="1" s="1"/>
  <c r="I26" i="1"/>
  <c r="H26" i="1"/>
  <c r="K26" i="1" s="1"/>
  <c r="G26" i="1"/>
  <c r="M25" i="1"/>
  <c r="O24" i="3" s="1"/>
  <c r="J25" i="1"/>
  <c r="I25" i="1"/>
  <c r="H25" i="1"/>
  <c r="G25" i="1"/>
  <c r="M24" i="1"/>
  <c r="O23" i="3" s="1"/>
  <c r="J24" i="1"/>
  <c r="L24" i="1" s="1"/>
  <c r="I24" i="1"/>
  <c r="H24" i="1"/>
  <c r="K24" i="1" s="1"/>
  <c r="G24" i="1"/>
  <c r="M23" i="1"/>
  <c r="O22" i="3" s="1"/>
  <c r="J23" i="1"/>
  <c r="L23" i="1" s="1"/>
  <c r="I23" i="1"/>
  <c r="H23" i="1"/>
  <c r="K23" i="1" s="1"/>
  <c r="G23" i="1"/>
  <c r="M22" i="1"/>
  <c r="O21" i="3" s="1"/>
  <c r="J22" i="1"/>
  <c r="L22" i="1" s="1"/>
  <c r="I22" i="1"/>
  <c r="H22" i="1"/>
  <c r="O22" i="1" s="1"/>
  <c r="P21" i="3" s="1"/>
  <c r="G22" i="1"/>
  <c r="M21" i="1"/>
  <c r="O20" i="3" s="1"/>
  <c r="K21" i="1"/>
  <c r="J21" i="1"/>
  <c r="L21" i="1" s="1"/>
  <c r="I21" i="1"/>
  <c r="H21" i="1"/>
  <c r="G21" i="1"/>
  <c r="N21" i="1" s="1"/>
  <c r="M20" i="1"/>
  <c r="O19" i="3" s="1"/>
  <c r="C19" i="3" s="1"/>
  <c r="I19" i="3" s="1"/>
  <c r="J20" i="1"/>
  <c r="I20" i="1"/>
  <c r="H20" i="1"/>
  <c r="K20" i="1" s="1"/>
  <c r="G20" i="1"/>
  <c r="M19" i="1"/>
  <c r="O18" i="3" s="1"/>
  <c r="J19" i="1"/>
  <c r="L19" i="1" s="1"/>
  <c r="I19" i="1"/>
  <c r="H19" i="1"/>
  <c r="K19" i="1" s="1"/>
  <c r="G19" i="1"/>
  <c r="J18" i="1"/>
  <c r="I18" i="1"/>
  <c r="H18" i="1"/>
  <c r="G18" i="1"/>
  <c r="F18" i="1"/>
  <c r="F60" i="1" s="1"/>
  <c r="E18" i="1"/>
  <c r="E60" i="1" s="1"/>
  <c r="D18" i="1"/>
  <c r="D60" i="1" s="1"/>
  <c r="C18" i="1"/>
  <c r="C60" i="1" s="1"/>
  <c r="J17" i="1"/>
  <c r="I17" i="1"/>
  <c r="H17" i="1"/>
  <c r="G17" i="1"/>
  <c r="F17" i="1"/>
  <c r="F53" i="1" s="1"/>
  <c r="E17" i="1"/>
  <c r="D17" i="1"/>
  <c r="C17" i="1"/>
  <c r="C57" i="1" s="1"/>
  <c r="C20" i="3" l="1"/>
  <c r="I20" i="3" s="1"/>
  <c r="C36" i="3"/>
  <c r="I36" i="3" s="1"/>
  <c r="C40" i="3"/>
  <c r="I40" i="3" s="1"/>
  <c r="C44" i="3"/>
  <c r="I44" i="3" s="1"/>
  <c r="H19" i="3"/>
  <c r="C18" i="3"/>
  <c r="I18" i="3" s="1"/>
  <c r="C21" i="3"/>
  <c r="I21" i="3" s="1"/>
  <c r="C25" i="3"/>
  <c r="I25" i="3" s="1"/>
  <c r="O41" i="1"/>
  <c r="P40" i="3" s="1"/>
  <c r="O45" i="1"/>
  <c r="P44" i="3" s="1"/>
  <c r="N46" i="1"/>
  <c r="N22" i="3"/>
  <c r="H20" i="3"/>
  <c r="H25" i="3"/>
  <c r="M68" i="2"/>
  <c r="K18" i="1"/>
  <c r="O30" i="1"/>
  <c r="P29" i="3" s="1"/>
  <c r="N34" i="1"/>
  <c r="N41" i="1"/>
  <c r="P45" i="2"/>
  <c r="H17" i="3"/>
  <c r="I56" i="1"/>
  <c r="K68" i="2"/>
  <c r="N18" i="1"/>
  <c r="I59" i="1"/>
  <c r="O21" i="1"/>
  <c r="P20" i="3" s="1"/>
  <c r="N25" i="1"/>
  <c r="O38" i="1"/>
  <c r="P37" i="3" s="1"/>
  <c r="Q37" i="3" s="1"/>
  <c r="K48" i="2"/>
  <c r="I60" i="2"/>
  <c r="N18" i="3"/>
  <c r="H24" i="3"/>
  <c r="M60" i="1"/>
  <c r="O18" i="1"/>
  <c r="P17" i="3" s="1"/>
  <c r="N30" i="1"/>
  <c r="N37" i="1"/>
  <c r="K51" i="2"/>
  <c r="P52" i="2"/>
  <c r="K67" i="2"/>
  <c r="K69" i="2"/>
  <c r="H16" i="3"/>
  <c r="N20" i="3"/>
  <c r="N21" i="3"/>
  <c r="H26" i="3"/>
  <c r="H28" i="3"/>
  <c r="H29" i="3"/>
  <c r="H30" i="3"/>
  <c r="H31" i="3"/>
  <c r="H34" i="3"/>
  <c r="H35" i="3"/>
  <c r="H37" i="3"/>
  <c r="H38" i="3"/>
  <c r="H39" i="3"/>
  <c r="H41" i="3"/>
  <c r="H42" i="3"/>
  <c r="H43" i="3"/>
  <c r="H45" i="3"/>
  <c r="H46" i="3"/>
  <c r="H47" i="3"/>
  <c r="H49" i="3"/>
  <c r="H50" i="3"/>
  <c r="H51" i="3"/>
  <c r="M17" i="1"/>
  <c r="O16" i="3" s="1"/>
  <c r="K17" i="1"/>
  <c r="O25" i="1"/>
  <c r="P24" i="3" s="1"/>
  <c r="Q24" i="3" s="1"/>
  <c r="O29" i="1"/>
  <c r="P28" i="3" s="1"/>
  <c r="N33" i="1"/>
  <c r="L52" i="2"/>
  <c r="H22" i="3"/>
  <c r="C51" i="3"/>
  <c r="I51" i="3" s="1"/>
  <c r="H27" i="3"/>
  <c r="N29" i="3"/>
  <c r="C23" i="3"/>
  <c r="I23" i="3" s="1"/>
  <c r="C27" i="3"/>
  <c r="I27" i="3" s="1"/>
  <c r="C30" i="3"/>
  <c r="I30" i="3" s="1"/>
  <c r="C37" i="3"/>
  <c r="I37" i="3" s="1"/>
  <c r="C41" i="3"/>
  <c r="I41" i="3" s="1"/>
  <c r="C48" i="3"/>
  <c r="I48" i="3" s="1"/>
  <c r="H18" i="3"/>
  <c r="N19" i="3"/>
  <c r="H23" i="3"/>
  <c r="N25" i="3"/>
  <c r="N31" i="3"/>
  <c r="C22" i="3"/>
  <c r="I22" i="3" s="1"/>
  <c r="C29" i="3"/>
  <c r="I29" i="3" s="1"/>
  <c r="C47" i="3"/>
  <c r="I47" i="3" s="1"/>
  <c r="C24" i="3"/>
  <c r="I24" i="3" s="1"/>
  <c r="C28" i="3"/>
  <c r="I28" i="3" s="1"/>
  <c r="C31" i="3"/>
  <c r="I31" i="3" s="1"/>
  <c r="C35" i="3"/>
  <c r="I35" i="3" s="1"/>
  <c r="C45" i="3"/>
  <c r="I45" i="3" s="1"/>
  <c r="C49" i="3"/>
  <c r="I49" i="3" s="1"/>
  <c r="F52" i="3"/>
  <c r="P32" i="2"/>
  <c r="P37" i="2"/>
  <c r="E53" i="2"/>
  <c r="E65" i="2" s="1"/>
  <c r="I53" i="2"/>
  <c r="L45" i="2"/>
  <c r="J60" i="2"/>
  <c r="L60" i="2" s="1"/>
  <c r="K44" i="2"/>
  <c r="P17" i="2"/>
  <c r="P29" i="2"/>
  <c r="P36" i="2"/>
  <c r="P47" i="2"/>
  <c r="L49" i="2"/>
  <c r="F71" i="2"/>
  <c r="J71" i="2"/>
  <c r="M69" i="2"/>
  <c r="P69" i="2" s="1"/>
  <c r="P16" i="2"/>
  <c r="P21" i="2"/>
  <c r="P27" i="2"/>
  <c r="K54" i="2"/>
  <c r="L48" i="2"/>
  <c r="L44" i="2"/>
  <c r="M28" i="2"/>
  <c r="M43" i="2"/>
  <c r="Q43" i="2" s="1"/>
  <c r="P38" i="2"/>
  <c r="C53" i="2"/>
  <c r="C65" i="2" s="1"/>
  <c r="G53" i="2"/>
  <c r="L46" i="2"/>
  <c r="K49" i="2"/>
  <c r="M54" i="2"/>
  <c r="P54" i="2" s="1"/>
  <c r="P63" i="2"/>
  <c r="M67" i="2"/>
  <c r="H71" i="2"/>
  <c r="H63" i="2" s="1"/>
  <c r="K63" i="2" s="1"/>
  <c r="N71" i="2"/>
  <c r="L70" i="2"/>
  <c r="G28" i="2"/>
  <c r="N28" i="2"/>
  <c r="P23" i="2"/>
  <c r="P24" i="2"/>
  <c r="N43" i="2"/>
  <c r="P39" i="2"/>
  <c r="P40" i="2"/>
  <c r="M53" i="2"/>
  <c r="Q53" i="2" s="1"/>
  <c r="P49" i="2"/>
  <c r="P50" i="2"/>
  <c r="L51" i="2"/>
  <c r="P51" i="2"/>
  <c r="G60" i="2"/>
  <c r="K61" i="2"/>
  <c r="K62" i="2" s="1"/>
  <c r="Q63" i="2"/>
  <c r="O71" i="2"/>
  <c r="L68" i="2"/>
  <c r="L69" i="2"/>
  <c r="M70" i="2"/>
  <c r="P70" i="2" s="1"/>
  <c r="O48" i="1"/>
  <c r="P47" i="3" s="1"/>
  <c r="N26" i="1"/>
  <c r="O28" i="1"/>
  <c r="P27" i="3" s="1"/>
  <c r="D27" i="3" s="1"/>
  <c r="O37" i="1"/>
  <c r="P36" i="3" s="1"/>
  <c r="D36" i="3" s="1"/>
  <c r="O44" i="1"/>
  <c r="P43" i="3" s="1"/>
  <c r="O46" i="1"/>
  <c r="P45" i="3" s="1"/>
  <c r="Q45" i="3" s="1"/>
  <c r="N49" i="1"/>
  <c r="O32" i="1"/>
  <c r="P31" i="3" s="1"/>
  <c r="Q31" i="3" s="1"/>
  <c r="J53" i="1"/>
  <c r="N22" i="1"/>
  <c r="K22" i="1"/>
  <c r="O24" i="1"/>
  <c r="P23" i="3" s="1"/>
  <c r="Q23" i="3" s="1"/>
  <c r="O26" i="1"/>
  <c r="P25" i="3" s="1"/>
  <c r="N29" i="1"/>
  <c r="K29" i="1"/>
  <c r="O33" i="1"/>
  <c r="P32" i="3" s="1"/>
  <c r="D32" i="3" s="1"/>
  <c r="N38" i="1"/>
  <c r="K38" i="1"/>
  <c r="O40" i="1"/>
  <c r="P39" i="3" s="1"/>
  <c r="D39" i="3" s="1"/>
  <c r="O42" i="1"/>
  <c r="P41" i="3" s="1"/>
  <c r="Q41" i="3" s="1"/>
  <c r="N45" i="1"/>
  <c r="K45" i="1"/>
  <c r="N52" i="1"/>
  <c r="O20" i="1"/>
  <c r="P19" i="3" s="1"/>
  <c r="Q19" i="3" s="1"/>
  <c r="K25" i="1"/>
  <c r="K34" i="1"/>
  <c r="O36" i="1"/>
  <c r="P35" i="3" s="1"/>
  <c r="Q35" i="3" s="1"/>
  <c r="K41" i="1"/>
  <c r="N51" i="1"/>
  <c r="G61" i="1"/>
  <c r="I60" i="1"/>
  <c r="O19" i="1"/>
  <c r="P18" i="3" s="1"/>
  <c r="D18" i="3" s="1"/>
  <c r="O23" i="1"/>
  <c r="P22" i="3" s="1"/>
  <c r="O27" i="1"/>
  <c r="P26" i="3" s="1"/>
  <c r="Q26" i="3" s="1"/>
  <c r="O31" i="1"/>
  <c r="P30" i="3" s="1"/>
  <c r="D30" i="3" s="1"/>
  <c r="O35" i="1"/>
  <c r="P35" i="1" s="1"/>
  <c r="O39" i="1"/>
  <c r="P38" i="3" s="1"/>
  <c r="O43" i="1"/>
  <c r="P42" i="3" s="1"/>
  <c r="Q42" i="3" s="1"/>
  <c r="H53" i="1"/>
  <c r="N20" i="1"/>
  <c r="N24" i="1"/>
  <c r="N28" i="1"/>
  <c r="N32" i="1"/>
  <c r="N36" i="1"/>
  <c r="N40" i="1"/>
  <c r="I58" i="1"/>
  <c r="N44" i="1"/>
  <c r="N48" i="1"/>
  <c r="M61" i="1"/>
  <c r="L17" i="1"/>
  <c r="J57" i="1"/>
  <c r="G53" i="1"/>
  <c r="M18" i="1"/>
  <c r="O17" i="3" s="1"/>
  <c r="C17" i="3" s="1"/>
  <c r="I17" i="3" s="1"/>
  <c r="J59" i="1"/>
  <c r="L59" i="1" s="1"/>
  <c r="O47" i="1"/>
  <c r="P46" i="3" s="1"/>
  <c r="Q46" i="3" s="1"/>
  <c r="O17" i="1"/>
  <c r="P16" i="3" s="1"/>
  <c r="Q16" i="3" s="1"/>
  <c r="L18" i="1"/>
  <c r="H59" i="1"/>
  <c r="O59" i="1" s="1"/>
  <c r="P59" i="1" s="1"/>
  <c r="N23" i="1"/>
  <c r="N27" i="1"/>
  <c r="N31" i="1"/>
  <c r="N35" i="1"/>
  <c r="N39" i="1"/>
  <c r="N43" i="1"/>
  <c r="H56" i="1"/>
  <c r="O49" i="1"/>
  <c r="P48" i="3" s="1"/>
  <c r="Q48" i="3" s="1"/>
  <c r="K56" i="1"/>
  <c r="Q18" i="3"/>
  <c r="D20" i="3"/>
  <c r="Q20" i="3"/>
  <c r="Q22" i="3"/>
  <c r="D22" i="3"/>
  <c r="D29" i="3"/>
  <c r="Q29" i="3"/>
  <c r="Q36" i="3"/>
  <c r="G58" i="1"/>
  <c r="K45" i="2"/>
  <c r="D57" i="1"/>
  <c r="D62" i="1" s="1"/>
  <c r="D53" i="1"/>
  <c r="P18" i="1"/>
  <c r="H60" i="1"/>
  <c r="L20" i="1"/>
  <c r="P21" i="1"/>
  <c r="P22" i="1"/>
  <c r="P23" i="1"/>
  <c r="H57" i="1"/>
  <c r="L25" i="1"/>
  <c r="P26" i="1"/>
  <c r="P29" i="1"/>
  <c r="P30" i="1"/>
  <c r="P33" i="1"/>
  <c r="P34" i="1"/>
  <c r="P36" i="1"/>
  <c r="P37" i="1"/>
  <c r="P39" i="1"/>
  <c r="P40" i="1"/>
  <c r="P41" i="1"/>
  <c r="H58" i="1"/>
  <c r="P44" i="1"/>
  <c r="P45" i="1"/>
  <c r="P48" i="1"/>
  <c r="H61" i="1"/>
  <c r="O51" i="1"/>
  <c r="C53" i="1"/>
  <c r="F57" i="1"/>
  <c r="G59" i="1"/>
  <c r="N59" i="1" s="1"/>
  <c r="H28" i="2"/>
  <c r="K28" i="2" s="1"/>
  <c r="Q28" i="2"/>
  <c r="P22" i="2"/>
  <c r="I43" i="2"/>
  <c r="J43" i="2"/>
  <c r="L43" i="2" s="1"/>
  <c r="G60" i="1"/>
  <c r="D19" i="3"/>
  <c r="Q21" i="3"/>
  <c r="D21" i="3"/>
  <c r="Q38" i="3"/>
  <c r="D38" i="3"/>
  <c r="G56" i="1"/>
  <c r="L53" i="1"/>
  <c r="K29" i="2"/>
  <c r="H43" i="2"/>
  <c r="K43" i="2" s="1"/>
  <c r="E57" i="1"/>
  <c r="E62" i="1" s="1"/>
  <c r="E53" i="1"/>
  <c r="O52" i="3"/>
  <c r="C16" i="3"/>
  <c r="I61" i="1"/>
  <c r="N61" i="1" s="1"/>
  <c r="N50" i="1"/>
  <c r="F62" i="1"/>
  <c r="G57" i="1"/>
  <c r="K59" i="1"/>
  <c r="I28" i="2"/>
  <c r="O28" i="2"/>
  <c r="O43" i="2"/>
  <c r="P43" i="2" s="1"/>
  <c r="P30" i="2"/>
  <c r="O53" i="2"/>
  <c r="P53" i="2" s="1"/>
  <c r="P44" i="2"/>
  <c r="P46" i="2"/>
  <c r="L71" i="2"/>
  <c r="J63" i="2"/>
  <c r="D16" i="3"/>
  <c r="Q17" i="3"/>
  <c r="D17" i="3"/>
  <c r="D25" i="3"/>
  <c r="Q25" i="3"/>
  <c r="Q28" i="3"/>
  <c r="D28" i="3"/>
  <c r="D35" i="3"/>
  <c r="Q40" i="3"/>
  <c r="D40" i="3"/>
  <c r="D43" i="3"/>
  <c r="Q43" i="3"/>
  <c r="Q44" i="3"/>
  <c r="D44" i="3"/>
  <c r="D45" i="3"/>
  <c r="D47" i="3"/>
  <c r="Q47" i="3"/>
  <c r="I53" i="1"/>
  <c r="I57" i="1"/>
  <c r="N17" i="1"/>
  <c r="J60" i="1"/>
  <c r="L60" i="1" s="1"/>
  <c r="N19" i="1"/>
  <c r="J58" i="1"/>
  <c r="L58" i="1" s="1"/>
  <c r="N42" i="1"/>
  <c r="J56" i="1"/>
  <c r="N47" i="1"/>
  <c r="J61" i="1"/>
  <c r="L61" i="1" s="1"/>
  <c r="L50" i="1"/>
  <c r="O50" i="1"/>
  <c r="O52" i="1"/>
  <c r="C62" i="1"/>
  <c r="J28" i="2"/>
  <c r="G43" i="2"/>
  <c r="P34" i="2"/>
  <c r="P42" i="2"/>
  <c r="Q46" i="2"/>
  <c r="L47" i="2"/>
  <c r="C71" i="2"/>
  <c r="G71" i="2"/>
  <c r="G63" i="2" s="1"/>
  <c r="G64" i="2" s="1"/>
  <c r="L16" i="2"/>
  <c r="Q29" i="2"/>
  <c r="D53" i="2"/>
  <c r="H53" i="2"/>
  <c r="P48" i="2"/>
  <c r="L50" i="2"/>
  <c r="J55" i="2"/>
  <c r="L54" i="2"/>
  <c r="M56" i="2"/>
  <c r="P56" i="2" s="1"/>
  <c r="Q16" i="2"/>
  <c r="K52" i="2"/>
  <c r="J57" i="2"/>
  <c r="L56" i="2"/>
  <c r="P59" i="2"/>
  <c r="O62" i="2"/>
  <c r="P61" i="2"/>
  <c r="P62" i="2" s="1"/>
  <c r="F53" i="2"/>
  <c r="F65" i="2" s="1"/>
  <c r="J53" i="2"/>
  <c r="N53" i="2"/>
  <c r="M55" i="2"/>
  <c r="Q55" i="2" s="1"/>
  <c r="K58" i="2"/>
  <c r="H60" i="2"/>
  <c r="K60" i="2" s="1"/>
  <c r="M60" i="2"/>
  <c r="Q60" i="2" s="1"/>
  <c r="E71" i="2"/>
  <c r="I71" i="2"/>
  <c r="I63" i="2" s="1"/>
  <c r="I64" i="2" s="1"/>
  <c r="P68" i="2"/>
  <c r="M52" i="3"/>
  <c r="N16" i="3"/>
  <c r="H21" i="3"/>
  <c r="D55" i="2"/>
  <c r="K55" i="2" s="1"/>
  <c r="K56" i="2"/>
  <c r="D57" i="2"/>
  <c r="K57" i="2" s="1"/>
  <c r="Q58" i="2"/>
  <c r="L61" i="2"/>
  <c r="L62" i="2" s="1"/>
  <c r="M62" i="2"/>
  <c r="Q62" i="2" s="1"/>
  <c r="O64" i="2"/>
  <c r="P64" i="2" s="1"/>
  <c r="L67" i="2"/>
  <c r="D71" i="2"/>
  <c r="N24" i="3"/>
  <c r="N28" i="3"/>
  <c r="N42" i="3"/>
  <c r="H48" i="3"/>
  <c r="G52" i="3"/>
  <c r="N46" i="3"/>
  <c r="L52" i="3"/>
  <c r="N34" i="3"/>
  <c r="N50" i="3"/>
  <c r="D37" i="3" l="1"/>
  <c r="D42" i="3"/>
  <c r="P43" i="1"/>
  <c r="D26" i="3"/>
  <c r="E26" i="3" s="1"/>
  <c r="P46" i="1"/>
  <c r="P38" i="1"/>
  <c r="D24" i="3"/>
  <c r="P28" i="1"/>
  <c r="M71" i="2"/>
  <c r="H64" i="2"/>
  <c r="H65" i="2" s="1"/>
  <c r="K71" i="2"/>
  <c r="Q27" i="3"/>
  <c r="P25" i="1"/>
  <c r="Q39" i="3"/>
  <c r="Q30" i="3"/>
  <c r="H52" i="3"/>
  <c r="P67" i="2"/>
  <c r="P71" i="2"/>
  <c r="L53" i="2"/>
  <c r="L55" i="2" s="1"/>
  <c r="L57" i="2" s="1"/>
  <c r="Q54" i="2"/>
  <c r="N65" i="2"/>
  <c r="G65" i="2"/>
  <c r="P34" i="3"/>
  <c r="P32" i="1"/>
  <c r="P24" i="1"/>
  <c r="P20" i="1"/>
  <c r="D31" i="3"/>
  <c r="D23" i="3"/>
  <c r="E23" i="3" s="1"/>
  <c r="D41" i="3"/>
  <c r="J41" i="3" s="1"/>
  <c r="K41" i="3" s="1"/>
  <c r="P42" i="1"/>
  <c r="P17" i="1"/>
  <c r="P19" i="1"/>
  <c r="P47" i="1"/>
  <c r="D46" i="3"/>
  <c r="E46" i="3" s="1"/>
  <c r="O53" i="1"/>
  <c r="I62" i="1"/>
  <c r="D48" i="3"/>
  <c r="J48" i="3" s="1"/>
  <c r="K48" i="3" s="1"/>
  <c r="L57" i="1"/>
  <c r="P31" i="1"/>
  <c r="P27" i="1"/>
  <c r="H62" i="1"/>
  <c r="K62" i="1" s="1"/>
  <c r="N60" i="1"/>
  <c r="K53" i="1"/>
  <c r="P49" i="1"/>
  <c r="N58" i="1"/>
  <c r="L28" i="2"/>
  <c r="P49" i="3"/>
  <c r="P50" i="1"/>
  <c r="J43" i="3"/>
  <c r="K43" i="3" s="1"/>
  <c r="E43" i="3"/>
  <c r="J35" i="3"/>
  <c r="K35" i="3" s="1"/>
  <c r="E35" i="3"/>
  <c r="J24" i="3"/>
  <c r="K24" i="3" s="1"/>
  <c r="E24" i="3"/>
  <c r="I65" i="2"/>
  <c r="G62" i="1"/>
  <c r="N56" i="1"/>
  <c r="J39" i="3"/>
  <c r="K39" i="3" s="1"/>
  <c r="E39" i="3"/>
  <c r="O58" i="1"/>
  <c r="P58" i="1" s="1"/>
  <c r="K58" i="1"/>
  <c r="M53" i="1"/>
  <c r="J31" i="3"/>
  <c r="K31" i="3" s="1"/>
  <c r="E31" i="3"/>
  <c r="N53" i="1"/>
  <c r="E44" i="3"/>
  <c r="J44" i="3"/>
  <c r="K44" i="3" s="1"/>
  <c r="J42" i="3"/>
  <c r="K42" i="3" s="1"/>
  <c r="E42" i="3"/>
  <c r="J37" i="3"/>
  <c r="K37" i="3" s="1"/>
  <c r="E37" i="3"/>
  <c r="J28" i="3"/>
  <c r="K28" i="3" s="1"/>
  <c r="E28" i="3"/>
  <c r="J16" i="3"/>
  <c r="E16" i="3"/>
  <c r="L63" i="2"/>
  <c r="J64" i="2"/>
  <c r="L64" i="2" s="1"/>
  <c r="J38" i="3"/>
  <c r="K38" i="3" s="1"/>
  <c r="E38" i="3"/>
  <c r="J19" i="3"/>
  <c r="K19" i="3" s="1"/>
  <c r="E19" i="3"/>
  <c r="P55" i="2"/>
  <c r="M57" i="1"/>
  <c r="M62" i="1" s="1"/>
  <c r="J20" i="3"/>
  <c r="K20" i="3" s="1"/>
  <c r="E20" i="3"/>
  <c r="P60" i="2"/>
  <c r="Q56" i="2"/>
  <c r="M57" i="2"/>
  <c r="M65" i="2" s="1"/>
  <c r="D65" i="2"/>
  <c r="J47" i="3"/>
  <c r="K47" i="3" s="1"/>
  <c r="E47" i="3"/>
  <c r="J25" i="3"/>
  <c r="K25" i="3" s="1"/>
  <c r="E25" i="3"/>
  <c r="P28" i="2"/>
  <c r="O65" i="2"/>
  <c r="N57" i="1"/>
  <c r="C52" i="3"/>
  <c r="I16" i="3"/>
  <c r="I52" i="3" s="1"/>
  <c r="P50" i="3"/>
  <c r="P51" i="1"/>
  <c r="E36" i="3"/>
  <c r="J36" i="3"/>
  <c r="K36" i="3" s="1"/>
  <c r="E22" i="3"/>
  <c r="J22" i="3"/>
  <c r="K22" i="3" s="1"/>
  <c r="J18" i="3"/>
  <c r="K18" i="3" s="1"/>
  <c r="E18" i="3"/>
  <c r="N52" i="3"/>
  <c r="K53" i="2"/>
  <c r="P51" i="3"/>
  <c r="P52" i="1"/>
  <c r="J62" i="1"/>
  <c r="L62" i="1" s="1"/>
  <c r="L56" i="1"/>
  <c r="J45" i="3"/>
  <c r="K45" i="3" s="1"/>
  <c r="E45" i="3"/>
  <c r="E40" i="3"/>
  <c r="J40" i="3"/>
  <c r="K40" i="3" s="1"/>
  <c r="J27" i="3"/>
  <c r="K27" i="3" s="1"/>
  <c r="E27" i="3"/>
  <c r="E17" i="3"/>
  <c r="J17" i="3"/>
  <c r="K17" i="3" s="1"/>
  <c r="Q34" i="3"/>
  <c r="D34" i="3"/>
  <c r="E30" i="3"/>
  <c r="J30" i="3"/>
  <c r="K30" i="3" s="1"/>
  <c r="J21" i="3"/>
  <c r="K21" i="3" s="1"/>
  <c r="E21" i="3"/>
  <c r="O61" i="1"/>
  <c r="P61" i="1" s="1"/>
  <c r="K61" i="1"/>
  <c r="K57" i="1"/>
  <c r="O57" i="1"/>
  <c r="O60" i="1"/>
  <c r="P60" i="1" s="1"/>
  <c r="K60" i="1"/>
  <c r="J46" i="3"/>
  <c r="K46" i="3" s="1"/>
  <c r="J29" i="3"/>
  <c r="K29" i="3" s="1"/>
  <c r="E29" i="3"/>
  <c r="O56" i="1"/>
  <c r="J26" i="3" l="1"/>
  <c r="K26" i="3" s="1"/>
  <c r="J23" i="3"/>
  <c r="K23" i="3" s="1"/>
  <c r="K64" i="2"/>
  <c r="E48" i="3"/>
  <c r="E41" i="3"/>
  <c r="P57" i="1"/>
  <c r="P53" i="1"/>
  <c r="P65" i="2"/>
  <c r="K16" i="3"/>
  <c r="N62" i="1"/>
  <c r="Q57" i="2"/>
  <c r="P57" i="2"/>
  <c r="J65" i="2"/>
  <c r="O62" i="1"/>
  <c r="P62" i="1" s="1"/>
  <c r="P56" i="1"/>
  <c r="Q65" i="2"/>
  <c r="K65" i="2"/>
  <c r="Q50" i="3"/>
  <c r="D50" i="3"/>
  <c r="J34" i="3"/>
  <c r="K34" i="3" s="1"/>
  <c r="E34" i="3"/>
  <c r="D51" i="3"/>
  <c r="Q51" i="3"/>
  <c r="Q49" i="3"/>
  <c r="D49" i="3"/>
  <c r="P52" i="3"/>
  <c r="Q52" i="3" s="1"/>
  <c r="L65" i="2" l="1"/>
  <c r="J51" i="3"/>
  <c r="K51" i="3" s="1"/>
  <c r="E51" i="3"/>
  <c r="J50" i="3"/>
  <c r="K50" i="3" s="1"/>
  <c r="E50" i="3"/>
  <c r="J49" i="3"/>
  <c r="K49" i="3" s="1"/>
  <c r="E49" i="3"/>
  <c r="D52" i="3"/>
  <c r="E52" i="3" s="1"/>
  <c r="J52" i="3" l="1"/>
  <c r="K52" i="3" s="1"/>
</calcChain>
</file>

<file path=xl/sharedStrings.xml><?xml version="1.0" encoding="utf-8"?>
<sst xmlns="http://schemas.openxmlformats.org/spreadsheetml/2006/main" count="226" uniqueCount="124">
  <si>
    <t>SLBC  MAHARASHTRA  :  CONVENER - BANK OF MAHARASHTRA</t>
  </si>
  <si>
    <t>ALL  DISTRICTS -  MAHARASHTRA  STATE</t>
  </si>
  <si>
    <t>Disbursements under Crop Loans (2021-22)  - Position as of 31.03.2022</t>
  </si>
  <si>
    <t>Rs. in Lakh</t>
  </si>
  <si>
    <t>Sr. No.</t>
  </si>
  <si>
    <t>District</t>
  </si>
  <si>
    <t>Crop Loan Target 
ACP 2021-22</t>
  </si>
  <si>
    <t>Cumulative Achievement from 
01.04.21</t>
  </si>
  <si>
    <t>% Achievement</t>
  </si>
  <si>
    <t>Total</t>
  </si>
  <si>
    <t>Kharif</t>
  </si>
  <si>
    <t>Rabi</t>
  </si>
  <si>
    <t>Target</t>
  </si>
  <si>
    <t>Achmnt</t>
  </si>
  <si>
    <t>%</t>
  </si>
  <si>
    <t>Accounts</t>
  </si>
  <si>
    <t>Amount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</si>
  <si>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</si>
  <si>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</si>
  <si>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</si>
  <si>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</si>
  <si>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</si>
  <si>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</si>
  <si>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</si>
  <si>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</si>
  <si>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</si>
  <si>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</si>
  <si>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</si>
  <si>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</si>
  <si>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</si>
  <si>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</si>
  <si>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</si>
  <si>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</si>
  <si>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</si>
  <si>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</si>
  <si>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</si>
  <si>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</si>
  <si>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</si>
  <si>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</si>
  <si>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</si>
  <si>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</si>
  <si>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</si>
  <si>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</si>
  <si>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</si>
  <si>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</si>
  <si>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</si>
  <si>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</si>
  <si>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</si>
  <si>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</si>
  <si>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</si>
  <si>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</si>
  <si>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</si>
  <si>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</si>
  <si>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MAHARASHTRA - DIVISION WISE SUMMARY</t>
  </si>
  <si>
    <t>KONKAN</t>
  </si>
  <si>
    <t>NASHIK</t>
  </si>
  <si>
    <t>AMARAVATI</t>
  </si>
  <si>
    <t>ALL  BANKS  -  MAHARASHTRA  STATE</t>
  </si>
  <si>
    <t>Disbursements under Crop Loans - 31.03.2022</t>
  </si>
  <si>
    <t>Bank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</si>
  <si>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</si>
  <si>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</si>
  <si>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</si>
  <si>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</si>
  <si>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</si>
  <si>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</si>
  <si>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</si>
  <si>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Sindh Bank</t>
  </si>
  <si>
    <t>Punjab National Bank</t>
  </si>
  <si>
    <t>State Bank of India</t>
  </si>
  <si>
    <t>UCO Bank</t>
  </si>
  <si>
    <t>Union Bank of India</t>
  </si>
  <si>
    <t>Sub Total PSBs</t>
  </si>
  <si>
    <t>Axis Bank</t>
  </si>
  <si>
    <t>Bandhan Bank Ltd.</t>
  </si>
  <si>
    <t>CSB Bank</t>
  </si>
  <si>
    <t>Development Credit Bank</t>
  </si>
  <si>
    <t>Federal Bank</t>
  </si>
  <si>
    <t>HDFC Bank</t>
  </si>
  <si>
    <t>ICICI Bank</t>
  </si>
  <si>
    <t>IDBI Bank</t>
  </si>
  <si>
    <t>IDFC First Bank</t>
  </si>
  <si>
    <t>IndusInd Bank Ltd.</t>
  </si>
  <si>
    <t>Karnataka Bank Ltd.</t>
  </si>
  <si>
    <t>Kotak Mahindra Bank</t>
  </si>
  <si>
    <t>Ratnakar Bank</t>
  </si>
  <si>
    <t>Yes Bank Ltd.</t>
  </si>
  <si>
    <t>Sub T Pvt Sec Bks</t>
  </si>
  <si>
    <t>AU</t>
  </si>
  <si>
    <t>Capital</t>
  </si>
  <si>
    <t>Equitas</t>
  </si>
  <si>
    <t>ESAF</t>
  </si>
  <si>
    <t>Fincare</t>
  </si>
  <si>
    <t>Jana</t>
  </si>
  <si>
    <t>Suryoday</t>
  </si>
  <si>
    <t>Ujjivan</t>
  </si>
  <si>
    <t>Utkarsh</t>
  </si>
  <si>
    <t>Sub T Small Fin Bks</t>
  </si>
  <si>
    <t>DBS Bank</t>
  </si>
  <si>
    <t>Sub T WOS of Foreign Bks</t>
  </si>
  <si>
    <t>India Post Payments Bank</t>
  </si>
  <si>
    <t>Sub T Payments Banks</t>
  </si>
  <si>
    <t>Maharashtra  Gramin Bank</t>
  </si>
  <si>
    <t>Vidarbha Konkan Gramin Bank</t>
  </si>
  <si>
    <t>B</t>
  </si>
  <si>
    <t>Sub Total Gramin Banks</t>
  </si>
  <si>
    <t>M.S.Coop. / DCC Banks</t>
  </si>
  <si>
    <t>C</t>
  </si>
  <si>
    <t>Sub Total Co.Op Banks</t>
  </si>
  <si>
    <t>41-44</t>
  </si>
  <si>
    <t>Other Banks</t>
  </si>
  <si>
    <t>D</t>
  </si>
  <si>
    <t>Sub Total Other Banks</t>
  </si>
  <si>
    <t>Grand Total (A+B+C+D)</t>
  </si>
  <si>
    <t>City Union Bank</t>
  </si>
  <si>
    <t>J &amp; K BANK</t>
  </si>
  <si>
    <t>Karur Vyasya Bank</t>
  </si>
  <si>
    <t>South Indian Bank</t>
  </si>
  <si>
    <t>MAHARASHTRA STATE</t>
  </si>
  <si>
    <t>Commercial Banks</t>
  </si>
  <si>
    <t>Regional Rural Banks</t>
  </si>
  <si>
    <t>Scheduled Commercial Banks (SCBs)</t>
  </si>
  <si>
    <t>District Central Co.op Banks ( DCCBs )</t>
  </si>
  <si>
    <t>AHMDENAGAR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</si>
</sst>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" fillId="0" borderId="8" xfId="0" applyFont="1" applyFill="1" applyBorder="1" applyAlignment="1">
      <alignment vertical="center"/>
    </xf>
    <xf numFmtId="1" fontId="6" fillId="0" borderId="8" xfId="0" applyNumberFormat="1" applyFont="1" applyBorder="1" applyAlignment="1">
      <alignment vertical="center"/>
    </xf>
    <xf numFmtId="1" fontId="6" fillId="0" borderId="8" xfId="0" applyNumberFormat="1" applyFont="1" applyBorder="1" applyAlignment="1" applyProtection="1">
      <alignment horizontal="right" vertical="center" shrinkToFit="1"/>
      <protection hidden="1"/>
    </xf>
    <xf numFmtId="1" fontId="0" fillId="0" borderId="0" xfId="0" applyNumberFormat="1" applyAlignment="1">
      <alignment horizontal="center" vertical="center"/>
    </xf>
    <xf numFmtId="0" fontId="0" fillId="0" borderId="8" xfId="0" applyFill="1" applyBorder="1" applyAlignment="1">
      <alignment vertical="center"/>
    </xf>
    <xf numFmtId="1" fontId="6" fillId="0" borderId="8" xfId="0" applyNumberFormat="1" applyFont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>
      <alignment vertical="center"/>
    </xf>
    <xf numFmtId="1" fontId="6" fillId="0" borderId="8" xfId="0" applyNumberFormat="1" applyFont="1" applyFill="1" applyBorder="1" applyAlignment="1" applyProtection="1">
      <alignment horizontal="right" vertical="center"/>
      <protection locked="0"/>
    </xf>
    <xf numFmtId="1" fontId="6" fillId="0" borderId="8" xfId="0" applyNumberFormat="1" applyFont="1" applyFill="1" applyBorder="1" applyAlignment="1" applyProtection="1">
      <alignment horizontal="right" vertical="center" shrinkToFit="1"/>
      <protection hidden="1"/>
    </xf>
    <xf numFmtId="0" fontId="6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Protection="1"/>
    <xf numFmtId="1" fontId="7" fillId="2" borderId="8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" fontId="0" fillId="0" borderId="8" xfId="0" applyNumberFormat="1" applyBorder="1" applyAlignment="1">
      <alignment horizontal="right" vertical="center"/>
    </xf>
    <xf numFmtId="1" fontId="0" fillId="0" borderId="8" xfId="0" applyNumberFormat="1" applyBorder="1" applyAlignment="1" applyProtection="1">
      <alignment vertical="center" shrinkToFit="1"/>
      <protection hidden="1"/>
    </xf>
    <xf numFmtId="1" fontId="0" fillId="0" borderId="8" xfId="0" applyNumberFormat="1" applyBorder="1" applyAlignment="1" applyProtection="1">
      <alignment horizontal="right" vertical="center" shrinkToFit="1"/>
      <protection hidden="1"/>
    </xf>
    <xf numFmtId="0" fontId="1" fillId="0" borderId="8" xfId="0" applyFont="1" applyBorder="1" applyAlignment="1">
      <alignment horizontal="left" vertical="center" shrinkToFit="1"/>
    </xf>
    <xf numFmtId="1" fontId="0" fillId="0" borderId="8" xfId="0" applyNumberFormat="1" applyBorder="1" applyAlignment="1">
      <alignment horizontal="right" vertical="center" shrinkToFit="1"/>
    </xf>
    <xf numFmtId="1" fontId="4" fillId="2" borderId="8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8" xfId="0" applyBorder="1" applyAlignment="1" applyProtection="1">
      <alignment vertical="center" shrinkToFit="1"/>
    </xf>
    <xf numFmtId="0" fontId="6" fillId="0" borderId="8" xfId="0" applyFont="1" applyBorder="1" applyAlignment="1" applyProtection="1">
      <alignment vertical="center" shrinkToFit="1"/>
    </xf>
    <xf numFmtId="1" fontId="6" fillId="0" borderId="8" xfId="0" applyNumberFormat="1" applyFont="1" applyBorder="1" applyAlignment="1" applyProtection="1">
      <alignment vertical="center" shrinkToFit="1"/>
    </xf>
    <xf numFmtId="1" fontId="6" fillId="0" borderId="8" xfId="0" applyNumberFormat="1" applyFont="1" applyBorder="1" applyAlignment="1" applyProtection="1">
      <alignment shrinkToFit="1"/>
      <protection hidden="1"/>
    </xf>
    <xf numFmtId="1" fontId="6" fillId="0" borderId="8" xfId="0" applyNumberFormat="1" applyFont="1" applyBorder="1" applyAlignment="1" applyProtection="1">
      <alignment horizontal="right" shrinkToFit="1"/>
      <protection hidden="1"/>
    </xf>
    <xf numFmtId="1" fontId="6" fillId="0" borderId="8" xfId="0" applyNumberFormat="1" applyFont="1" applyBorder="1" applyAlignment="1" applyProtection="1">
      <alignment horizontal="right" shrinkToFit="1"/>
      <protection locked="0"/>
    </xf>
    <xf numFmtId="0" fontId="0" fillId="2" borderId="8" xfId="0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vertical="center" shrinkToFit="1"/>
    </xf>
    <xf numFmtId="1" fontId="7" fillId="2" borderId="8" xfId="1" applyNumberFormat="1" applyFont="1" applyFill="1" applyBorder="1" applyAlignment="1" applyProtection="1">
      <alignment horizontal="right" shrinkToFit="1"/>
      <protection hidden="1"/>
    </xf>
    <xf numFmtId="1" fontId="7" fillId="2" borderId="8" xfId="0" applyNumberFormat="1" applyFont="1" applyFill="1" applyBorder="1" applyAlignment="1" applyProtection="1">
      <alignment shrinkToFit="1"/>
      <protection hidden="1"/>
    </xf>
    <xf numFmtId="1" fontId="7" fillId="2" borderId="8" xfId="0" applyNumberFormat="1" applyFont="1" applyFill="1" applyBorder="1" applyAlignment="1" applyProtection="1">
      <alignment horizontal="right" shrinkToFit="1"/>
      <protection hidden="1"/>
    </xf>
    <xf numFmtId="0" fontId="0" fillId="9" borderId="8" xfId="0" applyFill="1" applyBorder="1" applyAlignment="1" applyProtection="1">
      <alignment horizontal="center" vertical="center"/>
    </xf>
    <xf numFmtId="0" fontId="1" fillId="9" borderId="8" xfId="0" applyFont="1" applyFill="1" applyBorder="1" applyAlignment="1" applyProtection="1">
      <alignment vertical="center" shrinkToFit="1"/>
    </xf>
    <xf numFmtId="0" fontId="6" fillId="9" borderId="8" xfId="0" applyFont="1" applyFill="1" applyBorder="1" applyAlignment="1" applyProtection="1">
      <alignment vertical="center" shrinkToFit="1"/>
    </xf>
    <xf numFmtId="1" fontId="6" fillId="9" borderId="8" xfId="0" applyNumberFormat="1" applyFont="1" applyFill="1" applyBorder="1" applyAlignment="1" applyProtection="1">
      <alignment vertical="center" shrinkToFit="1"/>
    </xf>
    <xf numFmtId="1" fontId="6" fillId="9" borderId="8" xfId="0" applyNumberFormat="1" applyFont="1" applyFill="1" applyBorder="1" applyAlignment="1" applyProtection="1">
      <alignment shrinkToFit="1"/>
      <protection hidden="1"/>
    </xf>
    <xf numFmtId="1" fontId="6" fillId="9" borderId="8" xfId="0" applyNumberFormat="1" applyFont="1" applyFill="1" applyBorder="1" applyAlignment="1" applyProtection="1">
      <alignment horizontal="right" shrinkToFit="1"/>
      <protection hidden="1"/>
    </xf>
    <xf numFmtId="1" fontId="6" fillId="9" borderId="8" xfId="1" applyNumberFormat="1" applyFont="1" applyFill="1" applyBorder="1" applyAlignment="1" applyProtection="1">
      <alignment horizontal="right" shrinkToFit="1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vertical="center" shrinkToFit="1"/>
      <protection hidden="1"/>
    </xf>
    <xf numFmtId="0" fontId="6" fillId="0" borderId="8" xfId="1" applyFont="1" applyBorder="1" applyAlignment="1" applyProtection="1">
      <alignment vertical="center" shrinkToFit="1"/>
      <protection hidden="1"/>
    </xf>
    <xf numFmtId="1" fontId="6" fillId="0" borderId="8" xfId="1" applyNumberFormat="1" applyFont="1" applyBorder="1" applyAlignment="1" applyProtection="1">
      <alignment vertical="center" shrinkToFit="1"/>
      <protection hidden="1"/>
    </xf>
    <xf numFmtId="1" fontId="7" fillId="2" borderId="8" xfId="0" applyNumberFormat="1" applyFont="1" applyFill="1" applyBorder="1" applyAlignment="1" applyProtection="1">
      <alignment horizontal="right"/>
    </xf>
    <xf numFmtId="1" fontId="7" fillId="2" borderId="8" xfId="0" applyNumberFormat="1" applyFont="1" applyFill="1" applyBorder="1" applyAlignment="1" applyProtection="1"/>
    <xf numFmtId="1" fontId="7" fillId="2" borderId="8" xfId="0" applyNumberFormat="1" applyFont="1" applyFill="1" applyBorder="1" applyAlignment="1" applyProtection="1">
      <alignment horizontal="right" shrinkToFit="1"/>
    </xf>
    <xf numFmtId="0" fontId="1" fillId="0" borderId="8" xfId="1" applyFill="1" applyBorder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vertical="center"/>
      <protection hidden="1"/>
    </xf>
    <xf numFmtId="0" fontId="4" fillId="2" borderId="8" xfId="1" applyFont="1" applyFill="1" applyBorder="1" applyAlignment="1" applyProtection="1">
      <alignment horizontal="center" vertical="center"/>
      <protection hidden="1"/>
    </xf>
    <xf numFmtId="0" fontId="4" fillId="2" borderId="8" xfId="1" applyFont="1" applyFill="1" applyBorder="1" applyAlignment="1" applyProtection="1">
      <alignment horizontal="left" vertical="center"/>
      <protection hidden="1"/>
    </xf>
    <xf numFmtId="1" fontId="7" fillId="2" borderId="8" xfId="1" applyNumberFormat="1" applyFont="1" applyFill="1" applyBorder="1" applyAlignment="1" applyProtection="1">
      <alignment horizontal="right"/>
      <protection hidden="1"/>
    </xf>
    <xf numFmtId="1" fontId="7" fillId="2" borderId="8" xfId="1" applyNumberFormat="1" applyFont="1" applyFill="1" applyBorder="1" applyAlignment="1" applyProtection="1">
      <protection hidden="1"/>
    </xf>
    <xf numFmtId="0" fontId="1" fillId="0" borderId="8" xfId="1" applyFont="1" applyFill="1" applyBorder="1" applyAlignment="1" applyProtection="1">
      <alignment horizontal="center" vertical="center"/>
      <protection hidden="1"/>
    </xf>
    <xf numFmtId="0" fontId="1" fillId="0" borderId="8" xfId="1" applyFont="1" applyFill="1" applyBorder="1" applyAlignment="1" applyProtection="1">
      <alignment horizontal="left" vertical="center"/>
      <protection hidden="1"/>
    </xf>
    <xf numFmtId="2" fontId="4" fillId="2" borderId="8" xfId="1" applyNumberFormat="1" applyFont="1" applyFill="1" applyBorder="1" applyAlignment="1" applyProtection="1">
      <alignment horizontal="left" vertical="center" shrinkToFit="1"/>
      <protection hidden="1"/>
    </xf>
    <xf numFmtId="2" fontId="7" fillId="2" borderId="8" xfId="1" applyNumberFormat="1" applyFont="1" applyFill="1" applyBorder="1" applyAlignment="1" applyProtection="1">
      <alignment horizontal="right" vertical="center" shrinkToFit="1"/>
      <protection hidden="1"/>
    </xf>
    <xf numFmtId="0" fontId="6" fillId="0" borderId="8" xfId="1" applyFont="1" applyFill="1" applyBorder="1" applyAlignment="1" applyProtection="1">
      <alignment horizontal="left" vertical="center"/>
      <protection hidden="1"/>
    </xf>
    <xf numFmtId="2" fontId="7" fillId="2" borderId="8" xfId="1" applyNumberFormat="1" applyFont="1" applyFill="1" applyBorder="1" applyAlignment="1" applyProtection="1">
      <alignment horizontal="left" vertical="center" shrinkToFit="1"/>
      <protection hidden="1"/>
    </xf>
    <xf numFmtId="0" fontId="1" fillId="9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right"/>
    </xf>
    <xf numFmtId="1" fontId="7" fillId="2" borderId="8" xfId="0" applyNumberFormat="1" applyFont="1" applyFill="1" applyBorder="1" applyAlignment="1" applyProtection="1">
      <alignment horizontal="center" vertical="center"/>
    </xf>
    <xf numFmtId="1" fontId="6" fillId="9" borderId="8" xfId="0" applyNumberFormat="1" applyFont="1" applyFill="1" applyBorder="1" applyAlignment="1" applyProtection="1">
      <alignment horizontal="right" vertical="center" shrinkToFit="1"/>
    </xf>
    <xf numFmtId="1" fontId="4" fillId="2" borderId="8" xfId="0" applyNumberFormat="1" applyFont="1" applyFill="1" applyBorder="1" applyAlignment="1" applyProtection="1">
      <alignment horizontal="center" vertical="center"/>
    </xf>
    <xf numFmtId="1" fontId="7" fillId="2" borderId="8" xfId="0" applyNumberFormat="1" applyFont="1" applyFill="1" applyBorder="1" applyAlignment="1" applyProtection="1">
      <alignment horizontal="right" vertical="center"/>
    </xf>
    <xf numFmtId="1" fontId="7" fillId="2" borderId="8" xfId="0" applyNumberFormat="1" applyFont="1" applyFill="1" applyBorder="1" applyAlignment="1" applyProtection="1">
      <alignment vertical="center"/>
    </xf>
    <xf numFmtId="0" fontId="4" fillId="5" borderId="8" xfId="1" applyFont="1" applyFill="1" applyBorder="1" applyAlignment="1" applyProtection="1">
      <alignment vertical="center"/>
      <protection hidden="1"/>
    </xf>
    <xf numFmtId="1" fontId="4" fillId="5" borderId="8" xfId="1" applyNumberFormat="1" applyFont="1" applyFill="1" applyBorder="1" applyAlignment="1" applyProtection="1">
      <alignment vertical="center"/>
      <protection hidden="1"/>
    </xf>
    <xf numFmtId="1" fontId="7" fillId="5" borderId="8" xfId="1" applyNumberFormat="1" applyFont="1" applyFill="1" applyBorder="1" applyAlignment="1" applyProtection="1">
      <alignment horizontal="right"/>
      <protection hidden="1"/>
    </xf>
    <xf numFmtId="1" fontId="7" fillId="5" borderId="8" xfId="1" applyNumberFormat="1" applyFont="1" applyFill="1" applyBorder="1" applyAlignment="1" applyProtection="1">
      <protection hidden="1"/>
    </xf>
    <xf numFmtId="1" fontId="0" fillId="0" borderId="8" xfId="0" applyNumberFormat="1" applyBorder="1" applyAlignment="1" applyProtection="1">
      <alignment horizontal="right" vertical="center" shrinkToFit="1"/>
    </xf>
    <xf numFmtId="1" fontId="4" fillId="0" borderId="8" xfId="0" applyNumberFormat="1" applyFont="1" applyFill="1" applyBorder="1" applyAlignment="1" applyProtection="1">
      <alignment vertical="center"/>
    </xf>
    <xf numFmtId="1" fontId="4" fillId="0" borderId="8" xfId="0" applyNumberFormat="1" applyFont="1" applyFill="1" applyBorder="1" applyAlignment="1" applyProtection="1">
      <alignment horizontal="right" vertical="center"/>
    </xf>
    <xf numFmtId="1" fontId="0" fillId="0" borderId="8" xfId="0" applyNumberFormat="1" applyBorder="1" applyAlignment="1" applyProtection="1">
      <alignment horizontal="right" shrinkToFit="1"/>
      <protection locked="0"/>
    </xf>
    <xf numFmtId="1" fontId="0" fillId="0" borderId="8" xfId="0" applyNumberFormat="1" applyBorder="1" applyAlignment="1" applyProtection="1">
      <alignment horizontal="right" shrinkToFit="1"/>
      <protection hidden="1"/>
    </xf>
    <xf numFmtId="1" fontId="4" fillId="2" borderId="8" xfId="0" applyNumberFormat="1" applyFont="1" applyFill="1" applyBorder="1" applyAlignment="1" applyProtection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1" fontId="4" fillId="2" borderId="8" xfId="0" applyNumberFormat="1" applyFont="1" applyFill="1" applyBorder="1" applyAlignment="1" applyProtection="1">
      <alignment horizontal="right" vertical="center"/>
      <protection hidden="1"/>
    </xf>
    <xf numFmtId="1" fontId="4" fillId="2" borderId="8" xfId="0" applyNumberFormat="1" applyFont="1" applyFill="1" applyBorder="1" applyAlignment="1" applyProtection="1">
      <alignment vertical="center"/>
      <protection hidden="1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1" fontId="0" fillId="0" borderId="8" xfId="0" applyNumberFormat="1" applyBorder="1" applyAlignment="1" applyProtection="1">
      <alignment horizontal="right" vertical="center" shrinkToFit="1"/>
      <protection locked="0"/>
    </xf>
    <xf numFmtId="1" fontId="1" fillId="0" borderId="8" xfId="0" applyNumberFormat="1" applyFont="1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vertical="center" shrinkToFit="1"/>
    </xf>
    <xf numFmtId="0" fontId="1" fillId="0" borderId="8" xfId="0" applyFont="1" applyBorder="1" applyAlignment="1">
      <alignment vertical="center"/>
    </xf>
    <xf numFmtId="1" fontId="4" fillId="2" borderId="8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0</xdr:rowOff>
    </xdr:from>
    <xdr:to>
      <xdr:col>9</xdr:col>
      <xdr:colOff>352425</xdr:colOff>
      <xdr:row>5</xdr:row>
      <xdr:rowOff>152400</xdr:rowOff>
    </xdr:to>
    <xdr:pic>
      <xdr:nvPicPr>
        <xdr:cNvPr id="2" name="Picture 1" descr="bom new logo 1508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0"/>
          <a:ext cx="2095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695325</xdr:colOff>
      <xdr:row>0</xdr:row>
      <xdr:rowOff>38100</xdr:rowOff>
    </xdr:from>
    <xdr:to>
      <xdr:col>9</xdr:col>
      <xdr:colOff>419100</xdr:colOff>
      <xdr:row>5</xdr:row>
      <xdr:rowOff>142875</xdr:rowOff>
    </xdr:to>
    <xdr:pic>
      <xdr:nvPicPr>
        <xdr:cNvPr id="2" name="Picture 1" descr="bom new logo 1508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100"/>
          <a:ext cx="2857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1</xdr:row>
      <xdr:rowOff>0</xdr:rowOff>
    </xdr:from>
    <xdr:to>
      <xdr:col>10</xdr:col>
      <xdr:colOff>333375</xdr:colOff>
      <xdr:row>4</xdr:row>
      <xdr:rowOff>133350</xdr:rowOff>
    </xdr:to>
    <xdr:pic>
      <xdr:nvPicPr>
        <xdr:cNvPr id="2" name="Picture 2" descr="bom new logo 1508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61925"/>
          <a:ext cx="2876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%20Backup/SLBC/Crop%20Loan%20Target%20and%20achievement/Crop%20Loan%203103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ns Dist wise"/>
      <sheetName val="Cons Bankwise"/>
      <sheetName val="Consolidation Agencywise"/>
      <sheetName val="Comparison"/>
      <sheetName val="Consolidation Banks &amp; Districts"/>
      <sheetName val="All Banks District wise"/>
      <sheetName val="Govt Div wise"/>
      <sheetName val="Toppers &amp; Laggards Dist"/>
      <sheetName val="Toppers &amp; Laggards Banks"/>
      <sheetName val="Ahmednagar"/>
      <sheetName val="Akola"/>
      <sheetName val="Amravati"/>
      <sheetName val="Aurangabad"/>
      <sheetName val="Beed"/>
      <sheetName val="Bhandara"/>
      <sheetName val="Buldhana"/>
      <sheetName val="Chandrapur"/>
      <sheetName val="Dhule"/>
      <sheetName val="Gadchiroli"/>
      <sheetName val="Gondia"/>
      <sheetName val="Hingoli"/>
      <sheetName val="Jalgaon"/>
      <sheetName val="Jalna"/>
      <sheetName val="Kolhapur"/>
      <sheetName val="Latur"/>
      <sheetName val="MumbaiCity"/>
      <sheetName val="MumbaiSub"/>
      <sheetName val="Nagpur"/>
      <sheetName val="Nanded"/>
      <sheetName val="Nandurbar"/>
      <sheetName val="Nasik"/>
      <sheetName val="Osmanabad"/>
      <sheetName val="Palghar"/>
      <sheetName val="Parbhani"/>
      <sheetName val="Pune"/>
      <sheetName val="Raigad"/>
      <sheetName val="Ratnagiri"/>
      <sheetName val="Sangli"/>
      <sheetName val="Satara"/>
      <sheetName val="Sindhudurg"/>
      <sheetName val="Solapur"/>
      <sheetName val="Thane"/>
      <sheetName val="Wardha"/>
      <sheetName val="Washim"/>
      <sheetName val="Yavatmal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G8">
            <v>17849</v>
          </cell>
          <cell r="H8">
            <v>15914</v>
          </cell>
          <cell r="I8">
            <v>6630</v>
          </cell>
          <cell r="J8">
            <v>8188</v>
          </cell>
          <cell r="N8">
            <v>24479</v>
          </cell>
          <cell r="O8">
            <v>24102</v>
          </cell>
        </row>
        <row r="9">
          <cell r="G9">
            <v>5580</v>
          </cell>
          <cell r="H9">
            <v>5403</v>
          </cell>
          <cell r="I9">
            <v>2122</v>
          </cell>
          <cell r="J9">
            <v>2828.34</v>
          </cell>
          <cell r="N9">
            <v>7702</v>
          </cell>
          <cell r="O9">
            <v>8231.34</v>
          </cell>
        </row>
        <row r="10">
          <cell r="G10">
            <v>20570</v>
          </cell>
          <cell r="H10">
            <v>27945</v>
          </cell>
          <cell r="I10">
            <v>11958</v>
          </cell>
          <cell r="J10">
            <v>20204</v>
          </cell>
          <cell r="N10">
            <v>32528</v>
          </cell>
          <cell r="O10">
            <v>48149</v>
          </cell>
        </row>
        <row r="11">
          <cell r="G11">
            <v>4324</v>
          </cell>
          <cell r="H11">
            <v>5979.2056448000003</v>
          </cell>
          <cell r="I11">
            <v>4429</v>
          </cell>
          <cell r="J11">
            <v>3450</v>
          </cell>
          <cell r="N11">
            <v>8753</v>
          </cell>
          <cell r="O11">
            <v>9429.2056448000003</v>
          </cell>
        </row>
        <row r="12">
          <cell r="G12">
            <v>23507</v>
          </cell>
          <cell r="H12">
            <v>27491.38</v>
          </cell>
          <cell r="I12">
            <v>10728</v>
          </cell>
          <cell r="J12">
            <v>16175</v>
          </cell>
          <cell r="N12">
            <v>34235</v>
          </cell>
          <cell r="O12">
            <v>43666.380000000005</v>
          </cell>
        </row>
        <row r="13">
          <cell r="G13">
            <v>2511</v>
          </cell>
          <cell r="H13">
            <v>2571.65</v>
          </cell>
          <cell r="I13">
            <v>776</v>
          </cell>
          <cell r="J13">
            <v>1472.36</v>
          </cell>
          <cell r="N13">
            <v>3287</v>
          </cell>
          <cell r="O13">
            <v>4044.01</v>
          </cell>
        </row>
        <row r="14">
          <cell r="G14">
            <v>4751</v>
          </cell>
          <cell r="H14">
            <v>4321</v>
          </cell>
          <cell r="I14">
            <v>2689</v>
          </cell>
          <cell r="J14">
            <v>3378</v>
          </cell>
          <cell r="N14">
            <v>7440</v>
          </cell>
          <cell r="O14">
            <v>7699</v>
          </cell>
        </row>
        <row r="15">
          <cell r="G15">
            <v>192</v>
          </cell>
          <cell r="H15">
            <v>228.7</v>
          </cell>
          <cell r="I15">
            <v>59</v>
          </cell>
          <cell r="J15">
            <v>124.99</v>
          </cell>
          <cell r="N15">
            <v>251</v>
          </cell>
          <cell r="O15">
            <v>353.69</v>
          </cell>
        </row>
        <row r="16">
          <cell r="G16">
            <v>3870</v>
          </cell>
          <cell r="H16">
            <v>5063.87</v>
          </cell>
          <cell r="I16">
            <v>763</v>
          </cell>
          <cell r="J16">
            <v>1434.93</v>
          </cell>
          <cell r="N16">
            <v>4633</v>
          </cell>
          <cell r="O16">
            <v>6498.8</v>
          </cell>
        </row>
        <row r="17">
          <cell r="G17">
            <v>20624</v>
          </cell>
          <cell r="H17">
            <v>38753.599999999999</v>
          </cell>
          <cell r="I17">
            <v>6281</v>
          </cell>
          <cell r="J17">
            <v>18946.53</v>
          </cell>
          <cell r="N17">
            <v>26905</v>
          </cell>
          <cell r="O17">
            <v>57700.13</v>
          </cell>
        </row>
        <row r="18">
          <cell r="G18">
            <v>957</v>
          </cell>
          <cell r="H18">
            <v>1120.27</v>
          </cell>
          <cell r="I18">
            <v>361</v>
          </cell>
          <cell r="J18">
            <v>503.83</v>
          </cell>
          <cell r="N18">
            <v>1318</v>
          </cell>
          <cell r="O18">
            <v>1624.1</v>
          </cell>
        </row>
        <row r="19">
          <cell r="G19">
            <v>12014</v>
          </cell>
          <cell r="H19">
            <v>17241</v>
          </cell>
          <cell r="I19">
            <v>4674</v>
          </cell>
          <cell r="J19">
            <v>7883</v>
          </cell>
          <cell r="N19">
            <v>16688</v>
          </cell>
          <cell r="O19">
            <v>25124</v>
          </cell>
        </row>
        <row r="21">
          <cell r="G21">
            <v>925</v>
          </cell>
          <cell r="H21">
            <v>2810</v>
          </cell>
          <cell r="I21">
            <v>1553</v>
          </cell>
          <cell r="J21">
            <v>8110</v>
          </cell>
          <cell r="N21">
            <v>2478</v>
          </cell>
          <cell r="O21">
            <v>10920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251</v>
          </cell>
          <cell r="H25">
            <v>575.22</v>
          </cell>
          <cell r="I25">
            <v>187</v>
          </cell>
          <cell r="J25">
            <v>637.5</v>
          </cell>
          <cell r="N25">
            <v>438</v>
          </cell>
          <cell r="O25">
            <v>1212.72</v>
          </cell>
        </row>
        <row r="26">
          <cell r="G26">
            <v>4718</v>
          </cell>
          <cell r="H26">
            <v>7638.05</v>
          </cell>
          <cell r="I26">
            <v>1899</v>
          </cell>
          <cell r="J26">
            <v>5562.31</v>
          </cell>
          <cell r="N26">
            <v>6617</v>
          </cell>
          <cell r="O26">
            <v>13200.36</v>
          </cell>
        </row>
        <row r="27">
          <cell r="G27">
            <v>1647</v>
          </cell>
          <cell r="H27">
            <v>2612</v>
          </cell>
          <cell r="I27">
            <v>1385</v>
          </cell>
          <cell r="J27">
            <v>1989.64</v>
          </cell>
          <cell r="N27">
            <v>3032</v>
          </cell>
          <cell r="O27">
            <v>4601.6400000000003</v>
          </cell>
        </row>
        <row r="28">
          <cell r="G28">
            <v>4509</v>
          </cell>
          <cell r="H28">
            <v>6214.11</v>
          </cell>
          <cell r="I28">
            <v>315</v>
          </cell>
          <cell r="J28">
            <v>1381.95</v>
          </cell>
          <cell r="N28">
            <v>4824</v>
          </cell>
          <cell r="O28">
            <v>7596.0599999999995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1739</v>
          </cell>
          <cell r="H32">
            <v>2734.86</v>
          </cell>
          <cell r="I32">
            <v>88</v>
          </cell>
          <cell r="J32">
            <v>607.85</v>
          </cell>
          <cell r="N32">
            <v>1827</v>
          </cell>
          <cell r="O32">
            <v>3342.71</v>
          </cell>
        </row>
        <row r="33">
          <cell r="G33">
            <v>93</v>
          </cell>
          <cell r="H33">
            <v>205.04</v>
          </cell>
          <cell r="I33">
            <v>54</v>
          </cell>
          <cell r="J33">
            <v>235.29</v>
          </cell>
          <cell r="N33">
            <v>147</v>
          </cell>
          <cell r="O33">
            <v>440.33</v>
          </cell>
        </row>
        <row r="34">
          <cell r="G34">
            <v>1265</v>
          </cell>
          <cell r="H34">
            <v>668.72</v>
          </cell>
          <cell r="I34">
            <v>1332</v>
          </cell>
          <cell r="J34">
            <v>934</v>
          </cell>
          <cell r="N34">
            <v>2597</v>
          </cell>
          <cell r="O34">
            <v>1602.72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1124</v>
          </cell>
          <cell r="H50">
            <v>1174.33</v>
          </cell>
          <cell r="I50">
            <v>919</v>
          </cell>
          <cell r="J50">
            <v>1090</v>
          </cell>
          <cell r="N50">
            <v>2043</v>
          </cell>
          <cell r="O50">
            <v>2264.33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2744</v>
          </cell>
          <cell r="N52">
            <v>2043</v>
          </cell>
          <cell r="O52">
            <v>2264.33</v>
          </cell>
        </row>
        <row r="53">
          <cell r="G53">
            <v>297871</v>
          </cell>
          <cell r="H53">
            <v>170308</v>
          </cell>
          <cell r="I53">
            <v>53580</v>
          </cell>
          <cell r="J53">
            <v>43688.5</v>
          </cell>
          <cell r="N53">
            <v>351451</v>
          </cell>
          <cell r="O53">
            <v>213996.5</v>
          </cell>
        </row>
        <row r="54">
          <cell r="M54">
            <v>288792</v>
          </cell>
          <cell r="O54">
            <v>213996.5</v>
          </cell>
        </row>
        <row r="55">
          <cell r="N55">
            <v>0</v>
          </cell>
          <cell r="O55">
            <v>0</v>
          </cell>
        </row>
        <row r="57">
          <cell r="C57">
            <v>497188</v>
          </cell>
          <cell r="D57">
            <v>375300</v>
          </cell>
          <cell r="E57">
            <v>267625</v>
          </cell>
          <cell r="F57">
            <v>202300</v>
          </cell>
          <cell r="G57">
            <v>430891</v>
          </cell>
          <cell r="H57">
            <v>346973.00564479997</v>
          </cell>
          <cell r="I57">
            <v>112782</v>
          </cell>
          <cell r="J57">
            <v>148826.01999999999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1">
        <row r="8">
          <cell r="G8">
            <v>4385</v>
          </cell>
          <cell r="H8">
            <v>7479</v>
          </cell>
          <cell r="I8">
            <v>283</v>
          </cell>
          <cell r="J8">
            <v>473</v>
          </cell>
          <cell r="N8">
            <v>4668</v>
          </cell>
          <cell r="O8">
            <v>7952</v>
          </cell>
        </row>
        <row r="9">
          <cell r="G9">
            <v>2147</v>
          </cell>
          <cell r="H9">
            <v>2203</v>
          </cell>
          <cell r="I9">
            <v>40</v>
          </cell>
          <cell r="J9">
            <v>30</v>
          </cell>
          <cell r="N9">
            <v>2187</v>
          </cell>
          <cell r="O9">
            <v>2233</v>
          </cell>
        </row>
        <row r="10">
          <cell r="G10">
            <v>7371</v>
          </cell>
          <cell r="H10">
            <v>13730.57</v>
          </cell>
          <cell r="I10">
            <v>267</v>
          </cell>
          <cell r="J10">
            <v>378.86599999999999</v>
          </cell>
          <cell r="N10">
            <v>7638</v>
          </cell>
          <cell r="O10">
            <v>14109.436</v>
          </cell>
        </row>
        <row r="11">
          <cell r="G11">
            <v>2421</v>
          </cell>
          <cell r="H11">
            <v>3037.6169239000001</v>
          </cell>
          <cell r="I11">
            <v>270</v>
          </cell>
          <cell r="J11">
            <v>243</v>
          </cell>
          <cell r="N11">
            <v>2691</v>
          </cell>
          <cell r="O11">
            <v>3280.6169239000001</v>
          </cell>
        </row>
        <row r="12">
          <cell r="G12">
            <v>9633</v>
          </cell>
          <cell r="H12">
            <v>14830.86</v>
          </cell>
          <cell r="I12">
            <v>4170</v>
          </cell>
          <cell r="J12">
            <v>3566.66</v>
          </cell>
          <cell r="N12">
            <v>13803</v>
          </cell>
          <cell r="O12">
            <v>18397.52</v>
          </cell>
        </row>
        <row r="13">
          <cell r="G13">
            <v>749</v>
          </cell>
          <cell r="H13">
            <v>869.72</v>
          </cell>
          <cell r="I13">
            <v>19</v>
          </cell>
          <cell r="J13">
            <v>17</v>
          </cell>
          <cell r="N13">
            <v>768</v>
          </cell>
          <cell r="O13">
            <v>886.72</v>
          </cell>
        </row>
        <row r="14">
          <cell r="G14">
            <v>833</v>
          </cell>
          <cell r="H14">
            <v>2080</v>
          </cell>
          <cell r="I14">
            <v>10</v>
          </cell>
          <cell r="J14">
            <v>4</v>
          </cell>
          <cell r="N14">
            <v>843</v>
          </cell>
          <cell r="O14">
            <v>2084</v>
          </cell>
        </row>
        <row r="15">
          <cell r="G15">
            <v>109</v>
          </cell>
          <cell r="H15">
            <v>107</v>
          </cell>
          <cell r="I15">
            <v>0</v>
          </cell>
          <cell r="J15">
            <v>0</v>
          </cell>
          <cell r="N15">
            <v>109</v>
          </cell>
          <cell r="O15">
            <v>107</v>
          </cell>
        </row>
        <row r="16">
          <cell r="G16">
            <v>2661</v>
          </cell>
          <cell r="H16">
            <v>3487</v>
          </cell>
          <cell r="I16">
            <v>308</v>
          </cell>
          <cell r="J16">
            <v>492.46</v>
          </cell>
          <cell r="N16">
            <v>2969</v>
          </cell>
          <cell r="O16">
            <v>3979.46</v>
          </cell>
        </row>
        <row r="17">
          <cell r="G17">
            <v>14929</v>
          </cell>
          <cell r="H17">
            <v>16424</v>
          </cell>
          <cell r="I17">
            <v>3200</v>
          </cell>
          <cell r="J17">
            <v>750</v>
          </cell>
          <cell r="N17">
            <v>18129</v>
          </cell>
          <cell r="O17">
            <v>17174</v>
          </cell>
        </row>
        <row r="18">
          <cell r="G18">
            <v>551</v>
          </cell>
          <cell r="H18">
            <v>497</v>
          </cell>
          <cell r="I18">
            <v>2</v>
          </cell>
          <cell r="J18">
            <v>2</v>
          </cell>
          <cell r="N18">
            <v>553</v>
          </cell>
          <cell r="O18">
            <v>499</v>
          </cell>
        </row>
        <row r="19">
          <cell r="G19">
            <v>2049</v>
          </cell>
          <cell r="H19">
            <v>1973</v>
          </cell>
          <cell r="I19">
            <v>42</v>
          </cell>
          <cell r="J19">
            <v>48</v>
          </cell>
          <cell r="N19">
            <v>2091</v>
          </cell>
          <cell r="O19">
            <v>2021</v>
          </cell>
        </row>
        <row r="21">
          <cell r="G21">
            <v>110</v>
          </cell>
          <cell r="H21">
            <v>189</v>
          </cell>
          <cell r="I21">
            <v>2</v>
          </cell>
          <cell r="J21">
            <v>4</v>
          </cell>
          <cell r="N21">
            <v>112</v>
          </cell>
          <cell r="O21">
            <v>193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289</v>
          </cell>
          <cell r="H26">
            <v>742</v>
          </cell>
          <cell r="I26">
            <v>194</v>
          </cell>
          <cell r="J26">
            <v>565</v>
          </cell>
          <cell r="N26">
            <v>483</v>
          </cell>
          <cell r="O26">
            <v>1307</v>
          </cell>
        </row>
        <row r="27">
          <cell r="G27">
            <v>254</v>
          </cell>
          <cell r="H27">
            <v>383</v>
          </cell>
          <cell r="I27">
            <v>488</v>
          </cell>
          <cell r="J27">
            <v>553</v>
          </cell>
          <cell r="N27">
            <v>742</v>
          </cell>
          <cell r="O27">
            <v>936</v>
          </cell>
        </row>
        <row r="28">
          <cell r="G28">
            <v>189</v>
          </cell>
          <cell r="H28">
            <v>243</v>
          </cell>
          <cell r="I28">
            <v>30</v>
          </cell>
          <cell r="J28">
            <v>28</v>
          </cell>
          <cell r="N28">
            <v>219</v>
          </cell>
          <cell r="O28">
            <v>271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3</v>
          </cell>
          <cell r="H30">
            <v>3</v>
          </cell>
          <cell r="I30">
            <v>16</v>
          </cell>
          <cell r="J30">
            <v>482</v>
          </cell>
          <cell r="N30">
            <v>19</v>
          </cell>
          <cell r="O30">
            <v>485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11229</v>
          </cell>
          <cell r="H51">
            <v>11555</v>
          </cell>
          <cell r="I51">
            <v>1537</v>
          </cell>
          <cell r="J51">
            <v>1946.6051400002634</v>
          </cell>
          <cell r="N51">
            <v>12766</v>
          </cell>
          <cell r="O51">
            <v>13501.605140000263</v>
          </cell>
        </row>
        <row r="52">
          <cell r="M52">
            <v>12000</v>
          </cell>
          <cell r="N52">
            <v>12766</v>
          </cell>
          <cell r="O52">
            <v>13501.605140000263</v>
          </cell>
        </row>
        <row r="53">
          <cell r="G53">
            <v>58210</v>
          </cell>
          <cell r="H53">
            <v>49447</v>
          </cell>
          <cell r="I53">
            <v>340</v>
          </cell>
          <cell r="J53">
            <v>168</v>
          </cell>
          <cell r="N53">
            <v>58550</v>
          </cell>
          <cell r="O53">
            <v>49615</v>
          </cell>
        </row>
        <row r="54">
          <cell r="M54">
            <v>78001</v>
          </cell>
          <cell r="O54">
            <v>49615</v>
          </cell>
        </row>
        <row r="55">
          <cell r="N55">
            <v>0</v>
          </cell>
          <cell r="O55">
            <v>0</v>
          </cell>
        </row>
        <row r="57">
          <cell r="C57">
            <v>142635</v>
          </cell>
          <cell r="D57">
            <v>114100</v>
          </cell>
          <cell r="E57">
            <v>32490</v>
          </cell>
          <cell r="F57">
            <v>25900</v>
          </cell>
          <cell r="G57">
            <v>118122</v>
          </cell>
          <cell r="H57">
            <v>129280.7669239</v>
          </cell>
          <cell r="I57">
            <v>11218</v>
          </cell>
          <cell r="J57">
            <v>9751.5911400002624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2">
        <row r="8">
          <cell r="G8">
            <v>2688</v>
          </cell>
          <cell r="H8">
            <v>3677</v>
          </cell>
          <cell r="I8">
            <v>968</v>
          </cell>
          <cell r="J8">
            <v>1428</v>
          </cell>
          <cell r="N8">
            <v>3656</v>
          </cell>
          <cell r="O8">
            <v>5105</v>
          </cell>
        </row>
        <row r="9">
          <cell r="G9">
            <v>2363</v>
          </cell>
          <cell r="H9">
            <v>2349</v>
          </cell>
          <cell r="I9">
            <v>391</v>
          </cell>
          <cell r="J9">
            <v>471</v>
          </cell>
          <cell r="N9">
            <v>2754</v>
          </cell>
          <cell r="O9">
            <v>2820</v>
          </cell>
        </row>
        <row r="10">
          <cell r="G10">
            <v>14897</v>
          </cell>
          <cell r="H10">
            <v>16005</v>
          </cell>
          <cell r="I10">
            <v>2213</v>
          </cell>
          <cell r="J10">
            <v>3369</v>
          </cell>
          <cell r="N10">
            <v>17110</v>
          </cell>
          <cell r="O10">
            <v>19374</v>
          </cell>
        </row>
        <row r="11">
          <cell r="G11">
            <v>1007</v>
          </cell>
          <cell r="H11">
            <v>1105.8984490999999</v>
          </cell>
          <cell r="I11">
            <v>299</v>
          </cell>
          <cell r="J11">
            <v>285</v>
          </cell>
          <cell r="N11">
            <v>1306</v>
          </cell>
          <cell r="O11">
            <v>1390.8984490999999</v>
          </cell>
        </row>
        <row r="12">
          <cell r="G12">
            <v>12874</v>
          </cell>
          <cell r="H12">
            <v>12814</v>
          </cell>
          <cell r="I12">
            <v>10772</v>
          </cell>
          <cell r="J12">
            <v>9959</v>
          </cell>
          <cell r="N12">
            <v>23646</v>
          </cell>
          <cell r="O12">
            <v>22773</v>
          </cell>
        </row>
        <row r="13">
          <cell r="G13">
            <v>1736</v>
          </cell>
          <cell r="H13">
            <v>1447</v>
          </cell>
          <cell r="I13">
            <v>162</v>
          </cell>
          <cell r="J13">
            <v>156</v>
          </cell>
          <cell r="N13">
            <v>1898</v>
          </cell>
          <cell r="O13">
            <v>1603</v>
          </cell>
        </row>
        <row r="14">
          <cell r="G14">
            <v>293</v>
          </cell>
          <cell r="H14">
            <v>314</v>
          </cell>
          <cell r="I14">
            <v>115</v>
          </cell>
          <cell r="J14">
            <v>137</v>
          </cell>
          <cell r="N14">
            <v>408</v>
          </cell>
          <cell r="O14">
            <v>451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216</v>
          </cell>
          <cell r="H16">
            <v>330</v>
          </cell>
          <cell r="I16">
            <v>270</v>
          </cell>
          <cell r="J16">
            <v>465</v>
          </cell>
          <cell r="N16">
            <v>486</v>
          </cell>
          <cell r="O16">
            <v>795</v>
          </cell>
        </row>
        <row r="17">
          <cell r="G17">
            <v>19412</v>
          </cell>
          <cell r="H17">
            <v>21788</v>
          </cell>
          <cell r="I17">
            <v>10425</v>
          </cell>
          <cell r="J17">
            <v>10985</v>
          </cell>
          <cell r="N17">
            <v>29837</v>
          </cell>
          <cell r="O17">
            <v>32773</v>
          </cell>
        </row>
        <row r="18">
          <cell r="G18">
            <v>274</v>
          </cell>
          <cell r="H18">
            <v>326</v>
          </cell>
          <cell r="I18">
            <v>870</v>
          </cell>
          <cell r="J18">
            <v>1721</v>
          </cell>
          <cell r="N18">
            <v>1144</v>
          </cell>
          <cell r="O18">
            <v>2047</v>
          </cell>
        </row>
        <row r="19">
          <cell r="G19">
            <v>2708</v>
          </cell>
          <cell r="H19">
            <v>3710</v>
          </cell>
          <cell r="I19">
            <v>78</v>
          </cell>
          <cell r="J19">
            <v>79</v>
          </cell>
          <cell r="N19">
            <v>2786</v>
          </cell>
          <cell r="O19">
            <v>3789</v>
          </cell>
        </row>
        <row r="21">
          <cell r="G21">
            <v>268</v>
          </cell>
          <cell r="H21">
            <v>395</v>
          </cell>
          <cell r="I21">
            <v>208</v>
          </cell>
          <cell r="J21">
            <v>327</v>
          </cell>
          <cell r="N21">
            <v>476</v>
          </cell>
          <cell r="O21">
            <v>722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568</v>
          </cell>
          <cell r="H26">
            <v>1433</v>
          </cell>
          <cell r="I26">
            <v>331</v>
          </cell>
          <cell r="J26">
            <v>1103.6202000000003</v>
          </cell>
          <cell r="N26">
            <v>899</v>
          </cell>
          <cell r="O26">
            <v>2536.6202000000003</v>
          </cell>
        </row>
        <row r="27">
          <cell r="G27">
            <v>157</v>
          </cell>
          <cell r="H27">
            <v>244</v>
          </cell>
          <cell r="I27">
            <v>372</v>
          </cell>
          <cell r="J27">
            <v>477</v>
          </cell>
          <cell r="N27">
            <v>529</v>
          </cell>
          <cell r="O27">
            <v>721</v>
          </cell>
        </row>
        <row r="28">
          <cell r="G28">
            <v>210</v>
          </cell>
          <cell r="H28">
            <v>273</v>
          </cell>
          <cell r="I28">
            <v>37</v>
          </cell>
          <cell r="J28">
            <v>54</v>
          </cell>
          <cell r="N28">
            <v>247</v>
          </cell>
          <cell r="O28">
            <v>327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7</v>
          </cell>
          <cell r="H30">
            <v>188</v>
          </cell>
          <cell r="I30">
            <v>5</v>
          </cell>
          <cell r="J30">
            <v>62</v>
          </cell>
          <cell r="N30">
            <v>12</v>
          </cell>
          <cell r="O30">
            <v>250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9</v>
          </cell>
          <cell r="H33">
            <v>9</v>
          </cell>
          <cell r="I33">
            <v>7</v>
          </cell>
          <cell r="J33">
            <v>13.48</v>
          </cell>
          <cell r="N33">
            <v>16</v>
          </cell>
          <cell r="O33">
            <v>22.48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1088</v>
          </cell>
          <cell r="H51">
            <v>1316</v>
          </cell>
          <cell r="I51">
            <v>121</v>
          </cell>
          <cell r="J51">
            <v>172</v>
          </cell>
          <cell r="N51">
            <v>1209</v>
          </cell>
          <cell r="O51">
            <v>1488</v>
          </cell>
        </row>
        <row r="52">
          <cell r="M52">
            <v>1900</v>
          </cell>
          <cell r="N52">
            <v>1209</v>
          </cell>
          <cell r="O52">
            <v>1488</v>
          </cell>
        </row>
        <row r="53">
          <cell r="G53">
            <v>51364</v>
          </cell>
          <cell r="H53">
            <v>40706.269999999997</v>
          </cell>
          <cell r="I53">
            <v>1038</v>
          </cell>
          <cell r="J53">
            <v>771</v>
          </cell>
          <cell r="N53">
            <v>52402</v>
          </cell>
          <cell r="O53">
            <v>41477.269999999997</v>
          </cell>
        </row>
        <row r="54">
          <cell r="M54">
            <v>70501</v>
          </cell>
          <cell r="O54">
            <v>41477.269999999997</v>
          </cell>
        </row>
        <row r="55">
          <cell r="N55">
            <v>0</v>
          </cell>
          <cell r="O55">
            <v>0</v>
          </cell>
        </row>
        <row r="57">
          <cell r="G57">
            <v>112139</v>
          </cell>
          <cell r="H57">
            <v>108430.16844909999</v>
          </cell>
          <cell r="I57">
            <v>28682</v>
          </cell>
          <cell r="J57">
            <v>32035.100200000001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3">
        <row r="8">
          <cell r="G8">
            <v>7025</v>
          </cell>
          <cell r="H8">
            <v>5602.45</v>
          </cell>
          <cell r="I8">
            <v>3897</v>
          </cell>
          <cell r="J8">
            <v>2779.79</v>
          </cell>
          <cell r="N8">
            <v>10922</v>
          </cell>
          <cell r="O8">
            <v>8382.24</v>
          </cell>
        </row>
        <row r="9">
          <cell r="G9">
            <v>2780</v>
          </cell>
          <cell r="H9">
            <v>2015.34</v>
          </cell>
          <cell r="I9">
            <v>840</v>
          </cell>
          <cell r="J9">
            <v>688.1</v>
          </cell>
          <cell r="N9">
            <v>3620</v>
          </cell>
          <cell r="O9">
            <v>2703.44</v>
          </cell>
        </row>
        <row r="10">
          <cell r="G10">
            <v>15566</v>
          </cell>
          <cell r="H10">
            <v>12702.75</v>
          </cell>
          <cell r="I10">
            <v>5600</v>
          </cell>
          <cell r="J10">
            <v>6982.6828299999997</v>
          </cell>
          <cell r="N10">
            <v>21166</v>
          </cell>
          <cell r="O10">
            <v>19685.432829999998</v>
          </cell>
        </row>
        <row r="11">
          <cell r="G11">
            <v>363</v>
          </cell>
          <cell r="H11">
            <v>430.7717667</v>
          </cell>
          <cell r="I11">
            <v>182</v>
          </cell>
          <cell r="J11">
            <v>147</v>
          </cell>
          <cell r="N11">
            <v>545</v>
          </cell>
          <cell r="O11">
            <v>577.77176669999994</v>
          </cell>
        </row>
        <row r="12">
          <cell r="G12">
            <v>4016</v>
          </cell>
          <cell r="H12">
            <v>3039</v>
          </cell>
          <cell r="I12">
            <v>6645</v>
          </cell>
          <cell r="J12">
            <v>5579.82</v>
          </cell>
          <cell r="N12">
            <v>10661</v>
          </cell>
          <cell r="O12">
            <v>8618.82</v>
          </cell>
        </row>
        <row r="13">
          <cell r="G13">
            <v>1234</v>
          </cell>
          <cell r="H13">
            <v>1354</v>
          </cell>
          <cell r="I13">
            <v>408</v>
          </cell>
          <cell r="J13">
            <v>464</v>
          </cell>
          <cell r="N13">
            <v>1642</v>
          </cell>
          <cell r="O13">
            <v>1818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1</v>
          </cell>
          <cell r="J15">
            <v>3</v>
          </cell>
          <cell r="N15">
            <v>1</v>
          </cell>
          <cell r="O15">
            <v>3</v>
          </cell>
        </row>
        <row r="16">
          <cell r="G16">
            <v>229</v>
          </cell>
          <cell r="H16">
            <v>355</v>
          </cell>
          <cell r="I16">
            <v>467</v>
          </cell>
          <cell r="J16">
            <v>751.19</v>
          </cell>
          <cell r="N16">
            <v>696</v>
          </cell>
          <cell r="O16">
            <v>1106.19</v>
          </cell>
        </row>
        <row r="17">
          <cell r="G17">
            <v>13211</v>
          </cell>
          <cell r="H17">
            <v>13023</v>
          </cell>
          <cell r="I17">
            <v>21772</v>
          </cell>
          <cell r="J17">
            <v>20660</v>
          </cell>
          <cell r="N17">
            <v>34983</v>
          </cell>
          <cell r="O17">
            <v>33683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621</v>
          </cell>
          <cell r="H19">
            <v>717</v>
          </cell>
          <cell r="I19">
            <v>980</v>
          </cell>
          <cell r="J19">
            <v>1130</v>
          </cell>
          <cell r="N19">
            <v>1601</v>
          </cell>
          <cell r="O19">
            <v>1847</v>
          </cell>
        </row>
        <row r="21">
          <cell r="G21">
            <v>458</v>
          </cell>
          <cell r="H21">
            <v>976</v>
          </cell>
          <cell r="I21">
            <v>620</v>
          </cell>
          <cell r="J21">
            <v>1324</v>
          </cell>
          <cell r="N21">
            <v>1078</v>
          </cell>
          <cell r="O21">
            <v>2300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1</v>
          </cell>
          <cell r="H25">
            <v>100</v>
          </cell>
          <cell r="I25">
            <v>0</v>
          </cell>
          <cell r="J25">
            <v>0</v>
          </cell>
          <cell r="N25">
            <v>1</v>
          </cell>
          <cell r="O25">
            <v>100</v>
          </cell>
        </row>
        <row r="26">
          <cell r="G26">
            <v>3781</v>
          </cell>
          <cell r="H26">
            <v>6241</v>
          </cell>
          <cell r="I26">
            <v>1753</v>
          </cell>
          <cell r="J26">
            <v>3756.49</v>
          </cell>
          <cell r="N26">
            <v>5534</v>
          </cell>
          <cell r="O26">
            <v>9997.49</v>
          </cell>
        </row>
        <row r="27">
          <cell r="G27">
            <v>677</v>
          </cell>
          <cell r="H27">
            <v>1057</v>
          </cell>
          <cell r="I27">
            <v>998</v>
          </cell>
          <cell r="J27">
            <v>1158</v>
          </cell>
          <cell r="N27">
            <v>1675</v>
          </cell>
          <cell r="O27">
            <v>2215</v>
          </cell>
        </row>
        <row r="28">
          <cell r="G28">
            <v>309</v>
          </cell>
          <cell r="H28">
            <v>463.89</v>
          </cell>
          <cell r="I28">
            <v>244</v>
          </cell>
          <cell r="J28">
            <v>331</v>
          </cell>
          <cell r="N28">
            <v>553</v>
          </cell>
          <cell r="O28">
            <v>794.89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86</v>
          </cell>
          <cell r="H33">
            <v>143</v>
          </cell>
          <cell r="I33">
            <v>75</v>
          </cell>
          <cell r="J33">
            <v>342.9</v>
          </cell>
          <cell r="N33">
            <v>161</v>
          </cell>
          <cell r="O33">
            <v>485.9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21583</v>
          </cell>
          <cell r="H50">
            <v>18405.560000000001</v>
          </cell>
          <cell r="I50">
            <v>3275</v>
          </cell>
          <cell r="J50">
            <v>3760.54</v>
          </cell>
          <cell r="N50">
            <v>24858</v>
          </cell>
          <cell r="O50">
            <v>22166.100000000002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22156</v>
          </cell>
          <cell r="N52">
            <v>24858</v>
          </cell>
          <cell r="O52">
            <v>22166.100000000002</v>
          </cell>
        </row>
        <row r="53">
          <cell r="G53">
            <v>119653</v>
          </cell>
          <cell r="H53">
            <v>39123.65</v>
          </cell>
          <cell r="I53">
            <v>43409</v>
          </cell>
          <cell r="J53">
            <v>15158.62</v>
          </cell>
          <cell r="N53">
            <v>163062</v>
          </cell>
          <cell r="O53">
            <v>54282.270000000004</v>
          </cell>
        </row>
        <row r="54">
          <cell r="M54">
            <v>72500</v>
          </cell>
          <cell r="O54">
            <v>54282.270000000004</v>
          </cell>
        </row>
        <row r="55">
          <cell r="N55">
            <v>0</v>
          </cell>
          <cell r="O55">
            <v>0</v>
          </cell>
        </row>
        <row r="57">
          <cell r="G57">
            <v>191593</v>
          </cell>
          <cell r="H57">
            <v>105749.41176670001</v>
          </cell>
          <cell r="I57">
            <v>91166</v>
          </cell>
          <cell r="J57">
            <v>65017.132830000002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4">
        <row r="8">
          <cell r="G8">
            <v>4237</v>
          </cell>
          <cell r="H8">
            <v>4961</v>
          </cell>
          <cell r="I8">
            <v>2621</v>
          </cell>
          <cell r="J8">
            <v>3567</v>
          </cell>
          <cell r="N8">
            <v>6858</v>
          </cell>
          <cell r="O8">
            <v>8528</v>
          </cell>
        </row>
        <row r="9">
          <cell r="G9">
            <v>3063</v>
          </cell>
          <cell r="H9">
            <v>3110</v>
          </cell>
          <cell r="I9">
            <v>470</v>
          </cell>
          <cell r="J9">
            <v>474</v>
          </cell>
          <cell r="N9">
            <v>3533</v>
          </cell>
          <cell r="O9">
            <v>3584</v>
          </cell>
        </row>
        <row r="10">
          <cell r="G10">
            <v>4756</v>
          </cell>
          <cell r="H10">
            <v>4532</v>
          </cell>
          <cell r="I10">
            <v>2032</v>
          </cell>
          <cell r="J10">
            <v>2086</v>
          </cell>
          <cell r="N10">
            <v>6788</v>
          </cell>
          <cell r="O10">
            <v>6618</v>
          </cell>
        </row>
        <row r="11">
          <cell r="G11">
            <v>1703</v>
          </cell>
          <cell r="H11">
            <v>1422.6718959</v>
          </cell>
          <cell r="I11">
            <v>304</v>
          </cell>
          <cell r="J11">
            <v>335.66523039999998</v>
          </cell>
          <cell r="N11">
            <v>2007</v>
          </cell>
          <cell r="O11">
            <v>1758.3371262999999</v>
          </cell>
        </row>
        <row r="12">
          <cell r="G12">
            <v>2087</v>
          </cell>
          <cell r="H12">
            <v>2842</v>
          </cell>
          <cell r="I12">
            <v>3566</v>
          </cell>
          <cell r="J12">
            <v>2901.75</v>
          </cell>
          <cell r="N12">
            <v>5653</v>
          </cell>
          <cell r="O12">
            <v>5743.75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345</v>
          </cell>
          <cell r="H16">
            <v>426</v>
          </cell>
          <cell r="I16">
            <v>150</v>
          </cell>
          <cell r="J16">
            <v>85.29</v>
          </cell>
          <cell r="N16">
            <v>495</v>
          </cell>
          <cell r="O16">
            <v>511.29</v>
          </cell>
        </row>
        <row r="17">
          <cell r="G17">
            <v>38416</v>
          </cell>
          <cell r="H17">
            <v>33502</v>
          </cell>
          <cell r="I17">
            <v>39530</v>
          </cell>
          <cell r="J17">
            <v>35624</v>
          </cell>
          <cell r="N17">
            <v>77946</v>
          </cell>
          <cell r="O17">
            <v>69126</v>
          </cell>
        </row>
        <row r="18">
          <cell r="G18">
            <v>354</v>
          </cell>
          <cell r="H18">
            <v>288</v>
          </cell>
          <cell r="I18">
            <v>67</v>
          </cell>
          <cell r="J18">
            <v>40</v>
          </cell>
          <cell r="N18">
            <v>421</v>
          </cell>
          <cell r="O18">
            <v>328</v>
          </cell>
        </row>
        <row r="19">
          <cell r="G19">
            <v>400</v>
          </cell>
          <cell r="H19">
            <v>455</v>
          </cell>
          <cell r="I19">
            <v>173</v>
          </cell>
          <cell r="J19">
            <v>200</v>
          </cell>
          <cell r="N19">
            <v>573</v>
          </cell>
          <cell r="O19">
            <v>655</v>
          </cell>
        </row>
        <row r="21">
          <cell r="G21">
            <v>107</v>
          </cell>
          <cell r="H21">
            <v>541</v>
          </cell>
          <cell r="I21">
            <v>162</v>
          </cell>
          <cell r="J21">
            <v>703</v>
          </cell>
          <cell r="N21">
            <v>269</v>
          </cell>
          <cell r="O21">
            <v>1244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73</v>
          </cell>
          <cell r="H24">
            <v>280</v>
          </cell>
          <cell r="I24">
            <v>15</v>
          </cell>
          <cell r="J24">
            <v>19</v>
          </cell>
          <cell r="N24">
            <v>88</v>
          </cell>
          <cell r="O24">
            <v>299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890</v>
          </cell>
          <cell r="H26">
            <v>2522</v>
          </cell>
          <cell r="I26">
            <v>243</v>
          </cell>
          <cell r="J26">
            <v>718.73265000000015</v>
          </cell>
          <cell r="N26">
            <v>1133</v>
          </cell>
          <cell r="O26">
            <v>3240.7326499999999</v>
          </cell>
        </row>
        <row r="27">
          <cell r="G27">
            <v>261</v>
          </cell>
          <cell r="H27">
            <v>643</v>
          </cell>
          <cell r="I27">
            <v>792</v>
          </cell>
          <cell r="J27">
            <v>1075</v>
          </cell>
          <cell r="N27">
            <v>1053</v>
          </cell>
          <cell r="O27">
            <v>1718</v>
          </cell>
        </row>
        <row r="28">
          <cell r="G28">
            <v>1744</v>
          </cell>
          <cell r="H28">
            <v>2007</v>
          </cell>
          <cell r="I28">
            <v>737</v>
          </cell>
          <cell r="J28">
            <v>1020</v>
          </cell>
          <cell r="N28">
            <v>2481</v>
          </cell>
          <cell r="O28">
            <v>3027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117</v>
          </cell>
          <cell r="H33">
            <v>386</v>
          </cell>
          <cell r="I33">
            <v>34</v>
          </cell>
          <cell r="J33">
            <v>153.80000000000001</v>
          </cell>
          <cell r="N33">
            <v>151</v>
          </cell>
          <cell r="O33">
            <v>539.79999999999995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54358</v>
          </cell>
          <cell r="H50">
            <v>37453</v>
          </cell>
          <cell r="I50">
            <v>9058</v>
          </cell>
          <cell r="J50">
            <v>7424</v>
          </cell>
          <cell r="N50">
            <v>63416</v>
          </cell>
          <cell r="O50">
            <v>44877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50999</v>
          </cell>
          <cell r="N52">
            <v>63416</v>
          </cell>
          <cell r="O52">
            <v>44877</v>
          </cell>
        </row>
        <row r="53">
          <cell r="G53">
            <v>49066</v>
          </cell>
          <cell r="H53">
            <v>22123.72</v>
          </cell>
          <cell r="I53">
            <v>1086</v>
          </cell>
          <cell r="J53">
            <v>713</v>
          </cell>
          <cell r="N53">
            <v>50152</v>
          </cell>
          <cell r="O53">
            <v>22836.720000000001</v>
          </cell>
        </row>
        <row r="54">
          <cell r="M54">
            <v>26001</v>
          </cell>
          <cell r="O54">
            <v>22836.720000000001</v>
          </cell>
        </row>
        <row r="55">
          <cell r="N55">
            <v>0</v>
          </cell>
          <cell r="O55">
            <v>0</v>
          </cell>
        </row>
        <row r="57">
          <cell r="G57">
            <v>161977</v>
          </cell>
          <cell r="H57">
            <v>117494.3918959</v>
          </cell>
          <cell r="I57">
            <v>61040</v>
          </cell>
          <cell r="J57">
            <v>57140.237880400004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5">
        <row r="8">
          <cell r="G8">
            <v>256</v>
          </cell>
          <cell r="H8">
            <v>393</v>
          </cell>
          <cell r="I8">
            <v>42</v>
          </cell>
          <cell r="J8">
            <v>38</v>
          </cell>
          <cell r="N8">
            <v>298</v>
          </cell>
          <cell r="O8">
            <v>431</v>
          </cell>
        </row>
        <row r="9">
          <cell r="G9">
            <v>4348</v>
          </cell>
          <cell r="H9">
            <v>2983</v>
          </cell>
          <cell r="I9">
            <v>1129</v>
          </cell>
          <cell r="J9">
            <v>800</v>
          </cell>
          <cell r="N9">
            <v>5477</v>
          </cell>
          <cell r="O9">
            <v>3783</v>
          </cell>
        </row>
        <row r="10">
          <cell r="G10">
            <v>959</v>
          </cell>
          <cell r="H10">
            <v>784</v>
          </cell>
          <cell r="I10">
            <v>47</v>
          </cell>
          <cell r="J10">
            <v>39.53501</v>
          </cell>
          <cell r="N10">
            <v>1006</v>
          </cell>
          <cell r="O10">
            <v>823.53501000000006</v>
          </cell>
        </row>
        <row r="11">
          <cell r="G11">
            <v>1336</v>
          </cell>
          <cell r="H11">
            <v>967.22360600000013</v>
          </cell>
          <cell r="I11">
            <v>738</v>
          </cell>
          <cell r="J11">
            <v>612.43380420000005</v>
          </cell>
          <cell r="N11">
            <v>2074</v>
          </cell>
          <cell r="O11">
            <v>1579.6574102000002</v>
          </cell>
        </row>
        <row r="12">
          <cell r="G12">
            <v>555</v>
          </cell>
          <cell r="H12">
            <v>434</v>
          </cell>
          <cell r="I12">
            <v>223</v>
          </cell>
          <cell r="J12">
            <v>176</v>
          </cell>
          <cell r="N12">
            <v>778</v>
          </cell>
          <cell r="O12">
            <v>610</v>
          </cell>
        </row>
        <row r="13">
          <cell r="G13">
            <v>498</v>
          </cell>
          <cell r="H13">
            <v>605</v>
          </cell>
          <cell r="I13">
            <v>55</v>
          </cell>
          <cell r="J13">
            <v>48</v>
          </cell>
          <cell r="N13">
            <v>553</v>
          </cell>
          <cell r="O13">
            <v>653</v>
          </cell>
        </row>
        <row r="14">
          <cell r="G14">
            <v>109</v>
          </cell>
          <cell r="H14">
            <v>108</v>
          </cell>
          <cell r="I14">
            <v>0</v>
          </cell>
          <cell r="J14">
            <v>0</v>
          </cell>
          <cell r="N14">
            <v>109</v>
          </cell>
          <cell r="O14">
            <v>108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31</v>
          </cell>
          <cell r="H16">
            <v>41</v>
          </cell>
          <cell r="I16">
            <v>33</v>
          </cell>
          <cell r="J16">
            <v>44</v>
          </cell>
          <cell r="N16">
            <v>64</v>
          </cell>
          <cell r="O16">
            <v>85</v>
          </cell>
        </row>
        <row r="17">
          <cell r="G17">
            <v>2336</v>
          </cell>
          <cell r="H17">
            <v>1798</v>
          </cell>
          <cell r="I17">
            <v>64</v>
          </cell>
          <cell r="J17">
            <v>101</v>
          </cell>
          <cell r="N17">
            <v>2400</v>
          </cell>
          <cell r="O17">
            <v>1899</v>
          </cell>
        </row>
        <row r="18">
          <cell r="G18">
            <v>13</v>
          </cell>
          <cell r="H18">
            <v>8</v>
          </cell>
          <cell r="I18">
            <v>17</v>
          </cell>
          <cell r="J18">
            <v>20</v>
          </cell>
          <cell r="N18">
            <v>30</v>
          </cell>
          <cell r="O18">
            <v>28</v>
          </cell>
        </row>
        <row r="19">
          <cell r="G19">
            <v>259</v>
          </cell>
          <cell r="H19">
            <v>302</v>
          </cell>
          <cell r="I19">
            <v>127</v>
          </cell>
          <cell r="J19">
            <v>189</v>
          </cell>
          <cell r="N19">
            <v>386</v>
          </cell>
          <cell r="O19">
            <v>491</v>
          </cell>
        </row>
        <row r="21">
          <cell r="G21">
            <v>30</v>
          </cell>
          <cell r="H21">
            <v>51</v>
          </cell>
          <cell r="I21">
            <v>20</v>
          </cell>
          <cell r="J21">
            <v>41</v>
          </cell>
          <cell r="N21">
            <v>50</v>
          </cell>
          <cell r="O21">
            <v>92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147</v>
          </cell>
          <cell r="H26">
            <v>332</v>
          </cell>
          <cell r="I26">
            <v>113</v>
          </cell>
          <cell r="J26">
            <v>261.08139429999994</v>
          </cell>
          <cell r="N26">
            <v>260</v>
          </cell>
          <cell r="O26">
            <v>593.08139429999994</v>
          </cell>
        </row>
        <row r="27">
          <cell r="G27">
            <v>216</v>
          </cell>
          <cell r="H27">
            <v>339</v>
          </cell>
          <cell r="I27">
            <v>334</v>
          </cell>
          <cell r="J27">
            <v>420</v>
          </cell>
          <cell r="N27">
            <v>550</v>
          </cell>
          <cell r="O27">
            <v>759</v>
          </cell>
        </row>
        <row r="28">
          <cell r="G28">
            <v>199</v>
          </cell>
          <cell r="H28">
            <v>125</v>
          </cell>
          <cell r="I28">
            <v>1</v>
          </cell>
          <cell r="J28">
            <v>1</v>
          </cell>
          <cell r="N28">
            <v>200</v>
          </cell>
          <cell r="O28">
            <v>126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3244</v>
          </cell>
          <cell r="H51">
            <v>2826</v>
          </cell>
          <cell r="I51">
            <v>640</v>
          </cell>
          <cell r="J51">
            <v>402</v>
          </cell>
          <cell r="N51">
            <v>3884</v>
          </cell>
          <cell r="O51">
            <v>3228</v>
          </cell>
        </row>
        <row r="52">
          <cell r="M52">
            <v>3951</v>
          </cell>
          <cell r="N52">
            <v>3884</v>
          </cell>
          <cell r="O52">
            <v>3228</v>
          </cell>
        </row>
        <row r="53">
          <cell r="G53">
            <v>70378</v>
          </cell>
          <cell r="H53">
            <v>35054</v>
          </cell>
          <cell r="I53">
            <v>1105</v>
          </cell>
          <cell r="J53">
            <v>379</v>
          </cell>
          <cell r="N53">
            <v>71483</v>
          </cell>
          <cell r="O53">
            <v>35433</v>
          </cell>
        </row>
        <row r="54">
          <cell r="M54">
            <v>30190</v>
          </cell>
          <cell r="O54">
            <v>35433</v>
          </cell>
        </row>
        <row r="55">
          <cell r="N55">
            <v>0</v>
          </cell>
          <cell r="O55">
            <v>0</v>
          </cell>
        </row>
        <row r="57">
          <cell r="G57">
            <v>84914</v>
          </cell>
          <cell r="H57">
            <v>47150.223606</v>
          </cell>
          <cell r="I57">
            <v>4688</v>
          </cell>
          <cell r="J57">
            <v>3572.0502084999998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6">
        <row r="8">
          <cell r="G8">
            <v>946</v>
          </cell>
          <cell r="H8">
            <v>1629.07</v>
          </cell>
          <cell r="I8">
            <v>289</v>
          </cell>
          <cell r="J8">
            <v>589.85</v>
          </cell>
          <cell r="N8">
            <v>1235</v>
          </cell>
          <cell r="O8">
            <v>2218.92</v>
          </cell>
        </row>
        <row r="9">
          <cell r="G9">
            <v>2851</v>
          </cell>
          <cell r="H9">
            <v>2699.07</v>
          </cell>
          <cell r="I9">
            <v>410</v>
          </cell>
          <cell r="J9">
            <v>357</v>
          </cell>
          <cell r="N9">
            <v>3261</v>
          </cell>
          <cell r="O9">
            <v>3056.07</v>
          </cell>
        </row>
        <row r="10">
          <cell r="G10">
            <v>12740</v>
          </cell>
          <cell r="H10">
            <v>13951.31</v>
          </cell>
          <cell r="I10">
            <v>1796</v>
          </cell>
          <cell r="J10">
            <v>2295.9826899999998</v>
          </cell>
          <cell r="N10">
            <v>14536</v>
          </cell>
          <cell r="O10">
            <v>16247.292689999998</v>
          </cell>
        </row>
        <row r="11">
          <cell r="G11">
            <v>952</v>
          </cell>
          <cell r="H11">
            <v>935.79396419999989</v>
          </cell>
          <cell r="I11">
            <v>178</v>
          </cell>
          <cell r="J11">
            <v>250.88499850000002</v>
          </cell>
          <cell r="N11">
            <v>1130</v>
          </cell>
          <cell r="O11">
            <v>1186.6789626999998</v>
          </cell>
        </row>
        <row r="12">
          <cell r="G12">
            <v>15851</v>
          </cell>
          <cell r="H12">
            <v>13622.7</v>
          </cell>
          <cell r="I12">
            <v>18007</v>
          </cell>
          <cell r="J12">
            <v>12387.83</v>
          </cell>
          <cell r="N12">
            <v>33858</v>
          </cell>
          <cell r="O12">
            <v>26010.53</v>
          </cell>
        </row>
        <row r="13">
          <cell r="G13">
            <v>190</v>
          </cell>
          <cell r="H13">
            <v>179</v>
          </cell>
          <cell r="I13">
            <v>1</v>
          </cell>
          <cell r="J13">
            <v>1.1000000000000001</v>
          </cell>
          <cell r="N13">
            <v>191</v>
          </cell>
          <cell r="O13">
            <v>180.1</v>
          </cell>
        </row>
        <row r="14">
          <cell r="G14">
            <v>1029</v>
          </cell>
          <cell r="H14">
            <v>1150.05</v>
          </cell>
          <cell r="I14">
            <v>115</v>
          </cell>
          <cell r="J14">
            <v>130</v>
          </cell>
          <cell r="N14">
            <v>1144</v>
          </cell>
          <cell r="O14">
            <v>1280.05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349</v>
          </cell>
          <cell r="H16">
            <v>294.04000000000002</v>
          </cell>
          <cell r="I16">
            <v>150</v>
          </cell>
          <cell r="J16">
            <v>140</v>
          </cell>
          <cell r="N16">
            <v>499</v>
          </cell>
          <cell r="O16">
            <v>434.04</v>
          </cell>
        </row>
        <row r="17">
          <cell r="G17">
            <v>44533</v>
          </cell>
          <cell r="H17">
            <v>38743.71</v>
          </cell>
          <cell r="I17">
            <v>18544</v>
          </cell>
          <cell r="J17">
            <v>17171</v>
          </cell>
          <cell r="N17">
            <v>63077</v>
          </cell>
          <cell r="O17">
            <v>55914.71</v>
          </cell>
        </row>
        <row r="18">
          <cell r="G18">
            <v>467</v>
          </cell>
          <cell r="H18">
            <v>439</v>
          </cell>
          <cell r="I18">
            <v>18</v>
          </cell>
          <cell r="J18">
            <v>15.33</v>
          </cell>
          <cell r="N18">
            <v>485</v>
          </cell>
          <cell r="O18">
            <v>454.33</v>
          </cell>
        </row>
        <row r="19">
          <cell r="G19">
            <v>1056</v>
          </cell>
          <cell r="H19">
            <v>1000</v>
          </cell>
          <cell r="I19">
            <v>60</v>
          </cell>
          <cell r="J19">
            <v>55</v>
          </cell>
          <cell r="N19">
            <v>1116</v>
          </cell>
          <cell r="O19">
            <v>1055</v>
          </cell>
        </row>
        <row r="21">
          <cell r="G21">
            <v>114</v>
          </cell>
          <cell r="H21">
            <v>219</v>
          </cell>
          <cell r="I21">
            <v>94</v>
          </cell>
          <cell r="J21">
            <v>184</v>
          </cell>
          <cell r="N21">
            <v>208</v>
          </cell>
          <cell r="O21">
            <v>403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1017</v>
          </cell>
          <cell r="H26">
            <v>2231.37</v>
          </cell>
          <cell r="I26">
            <v>630</v>
          </cell>
          <cell r="J26">
            <v>1454.9342099999988</v>
          </cell>
          <cell r="N26">
            <v>1647</v>
          </cell>
          <cell r="O26">
            <v>3686.3042099999984</v>
          </cell>
        </row>
        <row r="27">
          <cell r="G27">
            <v>520</v>
          </cell>
          <cell r="H27">
            <v>1050</v>
          </cell>
          <cell r="I27">
            <v>835</v>
          </cell>
          <cell r="J27">
            <v>1143</v>
          </cell>
          <cell r="N27">
            <v>1355</v>
          </cell>
          <cell r="O27">
            <v>2193</v>
          </cell>
        </row>
        <row r="28">
          <cell r="G28">
            <v>970</v>
          </cell>
          <cell r="H28">
            <v>1032.0999999999999</v>
          </cell>
          <cell r="I28">
            <v>45</v>
          </cell>
          <cell r="J28">
            <v>47.5</v>
          </cell>
          <cell r="N28">
            <v>1015</v>
          </cell>
          <cell r="O28">
            <v>1079.5999999999999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17863</v>
          </cell>
          <cell r="H51">
            <v>18221</v>
          </cell>
          <cell r="I51">
            <v>3937</v>
          </cell>
          <cell r="J51">
            <v>4530.1281527990686</v>
          </cell>
          <cell r="N51">
            <v>21800</v>
          </cell>
          <cell r="O51">
            <v>22751.128152799069</v>
          </cell>
        </row>
        <row r="52">
          <cell r="M52">
            <v>41954</v>
          </cell>
          <cell r="N52">
            <v>21800</v>
          </cell>
          <cell r="O52">
            <v>22751.128152799069</v>
          </cell>
        </row>
        <row r="53">
          <cell r="G53">
            <v>7447</v>
          </cell>
          <cell r="H53">
            <v>4556.4399999999996</v>
          </cell>
          <cell r="I53">
            <v>233</v>
          </cell>
          <cell r="J53">
            <v>139.85</v>
          </cell>
          <cell r="N53">
            <v>7680</v>
          </cell>
          <cell r="O53">
            <v>4696.29</v>
          </cell>
        </row>
        <row r="54">
          <cell r="M54">
            <v>7902</v>
          </cell>
          <cell r="O54">
            <v>4696.29</v>
          </cell>
        </row>
        <row r="55">
          <cell r="N55">
            <v>0</v>
          </cell>
          <cell r="O55">
            <v>0</v>
          </cell>
        </row>
        <row r="57">
          <cell r="G57">
            <v>108895</v>
          </cell>
          <cell r="H57">
            <v>101953.6539642</v>
          </cell>
          <cell r="I57">
            <v>45342</v>
          </cell>
          <cell r="J57">
            <v>40893.390051299073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7">
        <row r="8">
          <cell r="G8">
            <v>32</v>
          </cell>
          <cell r="H8">
            <v>21.42</v>
          </cell>
          <cell r="I8">
            <v>0</v>
          </cell>
          <cell r="J8">
            <v>0</v>
          </cell>
          <cell r="N8">
            <v>32</v>
          </cell>
          <cell r="O8">
            <v>21.42</v>
          </cell>
        </row>
        <row r="9">
          <cell r="G9">
            <v>5572</v>
          </cell>
          <cell r="H9">
            <v>4373.79</v>
          </cell>
          <cell r="I9">
            <v>388</v>
          </cell>
          <cell r="J9">
            <v>369.09</v>
          </cell>
          <cell r="N9">
            <v>5960</v>
          </cell>
          <cell r="O9">
            <v>4742.88</v>
          </cell>
        </row>
        <row r="10">
          <cell r="G10">
            <v>2636</v>
          </cell>
          <cell r="H10">
            <v>2782</v>
          </cell>
          <cell r="I10">
            <v>91</v>
          </cell>
          <cell r="J10">
            <v>28</v>
          </cell>
          <cell r="N10">
            <v>2727</v>
          </cell>
          <cell r="O10">
            <v>2810</v>
          </cell>
        </row>
        <row r="11">
          <cell r="G11">
            <v>111</v>
          </cell>
          <cell r="H11">
            <v>85.871745000000004</v>
          </cell>
          <cell r="I11">
            <v>77</v>
          </cell>
          <cell r="J11">
            <v>72</v>
          </cell>
          <cell r="N11">
            <v>188</v>
          </cell>
          <cell r="O11">
            <v>157.871745</v>
          </cell>
        </row>
        <row r="12">
          <cell r="G12">
            <v>59</v>
          </cell>
          <cell r="H12">
            <v>58.01</v>
          </cell>
          <cell r="I12">
            <v>23</v>
          </cell>
          <cell r="J12">
            <v>28</v>
          </cell>
          <cell r="N12">
            <v>82</v>
          </cell>
          <cell r="O12">
            <v>86.009999999999991</v>
          </cell>
        </row>
        <row r="13">
          <cell r="G13">
            <v>444</v>
          </cell>
          <cell r="H13">
            <v>475.63</v>
          </cell>
          <cell r="I13">
            <v>0</v>
          </cell>
          <cell r="J13">
            <v>0</v>
          </cell>
          <cell r="N13">
            <v>444</v>
          </cell>
          <cell r="O13">
            <v>475.63</v>
          </cell>
        </row>
        <row r="14">
          <cell r="G14">
            <v>53</v>
          </cell>
          <cell r="H14">
            <v>74.53</v>
          </cell>
          <cell r="I14">
            <v>53</v>
          </cell>
          <cell r="J14">
            <v>74.53</v>
          </cell>
          <cell r="N14">
            <v>106</v>
          </cell>
          <cell r="O14">
            <v>149.06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36</v>
          </cell>
          <cell r="H16">
            <v>50.9</v>
          </cell>
          <cell r="I16">
            <v>20</v>
          </cell>
          <cell r="J16">
            <v>16.649999999999999</v>
          </cell>
          <cell r="N16">
            <v>56</v>
          </cell>
          <cell r="O16">
            <v>67.55</v>
          </cell>
        </row>
        <row r="17">
          <cell r="G17">
            <v>4059</v>
          </cell>
          <cell r="H17">
            <v>3461.72</v>
          </cell>
          <cell r="I17">
            <v>1699</v>
          </cell>
          <cell r="J17">
            <v>1849.05</v>
          </cell>
          <cell r="N17">
            <v>5758</v>
          </cell>
          <cell r="O17">
            <v>5310.7699999999995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122</v>
          </cell>
          <cell r="H19">
            <v>133.36000000000001</v>
          </cell>
          <cell r="I19">
            <v>8</v>
          </cell>
          <cell r="J19">
            <v>7</v>
          </cell>
          <cell r="N19">
            <v>130</v>
          </cell>
          <cell r="O19">
            <v>140.36000000000001</v>
          </cell>
        </row>
        <row r="21">
          <cell r="G21">
            <v>87</v>
          </cell>
          <cell r="H21">
            <v>134</v>
          </cell>
          <cell r="I21">
            <v>40</v>
          </cell>
          <cell r="J21">
            <v>87</v>
          </cell>
          <cell r="N21">
            <v>127</v>
          </cell>
          <cell r="O21">
            <v>221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286</v>
          </cell>
          <cell r="H26">
            <v>616.61</v>
          </cell>
          <cell r="I26">
            <v>174</v>
          </cell>
          <cell r="J26">
            <v>365.29999999999995</v>
          </cell>
          <cell r="N26">
            <v>460</v>
          </cell>
          <cell r="O26">
            <v>981.91</v>
          </cell>
        </row>
        <row r="27">
          <cell r="G27">
            <v>5</v>
          </cell>
          <cell r="H27">
            <v>7</v>
          </cell>
          <cell r="I27">
            <v>11</v>
          </cell>
          <cell r="J27">
            <v>14</v>
          </cell>
          <cell r="N27">
            <v>16</v>
          </cell>
          <cell r="O27">
            <v>21</v>
          </cell>
        </row>
        <row r="28">
          <cell r="G28">
            <v>633</v>
          </cell>
          <cell r="H28">
            <v>561.92999999999995</v>
          </cell>
          <cell r="I28">
            <v>24</v>
          </cell>
          <cell r="J28">
            <v>34</v>
          </cell>
          <cell r="N28">
            <v>657</v>
          </cell>
          <cell r="O28">
            <v>595.92999999999995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5148</v>
          </cell>
          <cell r="H51">
            <v>5483.4</v>
          </cell>
          <cell r="I51">
            <v>314</v>
          </cell>
          <cell r="J51">
            <v>363.89270000003035</v>
          </cell>
          <cell r="N51">
            <v>5462</v>
          </cell>
          <cell r="O51">
            <v>5847.29270000003</v>
          </cell>
        </row>
        <row r="52">
          <cell r="M52">
            <v>8235</v>
          </cell>
          <cell r="N52">
            <v>5462</v>
          </cell>
          <cell r="O52">
            <v>5847.29270000003</v>
          </cell>
        </row>
        <row r="53">
          <cell r="G53">
            <v>66416</v>
          </cell>
          <cell r="H53">
            <v>49410.04</v>
          </cell>
          <cell r="I53">
            <v>0</v>
          </cell>
          <cell r="J53">
            <v>0</v>
          </cell>
          <cell r="N53">
            <v>66416</v>
          </cell>
          <cell r="O53">
            <v>49410.04</v>
          </cell>
        </row>
        <row r="54">
          <cell r="M54">
            <v>59019</v>
          </cell>
          <cell r="O54">
            <v>49410.04</v>
          </cell>
        </row>
        <row r="55">
          <cell r="N55">
            <v>0</v>
          </cell>
          <cell r="O55">
            <v>0</v>
          </cell>
        </row>
        <row r="57">
          <cell r="G57">
            <v>85699</v>
          </cell>
          <cell r="H57">
            <v>67730.211745000008</v>
          </cell>
          <cell r="I57">
            <v>2922</v>
          </cell>
          <cell r="J57">
            <v>3308.5127000000302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8">
        <row r="8">
          <cell r="G8">
            <v>2230</v>
          </cell>
          <cell r="H8">
            <v>4616</v>
          </cell>
          <cell r="I8">
            <v>1186</v>
          </cell>
          <cell r="J8">
            <v>1423</v>
          </cell>
          <cell r="N8">
            <v>3416</v>
          </cell>
          <cell r="O8">
            <v>6039</v>
          </cell>
        </row>
        <row r="9">
          <cell r="G9">
            <v>1366</v>
          </cell>
          <cell r="H9">
            <v>1211</v>
          </cell>
          <cell r="I9">
            <v>913</v>
          </cell>
          <cell r="J9">
            <v>377.24</v>
          </cell>
          <cell r="N9">
            <v>2279</v>
          </cell>
          <cell r="O9">
            <v>1588.24</v>
          </cell>
        </row>
        <row r="10">
          <cell r="G10">
            <v>2696</v>
          </cell>
          <cell r="H10">
            <v>4125</v>
          </cell>
          <cell r="I10">
            <v>1260</v>
          </cell>
          <cell r="J10">
            <v>2450.26125</v>
          </cell>
          <cell r="N10">
            <v>3956</v>
          </cell>
          <cell r="O10">
            <v>6575.2612499999996</v>
          </cell>
        </row>
        <row r="11">
          <cell r="G11">
            <v>1291</v>
          </cell>
          <cell r="H11">
            <v>1319.3811025</v>
          </cell>
          <cell r="I11">
            <v>438</v>
          </cell>
          <cell r="J11">
            <v>672</v>
          </cell>
          <cell r="N11">
            <v>1729</v>
          </cell>
          <cell r="O11">
            <v>1991.3811025</v>
          </cell>
        </row>
        <row r="12">
          <cell r="G12">
            <v>6494</v>
          </cell>
          <cell r="H12">
            <v>6658</v>
          </cell>
          <cell r="I12">
            <v>11427</v>
          </cell>
          <cell r="J12">
            <v>11040.66</v>
          </cell>
          <cell r="N12">
            <v>17921</v>
          </cell>
          <cell r="O12">
            <v>17698.66</v>
          </cell>
        </row>
        <row r="13">
          <cell r="G13">
            <v>52</v>
          </cell>
          <cell r="H13">
            <v>86</v>
          </cell>
          <cell r="I13">
            <v>37</v>
          </cell>
          <cell r="J13">
            <v>23.96</v>
          </cell>
          <cell r="N13">
            <v>89</v>
          </cell>
          <cell r="O13">
            <v>109.96000000000001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133</v>
          </cell>
          <cell r="H16">
            <v>269.91000000000003</v>
          </cell>
          <cell r="I16">
            <v>503</v>
          </cell>
          <cell r="J16">
            <v>718.33</v>
          </cell>
          <cell r="N16">
            <v>636</v>
          </cell>
          <cell r="O16">
            <v>988.24</v>
          </cell>
        </row>
        <row r="17">
          <cell r="G17">
            <v>6012</v>
          </cell>
          <cell r="H17">
            <v>9116</v>
          </cell>
          <cell r="I17">
            <v>5822</v>
          </cell>
          <cell r="J17">
            <v>7579</v>
          </cell>
          <cell r="N17">
            <v>11834</v>
          </cell>
          <cell r="O17">
            <v>16695</v>
          </cell>
        </row>
        <row r="18">
          <cell r="G18">
            <v>34</v>
          </cell>
          <cell r="H18">
            <v>40</v>
          </cell>
          <cell r="I18">
            <v>8</v>
          </cell>
          <cell r="J18">
            <v>10</v>
          </cell>
          <cell r="N18">
            <v>42</v>
          </cell>
          <cell r="O18">
            <v>50</v>
          </cell>
        </row>
        <row r="19">
          <cell r="G19">
            <v>1323</v>
          </cell>
          <cell r="H19">
            <v>2160</v>
          </cell>
          <cell r="I19">
            <v>429</v>
          </cell>
          <cell r="J19">
            <v>395</v>
          </cell>
          <cell r="N19">
            <v>1752</v>
          </cell>
          <cell r="O19">
            <v>2555</v>
          </cell>
        </row>
        <row r="21">
          <cell r="G21">
            <v>210</v>
          </cell>
          <cell r="H21">
            <v>432</v>
          </cell>
          <cell r="I21">
            <v>223</v>
          </cell>
          <cell r="J21">
            <v>514</v>
          </cell>
          <cell r="N21">
            <v>433</v>
          </cell>
          <cell r="O21">
            <v>946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115</v>
          </cell>
          <cell r="H24">
            <v>296</v>
          </cell>
          <cell r="I24">
            <v>61</v>
          </cell>
          <cell r="J24">
            <v>84</v>
          </cell>
          <cell r="N24">
            <v>176</v>
          </cell>
          <cell r="O24">
            <v>380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611</v>
          </cell>
          <cell r="H26">
            <v>1202.19</v>
          </cell>
          <cell r="I26">
            <v>307</v>
          </cell>
          <cell r="J26">
            <v>751</v>
          </cell>
          <cell r="N26">
            <v>918</v>
          </cell>
          <cell r="O26">
            <v>1953.19</v>
          </cell>
        </row>
        <row r="27">
          <cell r="G27">
            <v>109</v>
          </cell>
          <cell r="H27">
            <v>385</v>
          </cell>
          <cell r="I27">
            <v>270</v>
          </cell>
          <cell r="J27">
            <v>333</v>
          </cell>
          <cell r="N27">
            <v>379</v>
          </cell>
          <cell r="O27">
            <v>718</v>
          </cell>
        </row>
        <row r="28">
          <cell r="G28">
            <v>498</v>
          </cell>
          <cell r="H28">
            <v>932.65</v>
          </cell>
          <cell r="I28">
            <v>291</v>
          </cell>
          <cell r="J28">
            <v>544</v>
          </cell>
          <cell r="N28">
            <v>789</v>
          </cell>
          <cell r="O28">
            <v>1476.65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277</v>
          </cell>
          <cell r="D36">
            <v>200</v>
          </cell>
          <cell r="E36">
            <v>43</v>
          </cell>
          <cell r="F36">
            <v>12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212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176</v>
          </cell>
          <cell r="D38">
            <v>100</v>
          </cell>
          <cell r="E38">
            <v>31</v>
          </cell>
          <cell r="F38">
            <v>36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136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318</v>
          </cell>
          <cell r="H50">
            <v>381</v>
          </cell>
          <cell r="I50">
            <v>168</v>
          </cell>
          <cell r="J50">
            <v>217.01700000000002</v>
          </cell>
          <cell r="N50">
            <v>486</v>
          </cell>
          <cell r="O50">
            <v>598.01700000000005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500</v>
          </cell>
          <cell r="N52">
            <v>486</v>
          </cell>
          <cell r="O52">
            <v>598.01700000000005</v>
          </cell>
        </row>
        <row r="53">
          <cell r="G53">
            <v>20840</v>
          </cell>
          <cell r="H53">
            <v>15251.23</v>
          </cell>
          <cell r="I53">
            <v>0</v>
          </cell>
          <cell r="J53">
            <v>0</v>
          </cell>
          <cell r="N53">
            <v>20840</v>
          </cell>
          <cell r="O53">
            <v>15251.23</v>
          </cell>
        </row>
        <row r="54">
          <cell r="M54">
            <v>12021</v>
          </cell>
          <cell r="O54">
            <v>15251.23</v>
          </cell>
        </row>
        <row r="55">
          <cell r="N55">
            <v>0</v>
          </cell>
          <cell r="O55">
            <v>0</v>
          </cell>
        </row>
        <row r="57">
          <cell r="G57">
            <v>44332</v>
          </cell>
          <cell r="H57">
            <v>48481.361102499999</v>
          </cell>
          <cell r="I57">
            <v>23343</v>
          </cell>
          <cell r="J57">
            <v>27132.468250000002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19">
        <row r="8">
          <cell r="G8">
            <v>46</v>
          </cell>
          <cell r="H8">
            <v>35.020000000000003</v>
          </cell>
          <cell r="I8">
            <v>2</v>
          </cell>
          <cell r="J8">
            <v>2.82</v>
          </cell>
          <cell r="N8">
            <v>48</v>
          </cell>
          <cell r="O8">
            <v>37.840000000000003</v>
          </cell>
        </row>
        <row r="9">
          <cell r="G9">
            <v>2904</v>
          </cell>
          <cell r="H9">
            <v>1925.51</v>
          </cell>
          <cell r="I9">
            <v>807</v>
          </cell>
          <cell r="J9">
            <v>330</v>
          </cell>
          <cell r="N9">
            <v>3711</v>
          </cell>
          <cell r="O9">
            <v>2255.5100000000002</v>
          </cell>
        </row>
        <row r="10">
          <cell r="G10">
            <v>2009</v>
          </cell>
          <cell r="H10">
            <v>1346.87</v>
          </cell>
          <cell r="I10">
            <v>330</v>
          </cell>
          <cell r="J10">
            <v>226</v>
          </cell>
          <cell r="N10">
            <v>2339</v>
          </cell>
          <cell r="O10">
            <v>1572.87</v>
          </cell>
        </row>
        <row r="11">
          <cell r="G11">
            <v>41</v>
          </cell>
          <cell r="H11">
            <v>20.46</v>
          </cell>
          <cell r="I11">
            <v>5</v>
          </cell>
          <cell r="J11">
            <v>2.17</v>
          </cell>
          <cell r="N11">
            <v>46</v>
          </cell>
          <cell r="O11">
            <v>22.630000000000003</v>
          </cell>
        </row>
        <row r="12">
          <cell r="G12">
            <v>100</v>
          </cell>
          <cell r="H12">
            <v>52</v>
          </cell>
          <cell r="I12">
            <v>77</v>
          </cell>
          <cell r="J12">
            <v>49.61</v>
          </cell>
          <cell r="N12">
            <v>177</v>
          </cell>
          <cell r="O12">
            <v>101.61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</row>
        <row r="17">
          <cell r="G17">
            <v>2549</v>
          </cell>
          <cell r="H17">
            <v>1890.43</v>
          </cell>
          <cell r="I17">
            <v>624</v>
          </cell>
          <cell r="J17">
            <v>240.04</v>
          </cell>
          <cell r="N17">
            <v>3173</v>
          </cell>
          <cell r="O17">
            <v>2130.4700000000003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97</v>
          </cell>
          <cell r="H19">
            <v>77</v>
          </cell>
          <cell r="I19">
            <v>0</v>
          </cell>
          <cell r="J19">
            <v>0</v>
          </cell>
          <cell r="N19">
            <v>97</v>
          </cell>
          <cell r="O19">
            <v>77</v>
          </cell>
        </row>
        <row r="21">
          <cell r="G21">
            <v>5</v>
          </cell>
          <cell r="H21">
            <v>10</v>
          </cell>
          <cell r="I21">
            <v>0</v>
          </cell>
          <cell r="J21">
            <v>0</v>
          </cell>
          <cell r="N21">
            <v>5</v>
          </cell>
          <cell r="O21">
            <v>10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N26">
            <v>0</v>
          </cell>
          <cell r="O26">
            <v>0</v>
          </cell>
        </row>
        <row r="27">
          <cell r="G27">
            <v>23</v>
          </cell>
          <cell r="H27">
            <v>18</v>
          </cell>
          <cell r="I27">
            <v>0</v>
          </cell>
          <cell r="J27">
            <v>0</v>
          </cell>
          <cell r="N27">
            <v>23</v>
          </cell>
          <cell r="O27">
            <v>18</v>
          </cell>
        </row>
        <row r="28">
          <cell r="G28">
            <v>208</v>
          </cell>
          <cell r="H28">
            <v>110</v>
          </cell>
          <cell r="I28">
            <v>0</v>
          </cell>
          <cell r="J28">
            <v>0</v>
          </cell>
          <cell r="N28">
            <v>208</v>
          </cell>
          <cell r="O28">
            <v>110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49</v>
          </cell>
          <cell r="D39">
            <v>28</v>
          </cell>
          <cell r="E39">
            <v>11</v>
          </cell>
          <cell r="F39">
            <v>6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34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2959</v>
          </cell>
          <cell r="H51">
            <v>1970.1</v>
          </cell>
          <cell r="I51">
            <v>173</v>
          </cell>
          <cell r="J51">
            <v>127.52146999999559</v>
          </cell>
          <cell r="N51">
            <v>3132</v>
          </cell>
          <cell r="O51">
            <v>2097.6214699999955</v>
          </cell>
        </row>
        <row r="52">
          <cell r="M52">
            <v>3012</v>
          </cell>
          <cell r="N52">
            <v>3132</v>
          </cell>
          <cell r="O52">
            <v>2097.6214699999955</v>
          </cell>
        </row>
        <row r="53">
          <cell r="G53">
            <v>18953</v>
          </cell>
          <cell r="H53">
            <v>6730.25</v>
          </cell>
          <cell r="I53">
            <v>0</v>
          </cell>
          <cell r="J53">
            <v>0</v>
          </cell>
          <cell r="N53">
            <v>18953</v>
          </cell>
          <cell r="O53">
            <v>6730.25</v>
          </cell>
        </row>
        <row r="54">
          <cell r="M54">
            <v>7946</v>
          </cell>
          <cell r="O54">
            <v>6730.25</v>
          </cell>
        </row>
        <row r="55">
          <cell r="N55">
            <v>0</v>
          </cell>
          <cell r="O55">
            <v>0</v>
          </cell>
        </row>
        <row r="57">
          <cell r="G57">
            <v>29894</v>
          </cell>
          <cell r="H57">
            <v>14185.64</v>
          </cell>
          <cell r="I57">
            <v>2018</v>
          </cell>
          <cell r="J57">
            <v>978.16146999999546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0">
        <row r="8">
          <cell r="G8">
            <v>717</v>
          </cell>
          <cell r="H8">
            <v>797</v>
          </cell>
          <cell r="I8">
            <v>728</v>
          </cell>
          <cell r="J8">
            <v>696.24</v>
          </cell>
          <cell r="N8">
            <v>1445</v>
          </cell>
          <cell r="O8">
            <v>1493.24</v>
          </cell>
        </row>
        <row r="9">
          <cell r="G9">
            <v>2417</v>
          </cell>
          <cell r="H9">
            <v>1704.11</v>
          </cell>
          <cell r="I9">
            <v>1739</v>
          </cell>
          <cell r="J9">
            <v>1863.11</v>
          </cell>
          <cell r="N9">
            <v>4156</v>
          </cell>
          <cell r="O9">
            <v>3567.22</v>
          </cell>
        </row>
        <row r="10">
          <cell r="G10">
            <v>1084</v>
          </cell>
          <cell r="H10">
            <v>1208.4000000000001</v>
          </cell>
          <cell r="I10">
            <v>112</v>
          </cell>
          <cell r="J10">
            <v>84.54</v>
          </cell>
          <cell r="N10">
            <v>1196</v>
          </cell>
          <cell r="O10">
            <v>1292.94</v>
          </cell>
        </row>
        <row r="11">
          <cell r="G11">
            <v>581</v>
          </cell>
          <cell r="H11">
            <v>515.4075388</v>
          </cell>
          <cell r="I11">
            <v>375</v>
          </cell>
          <cell r="J11">
            <v>387.14364469999998</v>
          </cell>
          <cell r="N11">
            <v>956</v>
          </cell>
          <cell r="O11">
            <v>902.55118349999998</v>
          </cell>
        </row>
        <row r="12">
          <cell r="G12">
            <v>71</v>
          </cell>
          <cell r="H12">
            <v>85.72</v>
          </cell>
          <cell r="I12">
            <v>31</v>
          </cell>
          <cell r="J12">
            <v>30.56</v>
          </cell>
          <cell r="N12">
            <v>102</v>
          </cell>
          <cell r="O12">
            <v>116.28</v>
          </cell>
        </row>
        <row r="13">
          <cell r="G13">
            <v>57</v>
          </cell>
          <cell r="H13">
            <v>57.9</v>
          </cell>
          <cell r="I13">
            <v>3</v>
          </cell>
          <cell r="J13">
            <v>3.16</v>
          </cell>
          <cell r="N13">
            <v>60</v>
          </cell>
          <cell r="O13">
            <v>61.06</v>
          </cell>
        </row>
        <row r="14">
          <cell r="G14">
            <v>27</v>
          </cell>
          <cell r="H14">
            <v>27.1</v>
          </cell>
          <cell r="I14">
            <v>6</v>
          </cell>
          <cell r="J14">
            <v>13</v>
          </cell>
          <cell r="N14">
            <v>33</v>
          </cell>
          <cell r="O14">
            <v>40.1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239</v>
          </cell>
          <cell r="H16">
            <v>125</v>
          </cell>
          <cell r="I16">
            <v>40</v>
          </cell>
          <cell r="J16">
            <v>22.11</v>
          </cell>
          <cell r="N16">
            <v>279</v>
          </cell>
          <cell r="O16">
            <v>147.11000000000001</v>
          </cell>
        </row>
        <row r="17">
          <cell r="G17">
            <v>719</v>
          </cell>
          <cell r="H17">
            <v>600.15</v>
          </cell>
          <cell r="I17">
            <v>144</v>
          </cell>
          <cell r="J17">
            <v>98</v>
          </cell>
          <cell r="N17">
            <v>863</v>
          </cell>
          <cell r="O17">
            <v>698.15</v>
          </cell>
        </row>
        <row r="18">
          <cell r="G18">
            <v>48</v>
          </cell>
          <cell r="H18">
            <v>39</v>
          </cell>
          <cell r="I18">
            <v>11</v>
          </cell>
          <cell r="J18">
            <v>11.74</v>
          </cell>
          <cell r="N18">
            <v>59</v>
          </cell>
          <cell r="O18">
            <v>50.74</v>
          </cell>
        </row>
        <row r="19">
          <cell r="G19">
            <v>344</v>
          </cell>
          <cell r="H19">
            <v>226</v>
          </cell>
          <cell r="I19">
            <v>0</v>
          </cell>
          <cell r="J19">
            <v>0</v>
          </cell>
          <cell r="N19">
            <v>344</v>
          </cell>
          <cell r="O19">
            <v>226</v>
          </cell>
        </row>
        <row r="21">
          <cell r="G21">
            <v>25</v>
          </cell>
          <cell r="H21">
            <v>47</v>
          </cell>
          <cell r="I21">
            <v>27</v>
          </cell>
          <cell r="J21">
            <v>58</v>
          </cell>
          <cell r="N21">
            <v>52</v>
          </cell>
          <cell r="O21">
            <v>105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114</v>
          </cell>
          <cell r="H26">
            <v>208.59</v>
          </cell>
          <cell r="I26">
            <v>129</v>
          </cell>
          <cell r="J26">
            <v>255.53</v>
          </cell>
          <cell r="N26">
            <v>243</v>
          </cell>
          <cell r="O26">
            <v>464.12</v>
          </cell>
        </row>
        <row r="27">
          <cell r="G27">
            <v>35</v>
          </cell>
          <cell r="H27">
            <v>55</v>
          </cell>
          <cell r="I27">
            <v>62</v>
          </cell>
          <cell r="J27">
            <v>74</v>
          </cell>
          <cell r="N27">
            <v>97</v>
          </cell>
          <cell r="O27">
            <v>129</v>
          </cell>
        </row>
        <row r="28">
          <cell r="G28">
            <v>241</v>
          </cell>
          <cell r="H28">
            <v>202</v>
          </cell>
          <cell r="I28">
            <v>10</v>
          </cell>
          <cell r="J28">
            <v>10</v>
          </cell>
          <cell r="N28">
            <v>251</v>
          </cell>
          <cell r="O28">
            <v>212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99</v>
          </cell>
          <cell r="D36">
            <v>32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32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78</v>
          </cell>
          <cell r="D39">
            <v>15</v>
          </cell>
          <cell r="E39">
            <v>30</v>
          </cell>
          <cell r="F39">
            <v>19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34</v>
          </cell>
          <cell r="N39">
            <v>0</v>
          </cell>
          <cell r="O39">
            <v>0</v>
          </cell>
        </row>
        <row r="40">
          <cell r="C40">
            <v>79</v>
          </cell>
          <cell r="D40">
            <v>25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25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97</v>
          </cell>
          <cell r="D44">
            <v>32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32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4281</v>
          </cell>
          <cell r="H51">
            <v>3424</v>
          </cell>
          <cell r="I51">
            <v>426</v>
          </cell>
          <cell r="J51">
            <v>370.4</v>
          </cell>
          <cell r="N51">
            <v>4707</v>
          </cell>
          <cell r="O51">
            <v>3794.4</v>
          </cell>
        </row>
        <row r="52">
          <cell r="M52">
            <v>4206</v>
          </cell>
          <cell r="N52">
            <v>4707</v>
          </cell>
          <cell r="O52">
            <v>3794.4</v>
          </cell>
        </row>
        <row r="53">
          <cell r="G53">
            <v>37310</v>
          </cell>
          <cell r="H53">
            <v>16563.13</v>
          </cell>
          <cell r="I53">
            <v>2</v>
          </cell>
          <cell r="J53">
            <v>1.7</v>
          </cell>
          <cell r="N53">
            <v>37312</v>
          </cell>
          <cell r="O53">
            <v>16564.830000000002</v>
          </cell>
        </row>
        <row r="54">
          <cell r="M54">
            <v>18301</v>
          </cell>
          <cell r="O54">
            <v>16564.830000000002</v>
          </cell>
        </row>
        <row r="55">
          <cell r="N55">
            <v>0</v>
          </cell>
          <cell r="O55">
            <v>0</v>
          </cell>
        </row>
        <row r="57">
          <cell r="G57">
            <v>48310</v>
          </cell>
          <cell r="H57">
            <v>25885.5075388</v>
          </cell>
          <cell r="I57">
            <v>3845</v>
          </cell>
          <cell r="J57">
            <v>3979.2336446999993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1">
        <row r="8">
          <cell r="G8">
            <v>868</v>
          </cell>
          <cell r="H8">
            <v>1092</v>
          </cell>
          <cell r="I8">
            <v>462</v>
          </cell>
          <cell r="J8">
            <v>422.1</v>
          </cell>
          <cell r="N8">
            <v>1330</v>
          </cell>
          <cell r="O8">
            <v>1514.1</v>
          </cell>
        </row>
        <row r="9">
          <cell r="G9">
            <v>2773</v>
          </cell>
          <cell r="H9">
            <v>2393</v>
          </cell>
          <cell r="I9">
            <v>1461</v>
          </cell>
          <cell r="J9">
            <v>2362</v>
          </cell>
          <cell r="N9">
            <v>4234</v>
          </cell>
          <cell r="O9">
            <v>4755</v>
          </cell>
        </row>
        <row r="10">
          <cell r="G10">
            <v>3885</v>
          </cell>
          <cell r="H10">
            <v>4454.6899999999996</v>
          </cell>
          <cell r="I10">
            <v>572</v>
          </cell>
          <cell r="J10">
            <v>660</v>
          </cell>
          <cell r="N10">
            <v>4457</v>
          </cell>
          <cell r="O10">
            <v>5114.6899999999996</v>
          </cell>
        </row>
        <row r="11">
          <cell r="G11">
            <v>379</v>
          </cell>
          <cell r="H11">
            <v>420.41590710000003</v>
          </cell>
          <cell r="I11">
            <v>258</v>
          </cell>
          <cell r="J11">
            <v>238</v>
          </cell>
          <cell r="N11">
            <v>637</v>
          </cell>
          <cell r="O11">
            <v>658.41590710000003</v>
          </cell>
        </row>
        <row r="12">
          <cell r="G12">
            <v>526</v>
          </cell>
          <cell r="H12">
            <v>423.3</v>
          </cell>
          <cell r="I12">
            <v>717</v>
          </cell>
          <cell r="J12">
            <v>458.31</v>
          </cell>
          <cell r="N12">
            <v>1243</v>
          </cell>
          <cell r="O12">
            <v>881.61</v>
          </cell>
        </row>
        <row r="13">
          <cell r="G13">
            <v>207</v>
          </cell>
          <cell r="H13">
            <v>210.03</v>
          </cell>
          <cell r="I13">
            <v>45</v>
          </cell>
          <cell r="J13">
            <v>37</v>
          </cell>
          <cell r="N13">
            <v>252</v>
          </cell>
          <cell r="O13">
            <v>247.03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758</v>
          </cell>
          <cell r="H16">
            <v>601</v>
          </cell>
          <cell r="I16">
            <v>208</v>
          </cell>
          <cell r="J16">
            <v>169.69</v>
          </cell>
          <cell r="N16">
            <v>966</v>
          </cell>
          <cell r="O16">
            <v>770.69</v>
          </cell>
        </row>
        <row r="17">
          <cell r="G17">
            <v>17289</v>
          </cell>
          <cell r="H17">
            <v>15655.36</v>
          </cell>
          <cell r="I17">
            <v>14255</v>
          </cell>
          <cell r="J17">
            <v>13498.29</v>
          </cell>
          <cell r="N17">
            <v>31544</v>
          </cell>
          <cell r="O17">
            <v>29153.65</v>
          </cell>
        </row>
        <row r="18">
          <cell r="G18">
            <v>169</v>
          </cell>
          <cell r="H18">
            <v>170</v>
          </cell>
          <cell r="I18">
            <v>146</v>
          </cell>
          <cell r="J18">
            <v>114.62</v>
          </cell>
          <cell r="N18">
            <v>315</v>
          </cell>
          <cell r="O18">
            <v>284.62</v>
          </cell>
        </row>
        <row r="19">
          <cell r="G19">
            <v>1189</v>
          </cell>
          <cell r="H19">
            <v>1175.3900000000001</v>
          </cell>
          <cell r="I19">
            <v>402</v>
          </cell>
          <cell r="J19">
            <v>323.10000000000002</v>
          </cell>
          <cell r="N19">
            <v>1591</v>
          </cell>
          <cell r="O19">
            <v>1498.4900000000002</v>
          </cell>
        </row>
        <row r="21">
          <cell r="G21">
            <v>91</v>
          </cell>
          <cell r="H21">
            <v>192</v>
          </cell>
          <cell r="I21">
            <v>122</v>
          </cell>
          <cell r="J21">
            <v>226</v>
          </cell>
          <cell r="N21">
            <v>213</v>
          </cell>
          <cell r="O21">
            <v>418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456</v>
          </cell>
          <cell r="H26">
            <v>940.25</v>
          </cell>
          <cell r="I26">
            <v>457</v>
          </cell>
          <cell r="J26">
            <v>965.28706999999906</v>
          </cell>
          <cell r="N26">
            <v>913</v>
          </cell>
          <cell r="O26">
            <v>1905.5370699999989</v>
          </cell>
        </row>
        <row r="27">
          <cell r="G27">
            <v>356</v>
          </cell>
          <cell r="H27">
            <v>577</v>
          </cell>
          <cell r="I27">
            <v>448</v>
          </cell>
          <cell r="J27">
            <v>535</v>
          </cell>
          <cell r="N27">
            <v>804</v>
          </cell>
          <cell r="O27">
            <v>1112</v>
          </cell>
        </row>
        <row r="28">
          <cell r="G28">
            <v>395</v>
          </cell>
          <cell r="H28">
            <v>405</v>
          </cell>
          <cell r="I28">
            <v>66</v>
          </cell>
          <cell r="J28">
            <v>55</v>
          </cell>
          <cell r="N28">
            <v>461</v>
          </cell>
          <cell r="O28">
            <v>460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19670</v>
          </cell>
          <cell r="H50">
            <v>14690.26</v>
          </cell>
          <cell r="I50">
            <v>1370</v>
          </cell>
          <cell r="J50">
            <v>1296</v>
          </cell>
          <cell r="N50">
            <v>21040</v>
          </cell>
          <cell r="O50">
            <v>15986.26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16851</v>
          </cell>
          <cell r="N52">
            <v>21040</v>
          </cell>
          <cell r="O52">
            <v>15986.26</v>
          </cell>
        </row>
        <row r="53">
          <cell r="G53">
            <v>27615</v>
          </cell>
          <cell r="H53">
            <v>8099.22</v>
          </cell>
          <cell r="I53">
            <v>13094</v>
          </cell>
          <cell r="J53">
            <v>4357.13</v>
          </cell>
          <cell r="N53">
            <v>40709</v>
          </cell>
          <cell r="O53">
            <v>12456.35</v>
          </cell>
        </row>
        <row r="54">
          <cell r="M54">
            <v>25880</v>
          </cell>
          <cell r="O54">
            <v>12456.35</v>
          </cell>
        </row>
        <row r="55">
          <cell r="N55">
            <v>0</v>
          </cell>
          <cell r="O55">
            <v>0</v>
          </cell>
        </row>
        <row r="57">
          <cell r="G57">
            <v>76626</v>
          </cell>
          <cell r="H57">
            <v>51498.915907100003</v>
          </cell>
          <cell r="I57">
            <v>34083</v>
          </cell>
          <cell r="J57">
            <v>25717.527069999996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2">
        <row r="8">
          <cell r="G8">
            <v>7146</v>
          </cell>
          <cell r="H8">
            <v>11032.4</v>
          </cell>
          <cell r="I8">
            <v>4983</v>
          </cell>
          <cell r="J8">
            <v>3882.6</v>
          </cell>
          <cell r="N8">
            <v>12129</v>
          </cell>
          <cell r="O8">
            <v>14915</v>
          </cell>
        </row>
        <row r="9">
          <cell r="G9">
            <v>524</v>
          </cell>
          <cell r="H9">
            <v>575</v>
          </cell>
          <cell r="I9">
            <v>271</v>
          </cell>
          <cell r="J9">
            <v>152</v>
          </cell>
          <cell r="N9">
            <v>795</v>
          </cell>
          <cell r="O9">
            <v>727</v>
          </cell>
        </row>
        <row r="10">
          <cell r="G10">
            <v>3486</v>
          </cell>
          <cell r="H10">
            <v>5745.97</v>
          </cell>
          <cell r="I10">
            <v>2086</v>
          </cell>
          <cell r="J10">
            <v>4223.2299999999996</v>
          </cell>
          <cell r="N10">
            <v>5572</v>
          </cell>
          <cell r="O10">
            <v>9969.2000000000007</v>
          </cell>
        </row>
        <row r="11">
          <cell r="G11">
            <v>492</v>
          </cell>
          <cell r="H11">
            <v>731.41464889999986</v>
          </cell>
          <cell r="I11">
            <v>529</v>
          </cell>
          <cell r="J11">
            <v>879.51999000000001</v>
          </cell>
          <cell r="N11">
            <v>1021</v>
          </cell>
          <cell r="O11">
            <v>1610.9346388999998</v>
          </cell>
        </row>
        <row r="12">
          <cell r="G12">
            <v>1529</v>
          </cell>
          <cell r="H12">
            <v>2222</v>
          </cell>
          <cell r="I12">
            <v>6789</v>
          </cell>
          <cell r="J12">
            <v>10908.7</v>
          </cell>
          <cell r="N12">
            <v>8318</v>
          </cell>
          <cell r="O12">
            <v>13130.7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21</v>
          </cell>
          <cell r="H15">
            <v>71.89</v>
          </cell>
          <cell r="I15">
            <v>0</v>
          </cell>
          <cell r="J15">
            <v>0</v>
          </cell>
          <cell r="N15">
            <v>21</v>
          </cell>
          <cell r="O15">
            <v>71.89</v>
          </cell>
        </row>
        <row r="16">
          <cell r="G16">
            <v>0</v>
          </cell>
          <cell r="H16">
            <v>0</v>
          </cell>
          <cell r="I16">
            <v>593</v>
          </cell>
          <cell r="J16">
            <v>995.8</v>
          </cell>
          <cell r="N16">
            <v>593</v>
          </cell>
          <cell r="O16">
            <v>995.8</v>
          </cell>
        </row>
        <row r="17">
          <cell r="G17">
            <v>7295</v>
          </cell>
          <cell r="H17">
            <v>13510</v>
          </cell>
          <cell r="I17">
            <v>7682</v>
          </cell>
          <cell r="J17">
            <v>18011</v>
          </cell>
          <cell r="N17">
            <v>14977</v>
          </cell>
          <cell r="O17">
            <v>31521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2791</v>
          </cell>
          <cell r="H19">
            <v>4745</v>
          </cell>
          <cell r="I19">
            <v>2787</v>
          </cell>
          <cell r="J19">
            <v>5996.55</v>
          </cell>
          <cell r="N19">
            <v>5578</v>
          </cell>
          <cell r="O19">
            <v>10741.55</v>
          </cell>
        </row>
        <row r="21">
          <cell r="G21">
            <v>980</v>
          </cell>
          <cell r="H21">
            <v>1444</v>
          </cell>
          <cell r="I21">
            <v>1544</v>
          </cell>
          <cell r="J21">
            <v>2754</v>
          </cell>
          <cell r="N21">
            <v>2524</v>
          </cell>
          <cell r="O21">
            <v>4198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1363</v>
          </cell>
          <cell r="H26">
            <v>4379.38</v>
          </cell>
          <cell r="I26">
            <v>1828</v>
          </cell>
          <cell r="J26">
            <v>6571.79</v>
          </cell>
          <cell r="N26">
            <v>3191</v>
          </cell>
          <cell r="O26">
            <v>10951.17</v>
          </cell>
        </row>
        <row r="27">
          <cell r="G27">
            <v>1043</v>
          </cell>
          <cell r="H27">
            <v>3037</v>
          </cell>
          <cell r="I27">
            <v>2495</v>
          </cell>
          <cell r="J27">
            <v>3754</v>
          </cell>
          <cell r="N27">
            <v>3538</v>
          </cell>
          <cell r="O27">
            <v>6791</v>
          </cell>
        </row>
        <row r="28">
          <cell r="G28">
            <v>1228</v>
          </cell>
          <cell r="H28">
            <v>2059.34</v>
          </cell>
          <cell r="I28">
            <v>1680</v>
          </cell>
          <cell r="J28">
            <v>3073</v>
          </cell>
          <cell r="N28">
            <v>2908</v>
          </cell>
          <cell r="O28">
            <v>5132.34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90</v>
          </cell>
          <cell r="H33">
            <v>151.65</v>
          </cell>
          <cell r="I33">
            <v>23</v>
          </cell>
          <cell r="J33">
            <v>32.64</v>
          </cell>
          <cell r="N33">
            <v>113</v>
          </cell>
          <cell r="O33">
            <v>184.29000000000002</v>
          </cell>
        </row>
        <row r="34">
          <cell r="G34">
            <v>309</v>
          </cell>
          <cell r="H34">
            <v>289</v>
          </cell>
          <cell r="I34">
            <v>947</v>
          </cell>
          <cell r="J34">
            <v>1026</v>
          </cell>
          <cell r="N34">
            <v>1256</v>
          </cell>
          <cell r="O34">
            <v>1315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1491</v>
          </cell>
          <cell r="H50">
            <v>1661</v>
          </cell>
          <cell r="I50">
            <v>623</v>
          </cell>
          <cell r="J50">
            <v>1150.67</v>
          </cell>
          <cell r="N50">
            <v>2114</v>
          </cell>
          <cell r="O50">
            <v>2811.67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3100</v>
          </cell>
          <cell r="N52">
            <v>2114</v>
          </cell>
          <cell r="O52">
            <v>2811.67</v>
          </cell>
        </row>
        <row r="53">
          <cell r="G53">
            <v>153050</v>
          </cell>
          <cell r="H53">
            <v>56975</v>
          </cell>
          <cell r="I53">
            <v>3799</v>
          </cell>
          <cell r="J53">
            <v>1435</v>
          </cell>
          <cell r="N53">
            <v>156849</v>
          </cell>
          <cell r="O53">
            <v>58410</v>
          </cell>
        </row>
        <row r="54">
          <cell r="M54">
            <v>74929</v>
          </cell>
          <cell r="O54">
            <v>58410</v>
          </cell>
        </row>
        <row r="55">
          <cell r="N55">
            <v>0</v>
          </cell>
          <cell r="O55">
            <v>0</v>
          </cell>
        </row>
        <row r="57">
          <cell r="G57">
            <v>182838</v>
          </cell>
          <cell r="H57">
            <v>108630.0446489</v>
          </cell>
          <cell r="I57">
            <v>38659</v>
          </cell>
          <cell r="J57">
            <v>64846.499990000004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3">
        <row r="8">
          <cell r="G8">
            <v>1250</v>
          </cell>
          <cell r="H8">
            <v>1275</v>
          </cell>
          <cell r="I8">
            <v>1043</v>
          </cell>
          <cell r="J8">
            <v>855</v>
          </cell>
          <cell r="N8">
            <v>2293</v>
          </cell>
          <cell r="O8">
            <v>2130</v>
          </cell>
        </row>
        <row r="9">
          <cell r="G9">
            <v>807</v>
          </cell>
          <cell r="H9">
            <v>751</v>
          </cell>
          <cell r="I9">
            <v>157</v>
          </cell>
          <cell r="J9">
            <v>206</v>
          </cell>
          <cell r="N9">
            <v>964</v>
          </cell>
          <cell r="O9">
            <v>957</v>
          </cell>
        </row>
        <row r="10">
          <cell r="G10">
            <v>8472</v>
          </cell>
          <cell r="H10">
            <v>9943</v>
          </cell>
          <cell r="I10">
            <v>8381</v>
          </cell>
          <cell r="J10">
            <v>9593.8546200000001</v>
          </cell>
          <cell r="N10">
            <v>16853</v>
          </cell>
          <cell r="O10">
            <v>19536.854619999998</v>
          </cell>
        </row>
        <row r="11">
          <cell r="G11">
            <v>2982</v>
          </cell>
          <cell r="H11">
            <v>2752.5793386</v>
          </cell>
          <cell r="I11">
            <v>2006</v>
          </cell>
          <cell r="J11">
            <v>1910</v>
          </cell>
          <cell r="N11">
            <v>4988</v>
          </cell>
          <cell r="O11">
            <v>4662.5793386000005</v>
          </cell>
        </row>
        <row r="12">
          <cell r="G12">
            <v>60</v>
          </cell>
          <cell r="H12">
            <v>56</v>
          </cell>
          <cell r="I12">
            <v>1536</v>
          </cell>
          <cell r="J12">
            <v>1261.82</v>
          </cell>
          <cell r="N12">
            <v>1596</v>
          </cell>
          <cell r="O12">
            <v>1317.82</v>
          </cell>
        </row>
        <row r="13">
          <cell r="G13">
            <v>291</v>
          </cell>
          <cell r="H13">
            <v>480</v>
          </cell>
          <cell r="I13">
            <v>196</v>
          </cell>
          <cell r="J13">
            <v>291</v>
          </cell>
          <cell r="N13">
            <v>487</v>
          </cell>
          <cell r="O13">
            <v>771</v>
          </cell>
        </row>
        <row r="14">
          <cell r="G14">
            <v>989</v>
          </cell>
          <cell r="H14">
            <v>1092</v>
          </cell>
          <cell r="I14">
            <v>286</v>
          </cell>
          <cell r="J14">
            <v>285</v>
          </cell>
          <cell r="N14">
            <v>1275</v>
          </cell>
          <cell r="O14">
            <v>1377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251</v>
          </cell>
          <cell r="H16">
            <v>451</v>
          </cell>
          <cell r="I16">
            <v>130</v>
          </cell>
          <cell r="J16">
            <v>361.67</v>
          </cell>
          <cell r="N16">
            <v>381</v>
          </cell>
          <cell r="O16">
            <v>812.67000000000007</v>
          </cell>
        </row>
        <row r="17">
          <cell r="G17">
            <v>10407</v>
          </cell>
          <cell r="H17">
            <v>10809</v>
          </cell>
          <cell r="I17">
            <v>24984</v>
          </cell>
          <cell r="J17">
            <v>24199</v>
          </cell>
          <cell r="N17">
            <v>35391</v>
          </cell>
          <cell r="O17">
            <v>35008</v>
          </cell>
        </row>
        <row r="18">
          <cell r="G18">
            <v>29</v>
          </cell>
          <cell r="H18">
            <v>30</v>
          </cell>
          <cell r="I18">
            <v>43</v>
          </cell>
          <cell r="J18">
            <v>53</v>
          </cell>
          <cell r="N18">
            <v>72</v>
          </cell>
          <cell r="O18">
            <v>83</v>
          </cell>
        </row>
        <row r="19">
          <cell r="G19">
            <v>5842</v>
          </cell>
          <cell r="H19">
            <v>5925</v>
          </cell>
          <cell r="I19">
            <v>2499</v>
          </cell>
          <cell r="J19">
            <v>2557</v>
          </cell>
          <cell r="N19">
            <v>8341</v>
          </cell>
          <cell r="O19">
            <v>8482</v>
          </cell>
        </row>
        <row r="21">
          <cell r="G21">
            <v>96</v>
          </cell>
          <cell r="H21">
            <v>364</v>
          </cell>
          <cell r="I21">
            <v>44</v>
          </cell>
          <cell r="J21">
            <v>286</v>
          </cell>
          <cell r="N21">
            <v>140</v>
          </cell>
          <cell r="O21">
            <v>650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717</v>
          </cell>
          <cell r="H26">
            <v>1480</v>
          </cell>
          <cell r="I26">
            <v>538</v>
          </cell>
          <cell r="J26">
            <v>1075</v>
          </cell>
          <cell r="N26">
            <v>1255</v>
          </cell>
          <cell r="O26">
            <v>2555</v>
          </cell>
        </row>
        <row r="27">
          <cell r="G27">
            <v>67</v>
          </cell>
          <cell r="H27">
            <v>170</v>
          </cell>
          <cell r="I27">
            <v>238</v>
          </cell>
          <cell r="J27">
            <v>292</v>
          </cell>
          <cell r="N27">
            <v>305</v>
          </cell>
          <cell r="O27">
            <v>462</v>
          </cell>
        </row>
        <row r="28">
          <cell r="G28">
            <v>678</v>
          </cell>
          <cell r="H28">
            <v>824</v>
          </cell>
          <cell r="I28">
            <v>393</v>
          </cell>
          <cell r="J28">
            <v>491</v>
          </cell>
          <cell r="N28">
            <v>1071</v>
          </cell>
          <cell r="O28">
            <v>1315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11</v>
          </cell>
          <cell r="H30">
            <v>24</v>
          </cell>
          <cell r="I30">
            <v>16</v>
          </cell>
          <cell r="J30">
            <v>170</v>
          </cell>
          <cell r="N30">
            <v>27</v>
          </cell>
          <cell r="O30">
            <v>194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22319</v>
          </cell>
          <cell r="H50">
            <v>17392</v>
          </cell>
          <cell r="I50">
            <v>4175</v>
          </cell>
          <cell r="J50">
            <v>4561</v>
          </cell>
          <cell r="N50">
            <v>26494</v>
          </cell>
          <cell r="O50">
            <v>21953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28029</v>
          </cell>
          <cell r="N52">
            <v>26494</v>
          </cell>
          <cell r="O52">
            <v>21953</v>
          </cell>
        </row>
        <row r="53">
          <cell r="G53">
            <v>58305</v>
          </cell>
          <cell r="H53">
            <v>11025.7</v>
          </cell>
          <cell r="I53">
            <v>4195</v>
          </cell>
          <cell r="J53">
            <v>1431.78</v>
          </cell>
          <cell r="N53">
            <v>62500</v>
          </cell>
          <cell r="O53">
            <v>12457.480000000001</v>
          </cell>
        </row>
        <row r="54">
          <cell r="M54">
            <v>12500</v>
          </cell>
          <cell r="O54">
            <v>12457.480000000001</v>
          </cell>
        </row>
        <row r="55">
          <cell r="N55">
            <v>0</v>
          </cell>
          <cell r="O55">
            <v>0</v>
          </cell>
        </row>
        <row r="57">
          <cell r="G57">
            <v>113573</v>
          </cell>
          <cell r="H57">
            <v>64844.279338599998</v>
          </cell>
          <cell r="I57">
            <v>50860</v>
          </cell>
          <cell r="J57">
            <v>49880.124620000002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4">
        <row r="8">
          <cell r="G8">
            <v>3546</v>
          </cell>
          <cell r="H8">
            <v>6801</v>
          </cell>
          <cell r="I8">
            <v>847</v>
          </cell>
          <cell r="J8">
            <v>1523</v>
          </cell>
          <cell r="N8">
            <v>4393</v>
          </cell>
          <cell r="O8">
            <v>8324</v>
          </cell>
        </row>
        <row r="9">
          <cell r="G9">
            <v>12799</v>
          </cell>
          <cell r="H9">
            <v>11892</v>
          </cell>
          <cell r="I9">
            <v>5978</v>
          </cell>
          <cell r="J9">
            <v>5463</v>
          </cell>
          <cell r="N9">
            <v>18777</v>
          </cell>
          <cell r="O9">
            <v>17355</v>
          </cell>
        </row>
        <row r="10">
          <cell r="G10">
            <v>3295</v>
          </cell>
          <cell r="H10">
            <v>4561</v>
          </cell>
          <cell r="I10">
            <v>4062</v>
          </cell>
          <cell r="J10">
            <v>5808</v>
          </cell>
          <cell r="N10">
            <v>7357</v>
          </cell>
          <cell r="O10">
            <v>10369</v>
          </cell>
        </row>
        <row r="11">
          <cell r="G11">
            <v>1668</v>
          </cell>
          <cell r="H11">
            <v>3116.5876206999992</v>
          </cell>
          <cell r="I11">
            <v>1507</v>
          </cell>
          <cell r="J11">
            <v>1801.3821407</v>
          </cell>
          <cell r="N11">
            <v>3175</v>
          </cell>
          <cell r="O11">
            <v>4917.9697613999997</v>
          </cell>
        </row>
        <row r="12">
          <cell r="G12">
            <v>129</v>
          </cell>
          <cell r="H12">
            <v>207</v>
          </cell>
          <cell r="I12">
            <v>95</v>
          </cell>
          <cell r="J12">
            <v>129</v>
          </cell>
          <cell r="N12">
            <v>224</v>
          </cell>
          <cell r="O12">
            <v>336</v>
          </cell>
        </row>
        <row r="13">
          <cell r="G13">
            <v>1</v>
          </cell>
          <cell r="H13">
            <v>1</v>
          </cell>
          <cell r="I13">
            <v>8</v>
          </cell>
          <cell r="J13">
            <v>19</v>
          </cell>
          <cell r="N13">
            <v>9</v>
          </cell>
          <cell r="O13">
            <v>20</v>
          </cell>
        </row>
        <row r="14">
          <cell r="G14">
            <v>125</v>
          </cell>
          <cell r="H14">
            <v>178</v>
          </cell>
          <cell r="I14">
            <v>187</v>
          </cell>
          <cell r="J14">
            <v>343</v>
          </cell>
          <cell r="N14">
            <v>312</v>
          </cell>
          <cell r="O14">
            <v>521</v>
          </cell>
        </row>
        <row r="15">
          <cell r="G15">
            <v>1</v>
          </cell>
          <cell r="H15">
            <v>5</v>
          </cell>
          <cell r="I15">
            <v>0</v>
          </cell>
          <cell r="J15">
            <v>0</v>
          </cell>
          <cell r="N15">
            <v>1</v>
          </cell>
          <cell r="O15">
            <v>5</v>
          </cell>
        </row>
        <row r="16">
          <cell r="G16">
            <v>0</v>
          </cell>
          <cell r="H16">
            <v>0</v>
          </cell>
          <cell r="I16">
            <v>350</v>
          </cell>
          <cell r="J16">
            <v>437</v>
          </cell>
          <cell r="N16">
            <v>350</v>
          </cell>
          <cell r="O16">
            <v>437</v>
          </cell>
        </row>
        <row r="17">
          <cell r="G17">
            <v>1841</v>
          </cell>
          <cell r="H17">
            <v>3167</v>
          </cell>
          <cell r="I17">
            <v>1811</v>
          </cell>
          <cell r="J17">
            <v>2824</v>
          </cell>
          <cell r="N17">
            <v>3652</v>
          </cell>
          <cell r="O17">
            <v>5991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1399</v>
          </cell>
          <cell r="H19">
            <v>2068</v>
          </cell>
          <cell r="I19">
            <v>1134</v>
          </cell>
          <cell r="J19">
            <v>1785</v>
          </cell>
          <cell r="N19">
            <v>2533</v>
          </cell>
          <cell r="O19">
            <v>3853</v>
          </cell>
        </row>
        <row r="21">
          <cell r="G21">
            <v>59</v>
          </cell>
          <cell r="H21">
            <v>69</v>
          </cell>
          <cell r="I21">
            <v>37</v>
          </cell>
          <cell r="J21">
            <v>40</v>
          </cell>
          <cell r="N21">
            <v>96</v>
          </cell>
          <cell r="O21">
            <v>109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1</v>
          </cell>
          <cell r="H23">
            <v>1.5</v>
          </cell>
          <cell r="I23">
            <v>0</v>
          </cell>
          <cell r="J23">
            <v>0</v>
          </cell>
          <cell r="N23">
            <v>1</v>
          </cell>
          <cell r="O23">
            <v>1.5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2972</v>
          </cell>
          <cell r="H25">
            <v>4774</v>
          </cell>
          <cell r="I25">
            <v>3225</v>
          </cell>
          <cell r="J25">
            <v>5468</v>
          </cell>
          <cell r="N25">
            <v>6197</v>
          </cell>
          <cell r="O25">
            <v>10242</v>
          </cell>
        </row>
        <row r="26">
          <cell r="G26">
            <v>181</v>
          </cell>
          <cell r="H26">
            <v>489</v>
          </cell>
          <cell r="I26">
            <v>119</v>
          </cell>
          <cell r="J26">
            <v>321</v>
          </cell>
          <cell r="N26">
            <v>300</v>
          </cell>
          <cell r="O26">
            <v>810</v>
          </cell>
        </row>
        <row r="27">
          <cell r="G27">
            <v>353</v>
          </cell>
          <cell r="H27">
            <v>738</v>
          </cell>
          <cell r="I27">
            <v>856</v>
          </cell>
          <cell r="J27">
            <v>1394</v>
          </cell>
          <cell r="N27">
            <v>1209</v>
          </cell>
          <cell r="O27">
            <v>2132</v>
          </cell>
        </row>
        <row r="28">
          <cell r="G28">
            <v>1073</v>
          </cell>
          <cell r="H28">
            <v>1766</v>
          </cell>
          <cell r="I28">
            <v>1367</v>
          </cell>
          <cell r="J28">
            <v>1751</v>
          </cell>
          <cell r="N28">
            <v>2440</v>
          </cell>
          <cell r="O28">
            <v>3517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550</v>
          </cell>
          <cell r="H33">
            <v>1120</v>
          </cell>
          <cell r="I33">
            <v>148</v>
          </cell>
          <cell r="J33">
            <v>439.94</v>
          </cell>
          <cell r="N33">
            <v>698</v>
          </cell>
          <cell r="O33">
            <v>1559.94</v>
          </cell>
        </row>
        <row r="34">
          <cell r="G34">
            <v>19</v>
          </cell>
          <cell r="H34">
            <v>24</v>
          </cell>
          <cell r="I34">
            <v>12</v>
          </cell>
          <cell r="J34">
            <v>20</v>
          </cell>
          <cell r="N34">
            <v>31</v>
          </cell>
          <cell r="O34">
            <v>44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21</v>
          </cell>
          <cell r="H39">
            <v>23</v>
          </cell>
          <cell r="I39">
            <v>0</v>
          </cell>
          <cell r="J39">
            <v>0</v>
          </cell>
          <cell r="M39">
            <v>0</v>
          </cell>
          <cell r="N39">
            <v>21</v>
          </cell>
          <cell r="O39">
            <v>23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298</v>
          </cell>
          <cell r="H51">
            <v>336</v>
          </cell>
          <cell r="I51">
            <v>342</v>
          </cell>
          <cell r="J51">
            <v>709</v>
          </cell>
          <cell r="N51">
            <v>640</v>
          </cell>
          <cell r="O51">
            <v>1045</v>
          </cell>
        </row>
        <row r="52">
          <cell r="M52">
            <v>800</v>
          </cell>
          <cell r="N52">
            <v>640</v>
          </cell>
          <cell r="O52">
            <v>1045</v>
          </cell>
        </row>
        <row r="53">
          <cell r="G53">
            <v>121473</v>
          </cell>
          <cell r="H53">
            <v>108280.05</v>
          </cell>
          <cell r="I53">
            <v>83715</v>
          </cell>
          <cell r="J53">
            <v>105956</v>
          </cell>
          <cell r="N53">
            <v>205188</v>
          </cell>
          <cell r="O53">
            <v>214236.05</v>
          </cell>
        </row>
        <row r="54">
          <cell r="M54">
            <v>185000.5</v>
          </cell>
          <cell r="O54">
            <v>214236.05</v>
          </cell>
        </row>
        <row r="55">
          <cell r="N55">
            <v>0</v>
          </cell>
          <cell r="O55">
            <v>0</v>
          </cell>
        </row>
        <row r="57">
          <cell r="G57">
            <v>151804</v>
          </cell>
          <cell r="H57">
            <v>149617.1376207</v>
          </cell>
          <cell r="I57">
            <v>105800</v>
          </cell>
          <cell r="J57">
            <v>136231.32214070001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5">
        <row r="8">
          <cell r="G8">
            <v>1278</v>
          </cell>
          <cell r="H8">
            <v>1313</v>
          </cell>
          <cell r="I8">
            <v>517</v>
          </cell>
          <cell r="J8">
            <v>746</v>
          </cell>
          <cell r="N8">
            <v>1795</v>
          </cell>
          <cell r="O8">
            <v>2059</v>
          </cell>
        </row>
        <row r="9">
          <cell r="G9">
            <v>1867</v>
          </cell>
          <cell r="H9">
            <v>2940</v>
          </cell>
          <cell r="I9">
            <v>509</v>
          </cell>
          <cell r="J9">
            <v>1096</v>
          </cell>
          <cell r="N9">
            <v>2376</v>
          </cell>
          <cell r="O9">
            <v>4036</v>
          </cell>
        </row>
        <row r="10">
          <cell r="G10">
            <v>8111</v>
          </cell>
          <cell r="H10">
            <v>8655</v>
          </cell>
          <cell r="I10">
            <v>1065</v>
          </cell>
          <cell r="J10">
            <v>1653.0820000000001</v>
          </cell>
          <cell r="N10">
            <v>9176</v>
          </cell>
          <cell r="O10">
            <v>10308.082</v>
          </cell>
        </row>
        <row r="11">
          <cell r="G11">
            <v>376</v>
          </cell>
          <cell r="H11">
            <v>546.76737360000004</v>
          </cell>
          <cell r="I11">
            <v>746</v>
          </cell>
          <cell r="J11">
            <v>1094</v>
          </cell>
          <cell r="N11">
            <v>1122</v>
          </cell>
          <cell r="O11">
            <v>1640.7673736000002</v>
          </cell>
        </row>
        <row r="12">
          <cell r="G12">
            <v>1125</v>
          </cell>
          <cell r="H12">
            <v>1441</v>
          </cell>
          <cell r="I12">
            <v>925</v>
          </cell>
          <cell r="J12">
            <v>801</v>
          </cell>
          <cell r="N12">
            <v>2050</v>
          </cell>
          <cell r="O12">
            <v>2242</v>
          </cell>
        </row>
        <row r="13">
          <cell r="G13">
            <v>1021</v>
          </cell>
          <cell r="H13">
            <v>786</v>
          </cell>
          <cell r="I13">
            <v>352</v>
          </cell>
          <cell r="J13">
            <v>327</v>
          </cell>
          <cell r="N13">
            <v>1373</v>
          </cell>
          <cell r="O13">
            <v>1113</v>
          </cell>
        </row>
        <row r="14">
          <cell r="G14">
            <v>370</v>
          </cell>
          <cell r="H14">
            <v>680</v>
          </cell>
          <cell r="I14">
            <v>381</v>
          </cell>
          <cell r="J14">
            <v>749</v>
          </cell>
          <cell r="N14">
            <v>751</v>
          </cell>
          <cell r="O14">
            <v>1429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205</v>
          </cell>
          <cell r="H16">
            <v>471</v>
          </cell>
          <cell r="I16">
            <v>287</v>
          </cell>
          <cell r="J16">
            <v>540</v>
          </cell>
          <cell r="N16">
            <v>492</v>
          </cell>
          <cell r="O16">
            <v>1011</v>
          </cell>
        </row>
        <row r="17">
          <cell r="G17">
            <v>12452</v>
          </cell>
          <cell r="H17">
            <v>11762</v>
          </cell>
          <cell r="I17">
            <v>10353</v>
          </cell>
          <cell r="J17">
            <v>10004</v>
          </cell>
          <cell r="N17">
            <v>22805</v>
          </cell>
          <cell r="O17">
            <v>21766</v>
          </cell>
        </row>
        <row r="18">
          <cell r="G18">
            <v>0</v>
          </cell>
          <cell r="H18">
            <v>0</v>
          </cell>
          <cell r="I18">
            <v>145</v>
          </cell>
          <cell r="J18">
            <v>385</v>
          </cell>
          <cell r="N18">
            <v>145</v>
          </cell>
          <cell r="O18">
            <v>385</v>
          </cell>
        </row>
        <row r="19">
          <cell r="G19">
            <v>203</v>
          </cell>
          <cell r="H19">
            <v>230</v>
          </cell>
          <cell r="I19">
            <v>63</v>
          </cell>
          <cell r="J19">
            <v>98</v>
          </cell>
          <cell r="N19">
            <v>266</v>
          </cell>
          <cell r="O19">
            <v>328</v>
          </cell>
        </row>
        <row r="21">
          <cell r="G21">
            <v>188</v>
          </cell>
          <cell r="H21">
            <v>834</v>
          </cell>
          <cell r="I21">
            <v>264</v>
          </cell>
          <cell r="J21">
            <v>1420</v>
          </cell>
          <cell r="N21">
            <v>452</v>
          </cell>
          <cell r="O21">
            <v>2254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658</v>
          </cell>
          <cell r="H26">
            <v>1411</v>
          </cell>
          <cell r="I26">
            <v>494</v>
          </cell>
          <cell r="J26">
            <v>1164</v>
          </cell>
          <cell r="N26">
            <v>1152</v>
          </cell>
          <cell r="O26">
            <v>2575</v>
          </cell>
        </row>
        <row r="27">
          <cell r="G27">
            <v>1800</v>
          </cell>
          <cell r="H27">
            <v>2819</v>
          </cell>
          <cell r="I27">
            <v>1882</v>
          </cell>
          <cell r="J27">
            <v>2446</v>
          </cell>
          <cell r="N27">
            <v>3682</v>
          </cell>
          <cell r="O27">
            <v>5265</v>
          </cell>
        </row>
        <row r="28">
          <cell r="G28">
            <v>1027</v>
          </cell>
          <cell r="H28">
            <v>1903</v>
          </cell>
          <cell r="I28">
            <v>343</v>
          </cell>
          <cell r="J28">
            <v>778</v>
          </cell>
          <cell r="N28">
            <v>1370</v>
          </cell>
          <cell r="O28">
            <v>2681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23</v>
          </cell>
          <cell r="J33">
            <v>111.3</v>
          </cell>
          <cell r="N33">
            <v>23</v>
          </cell>
          <cell r="O33">
            <v>111.3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255</v>
          </cell>
          <cell r="D36">
            <v>102</v>
          </cell>
          <cell r="E36">
            <v>75</v>
          </cell>
          <cell r="F36">
            <v>100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202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248</v>
          </cell>
          <cell r="D38">
            <v>103</v>
          </cell>
          <cell r="E38">
            <v>86</v>
          </cell>
          <cell r="F38">
            <v>100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203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18415</v>
          </cell>
          <cell r="H50">
            <v>16780</v>
          </cell>
          <cell r="I50">
            <v>2034</v>
          </cell>
          <cell r="J50">
            <v>2412</v>
          </cell>
          <cell r="N50">
            <v>20449</v>
          </cell>
          <cell r="O50">
            <v>19192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15299</v>
          </cell>
          <cell r="N52">
            <v>20449</v>
          </cell>
          <cell r="O52">
            <v>19192</v>
          </cell>
        </row>
        <row r="53">
          <cell r="G53">
            <v>174778</v>
          </cell>
          <cell r="H53">
            <v>72836</v>
          </cell>
          <cell r="I53">
            <v>47407</v>
          </cell>
          <cell r="J53">
            <v>22219</v>
          </cell>
          <cell r="N53">
            <v>222185</v>
          </cell>
          <cell r="O53">
            <v>95055</v>
          </cell>
        </row>
        <row r="54">
          <cell r="M54">
            <v>93360</v>
          </cell>
          <cell r="O54">
            <v>95055</v>
          </cell>
        </row>
        <row r="55">
          <cell r="N55">
            <v>0</v>
          </cell>
          <cell r="O55">
            <v>0</v>
          </cell>
        </row>
        <row r="57">
          <cell r="G57">
            <v>223874</v>
          </cell>
          <cell r="H57">
            <v>125407.7673736</v>
          </cell>
          <cell r="I57">
            <v>67790</v>
          </cell>
          <cell r="J57">
            <v>48043.381999999998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6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N8">
            <v>0</v>
          </cell>
          <cell r="O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N9">
            <v>0</v>
          </cell>
          <cell r="O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>
            <v>0</v>
          </cell>
          <cell r="O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>
            <v>0</v>
          </cell>
          <cell r="O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N17">
            <v>0</v>
          </cell>
          <cell r="O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N19">
            <v>0</v>
          </cell>
          <cell r="O19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N21">
            <v>0</v>
          </cell>
          <cell r="O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N27">
            <v>0</v>
          </cell>
          <cell r="O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N28">
            <v>0</v>
          </cell>
          <cell r="O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N52">
            <v>0</v>
          </cell>
          <cell r="O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N53">
            <v>0</v>
          </cell>
          <cell r="O53">
            <v>0</v>
          </cell>
        </row>
        <row r="55">
          <cell r="N55">
            <v>0</v>
          </cell>
          <cell r="O55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7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N8">
            <v>0</v>
          </cell>
          <cell r="O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N9">
            <v>0</v>
          </cell>
          <cell r="O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>
            <v>0</v>
          </cell>
          <cell r="O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>
            <v>0</v>
          </cell>
          <cell r="O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N17">
            <v>0</v>
          </cell>
          <cell r="O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N19">
            <v>0</v>
          </cell>
          <cell r="O19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N21">
            <v>0</v>
          </cell>
          <cell r="O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N27">
            <v>0</v>
          </cell>
          <cell r="O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N28">
            <v>0</v>
          </cell>
          <cell r="O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N52">
            <v>0</v>
          </cell>
          <cell r="O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N53">
            <v>0</v>
          </cell>
          <cell r="O53">
            <v>0</v>
          </cell>
        </row>
        <row r="55">
          <cell r="N55">
            <v>0</v>
          </cell>
          <cell r="O55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8">
        <row r="8">
          <cell r="G8">
            <v>5469</v>
          </cell>
          <cell r="H8">
            <v>6953</v>
          </cell>
          <cell r="I8">
            <v>2735</v>
          </cell>
          <cell r="J8">
            <v>3475</v>
          </cell>
          <cell r="N8">
            <v>8204</v>
          </cell>
          <cell r="O8">
            <v>10428</v>
          </cell>
        </row>
        <row r="9">
          <cell r="G9">
            <v>19572</v>
          </cell>
          <cell r="H9">
            <v>20856</v>
          </cell>
          <cell r="I9">
            <v>5659</v>
          </cell>
          <cell r="J9">
            <v>6211</v>
          </cell>
          <cell r="N9">
            <v>25231</v>
          </cell>
          <cell r="O9">
            <v>27067</v>
          </cell>
        </row>
        <row r="10">
          <cell r="G10">
            <v>7605</v>
          </cell>
          <cell r="H10">
            <v>8456</v>
          </cell>
          <cell r="I10">
            <v>491</v>
          </cell>
          <cell r="J10">
            <v>625</v>
          </cell>
          <cell r="N10">
            <v>8096</v>
          </cell>
          <cell r="O10">
            <v>9081</v>
          </cell>
        </row>
        <row r="11">
          <cell r="G11">
            <v>1377</v>
          </cell>
          <cell r="H11">
            <v>1577.9776938</v>
          </cell>
          <cell r="I11">
            <v>759</v>
          </cell>
          <cell r="J11">
            <v>952.30257709999989</v>
          </cell>
          <cell r="N11">
            <v>2136</v>
          </cell>
          <cell r="O11">
            <v>2530.2802708999998</v>
          </cell>
        </row>
        <row r="12">
          <cell r="G12">
            <v>1816</v>
          </cell>
          <cell r="H12">
            <v>2565</v>
          </cell>
          <cell r="I12">
            <v>1331</v>
          </cell>
          <cell r="J12">
            <v>1662</v>
          </cell>
          <cell r="N12">
            <v>3147</v>
          </cell>
          <cell r="O12">
            <v>4227</v>
          </cell>
        </row>
        <row r="13">
          <cell r="G13">
            <v>2507</v>
          </cell>
          <cell r="H13">
            <v>3487</v>
          </cell>
          <cell r="I13">
            <v>423</v>
          </cell>
          <cell r="J13">
            <v>542</v>
          </cell>
          <cell r="N13">
            <v>2930</v>
          </cell>
          <cell r="O13">
            <v>4029</v>
          </cell>
        </row>
        <row r="14">
          <cell r="G14">
            <v>363</v>
          </cell>
          <cell r="H14">
            <v>454</v>
          </cell>
          <cell r="I14">
            <v>173</v>
          </cell>
          <cell r="J14">
            <v>244</v>
          </cell>
          <cell r="N14">
            <v>536</v>
          </cell>
          <cell r="O14">
            <v>698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1689</v>
          </cell>
          <cell r="H16">
            <v>3069</v>
          </cell>
          <cell r="I16">
            <v>701</v>
          </cell>
          <cell r="J16">
            <v>1176.58</v>
          </cell>
          <cell r="N16">
            <v>2390</v>
          </cell>
          <cell r="O16">
            <v>4245.58</v>
          </cell>
        </row>
        <row r="17">
          <cell r="G17">
            <v>7890</v>
          </cell>
          <cell r="H17">
            <v>8468</v>
          </cell>
          <cell r="I17">
            <v>3003</v>
          </cell>
          <cell r="J17">
            <v>3340</v>
          </cell>
          <cell r="N17">
            <v>10893</v>
          </cell>
          <cell r="O17">
            <v>11808</v>
          </cell>
        </row>
        <row r="18">
          <cell r="G18">
            <v>6612</v>
          </cell>
          <cell r="H18">
            <v>7234</v>
          </cell>
          <cell r="I18">
            <v>441</v>
          </cell>
          <cell r="J18">
            <v>955</v>
          </cell>
          <cell r="N18">
            <v>7053</v>
          </cell>
          <cell r="O18">
            <v>8189</v>
          </cell>
        </row>
        <row r="19">
          <cell r="G19">
            <v>8886</v>
          </cell>
          <cell r="H19">
            <v>8643</v>
          </cell>
          <cell r="I19">
            <v>2235</v>
          </cell>
          <cell r="J19">
            <v>2376</v>
          </cell>
          <cell r="N19">
            <v>11121</v>
          </cell>
          <cell r="O19">
            <v>11019</v>
          </cell>
        </row>
        <row r="21">
          <cell r="G21">
            <v>206</v>
          </cell>
          <cell r="H21">
            <v>680</v>
          </cell>
          <cell r="I21">
            <v>221</v>
          </cell>
          <cell r="J21">
            <v>428</v>
          </cell>
          <cell r="N21">
            <v>427</v>
          </cell>
          <cell r="O21">
            <v>1108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738</v>
          </cell>
          <cell r="H26">
            <v>1833</v>
          </cell>
          <cell r="I26">
            <v>490</v>
          </cell>
          <cell r="J26">
            <v>1602</v>
          </cell>
          <cell r="N26">
            <v>1228</v>
          </cell>
          <cell r="O26">
            <v>3435</v>
          </cell>
        </row>
        <row r="27">
          <cell r="G27">
            <v>463</v>
          </cell>
          <cell r="H27">
            <v>720</v>
          </cell>
          <cell r="I27">
            <v>807</v>
          </cell>
          <cell r="J27">
            <v>885</v>
          </cell>
          <cell r="N27">
            <v>1270</v>
          </cell>
          <cell r="O27">
            <v>1605</v>
          </cell>
        </row>
        <row r="28">
          <cell r="G28">
            <v>773</v>
          </cell>
          <cell r="H28">
            <v>839</v>
          </cell>
          <cell r="I28">
            <v>71</v>
          </cell>
          <cell r="J28">
            <v>76</v>
          </cell>
          <cell r="N28">
            <v>844</v>
          </cell>
          <cell r="O28">
            <v>915</v>
          </cell>
        </row>
        <row r="29">
          <cell r="G29">
            <v>0</v>
          </cell>
          <cell r="H29">
            <v>0</v>
          </cell>
          <cell r="I29">
            <v>11</v>
          </cell>
          <cell r="J29">
            <v>107</v>
          </cell>
          <cell r="N29">
            <v>11</v>
          </cell>
          <cell r="O29">
            <v>107</v>
          </cell>
        </row>
        <row r="30">
          <cell r="G30">
            <v>18</v>
          </cell>
          <cell r="H30">
            <v>375</v>
          </cell>
          <cell r="I30">
            <v>20</v>
          </cell>
          <cell r="J30">
            <v>405</v>
          </cell>
          <cell r="N30">
            <v>38</v>
          </cell>
          <cell r="O30">
            <v>780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14</v>
          </cell>
          <cell r="H33">
            <v>29</v>
          </cell>
          <cell r="I33">
            <v>23</v>
          </cell>
          <cell r="J33">
            <v>111</v>
          </cell>
          <cell r="N33">
            <v>37</v>
          </cell>
          <cell r="O33">
            <v>140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1496</v>
          </cell>
          <cell r="H51">
            <v>2119</v>
          </cell>
          <cell r="I51">
            <v>101</v>
          </cell>
          <cell r="J51">
            <v>127</v>
          </cell>
          <cell r="N51">
            <v>1597</v>
          </cell>
          <cell r="O51">
            <v>2246</v>
          </cell>
        </row>
        <row r="52">
          <cell r="M52">
            <v>3000</v>
          </cell>
          <cell r="N52">
            <v>1597</v>
          </cell>
          <cell r="O52">
            <v>2246</v>
          </cell>
        </row>
        <row r="53">
          <cell r="G53">
            <v>4516</v>
          </cell>
          <cell r="H53">
            <v>4889.42</v>
          </cell>
          <cell r="I53">
            <v>9</v>
          </cell>
          <cell r="J53">
            <v>5</v>
          </cell>
          <cell r="N53">
            <v>4525</v>
          </cell>
          <cell r="O53">
            <v>4894.42</v>
          </cell>
        </row>
        <row r="54">
          <cell r="M54">
            <v>8001</v>
          </cell>
          <cell r="O54">
            <v>4894.42</v>
          </cell>
        </row>
        <row r="55">
          <cell r="N55">
            <v>0</v>
          </cell>
          <cell r="O55">
            <v>0</v>
          </cell>
        </row>
        <row r="57">
          <cell r="G57">
            <v>72010</v>
          </cell>
          <cell r="H57">
            <v>83247.397693799998</v>
          </cell>
          <cell r="I57">
            <v>19704</v>
          </cell>
          <cell r="J57">
            <v>25304.882577099997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29">
        <row r="8">
          <cell r="G8">
            <v>2395</v>
          </cell>
          <cell r="H8">
            <v>3524</v>
          </cell>
          <cell r="I8">
            <v>3348</v>
          </cell>
          <cell r="J8">
            <v>3223</v>
          </cell>
          <cell r="N8">
            <v>5743</v>
          </cell>
          <cell r="O8">
            <v>6747</v>
          </cell>
        </row>
        <row r="9">
          <cell r="G9">
            <v>2425</v>
          </cell>
          <cell r="H9">
            <v>2411</v>
          </cell>
          <cell r="I9">
            <v>348</v>
          </cell>
          <cell r="J9">
            <v>379</v>
          </cell>
          <cell r="N9">
            <v>2773</v>
          </cell>
          <cell r="O9">
            <v>2790</v>
          </cell>
        </row>
        <row r="10">
          <cell r="G10">
            <v>4214</v>
          </cell>
          <cell r="H10">
            <v>3857</v>
          </cell>
          <cell r="I10">
            <v>446</v>
          </cell>
          <cell r="J10">
            <v>476.96199999999999</v>
          </cell>
          <cell r="N10">
            <v>4660</v>
          </cell>
          <cell r="O10">
            <v>4333.9619999999995</v>
          </cell>
        </row>
        <row r="11">
          <cell r="G11">
            <v>479</v>
          </cell>
          <cell r="H11">
            <v>540.20702400000005</v>
          </cell>
          <cell r="I11">
            <v>263</v>
          </cell>
          <cell r="J11">
            <v>348.71560039999997</v>
          </cell>
          <cell r="N11">
            <v>742</v>
          </cell>
          <cell r="O11">
            <v>888.92262440000002</v>
          </cell>
        </row>
        <row r="12">
          <cell r="G12">
            <v>584</v>
          </cell>
          <cell r="H12">
            <v>588</v>
          </cell>
          <cell r="I12">
            <v>1632</v>
          </cell>
          <cell r="J12">
            <v>1131.42</v>
          </cell>
          <cell r="N12">
            <v>2216</v>
          </cell>
          <cell r="O12">
            <v>1719.42</v>
          </cell>
        </row>
        <row r="13">
          <cell r="G13">
            <v>115</v>
          </cell>
          <cell r="H13">
            <v>133</v>
          </cell>
          <cell r="I13">
            <v>57</v>
          </cell>
          <cell r="J13">
            <v>49</v>
          </cell>
          <cell r="N13">
            <v>172</v>
          </cell>
          <cell r="O13">
            <v>182</v>
          </cell>
        </row>
        <row r="14">
          <cell r="G14">
            <v>188</v>
          </cell>
          <cell r="H14">
            <v>195</v>
          </cell>
          <cell r="I14">
            <v>57</v>
          </cell>
          <cell r="J14">
            <v>40</v>
          </cell>
          <cell r="N14">
            <v>245</v>
          </cell>
          <cell r="O14">
            <v>235</v>
          </cell>
        </row>
        <row r="15">
          <cell r="G15">
            <v>43</v>
          </cell>
          <cell r="H15">
            <v>95</v>
          </cell>
          <cell r="I15">
            <v>13</v>
          </cell>
          <cell r="J15">
            <v>37</v>
          </cell>
          <cell r="N15">
            <v>56</v>
          </cell>
          <cell r="O15">
            <v>132</v>
          </cell>
        </row>
        <row r="16">
          <cell r="G16">
            <v>495</v>
          </cell>
          <cell r="H16">
            <v>605</v>
          </cell>
          <cell r="I16">
            <v>429</v>
          </cell>
          <cell r="J16">
            <v>367.31</v>
          </cell>
          <cell r="N16">
            <v>924</v>
          </cell>
          <cell r="O16">
            <v>972.31</v>
          </cell>
        </row>
        <row r="17">
          <cell r="G17">
            <v>51263</v>
          </cell>
          <cell r="H17">
            <v>41011</v>
          </cell>
          <cell r="I17">
            <v>32090</v>
          </cell>
          <cell r="J17">
            <v>27239</v>
          </cell>
          <cell r="N17">
            <v>83353</v>
          </cell>
          <cell r="O17">
            <v>68250</v>
          </cell>
        </row>
        <row r="18">
          <cell r="G18">
            <v>93</v>
          </cell>
          <cell r="H18">
            <v>133</v>
          </cell>
          <cell r="I18">
            <v>9</v>
          </cell>
          <cell r="J18">
            <v>6</v>
          </cell>
          <cell r="N18">
            <v>102</v>
          </cell>
          <cell r="O18">
            <v>139</v>
          </cell>
        </row>
        <row r="19">
          <cell r="G19">
            <v>1711</v>
          </cell>
          <cell r="H19">
            <v>1767</v>
          </cell>
          <cell r="I19">
            <v>93</v>
          </cell>
          <cell r="J19">
            <v>52</v>
          </cell>
          <cell r="N19">
            <v>1804</v>
          </cell>
          <cell r="O19">
            <v>1819</v>
          </cell>
        </row>
        <row r="21">
          <cell r="G21">
            <v>218</v>
          </cell>
          <cell r="H21">
            <v>632</v>
          </cell>
          <cell r="I21">
            <v>429</v>
          </cell>
          <cell r="J21">
            <v>1088</v>
          </cell>
          <cell r="N21">
            <v>647</v>
          </cell>
          <cell r="O21">
            <v>1720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1045</v>
          </cell>
          <cell r="H26">
            <v>2610</v>
          </cell>
          <cell r="I26">
            <v>515</v>
          </cell>
          <cell r="J26">
            <v>1237.0049100000015</v>
          </cell>
          <cell r="N26">
            <v>1560</v>
          </cell>
          <cell r="O26">
            <v>3847.0049100000015</v>
          </cell>
        </row>
        <row r="27">
          <cell r="G27">
            <v>111</v>
          </cell>
          <cell r="H27">
            <v>234</v>
          </cell>
          <cell r="I27">
            <v>249</v>
          </cell>
          <cell r="J27">
            <v>363</v>
          </cell>
          <cell r="N27">
            <v>360</v>
          </cell>
          <cell r="O27">
            <v>597</v>
          </cell>
        </row>
        <row r="28">
          <cell r="G28">
            <v>1576</v>
          </cell>
          <cell r="H28">
            <v>1321</v>
          </cell>
          <cell r="I28">
            <v>209</v>
          </cell>
          <cell r="J28">
            <v>128</v>
          </cell>
          <cell r="N28">
            <v>1785</v>
          </cell>
          <cell r="O28">
            <v>1449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62</v>
          </cell>
          <cell r="H31">
            <v>162</v>
          </cell>
          <cell r="I31">
            <v>25</v>
          </cell>
          <cell r="J31">
            <v>14</v>
          </cell>
          <cell r="N31">
            <v>87</v>
          </cell>
          <cell r="O31">
            <v>176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42093</v>
          </cell>
          <cell r="H50">
            <v>28998</v>
          </cell>
          <cell r="I50">
            <v>4520</v>
          </cell>
          <cell r="J50">
            <v>3895.7908000000002</v>
          </cell>
          <cell r="N50">
            <v>46613</v>
          </cell>
          <cell r="O50">
            <v>32893.790800000002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39561.599999999999</v>
          </cell>
          <cell r="N52">
            <v>46613</v>
          </cell>
          <cell r="O52">
            <v>32893.790800000002</v>
          </cell>
        </row>
        <row r="53">
          <cell r="G53">
            <v>53962</v>
          </cell>
          <cell r="H53">
            <v>30422</v>
          </cell>
          <cell r="I53">
            <v>0</v>
          </cell>
          <cell r="J53">
            <v>0</v>
          </cell>
          <cell r="N53">
            <v>53962</v>
          </cell>
          <cell r="O53">
            <v>30422</v>
          </cell>
        </row>
        <row r="54">
          <cell r="M54">
            <v>25540.000000000004</v>
          </cell>
          <cell r="O54">
            <v>30422</v>
          </cell>
        </row>
        <row r="55">
          <cell r="N55">
            <v>37</v>
          </cell>
          <cell r="O55">
            <v>161</v>
          </cell>
        </row>
        <row r="57">
          <cell r="G57">
            <v>163107</v>
          </cell>
          <cell r="H57">
            <v>119393.207024</v>
          </cell>
          <cell r="I57">
            <v>44734</v>
          </cell>
          <cell r="J57">
            <v>40081.203310400007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245.60000000000002</v>
          </cell>
          <cell r="D62">
            <v>171.20000000000002</v>
          </cell>
          <cell r="E62">
            <v>61.400000000000006</v>
          </cell>
          <cell r="F62">
            <v>42.800000000000004</v>
          </cell>
          <cell r="G62">
            <v>35</v>
          </cell>
          <cell r="H62">
            <v>155</v>
          </cell>
          <cell r="I62">
            <v>2</v>
          </cell>
          <cell r="J62">
            <v>6</v>
          </cell>
          <cell r="N62">
            <v>37</v>
          </cell>
          <cell r="O62">
            <v>161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0">
        <row r="8">
          <cell r="G8">
            <v>1670</v>
          </cell>
          <cell r="H8">
            <v>2829</v>
          </cell>
          <cell r="I8">
            <v>310</v>
          </cell>
          <cell r="J8">
            <v>385</v>
          </cell>
          <cell r="N8">
            <v>1980</v>
          </cell>
          <cell r="O8">
            <v>3214</v>
          </cell>
        </row>
        <row r="9">
          <cell r="G9">
            <v>475</v>
          </cell>
          <cell r="H9">
            <v>695</v>
          </cell>
          <cell r="I9">
            <v>142</v>
          </cell>
          <cell r="J9">
            <v>172</v>
          </cell>
          <cell r="N9">
            <v>617</v>
          </cell>
          <cell r="O9">
            <v>867</v>
          </cell>
        </row>
        <row r="10">
          <cell r="G10">
            <v>1924</v>
          </cell>
          <cell r="H10">
            <v>3708</v>
          </cell>
          <cell r="I10">
            <v>899</v>
          </cell>
          <cell r="J10">
            <v>1732.13</v>
          </cell>
          <cell r="N10">
            <v>2823</v>
          </cell>
          <cell r="O10">
            <v>5440.13</v>
          </cell>
        </row>
        <row r="11">
          <cell r="G11">
            <v>19</v>
          </cell>
          <cell r="H11">
            <v>22.823</v>
          </cell>
          <cell r="I11">
            <v>51</v>
          </cell>
          <cell r="J11">
            <v>77</v>
          </cell>
          <cell r="N11">
            <v>70</v>
          </cell>
          <cell r="O11">
            <v>99.823000000000008</v>
          </cell>
        </row>
        <row r="12">
          <cell r="G12">
            <v>3441</v>
          </cell>
          <cell r="H12">
            <v>4688</v>
          </cell>
          <cell r="I12">
            <v>5833</v>
          </cell>
          <cell r="J12">
            <v>7205.49</v>
          </cell>
          <cell r="N12">
            <v>9274</v>
          </cell>
          <cell r="O12">
            <v>11893.49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30</v>
          </cell>
          <cell r="H16">
            <v>53</v>
          </cell>
          <cell r="I16">
            <v>47</v>
          </cell>
          <cell r="J16">
            <v>113.51</v>
          </cell>
          <cell r="N16">
            <v>77</v>
          </cell>
          <cell r="O16">
            <v>166.51</v>
          </cell>
        </row>
        <row r="17">
          <cell r="G17">
            <v>1837</v>
          </cell>
          <cell r="H17">
            <v>2805</v>
          </cell>
          <cell r="I17">
            <v>1050</v>
          </cell>
          <cell r="J17">
            <v>1335</v>
          </cell>
          <cell r="N17">
            <v>2887</v>
          </cell>
          <cell r="O17">
            <v>4140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1896</v>
          </cell>
          <cell r="H19">
            <v>2301</v>
          </cell>
          <cell r="I19">
            <v>257</v>
          </cell>
          <cell r="J19">
            <v>459</v>
          </cell>
          <cell r="N19">
            <v>2153</v>
          </cell>
          <cell r="O19">
            <v>2760</v>
          </cell>
        </row>
        <row r="21">
          <cell r="G21">
            <v>323</v>
          </cell>
          <cell r="H21">
            <v>781</v>
          </cell>
          <cell r="I21">
            <v>159</v>
          </cell>
          <cell r="J21">
            <v>358</v>
          </cell>
          <cell r="N21">
            <v>482</v>
          </cell>
          <cell r="O21">
            <v>1139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459</v>
          </cell>
          <cell r="H26">
            <v>1196</v>
          </cell>
          <cell r="I26">
            <v>458</v>
          </cell>
          <cell r="J26">
            <v>1629</v>
          </cell>
          <cell r="N26">
            <v>917</v>
          </cell>
          <cell r="O26">
            <v>2825</v>
          </cell>
        </row>
        <row r="27">
          <cell r="G27">
            <v>317</v>
          </cell>
          <cell r="H27">
            <v>495</v>
          </cell>
          <cell r="I27">
            <v>281</v>
          </cell>
          <cell r="J27">
            <v>596</v>
          </cell>
          <cell r="N27">
            <v>598</v>
          </cell>
          <cell r="O27">
            <v>1091</v>
          </cell>
        </row>
        <row r="28">
          <cell r="G28">
            <v>572</v>
          </cell>
          <cell r="H28">
            <v>1263</v>
          </cell>
          <cell r="I28">
            <v>61</v>
          </cell>
          <cell r="J28">
            <v>83</v>
          </cell>
          <cell r="N28">
            <v>633</v>
          </cell>
          <cell r="O28">
            <v>1346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598</v>
          </cell>
          <cell r="H50">
            <v>678</v>
          </cell>
          <cell r="I50">
            <v>127</v>
          </cell>
          <cell r="J50">
            <v>201.45599999999999</v>
          </cell>
          <cell r="N50">
            <v>725</v>
          </cell>
          <cell r="O50">
            <v>879.45600000000002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1476</v>
          </cell>
          <cell r="N52">
            <v>725</v>
          </cell>
          <cell r="O52">
            <v>879.45600000000002</v>
          </cell>
        </row>
        <row r="53">
          <cell r="G53">
            <v>12373</v>
          </cell>
          <cell r="H53">
            <v>10632</v>
          </cell>
          <cell r="I53">
            <v>0</v>
          </cell>
          <cell r="J53">
            <v>0</v>
          </cell>
          <cell r="N53">
            <v>12373</v>
          </cell>
          <cell r="O53">
            <v>10632</v>
          </cell>
        </row>
        <row r="54">
          <cell r="M54">
            <v>8895</v>
          </cell>
          <cell r="O54">
            <v>10632</v>
          </cell>
        </row>
        <row r="55">
          <cell r="N55">
            <v>0</v>
          </cell>
          <cell r="O55">
            <v>0</v>
          </cell>
        </row>
        <row r="57">
          <cell r="G57">
            <v>25934</v>
          </cell>
          <cell r="H57">
            <v>32146.823</v>
          </cell>
          <cell r="I57">
            <v>9675</v>
          </cell>
          <cell r="J57">
            <v>14346.585999999999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1">
        <row r="8">
          <cell r="G8">
            <v>6102</v>
          </cell>
          <cell r="H8">
            <v>36405</v>
          </cell>
          <cell r="I8">
            <v>1701</v>
          </cell>
          <cell r="J8">
            <v>12390</v>
          </cell>
          <cell r="N8">
            <v>7803</v>
          </cell>
          <cell r="O8">
            <v>48795</v>
          </cell>
        </row>
        <row r="9">
          <cell r="G9">
            <v>6956</v>
          </cell>
          <cell r="H9">
            <v>8612</v>
          </cell>
          <cell r="I9">
            <v>3059</v>
          </cell>
          <cell r="J9">
            <v>4264</v>
          </cell>
          <cell r="N9">
            <v>10015</v>
          </cell>
          <cell r="O9">
            <v>12876</v>
          </cell>
        </row>
        <row r="10">
          <cell r="G10">
            <v>16440</v>
          </cell>
          <cell r="H10">
            <v>39572</v>
          </cell>
          <cell r="I10">
            <v>6377</v>
          </cell>
          <cell r="J10">
            <v>14432.639069999999</v>
          </cell>
          <cell r="N10">
            <v>22817</v>
          </cell>
          <cell r="O10">
            <v>54004.639069999997</v>
          </cell>
        </row>
        <row r="11">
          <cell r="G11">
            <v>2739</v>
          </cell>
          <cell r="H11">
            <v>4417.4994492000005</v>
          </cell>
          <cell r="I11">
            <v>1857</v>
          </cell>
          <cell r="J11">
            <v>2858.3925202999999</v>
          </cell>
          <cell r="N11">
            <v>4596</v>
          </cell>
          <cell r="O11">
            <v>7275.8919695000004</v>
          </cell>
        </row>
        <row r="12">
          <cell r="G12">
            <v>2232</v>
          </cell>
          <cell r="H12">
            <v>7981</v>
          </cell>
          <cell r="I12">
            <v>531</v>
          </cell>
          <cell r="J12">
            <v>1494.77</v>
          </cell>
          <cell r="N12">
            <v>2763</v>
          </cell>
          <cell r="O12">
            <v>9475.77</v>
          </cell>
        </row>
        <row r="13">
          <cell r="G13">
            <v>321</v>
          </cell>
          <cell r="H13">
            <v>735</v>
          </cell>
          <cell r="I13">
            <v>476</v>
          </cell>
          <cell r="J13">
            <v>951</v>
          </cell>
          <cell r="N13">
            <v>797</v>
          </cell>
          <cell r="O13">
            <v>1686</v>
          </cell>
        </row>
        <row r="14">
          <cell r="G14">
            <v>141</v>
          </cell>
          <cell r="H14">
            <v>180</v>
          </cell>
          <cell r="I14">
            <v>200</v>
          </cell>
          <cell r="J14">
            <v>218</v>
          </cell>
          <cell r="N14">
            <v>341</v>
          </cell>
          <cell r="O14">
            <v>398</v>
          </cell>
        </row>
        <row r="15">
          <cell r="G15">
            <v>18</v>
          </cell>
          <cell r="H15">
            <v>56</v>
          </cell>
          <cell r="I15">
            <v>6</v>
          </cell>
          <cell r="J15">
            <v>20</v>
          </cell>
          <cell r="N15">
            <v>24</v>
          </cell>
          <cell r="O15">
            <v>76</v>
          </cell>
        </row>
        <row r="16">
          <cell r="G16">
            <v>119</v>
          </cell>
          <cell r="H16">
            <v>460</v>
          </cell>
          <cell r="I16">
            <v>422</v>
          </cell>
          <cell r="J16">
            <v>2077</v>
          </cell>
          <cell r="N16">
            <v>541</v>
          </cell>
          <cell r="O16">
            <v>2537</v>
          </cell>
        </row>
        <row r="17">
          <cell r="G17">
            <v>6496</v>
          </cell>
          <cell r="H17">
            <v>25209</v>
          </cell>
          <cell r="I17">
            <v>4581</v>
          </cell>
          <cell r="J17">
            <v>11769</v>
          </cell>
          <cell r="N17">
            <v>11077</v>
          </cell>
          <cell r="O17">
            <v>36978</v>
          </cell>
        </row>
        <row r="18">
          <cell r="G18">
            <v>671</v>
          </cell>
          <cell r="H18">
            <v>2574</v>
          </cell>
          <cell r="I18">
            <v>174</v>
          </cell>
          <cell r="J18">
            <v>480.25</v>
          </cell>
          <cell r="N18">
            <v>845</v>
          </cell>
          <cell r="O18">
            <v>3054.25</v>
          </cell>
        </row>
        <row r="19">
          <cell r="G19">
            <v>5732</v>
          </cell>
          <cell r="H19">
            <v>13630</v>
          </cell>
          <cell r="I19">
            <v>4422</v>
          </cell>
          <cell r="J19">
            <v>11460.16</v>
          </cell>
          <cell r="N19">
            <v>10154</v>
          </cell>
          <cell r="O19">
            <v>25090.16</v>
          </cell>
        </row>
        <row r="21">
          <cell r="G21">
            <v>1203</v>
          </cell>
          <cell r="H21">
            <v>2437</v>
          </cell>
          <cell r="I21">
            <v>1605</v>
          </cell>
          <cell r="J21">
            <v>3510</v>
          </cell>
          <cell r="N21">
            <v>2808</v>
          </cell>
          <cell r="O21">
            <v>5947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2913</v>
          </cell>
          <cell r="H26">
            <v>9893</v>
          </cell>
          <cell r="I26">
            <v>1748</v>
          </cell>
          <cell r="J26">
            <v>6881.3815588000052</v>
          </cell>
          <cell r="N26">
            <v>4661</v>
          </cell>
          <cell r="O26">
            <v>16774.381558800007</v>
          </cell>
        </row>
        <row r="27">
          <cell r="G27">
            <v>2159</v>
          </cell>
          <cell r="H27">
            <v>3345</v>
          </cell>
          <cell r="I27">
            <v>934</v>
          </cell>
          <cell r="J27">
            <v>2456</v>
          </cell>
          <cell r="N27">
            <v>3093</v>
          </cell>
          <cell r="O27">
            <v>5801</v>
          </cell>
        </row>
        <row r="28">
          <cell r="G28">
            <v>2058</v>
          </cell>
          <cell r="H28">
            <v>4798</v>
          </cell>
          <cell r="I28">
            <v>1992</v>
          </cell>
          <cell r="J28">
            <v>4253.21</v>
          </cell>
          <cell r="N28">
            <v>4050</v>
          </cell>
          <cell r="O28">
            <v>9051.2099999999991</v>
          </cell>
        </row>
        <row r="29">
          <cell r="G29">
            <v>50</v>
          </cell>
          <cell r="H29">
            <v>266</v>
          </cell>
          <cell r="I29">
            <v>64</v>
          </cell>
          <cell r="J29">
            <v>346.46</v>
          </cell>
          <cell r="N29">
            <v>114</v>
          </cell>
          <cell r="O29">
            <v>612.46</v>
          </cell>
        </row>
        <row r="30">
          <cell r="G30">
            <v>1</v>
          </cell>
          <cell r="H30">
            <v>5</v>
          </cell>
          <cell r="I30">
            <v>16</v>
          </cell>
          <cell r="J30">
            <v>440</v>
          </cell>
          <cell r="N30">
            <v>17</v>
          </cell>
          <cell r="O30">
            <v>445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2</v>
          </cell>
          <cell r="H32">
            <v>11</v>
          </cell>
          <cell r="I32">
            <v>0</v>
          </cell>
          <cell r="J32">
            <v>0</v>
          </cell>
          <cell r="N32">
            <v>2</v>
          </cell>
          <cell r="O32">
            <v>11</v>
          </cell>
        </row>
        <row r="33">
          <cell r="G33">
            <v>15</v>
          </cell>
          <cell r="H33">
            <v>55</v>
          </cell>
          <cell r="I33">
            <v>12</v>
          </cell>
          <cell r="J33">
            <v>111.27</v>
          </cell>
          <cell r="N33">
            <v>27</v>
          </cell>
          <cell r="O33">
            <v>166.26999999999998</v>
          </cell>
        </row>
        <row r="34">
          <cell r="G34">
            <v>330</v>
          </cell>
          <cell r="H34">
            <v>251</v>
          </cell>
          <cell r="I34">
            <v>1523</v>
          </cell>
          <cell r="J34">
            <v>1828</v>
          </cell>
          <cell r="N34">
            <v>1853</v>
          </cell>
          <cell r="O34">
            <v>2079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74</v>
          </cell>
          <cell r="D38">
            <v>100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100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579</v>
          </cell>
          <cell r="H50">
            <v>638</v>
          </cell>
          <cell r="I50">
            <v>201</v>
          </cell>
          <cell r="J50">
            <v>322</v>
          </cell>
          <cell r="N50">
            <v>780</v>
          </cell>
          <cell r="O50">
            <v>960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1000</v>
          </cell>
          <cell r="N52">
            <v>780</v>
          </cell>
          <cell r="O52">
            <v>960</v>
          </cell>
        </row>
        <row r="53">
          <cell r="G53">
            <v>54423</v>
          </cell>
          <cell r="H53">
            <v>45460.480000000003</v>
          </cell>
          <cell r="I53">
            <v>408</v>
          </cell>
          <cell r="J53">
            <v>727</v>
          </cell>
          <cell r="N53">
            <v>54831</v>
          </cell>
          <cell r="O53">
            <v>46187.48</v>
          </cell>
        </row>
        <row r="54">
          <cell r="M54">
            <v>56100.999999999993</v>
          </cell>
          <cell r="O54">
            <v>46187.48</v>
          </cell>
        </row>
        <row r="55">
          <cell r="N55">
            <v>0</v>
          </cell>
          <cell r="O55">
            <v>0</v>
          </cell>
        </row>
        <row r="57">
          <cell r="G57">
            <v>111700</v>
          </cell>
          <cell r="H57">
            <v>206990.97944920001</v>
          </cell>
          <cell r="I57">
            <v>32309</v>
          </cell>
          <cell r="J57">
            <v>83290.533149099996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2">
        <row r="8">
          <cell r="G8">
            <v>488</v>
          </cell>
          <cell r="H8">
            <v>681</v>
          </cell>
          <cell r="I8">
            <v>640</v>
          </cell>
          <cell r="J8">
            <v>963</v>
          </cell>
          <cell r="N8">
            <v>1128</v>
          </cell>
          <cell r="O8">
            <v>1644</v>
          </cell>
        </row>
        <row r="9">
          <cell r="G9">
            <v>3485</v>
          </cell>
          <cell r="H9">
            <v>3615</v>
          </cell>
          <cell r="I9">
            <v>923</v>
          </cell>
          <cell r="J9">
            <v>1375</v>
          </cell>
          <cell r="N9">
            <v>4408</v>
          </cell>
          <cell r="O9">
            <v>4990</v>
          </cell>
        </row>
        <row r="10">
          <cell r="G10">
            <v>10671</v>
          </cell>
          <cell r="H10">
            <v>13793</v>
          </cell>
          <cell r="I10">
            <v>3383</v>
          </cell>
          <cell r="J10">
            <v>5134</v>
          </cell>
          <cell r="N10">
            <v>14054</v>
          </cell>
          <cell r="O10">
            <v>18927</v>
          </cell>
        </row>
        <row r="11">
          <cell r="G11">
            <v>2003</v>
          </cell>
          <cell r="H11">
            <v>2331.7577575999999</v>
          </cell>
          <cell r="I11">
            <v>1118</v>
          </cell>
          <cell r="J11">
            <v>1496</v>
          </cell>
          <cell r="N11">
            <v>3121</v>
          </cell>
          <cell r="O11">
            <v>3827.7577575999999</v>
          </cell>
        </row>
        <row r="12">
          <cell r="G12">
            <v>492</v>
          </cell>
          <cell r="H12">
            <v>756</v>
          </cell>
          <cell r="I12">
            <v>549</v>
          </cell>
          <cell r="J12">
            <v>625.91999999999996</v>
          </cell>
          <cell r="N12">
            <v>1041</v>
          </cell>
          <cell r="O12">
            <v>1381.92</v>
          </cell>
        </row>
        <row r="13">
          <cell r="G13">
            <v>274</v>
          </cell>
          <cell r="H13">
            <v>556</v>
          </cell>
          <cell r="I13">
            <v>465</v>
          </cell>
          <cell r="J13">
            <v>403</v>
          </cell>
          <cell r="N13">
            <v>739</v>
          </cell>
          <cell r="O13">
            <v>959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200</v>
          </cell>
          <cell r="H16">
            <v>241</v>
          </cell>
          <cell r="I16">
            <v>242</v>
          </cell>
          <cell r="J16">
            <v>309</v>
          </cell>
          <cell r="N16">
            <v>442</v>
          </cell>
          <cell r="O16">
            <v>550</v>
          </cell>
        </row>
        <row r="17">
          <cell r="G17">
            <v>19244</v>
          </cell>
          <cell r="H17">
            <v>20544</v>
          </cell>
          <cell r="I17">
            <v>15844</v>
          </cell>
          <cell r="J17">
            <v>14743</v>
          </cell>
          <cell r="N17">
            <v>35088</v>
          </cell>
          <cell r="O17">
            <v>35287</v>
          </cell>
        </row>
        <row r="18">
          <cell r="G18">
            <v>481</v>
          </cell>
          <cell r="H18">
            <v>500</v>
          </cell>
          <cell r="I18">
            <v>272</v>
          </cell>
          <cell r="J18">
            <v>457</v>
          </cell>
          <cell r="N18">
            <v>753</v>
          </cell>
          <cell r="O18">
            <v>957</v>
          </cell>
        </row>
        <row r="19">
          <cell r="G19">
            <v>601</v>
          </cell>
          <cell r="H19">
            <v>649</v>
          </cell>
          <cell r="I19">
            <v>108</v>
          </cell>
          <cell r="J19">
            <v>165</v>
          </cell>
          <cell r="N19">
            <v>709</v>
          </cell>
          <cell r="O19">
            <v>814</v>
          </cell>
        </row>
        <row r="21">
          <cell r="G21">
            <v>122</v>
          </cell>
          <cell r="H21">
            <v>446</v>
          </cell>
          <cell r="I21">
            <v>45</v>
          </cell>
          <cell r="J21">
            <v>454</v>
          </cell>
          <cell r="N21">
            <v>167</v>
          </cell>
          <cell r="O21">
            <v>900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140</v>
          </cell>
          <cell r="H26">
            <v>290</v>
          </cell>
          <cell r="I26">
            <v>63</v>
          </cell>
          <cell r="J26">
            <v>131</v>
          </cell>
          <cell r="N26">
            <v>203</v>
          </cell>
          <cell r="O26">
            <v>421</v>
          </cell>
        </row>
        <row r="27">
          <cell r="G27">
            <v>1860</v>
          </cell>
          <cell r="H27">
            <v>2639</v>
          </cell>
          <cell r="I27">
            <v>1523</v>
          </cell>
          <cell r="J27">
            <v>1829</v>
          </cell>
          <cell r="N27">
            <v>3383</v>
          </cell>
          <cell r="O27">
            <v>4468</v>
          </cell>
        </row>
        <row r="28">
          <cell r="G28">
            <v>1593</v>
          </cell>
          <cell r="H28">
            <v>2937</v>
          </cell>
          <cell r="I28">
            <v>1123</v>
          </cell>
          <cell r="J28">
            <v>935</v>
          </cell>
          <cell r="N28">
            <v>2716</v>
          </cell>
          <cell r="O28">
            <v>3872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28</v>
          </cell>
          <cell r="H33">
            <v>41</v>
          </cell>
          <cell r="I33">
            <v>5</v>
          </cell>
          <cell r="J33">
            <v>46</v>
          </cell>
          <cell r="N33">
            <v>33</v>
          </cell>
          <cell r="O33">
            <v>87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24632</v>
          </cell>
          <cell r="H50">
            <v>21556</v>
          </cell>
          <cell r="I50">
            <v>4035</v>
          </cell>
          <cell r="J50">
            <v>4168.0397000000003</v>
          </cell>
          <cell r="N50">
            <v>28667</v>
          </cell>
          <cell r="O50">
            <v>25724.039700000001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34400</v>
          </cell>
          <cell r="N52">
            <v>28667</v>
          </cell>
          <cell r="O52">
            <v>25724.039700000001</v>
          </cell>
        </row>
        <row r="53">
          <cell r="G53">
            <v>48412</v>
          </cell>
          <cell r="H53">
            <v>18514</v>
          </cell>
          <cell r="I53">
            <v>0</v>
          </cell>
          <cell r="J53">
            <v>0</v>
          </cell>
          <cell r="N53">
            <v>48412</v>
          </cell>
          <cell r="O53">
            <v>18514</v>
          </cell>
        </row>
        <row r="54">
          <cell r="M54">
            <v>28389</v>
          </cell>
          <cell r="O54">
            <v>18514</v>
          </cell>
        </row>
        <row r="55">
          <cell r="N55">
            <v>0</v>
          </cell>
          <cell r="O55">
            <v>0</v>
          </cell>
        </row>
        <row r="57">
          <cell r="G57">
            <v>114726</v>
          </cell>
          <cell r="H57">
            <v>90089.757757600004</v>
          </cell>
          <cell r="I57">
            <v>30338</v>
          </cell>
          <cell r="J57">
            <v>33233.959699999999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3">
        <row r="8">
          <cell r="G8">
            <v>141</v>
          </cell>
          <cell r="H8">
            <v>716</v>
          </cell>
          <cell r="I8">
            <v>236</v>
          </cell>
          <cell r="J8">
            <v>934</v>
          </cell>
          <cell r="N8">
            <v>377</v>
          </cell>
          <cell r="O8">
            <v>1650</v>
          </cell>
        </row>
        <row r="9">
          <cell r="G9">
            <v>305</v>
          </cell>
          <cell r="H9">
            <v>380</v>
          </cell>
          <cell r="I9">
            <v>38</v>
          </cell>
          <cell r="J9">
            <v>57</v>
          </cell>
          <cell r="N9">
            <v>343</v>
          </cell>
          <cell r="O9">
            <v>437</v>
          </cell>
        </row>
        <row r="10">
          <cell r="G10">
            <v>159</v>
          </cell>
          <cell r="H10">
            <v>273</v>
          </cell>
          <cell r="I10">
            <v>166</v>
          </cell>
          <cell r="J10">
            <v>276.43799999999999</v>
          </cell>
          <cell r="N10">
            <v>325</v>
          </cell>
          <cell r="O10">
            <v>549.43799999999999</v>
          </cell>
        </row>
        <row r="11">
          <cell r="G11">
            <v>208</v>
          </cell>
          <cell r="H11">
            <v>279.68839380000003</v>
          </cell>
          <cell r="I11">
            <v>359</v>
          </cell>
          <cell r="J11">
            <v>475.41553679999998</v>
          </cell>
          <cell r="N11">
            <v>567</v>
          </cell>
          <cell r="O11">
            <v>755.10393060000001</v>
          </cell>
        </row>
        <row r="12">
          <cell r="G12">
            <v>30</v>
          </cell>
          <cell r="H12">
            <v>95</v>
          </cell>
          <cell r="I12">
            <v>103</v>
          </cell>
          <cell r="J12">
            <v>381</v>
          </cell>
          <cell r="N12">
            <v>133</v>
          </cell>
          <cell r="O12">
            <v>476</v>
          </cell>
        </row>
        <row r="13">
          <cell r="G13">
            <v>25</v>
          </cell>
          <cell r="H13">
            <v>28</v>
          </cell>
          <cell r="I13">
            <v>1</v>
          </cell>
          <cell r="J13">
            <v>3</v>
          </cell>
          <cell r="N13">
            <v>26</v>
          </cell>
          <cell r="O13">
            <v>31</v>
          </cell>
        </row>
        <row r="14">
          <cell r="G14">
            <v>0</v>
          </cell>
          <cell r="H14">
            <v>0</v>
          </cell>
          <cell r="I14">
            <v>2</v>
          </cell>
          <cell r="J14">
            <v>6</v>
          </cell>
          <cell r="N14">
            <v>2</v>
          </cell>
          <cell r="O14">
            <v>6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12</v>
          </cell>
          <cell r="H16">
            <v>11</v>
          </cell>
          <cell r="I16">
            <v>64</v>
          </cell>
          <cell r="J16">
            <v>87</v>
          </cell>
          <cell r="N16">
            <v>76</v>
          </cell>
          <cell r="O16">
            <v>98</v>
          </cell>
        </row>
        <row r="17">
          <cell r="G17">
            <v>445</v>
          </cell>
          <cell r="H17">
            <v>567</v>
          </cell>
          <cell r="I17">
            <v>226</v>
          </cell>
          <cell r="J17">
            <v>123</v>
          </cell>
          <cell r="N17">
            <v>671</v>
          </cell>
          <cell r="O17">
            <v>690</v>
          </cell>
        </row>
        <row r="18">
          <cell r="G18">
            <v>10</v>
          </cell>
          <cell r="H18">
            <v>16</v>
          </cell>
          <cell r="I18">
            <v>15</v>
          </cell>
          <cell r="J18">
            <v>25</v>
          </cell>
          <cell r="N18">
            <v>25</v>
          </cell>
          <cell r="O18">
            <v>41</v>
          </cell>
        </row>
        <row r="19">
          <cell r="G19">
            <v>111</v>
          </cell>
          <cell r="H19">
            <v>142</v>
          </cell>
          <cell r="I19">
            <v>176</v>
          </cell>
          <cell r="J19">
            <v>380</v>
          </cell>
          <cell r="N19">
            <v>287</v>
          </cell>
          <cell r="O19">
            <v>522</v>
          </cell>
        </row>
        <row r="21">
          <cell r="G21">
            <v>35</v>
          </cell>
          <cell r="H21">
            <v>0</v>
          </cell>
          <cell r="I21">
            <v>1</v>
          </cell>
          <cell r="J21">
            <v>41</v>
          </cell>
          <cell r="N21">
            <v>36</v>
          </cell>
          <cell r="O21">
            <v>41</v>
          </cell>
        </row>
        <row r="22">
          <cell r="G22">
            <v>0</v>
          </cell>
          <cell r="H22">
            <v>0</v>
          </cell>
          <cell r="I22">
            <v>3</v>
          </cell>
          <cell r="J22">
            <v>4</v>
          </cell>
          <cell r="N22">
            <v>3</v>
          </cell>
          <cell r="O22">
            <v>4</v>
          </cell>
        </row>
        <row r="23">
          <cell r="G23">
            <v>0</v>
          </cell>
          <cell r="H23">
            <v>0</v>
          </cell>
          <cell r="I23">
            <v>6</v>
          </cell>
          <cell r="J23">
            <v>4</v>
          </cell>
          <cell r="N23">
            <v>6</v>
          </cell>
          <cell r="O23">
            <v>4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111</v>
          </cell>
          <cell r="J25">
            <v>151</v>
          </cell>
          <cell r="N25">
            <v>111</v>
          </cell>
          <cell r="O25">
            <v>151</v>
          </cell>
        </row>
        <row r="26">
          <cell r="G26">
            <v>22</v>
          </cell>
          <cell r="H26">
            <v>50</v>
          </cell>
          <cell r="I26">
            <v>29</v>
          </cell>
          <cell r="J26">
            <v>77</v>
          </cell>
          <cell r="N26">
            <v>51</v>
          </cell>
          <cell r="O26">
            <v>127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N27">
            <v>0</v>
          </cell>
          <cell r="O27">
            <v>0</v>
          </cell>
        </row>
        <row r="28">
          <cell r="G28">
            <v>5</v>
          </cell>
          <cell r="H28">
            <v>14</v>
          </cell>
          <cell r="I28">
            <v>102</v>
          </cell>
          <cell r="J28">
            <v>280</v>
          </cell>
          <cell r="N28">
            <v>107</v>
          </cell>
          <cell r="O28">
            <v>294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86</v>
          </cell>
          <cell r="H50">
            <v>71</v>
          </cell>
          <cell r="I50">
            <v>19</v>
          </cell>
          <cell r="J50">
            <v>21</v>
          </cell>
          <cell r="N50">
            <v>105</v>
          </cell>
          <cell r="O50">
            <v>92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975</v>
          </cell>
          <cell r="N52">
            <v>105</v>
          </cell>
          <cell r="O52">
            <v>92</v>
          </cell>
        </row>
        <row r="53">
          <cell r="G53">
            <v>13502</v>
          </cell>
          <cell r="H53">
            <v>7317.25</v>
          </cell>
          <cell r="I53">
            <v>2989</v>
          </cell>
          <cell r="J53">
            <v>2560</v>
          </cell>
          <cell r="N53">
            <v>16491</v>
          </cell>
          <cell r="O53">
            <v>9877.25</v>
          </cell>
        </row>
        <row r="54">
          <cell r="M54">
            <v>14720</v>
          </cell>
          <cell r="O54">
            <v>9877.25</v>
          </cell>
        </row>
        <row r="55">
          <cell r="N55">
            <v>0</v>
          </cell>
          <cell r="O55">
            <v>0</v>
          </cell>
        </row>
        <row r="57">
          <cell r="G57">
            <v>15096</v>
          </cell>
          <cell r="H57">
            <v>9959.9383937999992</v>
          </cell>
          <cell r="I57">
            <v>4646</v>
          </cell>
          <cell r="J57">
            <v>5885.8535368000003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4">
        <row r="8">
          <cell r="G8">
            <v>1625</v>
          </cell>
          <cell r="H8">
            <v>1672</v>
          </cell>
          <cell r="I8">
            <v>1157</v>
          </cell>
          <cell r="J8">
            <v>1283</v>
          </cell>
          <cell r="N8">
            <v>2782</v>
          </cell>
          <cell r="O8">
            <v>2955</v>
          </cell>
        </row>
        <row r="9">
          <cell r="G9">
            <v>342</v>
          </cell>
          <cell r="H9">
            <v>416</v>
          </cell>
          <cell r="I9">
            <v>155</v>
          </cell>
          <cell r="J9">
            <v>183</v>
          </cell>
          <cell r="N9">
            <v>497</v>
          </cell>
          <cell r="O9">
            <v>599</v>
          </cell>
        </row>
        <row r="10">
          <cell r="G10">
            <v>3586</v>
          </cell>
          <cell r="H10">
            <v>4617</v>
          </cell>
          <cell r="I10">
            <v>1074</v>
          </cell>
          <cell r="J10">
            <v>1644.76</v>
          </cell>
          <cell r="N10">
            <v>4660</v>
          </cell>
          <cell r="O10">
            <v>6261.76</v>
          </cell>
        </row>
        <row r="11">
          <cell r="G11">
            <v>1264</v>
          </cell>
          <cell r="H11">
            <v>1296.3247250999998</v>
          </cell>
          <cell r="I11">
            <v>1181</v>
          </cell>
          <cell r="J11">
            <v>1597</v>
          </cell>
          <cell r="N11">
            <v>2445</v>
          </cell>
          <cell r="O11">
            <v>2893.3247250999998</v>
          </cell>
        </row>
        <row r="12">
          <cell r="G12">
            <v>234</v>
          </cell>
          <cell r="H12">
            <v>224</v>
          </cell>
          <cell r="I12">
            <v>397</v>
          </cell>
          <cell r="J12">
            <v>385</v>
          </cell>
          <cell r="N12">
            <v>631</v>
          </cell>
          <cell r="O12">
            <v>609</v>
          </cell>
        </row>
        <row r="13">
          <cell r="G13">
            <v>862</v>
          </cell>
          <cell r="H13">
            <v>839</v>
          </cell>
          <cell r="I13">
            <v>219</v>
          </cell>
          <cell r="J13">
            <v>264</v>
          </cell>
          <cell r="N13">
            <v>1081</v>
          </cell>
          <cell r="O13">
            <v>1103</v>
          </cell>
        </row>
        <row r="14">
          <cell r="G14">
            <v>300</v>
          </cell>
          <cell r="H14">
            <v>270</v>
          </cell>
          <cell r="I14">
            <v>125</v>
          </cell>
          <cell r="J14">
            <v>104</v>
          </cell>
          <cell r="N14">
            <v>425</v>
          </cell>
          <cell r="O14">
            <v>374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259</v>
          </cell>
          <cell r="H16">
            <v>215</v>
          </cell>
          <cell r="I16">
            <v>205</v>
          </cell>
          <cell r="J16">
            <v>196</v>
          </cell>
          <cell r="N16">
            <v>464</v>
          </cell>
          <cell r="O16">
            <v>411</v>
          </cell>
        </row>
        <row r="17">
          <cell r="G17">
            <v>23397</v>
          </cell>
          <cell r="H17">
            <v>22163</v>
          </cell>
          <cell r="I17">
            <v>26654</v>
          </cell>
          <cell r="J17">
            <v>24717</v>
          </cell>
          <cell r="N17">
            <v>50051</v>
          </cell>
          <cell r="O17">
            <v>46880</v>
          </cell>
        </row>
        <row r="18">
          <cell r="G18">
            <v>882</v>
          </cell>
          <cell r="H18">
            <v>777</v>
          </cell>
          <cell r="I18">
            <v>980</v>
          </cell>
          <cell r="J18">
            <v>839</v>
          </cell>
          <cell r="N18">
            <v>1862</v>
          </cell>
          <cell r="O18">
            <v>1616</v>
          </cell>
        </row>
        <row r="19">
          <cell r="G19">
            <v>1535</v>
          </cell>
          <cell r="H19">
            <v>1448</v>
          </cell>
          <cell r="I19">
            <v>182</v>
          </cell>
          <cell r="J19">
            <v>163</v>
          </cell>
          <cell r="N19">
            <v>1717</v>
          </cell>
          <cell r="O19">
            <v>1611</v>
          </cell>
        </row>
        <row r="21">
          <cell r="G21">
            <v>19</v>
          </cell>
          <cell r="H21">
            <v>48</v>
          </cell>
          <cell r="I21">
            <v>0</v>
          </cell>
          <cell r="J21">
            <v>0</v>
          </cell>
          <cell r="N21">
            <v>19</v>
          </cell>
          <cell r="O21">
            <v>48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775</v>
          </cell>
          <cell r="H26">
            <v>1390</v>
          </cell>
          <cell r="I26">
            <v>307</v>
          </cell>
          <cell r="J26">
            <v>593.55937999999992</v>
          </cell>
          <cell r="N26">
            <v>1082</v>
          </cell>
          <cell r="O26">
            <v>1983.5593799999999</v>
          </cell>
        </row>
        <row r="27">
          <cell r="G27">
            <v>318</v>
          </cell>
          <cell r="H27">
            <v>500</v>
          </cell>
          <cell r="I27">
            <v>797</v>
          </cell>
          <cell r="J27">
            <v>896</v>
          </cell>
          <cell r="N27">
            <v>1115</v>
          </cell>
          <cell r="O27">
            <v>1396</v>
          </cell>
        </row>
        <row r="28">
          <cell r="G28">
            <v>1217</v>
          </cell>
          <cell r="H28">
            <v>1061</v>
          </cell>
          <cell r="I28">
            <v>226</v>
          </cell>
          <cell r="J28">
            <v>201</v>
          </cell>
          <cell r="N28">
            <v>1443</v>
          </cell>
          <cell r="O28">
            <v>1262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27278</v>
          </cell>
          <cell r="H50">
            <v>22925</v>
          </cell>
          <cell r="I50">
            <v>4862</v>
          </cell>
          <cell r="J50">
            <v>5077</v>
          </cell>
          <cell r="N50">
            <v>32140</v>
          </cell>
          <cell r="O50">
            <v>28002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25077</v>
          </cell>
          <cell r="N52">
            <v>32140</v>
          </cell>
          <cell r="O52">
            <v>28002</v>
          </cell>
        </row>
        <row r="53">
          <cell r="G53">
            <v>43546</v>
          </cell>
          <cell r="H53">
            <v>15663.57</v>
          </cell>
          <cell r="I53">
            <v>27253</v>
          </cell>
          <cell r="J53">
            <v>9794</v>
          </cell>
          <cell r="N53">
            <v>70799</v>
          </cell>
          <cell r="O53">
            <v>25457.57</v>
          </cell>
        </row>
        <row r="54">
          <cell r="M54">
            <v>39026</v>
          </cell>
          <cell r="O54">
            <v>25457.57</v>
          </cell>
        </row>
        <row r="55">
          <cell r="N55">
            <v>0</v>
          </cell>
          <cell r="O55">
            <v>0</v>
          </cell>
        </row>
        <row r="57">
          <cell r="G57">
            <v>107439</v>
          </cell>
          <cell r="H57">
            <v>75524.894725099992</v>
          </cell>
          <cell r="I57">
            <v>65774</v>
          </cell>
          <cell r="J57">
            <v>47937.319380000001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5">
        <row r="8">
          <cell r="G8">
            <v>5962</v>
          </cell>
          <cell r="H8">
            <v>7214</v>
          </cell>
          <cell r="I8">
            <v>3674</v>
          </cell>
          <cell r="J8">
            <v>5386</v>
          </cell>
          <cell r="N8">
            <v>9636</v>
          </cell>
          <cell r="O8">
            <v>12600</v>
          </cell>
        </row>
        <row r="9">
          <cell r="G9">
            <v>2398</v>
          </cell>
          <cell r="H9">
            <v>5278</v>
          </cell>
          <cell r="I9">
            <v>1712</v>
          </cell>
          <cell r="J9">
            <v>2953</v>
          </cell>
          <cell r="N9">
            <v>4110</v>
          </cell>
          <cell r="O9">
            <v>8231</v>
          </cell>
        </row>
        <row r="10">
          <cell r="G10">
            <v>5892</v>
          </cell>
          <cell r="H10">
            <v>13556</v>
          </cell>
          <cell r="I10">
            <v>4540</v>
          </cell>
          <cell r="J10">
            <v>10841</v>
          </cell>
          <cell r="N10">
            <v>10432</v>
          </cell>
          <cell r="O10">
            <v>24397</v>
          </cell>
        </row>
        <row r="11">
          <cell r="G11">
            <v>3686</v>
          </cell>
          <cell r="H11">
            <v>5341</v>
          </cell>
          <cell r="I11">
            <v>1829</v>
          </cell>
          <cell r="J11">
            <v>2776</v>
          </cell>
          <cell r="N11">
            <v>5515</v>
          </cell>
          <cell r="O11">
            <v>8117</v>
          </cell>
        </row>
        <row r="12">
          <cell r="G12">
            <v>771</v>
          </cell>
          <cell r="H12">
            <v>1460</v>
          </cell>
          <cell r="I12">
            <v>1435</v>
          </cell>
          <cell r="J12">
            <v>2920</v>
          </cell>
          <cell r="N12">
            <v>2206</v>
          </cell>
          <cell r="O12">
            <v>4380</v>
          </cell>
        </row>
        <row r="13">
          <cell r="G13">
            <v>133</v>
          </cell>
          <cell r="H13">
            <v>230</v>
          </cell>
          <cell r="I13">
            <v>112</v>
          </cell>
          <cell r="J13">
            <v>174</v>
          </cell>
          <cell r="N13">
            <v>245</v>
          </cell>
          <cell r="O13">
            <v>404</v>
          </cell>
        </row>
        <row r="14">
          <cell r="G14">
            <v>1579</v>
          </cell>
          <cell r="H14">
            <v>2037</v>
          </cell>
          <cell r="I14">
            <v>1203</v>
          </cell>
          <cell r="J14">
            <v>2403</v>
          </cell>
          <cell r="N14">
            <v>2782</v>
          </cell>
          <cell r="O14">
            <v>4440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114</v>
          </cell>
          <cell r="H16">
            <v>275</v>
          </cell>
          <cell r="I16">
            <v>165</v>
          </cell>
          <cell r="J16">
            <v>685</v>
          </cell>
          <cell r="N16">
            <v>279</v>
          </cell>
          <cell r="O16">
            <v>960</v>
          </cell>
        </row>
        <row r="17">
          <cell r="G17">
            <v>5606</v>
          </cell>
          <cell r="H17">
            <v>12743</v>
          </cell>
          <cell r="I17">
            <v>6517</v>
          </cell>
          <cell r="J17">
            <v>13635</v>
          </cell>
          <cell r="N17">
            <v>12123</v>
          </cell>
          <cell r="O17">
            <v>26378</v>
          </cell>
        </row>
        <row r="18">
          <cell r="G18">
            <v>1478</v>
          </cell>
          <cell r="H18">
            <v>2941</v>
          </cell>
          <cell r="I18">
            <v>1307</v>
          </cell>
          <cell r="J18">
            <v>2604</v>
          </cell>
          <cell r="N18">
            <v>2785</v>
          </cell>
          <cell r="O18">
            <v>5545</v>
          </cell>
        </row>
        <row r="19">
          <cell r="G19">
            <v>3467</v>
          </cell>
          <cell r="H19">
            <v>6737</v>
          </cell>
          <cell r="I19">
            <v>1598</v>
          </cell>
          <cell r="J19">
            <v>3577</v>
          </cell>
          <cell r="N19">
            <v>5065</v>
          </cell>
          <cell r="O19">
            <v>10314</v>
          </cell>
        </row>
        <row r="21">
          <cell r="G21">
            <v>2693</v>
          </cell>
          <cell r="H21">
            <v>8355</v>
          </cell>
          <cell r="I21">
            <v>2234</v>
          </cell>
          <cell r="J21">
            <v>6500</v>
          </cell>
          <cell r="N21">
            <v>4927</v>
          </cell>
          <cell r="O21">
            <v>14855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2744</v>
          </cell>
          <cell r="H25">
            <v>7198</v>
          </cell>
          <cell r="I25">
            <v>2017</v>
          </cell>
          <cell r="J25">
            <v>4730</v>
          </cell>
          <cell r="N25">
            <v>4761</v>
          </cell>
          <cell r="O25">
            <v>11928</v>
          </cell>
        </row>
        <row r="26">
          <cell r="G26">
            <v>1884</v>
          </cell>
          <cell r="H26">
            <v>7859</v>
          </cell>
          <cell r="I26">
            <v>1612</v>
          </cell>
          <cell r="J26">
            <v>6939</v>
          </cell>
          <cell r="N26">
            <v>3496</v>
          </cell>
          <cell r="O26">
            <v>14798</v>
          </cell>
        </row>
        <row r="27">
          <cell r="G27">
            <v>1593</v>
          </cell>
          <cell r="H27">
            <v>2477</v>
          </cell>
          <cell r="I27">
            <v>851</v>
          </cell>
          <cell r="J27">
            <v>2495</v>
          </cell>
          <cell r="N27">
            <v>2444</v>
          </cell>
          <cell r="O27">
            <v>4972</v>
          </cell>
        </row>
        <row r="28">
          <cell r="G28">
            <v>144</v>
          </cell>
          <cell r="H28">
            <v>231</v>
          </cell>
          <cell r="I28">
            <v>49</v>
          </cell>
          <cell r="J28">
            <v>78</v>
          </cell>
          <cell r="N28">
            <v>193</v>
          </cell>
          <cell r="O28">
            <v>309</v>
          </cell>
        </row>
        <row r="29">
          <cell r="G29">
            <v>21</v>
          </cell>
          <cell r="H29">
            <v>298</v>
          </cell>
          <cell r="I29">
            <v>33</v>
          </cell>
          <cell r="J29">
            <v>828</v>
          </cell>
          <cell r="N29">
            <v>54</v>
          </cell>
          <cell r="O29">
            <v>1126</v>
          </cell>
        </row>
        <row r="30">
          <cell r="G30">
            <v>64</v>
          </cell>
          <cell r="H30">
            <v>679</v>
          </cell>
          <cell r="I30">
            <v>84</v>
          </cell>
          <cell r="J30">
            <v>1128</v>
          </cell>
          <cell r="N30">
            <v>148</v>
          </cell>
          <cell r="O30">
            <v>1807</v>
          </cell>
        </row>
        <row r="31">
          <cell r="G31">
            <v>0</v>
          </cell>
          <cell r="H31">
            <v>0</v>
          </cell>
          <cell r="I31">
            <v>8</v>
          </cell>
          <cell r="J31">
            <v>426</v>
          </cell>
          <cell r="N31">
            <v>8</v>
          </cell>
          <cell r="O31">
            <v>426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135</v>
          </cell>
          <cell r="H33">
            <v>266</v>
          </cell>
          <cell r="I33">
            <v>6</v>
          </cell>
          <cell r="J33">
            <v>17</v>
          </cell>
          <cell r="N33">
            <v>141</v>
          </cell>
          <cell r="O33">
            <v>283</v>
          </cell>
        </row>
        <row r="34">
          <cell r="G34">
            <v>194</v>
          </cell>
          <cell r="H34">
            <v>141</v>
          </cell>
          <cell r="I34">
            <v>0</v>
          </cell>
          <cell r="J34">
            <v>0</v>
          </cell>
          <cell r="N34">
            <v>194</v>
          </cell>
          <cell r="O34">
            <v>141</v>
          </cell>
        </row>
        <row r="36">
          <cell r="C36">
            <v>0</v>
          </cell>
          <cell r="D36">
            <v>0</v>
          </cell>
          <cell r="E36">
            <v>3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1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2</v>
          </cell>
          <cell r="F37">
            <v>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1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2</v>
          </cell>
          <cell r="F38">
            <v>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1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2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1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2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1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3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1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2</v>
          </cell>
          <cell r="F42">
            <v>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1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2</v>
          </cell>
          <cell r="F43">
            <v>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1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2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1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5</v>
          </cell>
          <cell r="F46">
            <v>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128</v>
          </cell>
          <cell r="H50">
            <v>172</v>
          </cell>
          <cell r="I50">
            <v>71</v>
          </cell>
          <cell r="J50">
            <v>101.83</v>
          </cell>
          <cell r="N50">
            <v>199</v>
          </cell>
          <cell r="O50">
            <v>273.83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543</v>
          </cell>
          <cell r="N52">
            <v>199</v>
          </cell>
          <cell r="O52">
            <v>273.83</v>
          </cell>
        </row>
        <row r="53">
          <cell r="G53">
            <v>224302</v>
          </cell>
          <cell r="H53">
            <v>172435</v>
          </cell>
          <cell r="I53">
            <v>81494</v>
          </cell>
          <cell r="J53">
            <v>60920</v>
          </cell>
          <cell r="N53">
            <v>305796</v>
          </cell>
          <cell r="O53">
            <v>233355</v>
          </cell>
        </row>
        <row r="54">
          <cell r="M54">
            <v>236000</v>
          </cell>
          <cell r="O54">
            <v>233355</v>
          </cell>
        </row>
        <row r="55">
          <cell r="N55">
            <v>0</v>
          </cell>
          <cell r="O55">
            <v>0</v>
          </cell>
        </row>
        <row r="57">
          <cell r="G57">
            <v>264988</v>
          </cell>
          <cell r="H57">
            <v>257923</v>
          </cell>
          <cell r="I57">
            <v>112551</v>
          </cell>
          <cell r="J57">
            <v>132116.83000000002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6">
        <row r="8">
          <cell r="G8">
            <v>175</v>
          </cell>
          <cell r="H8">
            <v>166</v>
          </cell>
          <cell r="I8">
            <v>156</v>
          </cell>
          <cell r="J8">
            <v>93</v>
          </cell>
          <cell r="N8">
            <v>331</v>
          </cell>
          <cell r="O8">
            <v>259</v>
          </cell>
        </row>
        <row r="9">
          <cell r="G9">
            <v>2227</v>
          </cell>
          <cell r="H9">
            <v>1502</v>
          </cell>
          <cell r="I9">
            <v>1661</v>
          </cell>
          <cell r="J9">
            <v>1012</v>
          </cell>
          <cell r="N9">
            <v>3888</v>
          </cell>
          <cell r="O9">
            <v>2514</v>
          </cell>
        </row>
        <row r="10">
          <cell r="G10">
            <v>162</v>
          </cell>
          <cell r="H10">
            <v>233</v>
          </cell>
          <cell r="I10">
            <v>371</v>
          </cell>
          <cell r="J10">
            <v>543.85799999999995</v>
          </cell>
          <cell r="N10">
            <v>533</v>
          </cell>
          <cell r="O10">
            <v>776.85799999999995</v>
          </cell>
        </row>
        <row r="11">
          <cell r="G11">
            <v>84</v>
          </cell>
          <cell r="H11">
            <v>128.66559000000001</v>
          </cell>
          <cell r="I11">
            <v>275</v>
          </cell>
          <cell r="J11">
            <v>452.51323710000003</v>
          </cell>
          <cell r="N11">
            <v>359</v>
          </cell>
          <cell r="O11">
            <v>581.17882710000003</v>
          </cell>
        </row>
        <row r="12">
          <cell r="G12">
            <v>342</v>
          </cell>
          <cell r="H12">
            <v>275</v>
          </cell>
          <cell r="I12">
            <v>95</v>
          </cell>
          <cell r="J12">
            <v>141</v>
          </cell>
          <cell r="N12">
            <v>437</v>
          </cell>
          <cell r="O12">
            <v>416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3</v>
          </cell>
          <cell r="H16">
            <v>2</v>
          </cell>
          <cell r="I16">
            <v>9</v>
          </cell>
          <cell r="J16">
            <v>17.41</v>
          </cell>
          <cell r="N16">
            <v>12</v>
          </cell>
          <cell r="O16">
            <v>19.41</v>
          </cell>
        </row>
        <row r="17">
          <cell r="G17">
            <v>1794</v>
          </cell>
          <cell r="H17">
            <v>2354</v>
          </cell>
          <cell r="I17">
            <v>4254</v>
          </cell>
          <cell r="J17">
            <v>1035</v>
          </cell>
          <cell r="N17">
            <v>6048</v>
          </cell>
          <cell r="O17">
            <v>3389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239</v>
          </cell>
          <cell r="H19">
            <v>341</v>
          </cell>
          <cell r="I19">
            <v>270</v>
          </cell>
          <cell r="J19">
            <v>349</v>
          </cell>
          <cell r="N19">
            <v>509</v>
          </cell>
          <cell r="O19">
            <v>690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N21">
            <v>0</v>
          </cell>
          <cell r="O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3</v>
          </cell>
          <cell r="H26">
            <v>8</v>
          </cell>
          <cell r="I26">
            <v>29</v>
          </cell>
          <cell r="J26">
            <v>241.09749999999997</v>
          </cell>
          <cell r="N26">
            <v>32</v>
          </cell>
          <cell r="O26">
            <v>249.09749999999997</v>
          </cell>
        </row>
        <row r="27">
          <cell r="G27">
            <v>16</v>
          </cell>
          <cell r="H27">
            <v>23</v>
          </cell>
          <cell r="I27">
            <v>17</v>
          </cell>
          <cell r="J27">
            <v>35</v>
          </cell>
          <cell r="N27">
            <v>33</v>
          </cell>
          <cell r="O27">
            <v>58</v>
          </cell>
        </row>
        <row r="28">
          <cell r="G28">
            <v>3</v>
          </cell>
          <cell r="H28">
            <v>1</v>
          </cell>
          <cell r="I28">
            <v>0</v>
          </cell>
          <cell r="J28">
            <v>0</v>
          </cell>
          <cell r="N28">
            <v>3</v>
          </cell>
          <cell r="O28">
            <v>1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583</v>
          </cell>
          <cell r="D38">
            <v>87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87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6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1</v>
          </cell>
          <cell r="N42">
            <v>0</v>
          </cell>
          <cell r="O42">
            <v>0</v>
          </cell>
        </row>
        <row r="43">
          <cell r="C43">
            <v>121</v>
          </cell>
          <cell r="D43">
            <v>18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18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7</v>
          </cell>
          <cell r="H50">
            <v>3</v>
          </cell>
          <cell r="I50">
            <v>0</v>
          </cell>
          <cell r="J50">
            <v>0</v>
          </cell>
          <cell r="N50">
            <v>7</v>
          </cell>
          <cell r="O50">
            <v>3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38</v>
          </cell>
          <cell r="N52">
            <v>7</v>
          </cell>
          <cell r="O52">
            <v>3</v>
          </cell>
        </row>
        <row r="53">
          <cell r="G53">
            <v>27385</v>
          </cell>
          <cell r="H53">
            <v>12239.6</v>
          </cell>
          <cell r="I53">
            <v>5436</v>
          </cell>
          <cell r="J53">
            <v>2611</v>
          </cell>
          <cell r="N53">
            <v>32821</v>
          </cell>
          <cell r="O53">
            <v>14850.6</v>
          </cell>
        </row>
        <row r="54">
          <cell r="M54">
            <v>12836</v>
          </cell>
          <cell r="O54">
            <v>14850.6</v>
          </cell>
        </row>
        <row r="55">
          <cell r="N55">
            <v>0</v>
          </cell>
          <cell r="O55">
            <v>0</v>
          </cell>
        </row>
        <row r="57">
          <cell r="G57">
            <v>32440</v>
          </cell>
          <cell r="H57">
            <v>17276.265590000003</v>
          </cell>
          <cell r="I57">
            <v>12573</v>
          </cell>
          <cell r="J57">
            <v>6530.8787370999999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7">
        <row r="8">
          <cell r="G8">
            <v>51</v>
          </cell>
          <cell r="H8">
            <v>180</v>
          </cell>
          <cell r="I8">
            <v>40</v>
          </cell>
          <cell r="J8">
            <v>70</v>
          </cell>
          <cell r="N8">
            <v>91</v>
          </cell>
          <cell r="O8">
            <v>250</v>
          </cell>
        </row>
        <row r="9">
          <cell r="G9">
            <v>7021</v>
          </cell>
          <cell r="H9">
            <v>8912</v>
          </cell>
          <cell r="I9">
            <v>5437</v>
          </cell>
          <cell r="J9">
            <v>3888</v>
          </cell>
          <cell r="N9">
            <v>12458</v>
          </cell>
          <cell r="O9">
            <v>12800</v>
          </cell>
        </row>
        <row r="10">
          <cell r="G10">
            <v>712</v>
          </cell>
          <cell r="H10">
            <v>2452</v>
          </cell>
          <cell r="I10">
            <v>814</v>
          </cell>
          <cell r="J10">
            <v>1853</v>
          </cell>
          <cell r="N10">
            <v>1526</v>
          </cell>
          <cell r="O10">
            <v>4305</v>
          </cell>
        </row>
        <row r="11">
          <cell r="G11">
            <v>362</v>
          </cell>
          <cell r="H11">
            <v>361.59546749999998</v>
          </cell>
          <cell r="I11">
            <v>662</v>
          </cell>
          <cell r="J11">
            <v>721.24402999999995</v>
          </cell>
          <cell r="N11">
            <v>1024</v>
          </cell>
          <cell r="O11">
            <v>1082.8394974999999</v>
          </cell>
        </row>
        <row r="12">
          <cell r="G12">
            <v>509</v>
          </cell>
          <cell r="H12">
            <v>967</v>
          </cell>
          <cell r="I12">
            <v>232</v>
          </cell>
          <cell r="J12">
            <v>665</v>
          </cell>
          <cell r="N12">
            <v>741</v>
          </cell>
          <cell r="O12">
            <v>1632</v>
          </cell>
        </row>
        <row r="13">
          <cell r="G13">
            <v>6</v>
          </cell>
          <cell r="H13">
            <v>9</v>
          </cell>
          <cell r="I13">
            <v>0</v>
          </cell>
          <cell r="J13">
            <v>0</v>
          </cell>
          <cell r="N13">
            <v>6</v>
          </cell>
          <cell r="O13">
            <v>9</v>
          </cell>
        </row>
        <row r="14">
          <cell r="G14">
            <v>5</v>
          </cell>
          <cell r="H14">
            <v>13</v>
          </cell>
          <cell r="I14">
            <v>3</v>
          </cell>
          <cell r="J14">
            <v>7</v>
          </cell>
          <cell r="N14">
            <v>8</v>
          </cell>
          <cell r="O14">
            <v>20</v>
          </cell>
        </row>
        <row r="15">
          <cell r="G15">
            <v>1</v>
          </cell>
          <cell r="H15">
            <v>15</v>
          </cell>
          <cell r="I15">
            <v>0</v>
          </cell>
          <cell r="J15">
            <v>0</v>
          </cell>
          <cell r="N15">
            <v>1</v>
          </cell>
          <cell r="O15">
            <v>15</v>
          </cell>
        </row>
        <row r="16">
          <cell r="G16">
            <v>51</v>
          </cell>
          <cell r="H16">
            <v>53</v>
          </cell>
          <cell r="I16">
            <v>13</v>
          </cell>
          <cell r="J16">
            <v>18</v>
          </cell>
          <cell r="N16">
            <v>64</v>
          </cell>
          <cell r="O16">
            <v>71</v>
          </cell>
        </row>
        <row r="17">
          <cell r="G17">
            <v>983</v>
          </cell>
          <cell r="H17">
            <v>2017</v>
          </cell>
          <cell r="I17">
            <v>1387</v>
          </cell>
          <cell r="J17">
            <v>2267</v>
          </cell>
          <cell r="N17">
            <v>2370</v>
          </cell>
          <cell r="O17">
            <v>4284</v>
          </cell>
        </row>
        <row r="18">
          <cell r="G18">
            <v>18</v>
          </cell>
          <cell r="H18">
            <v>36</v>
          </cell>
          <cell r="I18">
            <v>1</v>
          </cell>
          <cell r="J18">
            <v>2</v>
          </cell>
          <cell r="N18">
            <v>19</v>
          </cell>
          <cell r="O18">
            <v>38</v>
          </cell>
        </row>
        <row r="19">
          <cell r="G19">
            <v>815</v>
          </cell>
          <cell r="H19">
            <v>3990</v>
          </cell>
          <cell r="I19">
            <v>27</v>
          </cell>
          <cell r="J19">
            <v>30</v>
          </cell>
          <cell r="N19">
            <v>842</v>
          </cell>
          <cell r="O19">
            <v>4020</v>
          </cell>
        </row>
        <row r="21">
          <cell r="G21">
            <v>83</v>
          </cell>
          <cell r="H21">
            <v>310</v>
          </cell>
          <cell r="I21">
            <v>152</v>
          </cell>
          <cell r="J21">
            <v>1122</v>
          </cell>
          <cell r="N21">
            <v>235</v>
          </cell>
          <cell r="O21">
            <v>1432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84</v>
          </cell>
          <cell r="H25">
            <v>128</v>
          </cell>
          <cell r="I25">
            <v>3261</v>
          </cell>
          <cell r="J25">
            <v>3593</v>
          </cell>
          <cell r="N25">
            <v>3345</v>
          </cell>
          <cell r="O25">
            <v>3721</v>
          </cell>
        </row>
        <row r="26">
          <cell r="G26">
            <v>67</v>
          </cell>
          <cell r="H26">
            <v>143</v>
          </cell>
          <cell r="I26">
            <v>6</v>
          </cell>
          <cell r="J26">
            <v>50</v>
          </cell>
          <cell r="N26">
            <v>73</v>
          </cell>
          <cell r="O26">
            <v>193</v>
          </cell>
        </row>
        <row r="27">
          <cell r="G27">
            <v>166</v>
          </cell>
          <cell r="H27">
            <v>253</v>
          </cell>
          <cell r="I27">
            <v>191</v>
          </cell>
          <cell r="J27">
            <v>352</v>
          </cell>
          <cell r="N27">
            <v>357</v>
          </cell>
          <cell r="O27">
            <v>605</v>
          </cell>
        </row>
        <row r="28">
          <cell r="G28">
            <v>211</v>
          </cell>
          <cell r="H28">
            <v>287</v>
          </cell>
          <cell r="I28">
            <v>271</v>
          </cell>
          <cell r="J28">
            <v>272</v>
          </cell>
          <cell r="N28">
            <v>482</v>
          </cell>
          <cell r="O28">
            <v>559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4</v>
          </cell>
          <cell r="H30">
            <v>18</v>
          </cell>
          <cell r="I30">
            <v>1</v>
          </cell>
          <cell r="J30">
            <v>9</v>
          </cell>
          <cell r="N30">
            <v>5</v>
          </cell>
          <cell r="O30">
            <v>27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2</v>
          </cell>
          <cell r="H32">
            <v>60</v>
          </cell>
          <cell r="I32">
            <v>14</v>
          </cell>
          <cell r="J32">
            <v>810</v>
          </cell>
          <cell r="N32">
            <v>16</v>
          </cell>
          <cell r="O32">
            <v>870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32</v>
          </cell>
          <cell r="D36">
            <v>27</v>
          </cell>
          <cell r="E36">
            <v>74</v>
          </cell>
          <cell r="F36">
            <v>27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54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2585</v>
          </cell>
          <cell r="H51">
            <v>3392</v>
          </cell>
          <cell r="I51">
            <v>589</v>
          </cell>
          <cell r="J51">
            <v>849.95529999999735</v>
          </cell>
          <cell r="N51">
            <v>3174</v>
          </cell>
          <cell r="O51">
            <v>4241.9552999999978</v>
          </cell>
        </row>
        <row r="52">
          <cell r="M52">
            <v>3181</v>
          </cell>
          <cell r="N52">
            <v>3174</v>
          </cell>
          <cell r="O52">
            <v>4241.9552999999978</v>
          </cell>
        </row>
        <row r="53">
          <cell r="G53">
            <v>23417</v>
          </cell>
          <cell r="H53">
            <v>5544.11</v>
          </cell>
          <cell r="I53">
            <v>1268</v>
          </cell>
          <cell r="J53">
            <v>1970</v>
          </cell>
          <cell r="N53">
            <v>24685</v>
          </cell>
          <cell r="O53">
            <v>7514.11</v>
          </cell>
        </row>
        <row r="54">
          <cell r="M54">
            <v>8984</v>
          </cell>
          <cell r="O54">
            <v>7514.11</v>
          </cell>
        </row>
        <row r="55">
          <cell r="N55">
            <v>5</v>
          </cell>
          <cell r="O55">
            <v>96</v>
          </cell>
        </row>
        <row r="57">
          <cell r="G57">
            <v>37158</v>
          </cell>
          <cell r="H57">
            <v>29236.7054675</v>
          </cell>
          <cell r="I57">
            <v>14369</v>
          </cell>
          <cell r="J57">
            <v>18549.199329999996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95</v>
          </cell>
          <cell r="D63">
            <v>318</v>
          </cell>
          <cell r="E63">
            <v>223</v>
          </cell>
          <cell r="F63">
            <v>689</v>
          </cell>
          <cell r="G63">
            <v>5</v>
          </cell>
          <cell r="H63">
            <v>96</v>
          </cell>
          <cell r="I63">
            <v>0</v>
          </cell>
          <cell r="J63">
            <v>0</v>
          </cell>
        </row>
      </sheetData>
      <sheetData sheetId="38">
        <row r="8">
          <cell r="G8">
            <v>3737</v>
          </cell>
          <cell r="H8">
            <v>8554</v>
          </cell>
          <cell r="I8">
            <v>779</v>
          </cell>
          <cell r="J8">
            <v>2669</v>
          </cell>
          <cell r="N8">
            <v>4516</v>
          </cell>
          <cell r="O8">
            <v>11223</v>
          </cell>
        </row>
        <row r="9">
          <cell r="G9">
            <v>10445</v>
          </cell>
          <cell r="H9">
            <v>13662</v>
          </cell>
          <cell r="I9">
            <v>12715</v>
          </cell>
          <cell r="J9">
            <v>14179</v>
          </cell>
          <cell r="N9">
            <v>23160</v>
          </cell>
          <cell r="O9">
            <v>27841</v>
          </cell>
        </row>
        <row r="10">
          <cell r="G10">
            <v>2236</v>
          </cell>
          <cell r="H10">
            <v>4529</v>
          </cell>
          <cell r="I10">
            <v>2558</v>
          </cell>
          <cell r="J10">
            <v>5150</v>
          </cell>
          <cell r="N10">
            <v>4794</v>
          </cell>
          <cell r="O10">
            <v>9679</v>
          </cell>
        </row>
        <row r="11">
          <cell r="G11">
            <v>693</v>
          </cell>
          <cell r="H11">
            <v>1035.54666</v>
          </cell>
          <cell r="I11">
            <v>674</v>
          </cell>
          <cell r="J11">
            <v>847</v>
          </cell>
          <cell r="N11">
            <v>1367</v>
          </cell>
          <cell r="O11">
            <v>1882.54666</v>
          </cell>
        </row>
        <row r="12">
          <cell r="G12">
            <v>177</v>
          </cell>
          <cell r="H12">
            <v>330</v>
          </cell>
          <cell r="I12">
            <v>90</v>
          </cell>
          <cell r="J12">
            <v>209</v>
          </cell>
          <cell r="N12">
            <v>267</v>
          </cell>
          <cell r="O12">
            <v>539</v>
          </cell>
        </row>
        <row r="13">
          <cell r="G13">
            <v>28</v>
          </cell>
          <cell r="H13">
            <v>75</v>
          </cell>
          <cell r="I13">
            <v>13</v>
          </cell>
          <cell r="J13">
            <v>16</v>
          </cell>
          <cell r="N13">
            <v>41</v>
          </cell>
          <cell r="O13">
            <v>91</v>
          </cell>
        </row>
        <row r="14">
          <cell r="G14">
            <v>305</v>
          </cell>
          <cell r="H14">
            <v>486</v>
          </cell>
          <cell r="I14">
            <v>75</v>
          </cell>
          <cell r="J14">
            <v>151</v>
          </cell>
          <cell r="N14">
            <v>380</v>
          </cell>
          <cell r="O14">
            <v>637</v>
          </cell>
        </row>
        <row r="15">
          <cell r="G15">
            <v>2</v>
          </cell>
          <cell r="H15">
            <v>7</v>
          </cell>
          <cell r="I15">
            <v>0</v>
          </cell>
          <cell r="J15">
            <v>0</v>
          </cell>
          <cell r="N15">
            <v>2</v>
          </cell>
          <cell r="O15">
            <v>7</v>
          </cell>
        </row>
        <row r="16">
          <cell r="G16">
            <v>32</v>
          </cell>
          <cell r="H16">
            <v>133</v>
          </cell>
          <cell r="I16">
            <v>27</v>
          </cell>
          <cell r="J16">
            <v>66.88</v>
          </cell>
          <cell r="N16">
            <v>59</v>
          </cell>
          <cell r="O16">
            <v>199.88</v>
          </cell>
        </row>
        <row r="17">
          <cell r="G17">
            <v>2562</v>
          </cell>
          <cell r="H17">
            <v>6364</v>
          </cell>
          <cell r="I17">
            <v>1603</v>
          </cell>
          <cell r="J17">
            <v>4087</v>
          </cell>
          <cell r="N17">
            <v>4165</v>
          </cell>
          <cell r="O17">
            <v>10451</v>
          </cell>
        </row>
        <row r="18">
          <cell r="G18">
            <v>128</v>
          </cell>
          <cell r="H18">
            <v>258</v>
          </cell>
          <cell r="I18">
            <v>113</v>
          </cell>
          <cell r="J18">
            <v>184</v>
          </cell>
          <cell r="N18">
            <v>241</v>
          </cell>
          <cell r="O18">
            <v>442</v>
          </cell>
        </row>
        <row r="19">
          <cell r="G19">
            <v>1542</v>
          </cell>
          <cell r="H19">
            <v>5694</v>
          </cell>
          <cell r="I19">
            <v>1869</v>
          </cell>
          <cell r="J19">
            <v>2179</v>
          </cell>
          <cell r="N19">
            <v>3411</v>
          </cell>
          <cell r="O19">
            <v>7873</v>
          </cell>
        </row>
        <row r="21">
          <cell r="G21">
            <v>93</v>
          </cell>
          <cell r="H21">
            <v>329</v>
          </cell>
          <cell r="I21">
            <v>32</v>
          </cell>
          <cell r="J21">
            <v>782</v>
          </cell>
          <cell r="N21">
            <v>125</v>
          </cell>
          <cell r="O21">
            <v>1111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7</v>
          </cell>
          <cell r="H23">
            <v>132</v>
          </cell>
          <cell r="I23">
            <v>28</v>
          </cell>
          <cell r="J23">
            <v>454</v>
          </cell>
          <cell r="N23">
            <v>35</v>
          </cell>
          <cell r="O23">
            <v>586</v>
          </cell>
        </row>
        <row r="24">
          <cell r="G24">
            <v>0</v>
          </cell>
          <cell r="H24">
            <v>0</v>
          </cell>
          <cell r="I24">
            <v>12</v>
          </cell>
          <cell r="J24">
            <v>12</v>
          </cell>
          <cell r="N24">
            <v>12</v>
          </cell>
          <cell r="O24">
            <v>12</v>
          </cell>
        </row>
        <row r="25">
          <cell r="G25">
            <v>807</v>
          </cell>
          <cell r="H25">
            <v>1249</v>
          </cell>
          <cell r="I25">
            <v>706</v>
          </cell>
          <cell r="J25">
            <v>1142</v>
          </cell>
          <cell r="N25">
            <v>1513</v>
          </cell>
          <cell r="O25">
            <v>2391</v>
          </cell>
        </row>
        <row r="26">
          <cell r="G26">
            <v>360</v>
          </cell>
          <cell r="H26">
            <v>879</v>
          </cell>
          <cell r="I26">
            <v>59</v>
          </cell>
          <cell r="J26">
            <v>315.13693999999992</v>
          </cell>
          <cell r="N26">
            <v>419</v>
          </cell>
          <cell r="O26">
            <v>1194.1369399999999</v>
          </cell>
        </row>
        <row r="27">
          <cell r="G27">
            <v>1789</v>
          </cell>
          <cell r="H27">
            <v>6268</v>
          </cell>
          <cell r="I27">
            <v>1305</v>
          </cell>
          <cell r="J27">
            <v>4685</v>
          </cell>
          <cell r="N27">
            <v>3094</v>
          </cell>
          <cell r="O27">
            <v>10953</v>
          </cell>
        </row>
        <row r="28">
          <cell r="G28">
            <v>157</v>
          </cell>
          <cell r="H28">
            <v>315</v>
          </cell>
          <cell r="I28">
            <v>340</v>
          </cell>
          <cell r="J28">
            <v>688</v>
          </cell>
          <cell r="N28">
            <v>497</v>
          </cell>
          <cell r="O28">
            <v>1003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2</v>
          </cell>
          <cell r="H30">
            <v>26</v>
          </cell>
          <cell r="I30">
            <v>4</v>
          </cell>
          <cell r="J30">
            <v>47</v>
          </cell>
          <cell r="N30">
            <v>6</v>
          </cell>
          <cell r="O30">
            <v>73</v>
          </cell>
        </row>
        <row r="31">
          <cell r="G31">
            <v>8</v>
          </cell>
          <cell r="H31">
            <v>75</v>
          </cell>
          <cell r="I31">
            <v>5</v>
          </cell>
          <cell r="J31">
            <v>94</v>
          </cell>
          <cell r="N31">
            <v>13</v>
          </cell>
          <cell r="O31">
            <v>169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295</v>
          </cell>
          <cell r="H33">
            <v>496</v>
          </cell>
          <cell r="I33">
            <v>220</v>
          </cell>
          <cell r="J33">
            <v>576.54999999999995</v>
          </cell>
          <cell r="N33">
            <v>515</v>
          </cell>
          <cell r="O33">
            <v>1072.55</v>
          </cell>
        </row>
        <row r="34">
          <cell r="G34">
            <v>56</v>
          </cell>
          <cell r="H34">
            <v>282</v>
          </cell>
          <cell r="I34">
            <v>53</v>
          </cell>
          <cell r="J34">
            <v>596</v>
          </cell>
          <cell r="N34">
            <v>109</v>
          </cell>
          <cell r="O34">
            <v>878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142</v>
          </cell>
          <cell r="H51">
            <v>226</v>
          </cell>
          <cell r="I51">
            <v>94</v>
          </cell>
          <cell r="J51">
            <v>163</v>
          </cell>
          <cell r="N51">
            <v>236</v>
          </cell>
          <cell r="O51">
            <v>389</v>
          </cell>
        </row>
        <row r="52">
          <cell r="M52">
            <v>400</v>
          </cell>
          <cell r="N52">
            <v>236</v>
          </cell>
          <cell r="O52">
            <v>389</v>
          </cell>
        </row>
        <row r="53">
          <cell r="G53">
            <v>111610</v>
          </cell>
          <cell r="H53">
            <v>77969.16</v>
          </cell>
          <cell r="I53">
            <v>56074</v>
          </cell>
          <cell r="J53">
            <v>49060</v>
          </cell>
          <cell r="N53">
            <v>167684</v>
          </cell>
          <cell r="O53">
            <v>127029.16</v>
          </cell>
        </row>
        <row r="54">
          <cell r="M54">
            <v>149999</v>
          </cell>
          <cell r="O54">
            <v>127029.16</v>
          </cell>
        </row>
        <row r="55">
          <cell r="N55">
            <v>0</v>
          </cell>
          <cell r="O55">
            <v>0</v>
          </cell>
        </row>
        <row r="57">
          <cell r="G57">
            <v>137213</v>
          </cell>
          <cell r="H57">
            <v>129373.70666</v>
          </cell>
          <cell r="I57">
            <v>79448</v>
          </cell>
          <cell r="J57">
            <v>88352.566940000004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39">
        <row r="8">
          <cell r="G8">
            <v>1473</v>
          </cell>
          <cell r="H8">
            <v>2327</v>
          </cell>
          <cell r="I8">
            <v>3656</v>
          </cell>
          <cell r="J8">
            <v>4759</v>
          </cell>
          <cell r="N8">
            <v>5129</v>
          </cell>
          <cell r="O8">
            <v>7086</v>
          </cell>
        </row>
        <row r="9">
          <cell r="G9">
            <v>3305</v>
          </cell>
          <cell r="H9">
            <v>3679</v>
          </cell>
          <cell r="I9">
            <v>2880</v>
          </cell>
          <cell r="J9">
            <v>3139</v>
          </cell>
          <cell r="N9">
            <v>6185</v>
          </cell>
          <cell r="O9">
            <v>6818</v>
          </cell>
        </row>
        <row r="10">
          <cell r="G10">
            <v>6274</v>
          </cell>
          <cell r="H10">
            <v>9658</v>
          </cell>
          <cell r="I10">
            <v>2973</v>
          </cell>
          <cell r="J10">
            <v>4684</v>
          </cell>
          <cell r="N10">
            <v>9247</v>
          </cell>
          <cell r="O10">
            <v>14342</v>
          </cell>
        </row>
        <row r="11">
          <cell r="G11">
            <v>1420</v>
          </cell>
          <cell r="H11">
            <v>1856.4050987999997</v>
          </cell>
          <cell r="I11">
            <v>1604</v>
          </cell>
          <cell r="J11">
            <v>1648</v>
          </cell>
          <cell r="N11">
            <v>3024</v>
          </cell>
          <cell r="O11">
            <v>3504.4050987999999</v>
          </cell>
        </row>
        <row r="12">
          <cell r="G12">
            <v>615</v>
          </cell>
          <cell r="H12">
            <v>939</v>
          </cell>
          <cell r="I12">
            <v>953</v>
          </cell>
          <cell r="J12">
            <v>1445</v>
          </cell>
          <cell r="N12">
            <v>1568</v>
          </cell>
          <cell r="O12">
            <v>2384</v>
          </cell>
        </row>
        <row r="13">
          <cell r="G13">
            <v>20</v>
          </cell>
          <cell r="H13">
            <v>45</v>
          </cell>
          <cell r="I13">
            <v>25</v>
          </cell>
          <cell r="J13">
            <v>42</v>
          </cell>
          <cell r="N13">
            <v>45</v>
          </cell>
          <cell r="O13">
            <v>87</v>
          </cell>
        </row>
        <row r="14">
          <cell r="G14">
            <v>28</v>
          </cell>
          <cell r="H14">
            <v>32</v>
          </cell>
          <cell r="I14">
            <v>216</v>
          </cell>
          <cell r="J14">
            <v>314</v>
          </cell>
          <cell r="N14">
            <v>244</v>
          </cell>
          <cell r="O14">
            <v>346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41</v>
          </cell>
          <cell r="H16">
            <v>49</v>
          </cell>
          <cell r="I16">
            <v>145</v>
          </cell>
          <cell r="J16">
            <v>314</v>
          </cell>
          <cell r="N16">
            <v>186</v>
          </cell>
          <cell r="O16">
            <v>363</v>
          </cell>
        </row>
        <row r="17">
          <cell r="G17">
            <v>2761</v>
          </cell>
          <cell r="H17">
            <v>6476</v>
          </cell>
          <cell r="I17">
            <v>2841</v>
          </cell>
          <cell r="J17">
            <v>4895</v>
          </cell>
          <cell r="N17">
            <v>5602</v>
          </cell>
          <cell r="O17">
            <v>11371</v>
          </cell>
        </row>
        <row r="18">
          <cell r="G18">
            <v>99</v>
          </cell>
          <cell r="H18">
            <v>145</v>
          </cell>
          <cell r="I18">
            <v>144</v>
          </cell>
          <cell r="J18">
            <v>216</v>
          </cell>
          <cell r="N18">
            <v>243</v>
          </cell>
          <cell r="O18">
            <v>361</v>
          </cell>
        </row>
        <row r="19">
          <cell r="G19">
            <v>574</v>
          </cell>
          <cell r="H19">
            <v>794</v>
          </cell>
          <cell r="I19">
            <v>1013</v>
          </cell>
          <cell r="J19">
            <v>2026</v>
          </cell>
          <cell r="N19">
            <v>1587</v>
          </cell>
          <cell r="O19">
            <v>2820</v>
          </cell>
        </row>
        <row r="21">
          <cell r="G21">
            <v>201</v>
          </cell>
          <cell r="H21">
            <v>979</v>
          </cell>
          <cell r="I21">
            <v>162</v>
          </cell>
          <cell r="J21">
            <v>935</v>
          </cell>
          <cell r="N21">
            <v>363</v>
          </cell>
          <cell r="O21">
            <v>1914</v>
          </cell>
        </row>
        <row r="22">
          <cell r="G22">
            <v>210</v>
          </cell>
          <cell r="H22">
            <v>780</v>
          </cell>
          <cell r="I22">
            <v>480</v>
          </cell>
          <cell r="J22">
            <v>689</v>
          </cell>
          <cell r="N22">
            <v>690</v>
          </cell>
          <cell r="O22">
            <v>1469</v>
          </cell>
        </row>
        <row r="23">
          <cell r="G23">
            <v>14</v>
          </cell>
          <cell r="H23">
            <v>2</v>
          </cell>
          <cell r="I23">
            <v>2</v>
          </cell>
          <cell r="J23">
            <v>30</v>
          </cell>
          <cell r="N23">
            <v>16</v>
          </cell>
          <cell r="O23">
            <v>32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1102</v>
          </cell>
          <cell r="H25">
            <v>1702</v>
          </cell>
          <cell r="I25">
            <v>253</v>
          </cell>
          <cell r="J25">
            <v>467</v>
          </cell>
          <cell r="N25">
            <v>1355</v>
          </cell>
          <cell r="O25">
            <v>2169</v>
          </cell>
        </row>
        <row r="26">
          <cell r="G26">
            <v>243</v>
          </cell>
          <cell r="H26">
            <v>828</v>
          </cell>
          <cell r="I26">
            <v>181</v>
          </cell>
          <cell r="J26">
            <v>1474</v>
          </cell>
          <cell r="N26">
            <v>424</v>
          </cell>
          <cell r="O26">
            <v>2302</v>
          </cell>
        </row>
        <row r="27">
          <cell r="G27">
            <v>2573</v>
          </cell>
          <cell r="H27">
            <v>4204</v>
          </cell>
          <cell r="I27">
            <v>464</v>
          </cell>
          <cell r="J27">
            <v>867</v>
          </cell>
          <cell r="N27">
            <v>3037</v>
          </cell>
          <cell r="O27">
            <v>5071</v>
          </cell>
        </row>
        <row r="28">
          <cell r="G28">
            <v>1845</v>
          </cell>
          <cell r="H28">
            <v>2768</v>
          </cell>
          <cell r="I28">
            <v>3826</v>
          </cell>
          <cell r="J28">
            <v>6112</v>
          </cell>
          <cell r="N28">
            <v>5671</v>
          </cell>
          <cell r="O28">
            <v>8880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3</v>
          </cell>
          <cell r="J30">
            <v>10</v>
          </cell>
          <cell r="N30">
            <v>3</v>
          </cell>
          <cell r="O30">
            <v>10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54</v>
          </cell>
          <cell r="H33">
            <v>80</v>
          </cell>
          <cell r="I33">
            <v>11</v>
          </cell>
          <cell r="J33">
            <v>24</v>
          </cell>
          <cell r="N33">
            <v>65</v>
          </cell>
          <cell r="O33">
            <v>104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83</v>
          </cell>
          <cell r="H51">
            <v>89</v>
          </cell>
          <cell r="I51">
            <v>27</v>
          </cell>
          <cell r="J51">
            <v>33.659999999999911</v>
          </cell>
          <cell r="N51">
            <v>110</v>
          </cell>
          <cell r="O51">
            <v>122.65999999999991</v>
          </cell>
        </row>
        <row r="52">
          <cell r="M52">
            <v>352</v>
          </cell>
          <cell r="N52">
            <v>110</v>
          </cell>
          <cell r="O52">
            <v>122.65999999999991</v>
          </cell>
        </row>
        <row r="53">
          <cell r="G53">
            <v>218399</v>
          </cell>
          <cell r="H53">
            <v>124323.76</v>
          </cell>
          <cell r="I53">
            <v>95468</v>
          </cell>
          <cell r="J53">
            <v>68055</v>
          </cell>
          <cell r="N53">
            <v>313867</v>
          </cell>
          <cell r="O53">
            <v>192378.76</v>
          </cell>
        </row>
        <row r="54">
          <cell r="M54">
            <v>195001</v>
          </cell>
          <cell r="O54">
            <v>192378.76</v>
          </cell>
        </row>
        <row r="55">
          <cell r="N55">
            <v>0</v>
          </cell>
          <cell r="O55">
            <v>0</v>
          </cell>
        </row>
        <row r="57">
          <cell r="G57">
            <v>241334</v>
          </cell>
          <cell r="H57">
            <v>161756.16509879997</v>
          </cell>
          <cell r="I57">
            <v>117327</v>
          </cell>
          <cell r="J57">
            <v>102178.66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40">
        <row r="8">
          <cell r="G8">
            <v>110</v>
          </cell>
          <cell r="H8">
            <v>166</v>
          </cell>
          <cell r="I8">
            <v>97</v>
          </cell>
          <cell r="J8">
            <v>139</v>
          </cell>
          <cell r="N8">
            <v>207</v>
          </cell>
          <cell r="O8">
            <v>305</v>
          </cell>
        </row>
        <row r="9">
          <cell r="G9">
            <v>3638</v>
          </cell>
          <cell r="H9">
            <v>3888</v>
          </cell>
          <cell r="I9">
            <v>3551</v>
          </cell>
          <cell r="J9">
            <v>2080</v>
          </cell>
          <cell r="N9">
            <v>7189</v>
          </cell>
          <cell r="O9">
            <v>5968</v>
          </cell>
        </row>
        <row r="10">
          <cell r="G10">
            <v>2034</v>
          </cell>
          <cell r="H10">
            <v>4000</v>
          </cell>
          <cell r="I10">
            <v>951</v>
          </cell>
          <cell r="J10">
            <v>1501</v>
          </cell>
          <cell r="N10">
            <v>2985</v>
          </cell>
          <cell r="O10">
            <v>5501</v>
          </cell>
        </row>
        <row r="11">
          <cell r="G11">
            <v>159</v>
          </cell>
          <cell r="H11">
            <v>165.45456479999996</v>
          </cell>
          <cell r="I11">
            <v>232</v>
          </cell>
          <cell r="J11">
            <v>231.56649659999999</v>
          </cell>
          <cell r="N11">
            <v>391</v>
          </cell>
          <cell r="O11">
            <v>397.02106139999995</v>
          </cell>
        </row>
        <row r="12">
          <cell r="G12">
            <v>41</v>
          </cell>
          <cell r="H12">
            <v>40</v>
          </cell>
          <cell r="I12">
            <v>75</v>
          </cell>
          <cell r="J12">
            <v>108.44</v>
          </cell>
          <cell r="N12">
            <v>116</v>
          </cell>
          <cell r="O12">
            <v>148.44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</row>
        <row r="17">
          <cell r="G17">
            <v>631</v>
          </cell>
          <cell r="H17">
            <v>2641</v>
          </cell>
          <cell r="I17">
            <v>697</v>
          </cell>
          <cell r="J17">
            <v>2049</v>
          </cell>
          <cell r="N17">
            <v>1328</v>
          </cell>
          <cell r="O17">
            <v>4690</v>
          </cell>
        </row>
        <row r="18">
          <cell r="G18">
            <v>74</v>
          </cell>
          <cell r="H18">
            <v>84</v>
          </cell>
          <cell r="I18">
            <v>36</v>
          </cell>
          <cell r="J18">
            <v>50</v>
          </cell>
          <cell r="N18">
            <v>110</v>
          </cell>
          <cell r="O18">
            <v>134</v>
          </cell>
        </row>
        <row r="19">
          <cell r="G19">
            <v>841</v>
          </cell>
          <cell r="H19">
            <v>1783</v>
          </cell>
          <cell r="I19">
            <v>771</v>
          </cell>
          <cell r="J19">
            <v>1204.31</v>
          </cell>
          <cell r="N19">
            <v>1612</v>
          </cell>
          <cell r="O19">
            <v>2987.31</v>
          </cell>
        </row>
        <row r="21">
          <cell r="G21">
            <v>23</v>
          </cell>
          <cell r="H21">
            <v>121</v>
          </cell>
          <cell r="I21">
            <v>6</v>
          </cell>
          <cell r="J21">
            <v>37</v>
          </cell>
          <cell r="N21">
            <v>29</v>
          </cell>
          <cell r="O21">
            <v>158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164</v>
          </cell>
          <cell r="H25">
            <v>681</v>
          </cell>
          <cell r="I25">
            <v>96</v>
          </cell>
          <cell r="J25">
            <v>296</v>
          </cell>
          <cell r="N25">
            <v>260</v>
          </cell>
          <cell r="O25">
            <v>977</v>
          </cell>
        </row>
        <row r="26">
          <cell r="G26">
            <v>4</v>
          </cell>
          <cell r="H26">
            <v>26</v>
          </cell>
          <cell r="I26">
            <v>5</v>
          </cell>
          <cell r="J26">
            <v>23.934999999999999</v>
          </cell>
          <cell r="N26">
            <v>9</v>
          </cell>
          <cell r="O26">
            <v>49.935000000000002</v>
          </cell>
        </row>
        <row r="27">
          <cell r="G27">
            <v>61</v>
          </cell>
          <cell r="H27">
            <v>100</v>
          </cell>
          <cell r="I27">
            <v>42</v>
          </cell>
          <cell r="J27">
            <v>75</v>
          </cell>
          <cell r="N27">
            <v>103</v>
          </cell>
          <cell r="O27">
            <v>175</v>
          </cell>
        </row>
        <row r="28">
          <cell r="G28">
            <v>5</v>
          </cell>
          <cell r="H28">
            <v>13</v>
          </cell>
          <cell r="I28">
            <v>2</v>
          </cell>
          <cell r="J28">
            <v>4</v>
          </cell>
          <cell r="N28">
            <v>7</v>
          </cell>
          <cell r="O28">
            <v>17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75</v>
          </cell>
          <cell r="D36">
            <v>100</v>
          </cell>
          <cell r="E36">
            <v>38</v>
          </cell>
          <cell r="F36">
            <v>50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150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1354</v>
          </cell>
          <cell r="H51">
            <v>1441</v>
          </cell>
          <cell r="I51">
            <v>483</v>
          </cell>
          <cell r="J51">
            <v>518.64084999998977</v>
          </cell>
          <cell r="N51">
            <v>1837</v>
          </cell>
          <cell r="O51">
            <v>1959.6408499999898</v>
          </cell>
        </row>
        <row r="52">
          <cell r="M52">
            <v>1600</v>
          </cell>
          <cell r="N52">
            <v>1837</v>
          </cell>
          <cell r="O52">
            <v>1959.6408499999898</v>
          </cell>
        </row>
        <row r="53">
          <cell r="G53">
            <v>18460</v>
          </cell>
          <cell r="H53">
            <v>9057.01</v>
          </cell>
          <cell r="I53">
            <v>810</v>
          </cell>
          <cell r="J53">
            <v>1023.03</v>
          </cell>
          <cell r="N53">
            <v>19270</v>
          </cell>
          <cell r="O53">
            <v>10080.040000000001</v>
          </cell>
        </row>
        <row r="54">
          <cell r="M54">
            <v>10500</v>
          </cell>
          <cell r="O54">
            <v>10080.040000000001</v>
          </cell>
        </row>
        <row r="55">
          <cell r="N55">
            <v>0</v>
          </cell>
          <cell r="O55">
            <v>0</v>
          </cell>
        </row>
        <row r="57">
          <cell r="G57">
            <v>27599</v>
          </cell>
          <cell r="H57">
            <v>24206.464564800001</v>
          </cell>
          <cell r="I57">
            <v>7854</v>
          </cell>
          <cell r="J57">
            <v>9340.9223465999912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41">
        <row r="8">
          <cell r="G8">
            <v>3380</v>
          </cell>
          <cell r="H8">
            <v>7130</v>
          </cell>
          <cell r="I8">
            <v>5918</v>
          </cell>
          <cell r="J8">
            <v>6230</v>
          </cell>
          <cell r="N8">
            <v>9298</v>
          </cell>
          <cell r="O8">
            <v>13360</v>
          </cell>
        </row>
        <row r="9">
          <cell r="G9">
            <v>34331</v>
          </cell>
          <cell r="H9">
            <v>40282.71</v>
          </cell>
          <cell r="I9">
            <v>20652</v>
          </cell>
          <cell r="J9">
            <v>32478</v>
          </cell>
          <cell r="N9">
            <v>54983</v>
          </cell>
          <cell r="O9">
            <v>72760.709999999992</v>
          </cell>
        </row>
        <row r="10">
          <cell r="G10">
            <v>13104</v>
          </cell>
          <cell r="H10">
            <v>15636</v>
          </cell>
          <cell r="I10">
            <v>9762</v>
          </cell>
          <cell r="J10">
            <v>14412</v>
          </cell>
          <cell r="N10">
            <v>22866</v>
          </cell>
          <cell r="O10">
            <v>30048</v>
          </cell>
        </row>
        <row r="11">
          <cell r="G11">
            <v>1012</v>
          </cell>
          <cell r="H11">
            <v>1914.4174424</v>
          </cell>
          <cell r="I11">
            <v>1167</v>
          </cell>
          <cell r="J11">
            <v>1889</v>
          </cell>
          <cell r="N11">
            <v>2179</v>
          </cell>
          <cell r="O11">
            <v>3803.4174424000003</v>
          </cell>
        </row>
        <row r="12">
          <cell r="G12">
            <v>681</v>
          </cell>
          <cell r="H12">
            <v>1103.42</v>
          </cell>
          <cell r="I12">
            <v>1320</v>
          </cell>
          <cell r="J12">
            <v>2140.58</v>
          </cell>
          <cell r="N12">
            <v>2001</v>
          </cell>
          <cell r="O12">
            <v>3244</v>
          </cell>
        </row>
        <row r="13">
          <cell r="G13">
            <v>59</v>
          </cell>
          <cell r="H13">
            <v>166.56</v>
          </cell>
          <cell r="I13">
            <v>128</v>
          </cell>
          <cell r="J13">
            <v>311</v>
          </cell>
          <cell r="N13">
            <v>187</v>
          </cell>
          <cell r="O13">
            <v>477.56</v>
          </cell>
        </row>
        <row r="14">
          <cell r="G14">
            <v>404</v>
          </cell>
          <cell r="H14">
            <v>660.59</v>
          </cell>
          <cell r="I14">
            <v>624</v>
          </cell>
          <cell r="J14">
            <v>1133</v>
          </cell>
          <cell r="N14">
            <v>1028</v>
          </cell>
          <cell r="O14">
            <v>1793.5900000000001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4</v>
          </cell>
          <cell r="H16">
            <v>17.5</v>
          </cell>
          <cell r="I16">
            <v>99</v>
          </cell>
          <cell r="J16">
            <v>630.28</v>
          </cell>
          <cell r="N16">
            <v>103</v>
          </cell>
          <cell r="O16">
            <v>647.78</v>
          </cell>
        </row>
        <row r="17">
          <cell r="G17">
            <v>9410</v>
          </cell>
          <cell r="H17">
            <v>18872</v>
          </cell>
          <cell r="I17">
            <v>12820</v>
          </cell>
          <cell r="J17">
            <v>24940</v>
          </cell>
          <cell r="N17">
            <v>22230</v>
          </cell>
          <cell r="O17">
            <v>43812</v>
          </cell>
        </row>
        <row r="18">
          <cell r="G18">
            <v>81</v>
          </cell>
          <cell r="H18">
            <v>97</v>
          </cell>
          <cell r="I18">
            <v>57</v>
          </cell>
          <cell r="J18">
            <v>93</v>
          </cell>
          <cell r="N18">
            <v>138</v>
          </cell>
          <cell r="O18">
            <v>190</v>
          </cell>
        </row>
        <row r="19">
          <cell r="G19">
            <v>1644</v>
          </cell>
          <cell r="H19">
            <v>2894.96</v>
          </cell>
          <cell r="I19">
            <v>4724</v>
          </cell>
          <cell r="J19">
            <v>6443.3</v>
          </cell>
          <cell r="N19">
            <v>6368</v>
          </cell>
          <cell r="O19">
            <v>9338.26</v>
          </cell>
        </row>
        <row r="21">
          <cell r="G21">
            <v>1326</v>
          </cell>
          <cell r="H21">
            <v>3573.06</v>
          </cell>
          <cell r="I21">
            <v>1899</v>
          </cell>
          <cell r="J21">
            <v>4631.13</v>
          </cell>
          <cell r="N21">
            <v>3225</v>
          </cell>
          <cell r="O21">
            <v>8204.19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571</v>
          </cell>
          <cell r="H25">
            <v>972</v>
          </cell>
          <cell r="I25">
            <v>606</v>
          </cell>
          <cell r="J25">
            <v>1572</v>
          </cell>
          <cell r="N25">
            <v>1177</v>
          </cell>
          <cell r="O25">
            <v>2544</v>
          </cell>
        </row>
        <row r="26">
          <cell r="G26">
            <v>1372</v>
          </cell>
          <cell r="H26">
            <v>5126</v>
          </cell>
          <cell r="I26">
            <v>2100</v>
          </cell>
          <cell r="J26">
            <v>8103</v>
          </cell>
          <cell r="N26">
            <v>3472</v>
          </cell>
          <cell r="O26">
            <v>13229</v>
          </cell>
        </row>
        <row r="27">
          <cell r="G27">
            <v>2403</v>
          </cell>
          <cell r="H27">
            <v>9103</v>
          </cell>
          <cell r="I27">
            <v>2780</v>
          </cell>
          <cell r="J27">
            <v>7190</v>
          </cell>
          <cell r="N27">
            <v>5183</v>
          </cell>
          <cell r="O27">
            <v>16293</v>
          </cell>
        </row>
        <row r="28">
          <cell r="G28">
            <v>1670</v>
          </cell>
          <cell r="H28">
            <v>3005</v>
          </cell>
          <cell r="I28">
            <v>2074</v>
          </cell>
          <cell r="J28">
            <v>4100</v>
          </cell>
          <cell r="N28">
            <v>3744</v>
          </cell>
          <cell r="O28">
            <v>7105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110</v>
          </cell>
          <cell r="H30">
            <v>490</v>
          </cell>
          <cell r="I30">
            <v>216</v>
          </cell>
          <cell r="J30">
            <v>1046</v>
          </cell>
          <cell r="N30">
            <v>326</v>
          </cell>
          <cell r="O30">
            <v>1536</v>
          </cell>
        </row>
        <row r="31">
          <cell r="G31">
            <v>0</v>
          </cell>
          <cell r="H31">
            <v>0</v>
          </cell>
          <cell r="I31">
            <v>38</v>
          </cell>
          <cell r="J31">
            <v>201.67</v>
          </cell>
          <cell r="N31">
            <v>38</v>
          </cell>
          <cell r="O31">
            <v>201.67</v>
          </cell>
        </row>
        <row r="32">
          <cell r="G32">
            <v>0</v>
          </cell>
          <cell r="H32">
            <v>0</v>
          </cell>
          <cell r="I32">
            <v>36</v>
          </cell>
          <cell r="J32">
            <v>193</v>
          </cell>
          <cell r="N32">
            <v>36</v>
          </cell>
          <cell r="O32">
            <v>193</v>
          </cell>
        </row>
        <row r="33">
          <cell r="G33">
            <v>195</v>
          </cell>
          <cell r="H33">
            <v>386</v>
          </cell>
          <cell r="I33">
            <v>65</v>
          </cell>
          <cell r="J33">
            <v>253.35</v>
          </cell>
          <cell r="N33">
            <v>260</v>
          </cell>
          <cell r="O33">
            <v>639.35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5914</v>
          </cell>
          <cell r="H51">
            <v>8404</v>
          </cell>
          <cell r="I51">
            <v>5856</v>
          </cell>
          <cell r="J51">
            <v>8870</v>
          </cell>
          <cell r="N51">
            <v>11770</v>
          </cell>
          <cell r="O51">
            <v>17274</v>
          </cell>
        </row>
        <row r="52">
          <cell r="M52">
            <v>10487.900000000001</v>
          </cell>
          <cell r="N52">
            <v>11770</v>
          </cell>
          <cell r="O52">
            <v>17274</v>
          </cell>
        </row>
        <row r="53">
          <cell r="G53">
            <v>40206</v>
          </cell>
          <cell r="H53">
            <v>31460.560000000001</v>
          </cell>
          <cell r="I53">
            <v>35623</v>
          </cell>
          <cell r="J53">
            <v>41673.42</v>
          </cell>
          <cell r="N53">
            <v>75829</v>
          </cell>
          <cell r="O53">
            <v>73133.98</v>
          </cell>
        </row>
        <row r="54">
          <cell r="M54">
            <v>37623.47</v>
          </cell>
          <cell r="O54">
            <v>73133.98</v>
          </cell>
        </row>
        <row r="55">
          <cell r="N55">
            <v>200</v>
          </cell>
          <cell r="O55">
            <v>348.88</v>
          </cell>
        </row>
        <row r="57">
          <cell r="G57">
            <v>117970</v>
          </cell>
          <cell r="H57">
            <v>151461.77744239999</v>
          </cell>
          <cell r="I57">
            <v>108671</v>
          </cell>
          <cell r="J57">
            <v>168715.61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144</v>
          </cell>
          <cell r="D62">
            <v>144.23999999999998</v>
          </cell>
          <cell r="E62">
            <v>246</v>
          </cell>
          <cell r="F62">
            <v>267.77000000000004</v>
          </cell>
          <cell r="G62">
            <v>93</v>
          </cell>
          <cell r="H62">
            <v>167</v>
          </cell>
          <cell r="I62">
            <v>107</v>
          </cell>
          <cell r="J62">
            <v>181.88</v>
          </cell>
          <cell r="N62">
            <v>200</v>
          </cell>
          <cell r="O62">
            <v>348.88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42">
        <row r="8">
          <cell r="G8">
            <v>367</v>
          </cell>
          <cell r="H8">
            <v>561</v>
          </cell>
          <cell r="I8">
            <v>529</v>
          </cell>
          <cell r="J8">
            <v>820</v>
          </cell>
          <cell r="N8">
            <v>896</v>
          </cell>
          <cell r="O8">
            <v>1381</v>
          </cell>
        </row>
        <row r="9">
          <cell r="G9">
            <v>81</v>
          </cell>
          <cell r="H9">
            <v>108</v>
          </cell>
          <cell r="I9">
            <v>2</v>
          </cell>
          <cell r="J9">
            <v>1</v>
          </cell>
          <cell r="N9">
            <v>83</v>
          </cell>
          <cell r="O9">
            <v>109</v>
          </cell>
        </row>
        <row r="10">
          <cell r="G10">
            <v>37</v>
          </cell>
          <cell r="H10">
            <v>131</v>
          </cell>
          <cell r="I10">
            <v>43</v>
          </cell>
          <cell r="J10">
            <v>103</v>
          </cell>
          <cell r="N10">
            <v>80</v>
          </cell>
          <cell r="O10">
            <v>234</v>
          </cell>
        </row>
        <row r="11">
          <cell r="G11">
            <v>244</v>
          </cell>
          <cell r="H11">
            <v>273.10607930000009</v>
          </cell>
          <cell r="I11">
            <v>538</v>
          </cell>
          <cell r="J11">
            <v>904.9160887999999</v>
          </cell>
          <cell r="N11">
            <v>782</v>
          </cell>
          <cell r="O11">
            <v>1178.0221681</v>
          </cell>
        </row>
        <row r="12">
          <cell r="G12">
            <v>92</v>
          </cell>
          <cell r="H12">
            <v>69</v>
          </cell>
          <cell r="I12">
            <v>161</v>
          </cell>
          <cell r="J12">
            <v>111</v>
          </cell>
          <cell r="N12">
            <v>253</v>
          </cell>
          <cell r="O12">
            <v>180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N13">
            <v>0</v>
          </cell>
          <cell r="O13">
            <v>0</v>
          </cell>
        </row>
        <row r="14">
          <cell r="G14">
            <v>1</v>
          </cell>
          <cell r="H14">
            <v>1</v>
          </cell>
          <cell r="I14">
            <v>0</v>
          </cell>
          <cell r="J14">
            <v>0</v>
          </cell>
          <cell r="N14">
            <v>1</v>
          </cell>
          <cell r="O14">
            <v>1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6</v>
          </cell>
          <cell r="H16">
            <v>4</v>
          </cell>
          <cell r="I16">
            <v>34</v>
          </cell>
          <cell r="J16">
            <v>203.22</v>
          </cell>
          <cell r="N16">
            <v>40</v>
          </cell>
          <cell r="O16">
            <v>207.22</v>
          </cell>
        </row>
        <row r="17">
          <cell r="G17">
            <v>17</v>
          </cell>
          <cell r="H17">
            <v>52</v>
          </cell>
          <cell r="I17">
            <v>15</v>
          </cell>
          <cell r="J17">
            <v>60</v>
          </cell>
          <cell r="N17">
            <v>32</v>
          </cell>
          <cell r="O17">
            <v>112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>
            <v>0</v>
          </cell>
          <cell r="O18">
            <v>0</v>
          </cell>
        </row>
        <row r="19">
          <cell r="G19">
            <v>142</v>
          </cell>
          <cell r="H19">
            <v>172</v>
          </cell>
          <cell r="I19">
            <v>292</v>
          </cell>
          <cell r="J19">
            <v>362</v>
          </cell>
          <cell r="N19">
            <v>434</v>
          </cell>
          <cell r="O19">
            <v>534</v>
          </cell>
        </row>
        <row r="21">
          <cell r="G21">
            <v>62</v>
          </cell>
          <cell r="H21">
            <v>321</v>
          </cell>
          <cell r="I21">
            <v>12</v>
          </cell>
          <cell r="J21">
            <v>65</v>
          </cell>
          <cell r="N21">
            <v>74</v>
          </cell>
          <cell r="O21">
            <v>386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764</v>
          </cell>
          <cell r="H25">
            <v>1855</v>
          </cell>
          <cell r="I25">
            <v>0</v>
          </cell>
          <cell r="J25">
            <v>0</v>
          </cell>
          <cell r="N25">
            <v>764</v>
          </cell>
          <cell r="O25">
            <v>1855</v>
          </cell>
        </row>
        <row r="26">
          <cell r="G26">
            <v>21</v>
          </cell>
          <cell r="H26">
            <v>142</v>
          </cell>
          <cell r="I26">
            <v>19</v>
          </cell>
          <cell r="J26">
            <v>163</v>
          </cell>
          <cell r="N26">
            <v>40</v>
          </cell>
          <cell r="O26">
            <v>305</v>
          </cell>
        </row>
        <row r="27">
          <cell r="G27">
            <v>59</v>
          </cell>
          <cell r="H27">
            <v>99</v>
          </cell>
          <cell r="I27">
            <v>17</v>
          </cell>
          <cell r="J27">
            <v>45</v>
          </cell>
          <cell r="N27">
            <v>76</v>
          </cell>
          <cell r="O27">
            <v>144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N28">
            <v>0</v>
          </cell>
          <cell r="O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30</v>
          </cell>
          <cell r="H50">
            <v>23</v>
          </cell>
          <cell r="I50">
            <v>15</v>
          </cell>
          <cell r="J50">
            <v>8</v>
          </cell>
          <cell r="N50">
            <v>45</v>
          </cell>
          <cell r="O50">
            <v>31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N51">
            <v>0</v>
          </cell>
          <cell r="O51">
            <v>0</v>
          </cell>
        </row>
        <row r="52">
          <cell r="M52">
            <v>468</v>
          </cell>
          <cell r="N52">
            <v>45</v>
          </cell>
          <cell r="O52">
            <v>31</v>
          </cell>
        </row>
        <row r="53">
          <cell r="G53">
            <v>19634</v>
          </cell>
          <cell r="H53">
            <v>9231.92</v>
          </cell>
          <cell r="I53">
            <v>6571</v>
          </cell>
          <cell r="J53">
            <v>5597</v>
          </cell>
          <cell r="N53">
            <v>26205</v>
          </cell>
          <cell r="O53">
            <v>14828.92</v>
          </cell>
        </row>
        <row r="54">
          <cell r="M54">
            <v>16750</v>
          </cell>
          <cell r="O54">
            <v>14828.92</v>
          </cell>
        </row>
        <row r="55">
          <cell r="N55">
            <v>0</v>
          </cell>
          <cell r="O55">
            <v>0</v>
          </cell>
        </row>
        <row r="57">
          <cell r="G57">
            <v>21557</v>
          </cell>
          <cell r="H57">
            <v>13043.0260793</v>
          </cell>
          <cell r="I57">
            <v>8248</v>
          </cell>
          <cell r="J57">
            <v>8443.1360887999999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43">
        <row r="8">
          <cell r="G8">
            <v>1575</v>
          </cell>
          <cell r="H8">
            <v>2026.59</v>
          </cell>
          <cell r="I8">
            <v>469</v>
          </cell>
          <cell r="J8">
            <v>479.89</v>
          </cell>
          <cell r="N8">
            <v>2044</v>
          </cell>
          <cell r="O8">
            <v>2506.48</v>
          </cell>
        </row>
        <row r="9">
          <cell r="G9">
            <v>16909</v>
          </cell>
          <cell r="H9">
            <v>17515.12</v>
          </cell>
          <cell r="I9">
            <v>5225</v>
          </cell>
          <cell r="J9">
            <v>7474.71</v>
          </cell>
          <cell r="N9">
            <v>22134</v>
          </cell>
          <cell r="O9">
            <v>24989.829999999998</v>
          </cell>
        </row>
        <row r="10">
          <cell r="G10">
            <v>5205</v>
          </cell>
          <cell r="H10">
            <v>7133.55</v>
          </cell>
          <cell r="I10">
            <v>866</v>
          </cell>
          <cell r="J10">
            <v>1928.67</v>
          </cell>
          <cell r="N10">
            <v>6071</v>
          </cell>
          <cell r="O10">
            <v>9062.2200000000012</v>
          </cell>
        </row>
        <row r="11">
          <cell r="G11">
            <v>775</v>
          </cell>
          <cell r="H11">
            <v>704.14592980000009</v>
          </cell>
          <cell r="I11">
            <v>788</v>
          </cell>
          <cell r="J11">
            <v>820.65</v>
          </cell>
          <cell r="N11">
            <v>1563</v>
          </cell>
          <cell r="O11">
            <v>1524.7959298000001</v>
          </cell>
        </row>
        <row r="12">
          <cell r="G12">
            <v>1734</v>
          </cell>
          <cell r="H12">
            <v>2084.7800000000002</v>
          </cell>
          <cell r="I12">
            <v>900</v>
          </cell>
          <cell r="J12">
            <v>868.72</v>
          </cell>
          <cell r="N12">
            <v>2634</v>
          </cell>
          <cell r="O12">
            <v>2953.5</v>
          </cell>
        </row>
        <row r="13">
          <cell r="G13">
            <v>1140</v>
          </cell>
          <cell r="H13">
            <v>1223</v>
          </cell>
          <cell r="I13">
            <v>139</v>
          </cell>
          <cell r="J13">
            <v>167</v>
          </cell>
          <cell r="N13">
            <v>1279</v>
          </cell>
          <cell r="O13">
            <v>1390</v>
          </cell>
        </row>
        <row r="14">
          <cell r="G14">
            <v>113</v>
          </cell>
          <cell r="H14">
            <v>123.62</v>
          </cell>
          <cell r="I14">
            <v>3</v>
          </cell>
          <cell r="J14">
            <v>2.76</v>
          </cell>
          <cell r="N14">
            <v>116</v>
          </cell>
          <cell r="O14">
            <v>126.38000000000001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1360</v>
          </cell>
          <cell r="H16">
            <v>1690.15</v>
          </cell>
          <cell r="I16">
            <v>1015</v>
          </cell>
          <cell r="J16">
            <v>2460</v>
          </cell>
          <cell r="N16">
            <v>2375</v>
          </cell>
          <cell r="O16">
            <v>4150.1499999999996</v>
          </cell>
        </row>
        <row r="17">
          <cell r="G17">
            <v>10933</v>
          </cell>
          <cell r="H17">
            <v>12312.21</v>
          </cell>
          <cell r="I17">
            <v>10681</v>
          </cell>
          <cell r="J17">
            <v>11997.86</v>
          </cell>
          <cell r="N17">
            <v>21614</v>
          </cell>
          <cell r="O17">
            <v>24310.07</v>
          </cell>
        </row>
        <row r="18">
          <cell r="G18">
            <v>132</v>
          </cell>
          <cell r="H18">
            <v>171</v>
          </cell>
          <cell r="I18">
            <v>2</v>
          </cell>
          <cell r="J18">
            <v>3</v>
          </cell>
          <cell r="N18">
            <v>134</v>
          </cell>
          <cell r="O18">
            <v>174</v>
          </cell>
        </row>
        <row r="19">
          <cell r="G19">
            <v>950</v>
          </cell>
          <cell r="H19">
            <v>1370</v>
          </cell>
          <cell r="I19">
            <v>718</v>
          </cell>
          <cell r="J19">
            <v>967</v>
          </cell>
          <cell r="N19">
            <v>1668</v>
          </cell>
          <cell r="O19">
            <v>2337</v>
          </cell>
        </row>
        <row r="21">
          <cell r="G21">
            <v>83</v>
          </cell>
          <cell r="H21">
            <v>204</v>
          </cell>
          <cell r="I21">
            <v>57</v>
          </cell>
          <cell r="J21">
            <v>83</v>
          </cell>
          <cell r="N21">
            <v>140</v>
          </cell>
          <cell r="O21">
            <v>287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629</v>
          </cell>
          <cell r="H26">
            <v>1310</v>
          </cell>
          <cell r="I26">
            <v>608</v>
          </cell>
          <cell r="J26">
            <v>1508</v>
          </cell>
          <cell r="N26">
            <v>1237</v>
          </cell>
          <cell r="O26">
            <v>2818</v>
          </cell>
        </row>
        <row r="27">
          <cell r="G27">
            <v>222</v>
          </cell>
          <cell r="H27">
            <v>346</v>
          </cell>
          <cell r="I27">
            <v>429</v>
          </cell>
          <cell r="J27">
            <v>534</v>
          </cell>
          <cell r="N27">
            <v>651</v>
          </cell>
          <cell r="O27">
            <v>880</v>
          </cell>
        </row>
        <row r="28">
          <cell r="G28">
            <v>229</v>
          </cell>
          <cell r="H28">
            <v>320.63</v>
          </cell>
          <cell r="I28">
            <v>0</v>
          </cell>
          <cell r="J28">
            <v>0</v>
          </cell>
          <cell r="N28">
            <v>229</v>
          </cell>
          <cell r="O28">
            <v>320.63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326</v>
          </cell>
          <cell r="D36">
            <v>461</v>
          </cell>
          <cell r="E36">
            <v>143</v>
          </cell>
          <cell r="F36">
            <v>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515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326</v>
          </cell>
          <cell r="D38">
            <v>561</v>
          </cell>
          <cell r="E38">
            <v>143</v>
          </cell>
          <cell r="F38">
            <v>25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586</v>
          </cell>
          <cell r="N38">
            <v>0</v>
          </cell>
          <cell r="O38">
            <v>0</v>
          </cell>
        </row>
        <row r="39">
          <cell r="C39">
            <v>326</v>
          </cell>
          <cell r="D39">
            <v>561</v>
          </cell>
          <cell r="E39">
            <v>143</v>
          </cell>
          <cell r="F39">
            <v>24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585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326</v>
          </cell>
          <cell r="D44">
            <v>461</v>
          </cell>
          <cell r="E44">
            <v>143</v>
          </cell>
          <cell r="F44">
            <v>80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541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961</v>
          </cell>
          <cell r="H51">
            <v>1259.07</v>
          </cell>
          <cell r="I51">
            <v>198</v>
          </cell>
          <cell r="J51">
            <v>304</v>
          </cell>
          <cell r="N51">
            <v>1159</v>
          </cell>
          <cell r="O51">
            <v>1563.07</v>
          </cell>
        </row>
        <row r="52">
          <cell r="M52">
            <v>1949</v>
          </cell>
          <cell r="N52">
            <v>1159</v>
          </cell>
          <cell r="O52">
            <v>1563.07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N53">
            <v>0</v>
          </cell>
          <cell r="O53">
            <v>0</v>
          </cell>
        </row>
        <row r="54">
          <cell r="M54">
            <v>0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7">
          <cell r="G57">
            <v>42950</v>
          </cell>
          <cell r="H57">
            <v>49793.865929799998</v>
          </cell>
          <cell r="I57">
            <v>22098</v>
          </cell>
          <cell r="J57">
            <v>29599.260000000002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44">
        <row r="8">
          <cell r="G8">
            <v>766</v>
          </cell>
          <cell r="H8">
            <v>766.1</v>
          </cell>
          <cell r="I8">
            <v>130</v>
          </cell>
          <cell r="J8">
            <v>105</v>
          </cell>
          <cell r="N8">
            <v>896</v>
          </cell>
          <cell r="O8">
            <v>871.1</v>
          </cell>
        </row>
        <row r="9">
          <cell r="G9">
            <v>2028</v>
          </cell>
          <cell r="H9">
            <v>2000.87</v>
          </cell>
          <cell r="I9">
            <v>203</v>
          </cell>
          <cell r="J9">
            <v>198.85</v>
          </cell>
          <cell r="N9">
            <v>2231</v>
          </cell>
          <cell r="O9">
            <v>2199.7199999999998</v>
          </cell>
        </row>
        <row r="10">
          <cell r="G10">
            <v>5815</v>
          </cell>
          <cell r="H10">
            <v>6140</v>
          </cell>
          <cell r="I10">
            <v>672</v>
          </cell>
          <cell r="J10">
            <v>643</v>
          </cell>
          <cell r="N10">
            <v>6487</v>
          </cell>
          <cell r="O10">
            <v>6783</v>
          </cell>
        </row>
        <row r="11">
          <cell r="G11">
            <v>1182</v>
          </cell>
          <cell r="H11">
            <v>1358.7629594999999</v>
          </cell>
          <cell r="I11">
            <v>675</v>
          </cell>
          <cell r="J11">
            <v>801.80641579999997</v>
          </cell>
          <cell r="N11">
            <v>1857</v>
          </cell>
          <cell r="O11">
            <v>2160.5693752999996</v>
          </cell>
        </row>
        <row r="12">
          <cell r="G12">
            <v>6821</v>
          </cell>
          <cell r="H12">
            <v>5631.95</v>
          </cell>
          <cell r="I12">
            <v>3566</v>
          </cell>
          <cell r="J12">
            <v>2873.29</v>
          </cell>
          <cell r="N12">
            <v>10387</v>
          </cell>
          <cell r="O12">
            <v>8505.24</v>
          </cell>
        </row>
        <row r="13">
          <cell r="G13">
            <v>1009</v>
          </cell>
          <cell r="H13">
            <v>1002.6</v>
          </cell>
          <cell r="I13">
            <v>92</v>
          </cell>
          <cell r="J13">
            <v>110.2</v>
          </cell>
          <cell r="N13">
            <v>1101</v>
          </cell>
          <cell r="O13">
            <v>1112.8</v>
          </cell>
        </row>
        <row r="14">
          <cell r="G14">
            <v>263</v>
          </cell>
          <cell r="H14">
            <v>256.44</v>
          </cell>
          <cell r="I14">
            <v>32</v>
          </cell>
          <cell r="J14">
            <v>30.56</v>
          </cell>
          <cell r="N14">
            <v>295</v>
          </cell>
          <cell r="O14">
            <v>287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204</v>
          </cell>
          <cell r="H16">
            <v>237.59</v>
          </cell>
          <cell r="I16">
            <v>59</v>
          </cell>
          <cell r="J16">
            <v>59.15</v>
          </cell>
          <cell r="N16">
            <v>263</v>
          </cell>
          <cell r="O16">
            <v>296.74</v>
          </cell>
        </row>
        <row r="17">
          <cell r="G17">
            <v>10550</v>
          </cell>
          <cell r="H17">
            <v>10706.57</v>
          </cell>
          <cell r="I17">
            <v>1846</v>
          </cell>
          <cell r="J17">
            <v>1644.76</v>
          </cell>
          <cell r="N17">
            <v>12396</v>
          </cell>
          <cell r="O17">
            <v>12351.33</v>
          </cell>
        </row>
        <row r="18">
          <cell r="G18">
            <v>283</v>
          </cell>
          <cell r="H18">
            <v>305</v>
          </cell>
          <cell r="I18">
            <v>15</v>
          </cell>
          <cell r="J18">
            <v>12</v>
          </cell>
          <cell r="N18">
            <v>298</v>
          </cell>
          <cell r="O18">
            <v>317</v>
          </cell>
        </row>
        <row r="19">
          <cell r="G19">
            <v>530</v>
          </cell>
          <cell r="H19">
            <v>549</v>
          </cell>
          <cell r="I19">
            <v>76</v>
          </cell>
          <cell r="J19">
            <v>82.22</v>
          </cell>
          <cell r="N19">
            <v>606</v>
          </cell>
          <cell r="O19">
            <v>631.22</v>
          </cell>
        </row>
        <row r="21">
          <cell r="G21">
            <v>161</v>
          </cell>
          <cell r="H21">
            <v>269</v>
          </cell>
          <cell r="I21">
            <v>48</v>
          </cell>
          <cell r="J21">
            <v>97.5</v>
          </cell>
          <cell r="N21">
            <v>209</v>
          </cell>
          <cell r="O21">
            <v>366.5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571</v>
          </cell>
          <cell r="H26">
            <v>1232.75</v>
          </cell>
          <cell r="I26">
            <v>499</v>
          </cell>
          <cell r="J26">
            <v>1192.1803000000016</v>
          </cell>
          <cell r="N26">
            <v>1070</v>
          </cell>
          <cell r="O26">
            <v>2424.9303000000018</v>
          </cell>
        </row>
        <row r="27">
          <cell r="G27">
            <v>209</v>
          </cell>
          <cell r="H27">
            <v>493</v>
          </cell>
          <cell r="I27">
            <v>658</v>
          </cell>
          <cell r="J27">
            <v>734</v>
          </cell>
          <cell r="N27">
            <v>867</v>
          </cell>
          <cell r="O27">
            <v>1227</v>
          </cell>
        </row>
        <row r="28">
          <cell r="G28">
            <v>109</v>
          </cell>
          <cell r="H28">
            <v>154.97999999999999</v>
          </cell>
          <cell r="I28">
            <v>18</v>
          </cell>
          <cell r="J28">
            <v>24.46</v>
          </cell>
          <cell r="N28">
            <v>127</v>
          </cell>
          <cell r="O28">
            <v>179.44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9815</v>
          </cell>
          <cell r="H51">
            <v>9945.58</v>
          </cell>
          <cell r="I51">
            <v>1541</v>
          </cell>
          <cell r="J51">
            <v>2010.6998900002927</v>
          </cell>
          <cell r="N51">
            <v>11356</v>
          </cell>
          <cell r="O51">
            <v>11956.279890000293</v>
          </cell>
        </row>
        <row r="52">
          <cell r="M52">
            <v>10700</v>
          </cell>
          <cell r="N52">
            <v>11356</v>
          </cell>
          <cell r="O52">
            <v>11956.279890000293</v>
          </cell>
        </row>
        <row r="53">
          <cell r="G53">
            <v>64985</v>
          </cell>
          <cell r="H53">
            <v>48666.720000000001</v>
          </cell>
          <cell r="I53">
            <v>39</v>
          </cell>
          <cell r="J53">
            <v>20.52</v>
          </cell>
          <cell r="N53">
            <v>65024</v>
          </cell>
          <cell r="O53">
            <v>48687.24</v>
          </cell>
        </row>
        <row r="54">
          <cell r="M54">
            <v>61500</v>
          </cell>
          <cell r="O54">
            <v>48687.24</v>
          </cell>
        </row>
        <row r="55">
          <cell r="N55">
            <v>0</v>
          </cell>
          <cell r="O55">
            <v>0</v>
          </cell>
        </row>
        <row r="57">
          <cell r="G57">
            <v>105301</v>
          </cell>
          <cell r="H57">
            <v>89716.912959499998</v>
          </cell>
          <cell r="I57">
            <v>10169</v>
          </cell>
          <cell r="J57">
            <v>10640.196605800294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45">
        <row r="8">
          <cell r="G8">
            <v>2606</v>
          </cell>
          <cell r="H8">
            <v>3087.34</v>
          </cell>
          <cell r="I8">
            <v>260</v>
          </cell>
          <cell r="J8">
            <v>313</v>
          </cell>
          <cell r="N8">
            <v>2866</v>
          </cell>
          <cell r="O8">
            <v>3400.34</v>
          </cell>
        </row>
        <row r="9">
          <cell r="G9">
            <v>5385</v>
          </cell>
          <cell r="H9">
            <v>4975</v>
          </cell>
          <cell r="I9">
            <v>183</v>
          </cell>
          <cell r="J9">
            <v>268.2</v>
          </cell>
          <cell r="N9">
            <v>5568</v>
          </cell>
          <cell r="O9">
            <v>5243.2</v>
          </cell>
        </row>
        <row r="10">
          <cell r="G10">
            <v>9283</v>
          </cell>
          <cell r="H10">
            <v>10202.120000000001</v>
          </cell>
          <cell r="I10">
            <v>1062</v>
          </cell>
          <cell r="J10">
            <v>1567.36</v>
          </cell>
          <cell r="N10">
            <v>10345</v>
          </cell>
          <cell r="O10">
            <v>11769.480000000001</v>
          </cell>
        </row>
        <row r="11">
          <cell r="G11">
            <v>282</v>
          </cell>
          <cell r="H11">
            <v>423.41176759999996</v>
          </cell>
          <cell r="I11">
            <v>96</v>
          </cell>
          <cell r="J11">
            <v>229.8226693</v>
          </cell>
          <cell r="N11">
            <v>378</v>
          </cell>
          <cell r="O11">
            <v>653.23443689999999</v>
          </cell>
        </row>
        <row r="12">
          <cell r="G12">
            <v>12944</v>
          </cell>
          <cell r="H12">
            <v>12665.1</v>
          </cell>
          <cell r="I12">
            <v>5188</v>
          </cell>
          <cell r="J12">
            <v>4870.29</v>
          </cell>
          <cell r="N12">
            <v>18132</v>
          </cell>
          <cell r="O12">
            <v>17535.39</v>
          </cell>
        </row>
        <row r="13">
          <cell r="G13">
            <v>3261</v>
          </cell>
          <cell r="H13">
            <v>3251.81</v>
          </cell>
          <cell r="I13">
            <v>47</v>
          </cell>
          <cell r="J13">
            <v>71</v>
          </cell>
          <cell r="N13">
            <v>3308</v>
          </cell>
          <cell r="O13">
            <v>3322.81</v>
          </cell>
        </row>
        <row r="14">
          <cell r="G14">
            <v>715</v>
          </cell>
          <cell r="H14">
            <v>893.4</v>
          </cell>
          <cell r="I14">
            <v>87</v>
          </cell>
          <cell r="J14">
            <v>132.93</v>
          </cell>
          <cell r="N14">
            <v>802</v>
          </cell>
          <cell r="O14">
            <v>1026.33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>
            <v>0</v>
          </cell>
          <cell r="O15">
            <v>0</v>
          </cell>
        </row>
        <row r="16">
          <cell r="G16">
            <v>927</v>
          </cell>
          <cell r="H16">
            <v>1299.5899999999999</v>
          </cell>
          <cell r="I16">
            <v>312</v>
          </cell>
          <cell r="J16">
            <v>708.26</v>
          </cell>
          <cell r="N16">
            <v>1239</v>
          </cell>
          <cell r="O16">
            <v>2007.85</v>
          </cell>
        </row>
        <row r="17">
          <cell r="G17">
            <v>38832</v>
          </cell>
          <cell r="H17">
            <v>39317.54</v>
          </cell>
          <cell r="I17">
            <v>7244</v>
          </cell>
          <cell r="J17">
            <v>7883.6</v>
          </cell>
          <cell r="N17">
            <v>46076</v>
          </cell>
          <cell r="O17">
            <v>47201.14</v>
          </cell>
        </row>
        <row r="18">
          <cell r="G18">
            <v>187</v>
          </cell>
          <cell r="H18">
            <v>179</v>
          </cell>
          <cell r="I18">
            <v>83</v>
          </cell>
          <cell r="J18">
            <v>80.81</v>
          </cell>
          <cell r="N18">
            <v>270</v>
          </cell>
          <cell r="O18">
            <v>259.81</v>
          </cell>
        </row>
        <row r="19">
          <cell r="G19">
            <v>10010</v>
          </cell>
          <cell r="H19">
            <v>10402</v>
          </cell>
          <cell r="I19">
            <v>1057</v>
          </cell>
          <cell r="J19">
            <v>815</v>
          </cell>
          <cell r="N19">
            <v>11067</v>
          </cell>
          <cell r="O19">
            <v>11217</v>
          </cell>
        </row>
        <row r="21">
          <cell r="G21">
            <v>29</v>
          </cell>
          <cell r="H21">
            <v>198.67</v>
          </cell>
          <cell r="I21">
            <v>0</v>
          </cell>
          <cell r="J21">
            <v>0</v>
          </cell>
          <cell r="N21">
            <v>29</v>
          </cell>
          <cell r="O21">
            <v>198.67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N22">
            <v>0</v>
          </cell>
          <cell r="O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N23">
            <v>0</v>
          </cell>
          <cell r="O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N24">
            <v>0</v>
          </cell>
          <cell r="O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N25">
            <v>0</v>
          </cell>
          <cell r="O25">
            <v>0</v>
          </cell>
        </row>
        <row r="26">
          <cell r="G26">
            <v>999</v>
          </cell>
          <cell r="H26">
            <v>2194.7800000000002</v>
          </cell>
          <cell r="I26">
            <v>830</v>
          </cell>
          <cell r="J26">
            <v>1858.55</v>
          </cell>
          <cell r="N26">
            <v>1829</v>
          </cell>
          <cell r="O26">
            <v>4053.33</v>
          </cell>
        </row>
        <row r="27">
          <cell r="G27">
            <v>211</v>
          </cell>
          <cell r="H27">
            <v>428</v>
          </cell>
          <cell r="I27">
            <v>642</v>
          </cell>
          <cell r="J27">
            <v>711</v>
          </cell>
          <cell r="N27">
            <v>853</v>
          </cell>
          <cell r="O27">
            <v>1139</v>
          </cell>
        </row>
        <row r="28">
          <cell r="G28">
            <v>225</v>
          </cell>
          <cell r="H28">
            <v>284.77</v>
          </cell>
          <cell r="I28">
            <v>12</v>
          </cell>
          <cell r="J28">
            <v>16.2</v>
          </cell>
          <cell r="N28">
            <v>237</v>
          </cell>
          <cell r="O28">
            <v>300.96999999999997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N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N32">
            <v>0</v>
          </cell>
          <cell r="O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N33">
            <v>0</v>
          </cell>
          <cell r="O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>
            <v>0</v>
          </cell>
          <cell r="O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N46">
            <v>0</v>
          </cell>
          <cell r="O46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N48">
            <v>0</v>
          </cell>
          <cell r="O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N50">
            <v>0</v>
          </cell>
          <cell r="O50">
            <v>0</v>
          </cell>
        </row>
        <row r="51">
          <cell r="G51">
            <v>10706</v>
          </cell>
          <cell r="H51">
            <v>12349.84</v>
          </cell>
          <cell r="I51">
            <v>1514</v>
          </cell>
          <cell r="J51">
            <v>1919.45</v>
          </cell>
          <cell r="N51">
            <v>12220</v>
          </cell>
          <cell r="O51">
            <v>14269.29</v>
          </cell>
        </row>
        <row r="52">
          <cell r="M52">
            <v>19516</v>
          </cell>
          <cell r="N52">
            <v>12220</v>
          </cell>
          <cell r="O52">
            <v>14269.29</v>
          </cell>
        </row>
        <row r="53">
          <cell r="G53">
            <v>96750</v>
          </cell>
          <cell r="H53">
            <v>67649.47</v>
          </cell>
          <cell r="I53">
            <v>4191</v>
          </cell>
          <cell r="J53">
            <v>3286.19</v>
          </cell>
          <cell r="N53">
            <v>100941</v>
          </cell>
          <cell r="O53">
            <v>70935.66</v>
          </cell>
        </row>
        <row r="54">
          <cell r="M54">
            <v>85710</v>
          </cell>
          <cell r="O54">
            <v>70935.66</v>
          </cell>
        </row>
        <row r="55">
          <cell r="N55">
            <v>0</v>
          </cell>
          <cell r="O55">
            <v>0</v>
          </cell>
        </row>
        <row r="57">
          <cell r="G57">
            <v>193352</v>
          </cell>
          <cell r="H57">
            <v>169801.84176759998</v>
          </cell>
          <cell r="I57">
            <v>22808</v>
          </cell>
          <cell r="J57">
            <v>24731.6626693</v>
          </cell>
        </row>
        <row r="59">
          <cell r="N59">
            <v>0</v>
          </cell>
          <cell r="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N60">
            <v>0</v>
          </cell>
          <cell r="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N61">
            <v>0</v>
          </cell>
          <cell r="O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N62">
            <v>0</v>
          </cell>
          <cell r="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</sheetData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8:P109"/>
  <sheetViews>
    <sheetView tabSelected="1" zoomScaleNormal="100" workbookViewId="0">
      <pane xSplit="2" ySplit="16" topLeftCell="C17" activePane="bottomRight" state="frozen"/>
      <selection activeCell="B39" sqref="B39"/>
      <selection pane="topRight" activeCell="B39" sqref="B39"/>
      <selection pane="bottomLeft" activeCell="B39" sqref="B39"/>
      <selection pane="bottomRight" activeCell="F63" sqref="F63"/>
    </sheetView>
  </sheetViews>
  <sheetFormatPr defaultRowHeight="12.75" x14ac:dyDescent="0.2"/>
  <cols>
    <col min="1" max="1" width="5.7109375" style="1" customWidth="1"/>
    <col min="2" max="2" width="15.42578125" style="1" customWidth="1"/>
    <col min="3" max="3" width="8.85546875" style="1" bestFit="1" customWidth="1"/>
    <col min="4" max="4" width="8" style="1" bestFit="1" customWidth="1"/>
    <col min="5" max="5" width="8" style="1" customWidth="1"/>
    <col min="6" max="6" width="7.7109375" style="1" customWidth="1"/>
    <col min="7" max="7" width="9.5703125" style="1" customWidth="1"/>
    <col min="8" max="8" width="8.42578125" style="1" customWidth="1"/>
    <col min="9" max="9" width="8.7109375" style="1" customWidth="1"/>
    <col min="10" max="10" width="8.140625" style="1" customWidth="1"/>
    <col min="11" max="12" width="7.7109375" style="1" customWidth="1"/>
    <col min="13" max="13" width="8.42578125" style="1" bestFit="1" customWidth="1"/>
    <col min="14" max="14" width="8.42578125" style="1" customWidth="1"/>
    <col min="15" max="15" width="8.140625" style="1" customWidth="1"/>
    <col min="16" max="16" width="7.7109375" style="1" customWidth="1"/>
    <col min="17" max="16384" width="9.140625" style="1"/>
  </cols>
  <sheetData>
    <row r="8" spans="1:16" ht="15.75" x14ac:dyDescent="0.2">
      <c r="A8" s="101" t="s">
        <v>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10" spans="1:16" ht="20.25" x14ac:dyDescent="0.2">
      <c r="A10" s="102" t="s">
        <v>1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</row>
    <row r="11" spans="1:16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6" ht="15.75" x14ac:dyDescent="0.2">
      <c r="A12" s="104" t="s">
        <v>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05" t="s">
        <v>3</v>
      </c>
      <c r="N13" s="105"/>
      <c r="O13" s="105"/>
      <c r="P13" s="105"/>
    </row>
    <row r="14" spans="1:16" ht="48" customHeight="1" x14ac:dyDescent="0.2">
      <c r="A14" s="115" t="s">
        <v>4</v>
      </c>
      <c r="B14" s="115" t="s">
        <v>5</v>
      </c>
      <c r="C14" s="118" t="s">
        <v>6</v>
      </c>
      <c r="D14" s="119"/>
      <c r="E14" s="119"/>
      <c r="F14" s="120"/>
      <c r="G14" s="121" t="s">
        <v>7</v>
      </c>
      <c r="H14" s="122"/>
      <c r="I14" s="122"/>
      <c r="J14" s="123"/>
      <c r="K14" s="107" t="s">
        <v>8</v>
      </c>
      <c r="L14" s="107"/>
      <c r="M14" s="107" t="s">
        <v>9</v>
      </c>
      <c r="N14" s="107"/>
      <c r="O14" s="107"/>
      <c r="P14" s="107"/>
    </row>
    <row r="15" spans="1:16" x14ac:dyDescent="0.2">
      <c r="A15" s="116"/>
      <c r="B15" s="116"/>
      <c r="C15" s="108" t="s">
        <v>10</v>
      </c>
      <c r="D15" s="108"/>
      <c r="E15" s="109" t="s">
        <v>11</v>
      </c>
      <c r="F15" s="110"/>
      <c r="G15" s="111" t="s">
        <v>10</v>
      </c>
      <c r="H15" s="112"/>
      <c r="I15" s="111" t="s">
        <v>11</v>
      </c>
      <c r="J15" s="112"/>
      <c r="K15" s="113" t="s">
        <v>10</v>
      </c>
      <c r="L15" s="113" t="s">
        <v>11</v>
      </c>
      <c r="M15" s="113" t="s">
        <v>12</v>
      </c>
      <c r="N15" s="108" t="s">
        <v>13</v>
      </c>
      <c r="O15" s="108"/>
      <c r="P15" s="113" t="s">
        <v>14</v>
      </c>
    </row>
    <row r="16" spans="1:16" ht="13.5" customHeight="1" x14ac:dyDescent="0.2">
      <c r="A16" s="117"/>
      <c r="B16" s="117"/>
      <c r="C16" s="3" t="s">
        <v>15</v>
      </c>
      <c r="D16" s="3" t="s">
        <v>16</v>
      </c>
      <c r="E16" s="3" t="s">
        <v>15</v>
      </c>
      <c r="F16" s="3" t="s">
        <v>16</v>
      </c>
      <c r="G16" s="3" t="s">
        <v>15</v>
      </c>
      <c r="H16" s="3" t="s">
        <v>16</v>
      </c>
      <c r="I16" s="3" t="s">
        <v>15</v>
      </c>
      <c r="J16" s="3" t="s">
        <v>16</v>
      </c>
      <c r="K16" s="114"/>
      <c r="L16" s="114"/>
      <c r="M16" s="114"/>
      <c r="N16" s="3" t="s">
        <v>15</v>
      </c>
      <c r="O16" s="3" t="s">
        <v>16</v>
      </c>
      <c r="P16" s="114"/>
    </row>
    <row r="17" spans="1:16" ht="21.95" customHeight="1" x14ac:dyDescent="0.2">
      <c r="A17" s="4">
        <v>1</v>
      </c>
      <c r="B17" s="5" t="s">
        <v>17</v>
      </c>
      <c r="C17" s="6">
        <f>[1]Ahmednagar!C57</f>
        <v>497188</v>
      </c>
      <c r="D17" s="6">
        <f>[1]Ahmednagar!D57</f>
        <v>375300</v>
      </c>
      <c r="E17" s="6">
        <f>[1]Ahmednagar!E57</f>
        <v>267625</v>
      </c>
      <c r="F17" s="6">
        <f>[1]Ahmednagar!F57</f>
        <v>202300</v>
      </c>
      <c r="G17" s="6">
        <f>[1]Ahmednagar!G57</f>
        <v>430891</v>
      </c>
      <c r="H17" s="6">
        <f>[1]Ahmednagar!H57</f>
        <v>346973.00564479997</v>
      </c>
      <c r="I17" s="6">
        <f>[1]Ahmednagar!I57</f>
        <v>112782</v>
      </c>
      <c r="J17" s="6">
        <f>[1]Ahmednagar!J57</f>
        <v>148826.01999999999</v>
      </c>
      <c r="K17" s="7">
        <f t="shared" ref="K17:K53" si="0">(H17/D17)*100</f>
        <v>92.452173100133223</v>
      </c>
      <c r="L17" s="7">
        <f t="shared" ref="L17:L53" si="1">(J17/F17)*100</f>
        <v>73.566989619377154</v>
      </c>
      <c r="M17" s="7">
        <f t="shared" ref="M17:M53" si="2">D17+F17</f>
        <v>577600</v>
      </c>
      <c r="N17" s="7">
        <f>G17+I17</f>
        <v>543673</v>
      </c>
      <c r="O17" s="7">
        <f>H17+J17</f>
        <v>495799.02564479993</v>
      </c>
      <c r="P17" s="7">
        <f t="shared" ref="P17:P53" si="3">(O17/M17)*100</f>
        <v>85.837781448199436</v>
      </c>
    </row>
    <row r="18" spans="1:16" ht="21.95" customHeight="1" x14ac:dyDescent="0.2">
      <c r="A18" s="4">
        <v>2</v>
      </c>
      <c r="B18" s="9" t="s">
        <v>18</v>
      </c>
      <c r="C18" s="6">
        <f>[1]Akola!C57</f>
        <v>142635</v>
      </c>
      <c r="D18" s="6">
        <f>[1]Akola!D57</f>
        <v>114100</v>
      </c>
      <c r="E18" s="6">
        <f>[1]Akola!E57</f>
        <v>32490</v>
      </c>
      <c r="F18" s="6">
        <f>[1]Akola!F57</f>
        <v>25900</v>
      </c>
      <c r="G18" s="6">
        <f>[1]Akola!G57</f>
        <v>118122</v>
      </c>
      <c r="H18" s="6">
        <f>[1]Akola!H57</f>
        <v>129280.7669239</v>
      </c>
      <c r="I18" s="6">
        <f>[1]Akola!I57</f>
        <v>11218</v>
      </c>
      <c r="J18" s="6">
        <f>[1]Akola!J57</f>
        <v>9751.5911400002624</v>
      </c>
      <c r="K18" s="7">
        <f t="shared" si="0"/>
        <v>113.30479134434705</v>
      </c>
      <c r="L18" s="7">
        <f t="shared" si="1"/>
        <v>37.65093104247206</v>
      </c>
      <c r="M18" s="7">
        <f t="shared" si="2"/>
        <v>140000</v>
      </c>
      <c r="N18" s="7">
        <f t="shared" ref="N18:O52" si="4">G18+I18</f>
        <v>129340</v>
      </c>
      <c r="O18" s="7">
        <f t="shared" si="4"/>
        <v>139032.35806390026</v>
      </c>
      <c r="P18" s="7">
        <f t="shared" si="3"/>
        <v>99.308827188500175</v>
      </c>
    </row>
    <row r="19" spans="1:16" ht="21.95" customHeight="1" x14ac:dyDescent="0.2">
      <c r="A19" s="4">
        <v>3</v>
      </c>
      <c r="B19" s="9" t="s">
        <v>19</v>
      </c>
      <c r="C19" s="6">
        <v>164960</v>
      </c>
      <c r="D19" s="6">
        <v>120111</v>
      </c>
      <c r="E19" s="6">
        <v>96050</v>
      </c>
      <c r="F19" s="6">
        <v>64889</v>
      </c>
      <c r="G19" s="10">
        <f>[1]Amravati!G57</f>
        <v>112139</v>
      </c>
      <c r="H19" s="10">
        <f>[1]Amravati!H57</f>
        <v>108430.16844909999</v>
      </c>
      <c r="I19" s="10">
        <f>[1]Amravati!I57</f>
        <v>28682</v>
      </c>
      <c r="J19" s="10">
        <f>[1]Amravati!J57</f>
        <v>32035.100200000001</v>
      </c>
      <c r="K19" s="7">
        <f t="shared" si="0"/>
        <v>90.274969360924473</v>
      </c>
      <c r="L19" s="7">
        <f t="shared" si="1"/>
        <v>49.369076731032997</v>
      </c>
      <c r="M19" s="7">
        <f t="shared" si="2"/>
        <v>185000</v>
      </c>
      <c r="N19" s="7">
        <f t="shared" si="4"/>
        <v>140821</v>
      </c>
      <c r="O19" s="7">
        <f t="shared" si="4"/>
        <v>140465.26864909998</v>
      </c>
      <c r="P19" s="7">
        <f t="shared" si="3"/>
        <v>75.92717224275674</v>
      </c>
    </row>
    <row r="20" spans="1:16" ht="21.95" customHeight="1" x14ac:dyDescent="0.2">
      <c r="A20" s="4">
        <v>4</v>
      </c>
      <c r="B20" s="9" t="s">
        <v>20</v>
      </c>
      <c r="C20" s="6">
        <v>252140</v>
      </c>
      <c r="D20" s="6">
        <v>129494</v>
      </c>
      <c r="E20" s="6">
        <v>69893</v>
      </c>
      <c r="F20" s="6">
        <v>72206</v>
      </c>
      <c r="G20" s="10">
        <f>[1]Aurangabad!G57</f>
        <v>191593</v>
      </c>
      <c r="H20" s="10">
        <f>[1]Aurangabad!H57</f>
        <v>105749.41176670001</v>
      </c>
      <c r="I20" s="10">
        <f>[1]Aurangabad!I57</f>
        <v>91166</v>
      </c>
      <c r="J20" s="10">
        <f>[1]Aurangabad!J57</f>
        <v>65017.132830000002</v>
      </c>
      <c r="K20" s="7">
        <f t="shared" si="0"/>
        <v>81.663561065918117</v>
      </c>
      <c r="L20" s="7">
        <f t="shared" si="1"/>
        <v>90.043947635930536</v>
      </c>
      <c r="M20" s="7">
        <f t="shared" si="2"/>
        <v>201700</v>
      </c>
      <c r="N20" s="7">
        <f t="shared" si="4"/>
        <v>282759</v>
      </c>
      <c r="O20" s="7">
        <f t="shared" si="4"/>
        <v>170766.5445967</v>
      </c>
      <c r="P20" s="7">
        <f t="shared" si="3"/>
        <v>84.663631431184925</v>
      </c>
    </row>
    <row r="21" spans="1:16" ht="21.95" customHeight="1" x14ac:dyDescent="0.2">
      <c r="A21" s="4">
        <v>5</v>
      </c>
      <c r="B21" s="9" t="s">
        <v>21</v>
      </c>
      <c r="C21" s="6">
        <v>198518</v>
      </c>
      <c r="D21" s="6">
        <v>160000</v>
      </c>
      <c r="E21" s="6">
        <v>51507</v>
      </c>
      <c r="F21" s="6">
        <v>40002</v>
      </c>
      <c r="G21" s="10">
        <f>[1]Beed!G57</f>
        <v>161977</v>
      </c>
      <c r="H21" s="10">
        <f>[1]Beed!H57</f>
        <v>117494.3918959</v>
      </c>
      <c r="I21" s="10">
        <f>[1]Beed!I57</f>
        <v>61040</v>
      </c>
      <c r="J21" s="10">
        <f>[1]Beed!J57</f>
        <v>57140.237880400004</v>
      </c>
      <c r="K21" s="7">
        <f t="shared" si="0"/>
        <v>73.433994934937502</v>
      </c>
      <c r="L21" s="7">
        <f t="shared" si="1"/>
        <v>142.84345252837358</v>
      </c>
      <c r="M21" s="7">
        <f t="shared" si="2"/>
        <v>200002</v>
      </c>
      <c r="N21" s="7">
        <f t="shared" si="4"/>
        <v>223017</v>
      </c>
      <c r="O21" s="7">
        <f t="shared" si="4"/>
        <v>174634.62977629999</v>
      </c>
      <c r="P21" s="7">
        <f t="shared" si="3"/>
        <v>87.316441723732765</v>
      </c>
    </row>
    <row r="22" spans="1:16" ht="21.95" customHeight="1" x14ac:dyDescent="0.2">
      <c r="A22" s="4">
        <v>6</v>
      </c>
      <c r="B22" s="9" t="s">
        <v>22</v>
      </c>
      <c r="C22" s="6">
        <v>88673</v>
      </c>
      <c r="D22" s="6">
        <v>41942.5</v>
      </c>
      <c r="E22" s="6">
        <v>18832</v>
      </c>
      <c r="F22" s="6">
        <v>8053.5</v>
      </c>
      <c r="G22" s="10">
        <f>[1]Bhandara!G57</f>
        <v>84914</v>
      </c>
      <c r="H22" s="10">
        <f>[1]Bhandara!H57</f>
        <v>47150.223606</v>
      </c>
      <c r="I22" s="10">
        <f>[1]Bhandara!I57</f>
        <v>4688</v>
      </c>
      <c r="J22" s="10">
        <f>[1]Bhandara!J57</f>
        <v>3572.0502084999998</v>
      </c>
      <c r="K22" s="7">
        <f t="shared" si="0"/>
        <v>112.41634048041962</v>
      </c>
      <c r="L22" s="7">
        <f t="shared" si="1"/>
        <v>44.354010163283043</v>
      </c>
      <c r="M22" s="7">
        <f t="shared" si="2"/>
        <v>49996</v>
      </c>
      <c r="N22" s="7">
        <f t="shared" si="4"/>
        <v>89602</v>
      </c>
      <c r="O22" s="7">
        <f t="shared" si="4"/>
        <v>50722.273814499997</v>
      </c>
      <c r="P22" s="7">
        <f t="shared" si="3"/>
        <v>101.45266384210736</v>
      </c>
    </row>
    <row r="23" spans="1:16" ht="21.95" customHeight="1" x14ac:dyDescent="0.2">
      <c r="A23" s="4">
        <v>7</v>
      </c>
      <c r="B23" s="9" t="s">
        <v>23</v>
      </c>
      <c r="C23" s="6">
        <v>140000</v>
      </c>
      <c r="D23" s="6">
        <v>130000</v>
      </c>
      <c r="E23" s="6">
        <v>49100</v>
      </c>
      <c r="F23" s="6">
        <v>55006</v>
      </c>
      <c r="G23" s="10">
        <f>[1]Buldhana!G57</f>
        <v>108895</v>
      </c>
      <c r="H23" s="10">
        <f>[1]Buldhana!H57</f>
        <v>101953.6539642</v>
      </c>
      <c r="I23" s="10">
        <f>[1]Buldhana!I57</f>
        <v>45342</v>
      </c>
      <c r="J23" s="10">
        <f>[1]Buldhana!J57</f>
        <v>40893.390051299073</v>
      </c>
      <c r="K23" s="7">
        <f t="shared" si="0"/>
        <v>78.425887664769235</v>
      </c>
      <c r="L23" s="7">
        <f t="shared" si="1"/>
        <v>74.343508074208401</v>
      </c>
      <c r="M23" s="7">
        <f t="shared" si="2"/>
        <v>185006</v>
      </c>
      <c r="N23" s="7">
        <f t="shared" si="4"/>
        <v>154237</v>
      </c>
      <c r="O23" s="7">
        <f t="shared" si="4"/>
        <v>142847.04401549906</v>
      </c>
      <c r="P23" s="7">
        <f t="shared" si="3"/>
        <v>77.212114210079164</v>
      </c>
    </row>
    <row r="24" spans="1:16" ht="21.95" customHeight="1" x14ac:dyDescent="0.2">
      <c r="A24" s="11">
        <v>8</v>
      </c>
      <c r="B24" s="9" t="s">
        <v>24</v>
      </c>
      <c r="C24" s="12">
        <v>103400</v>
      </c>
      <c r="D24" s="12">
        <v>84889</v>
      </c>
      <c r="E24" s="12">
        <v>17600</v>
      </c>
      <c r="F24" s="12">
        <v>15111</v>
      </c>
      <c r="G24" s="13">
        <f>[1]Chandrapur!G57</f>
        <v>85699</v>
      </c>
      <c r="H24" s="13">
        <f>[1]Chandrapur!H57</f>
        <v>67730.211745000008</v>
      </c>
      <c r="I24" s="13">
        <f>[1]Chandrapur!I57</f>
        <v>2922</v>
      </c>
      <c r="J24" s="13">
        <f>[1]Chandrapur!J57</f>
        <v>3308.5127000000302</v>
      </c>
      <c r="K24" s="14">
        <f t="shared" si="0"/>
        <v>79.786794219510199</v>
      </c>
      <c r="L24" s="14">
        <f t="shared" si="1"/>
        <v>21.894730328899676</v>
      </c>
      <c r="M24" s="14">
        <f t="shared" si="2"/>
        <v>100000</v>
      </c>
      <c r="N24" s="7">
        <f t="shared" si="4"/>
        <v>88621</v>
      </c>
      <c r="O24" s="7">
        <f t="shared" si="4"/>
        <v>71038.724445000043</v>
      </c>
      <c r="P24" s="14">
        <f t="shared" si="3"/>
        <v>71.038724445000042</v>
      </c>
    </row>
    <row r="25" spans="1:16" ht="21.95" customHeight="1" x14ac:dyDescent="0.2">
      <c r="A25" s="4">
        <v>9</v>
      </c>
      <c r="B25" s="9" t="s">
        <v>25</v>
      </c>
      <c r="C25" s="6">
        <v>101151</v>
      </c>
      <c r="D25" s="6">
        <v>68339</v>
      </c>
      <c r="E25" s="6">
        <v>12442</v>
      </c>
      <c r="F25" s="6">
        <v>12861</v>
      </c>
      <c r="G25" s="10">
        <f>[1]Dhule!G57</f>
        <v>44332</v>
      </c>
      <c r="H25" s="10">
        <f>[1]Dhule!H57</f>
        <v>48481.361102499999</v>
      </c>
      <c r="I25" s="10">
        <f>[1]Dhule!I57</f>
        <v>23343</v>
      </c>
      <c r="J25" s="10">
        <f>[1]Dhule!J57</f>
        <v>27132.468250000002</v>
      </c>
      <c r="K25" s="7">
        <f t="shared" si="0"/>
        <v>70.942450288268773</v>
      </c>
      <c r="L25" s="7">
        <f t="shared" si="1"/>
        <v>210.96701850555948</v>
      </c>
      <c r="M25" s="7">
        <f t="shared" si="2"/>
        <v>81200</v>
      </c>
      <c r="N25" s="7">
        <f t="shared" si="4"/>
        <v>67675</v>
      </c>
      <c r="O25" s="7">
        <f t="shared" si="4"/>
        <v>75613.829352500004</v>
      </c>
      <c r="P25" s="7">
        <f t="shared" si="3"/>
        <v>93.120479498152719</v>
      </c>
    </row>
    <row r="26" spans="1:16" ht="21.95" customHeight="1" x14ac:dyDescent="0.2">
      <c r="A26" s="4">
        <v>10</v>
      </c>
      <c r="B26" s="9" t="s">
        <v>26</v>
      </c>
      <c r="C26" s="6">
        <v>32754</v>
      </c>
      <c r="D26" s="6">
        <v>18427</v>
      </c>
      <c r="E26" s="6">
        <v>7036</v>
      </c>
      <c r="F26" s="6">
        <v>3973</v>
      </c>
      <c r="G26" s="10">
        <f>[1]Gadchiroli!G57</f>
        <v>29894</v>
      </c>
      <c r="H26" s="10">
        <f>[1]Gadchiroli!H57</f>
        <v>14185.64</v>
      </c>
      <c r="I26" s="10">
        <f>[1]Gadchiroli!I57</f>
        <v>2018</v>
      </c>
      <c r="J26" s="10">
        <f>[1]Gadchiroli!J57</f>
        <v>978.16146999999546</v>
      </c>
      <c r="K26" s="7">
        <f t="shared" si="0"/>
        <v>76.98290551907526</v>
      </c>
      <c r="L26" s="7">
        <f t="shared" si="1"/>
        <v>24.620223256984534</v>
      </c>
      <c r="M26" s="7">
        <f t="shared" si="2"/>
        <v>22400</v>
      </c>
      <c r="N26" s="7">
        <f t="shared" si="4"/>
        <v>31912</v>
      </c>
      <c r="O26" s="7">
        <f t="shared" si="4"/>
        <v>15163.801469999995</v>
      </c>
      <c r="P26" s="7">
        <f t="shared" si="3"/>
        <v>67.695542276785687</v>
      </c>
    </row>
    <row r="27" spans="1:16" ht="21.95" customHeight="1" x14ac:dyDescent="0.2">
      <c r="A27" s="4">
        <v>11</v>
      </c>
      <c r="B27" s="9" t="s">
        <v>27</v>
      </c>
      <c r="C27" s="6">
        <v>75438</v>
      </c>
      <c r="D27" s="6">
        <v>29920</v>
      </c>
      <c r="E27" s="6">
        <v>26687</v>
      </c>
      <c r="F27" s="6">
        <v>5074</v>
      </c>
      <c r="G27" s="10">
        <f>[1]Gondia!G57</f>
        <v>48310</v>
      </c>
      <c r="H27" s="10">
        <f>[1]Gondia!H57</f>
        <v>25885.5075388</v>
      </c>
      <c r="I27" s="10">
        <f>[1]Gondia!I57</f>
        <v>3845</v>
      </c>
      <c r="J27" s="10">
        <f>[1]Gondia!J57</f>
        <v>3979.2336446999993</v>
      </c>
      <c r="K27" s="7">
        <f t="shared" si="0"/>
        <v>86.515733752673796</v>
      </c>
      <c r="L27" s="7">
        <f t="shared" si="1"/>
        <v>78.423997727631047</v>
      </c>
      <c r="M27" s="7">
        <f t="shared" si="2"/>
        <v>34994</v>
      </c>
      <c r="N27" s="7">
        <f t="shared" si="4"/>
        <v>52155</v>
      </c>
      <c r="O27" s="7">
        <f t="shared" si="4"/>
        <v>29864.741183499998</v>
      </c>
      <c r="P27" s="7">
        <f t="shared" si="3"/>
        <v>85.342462089215289</v>
      </c>
    </row>
    <row r="28" spans="1:16" ht="21.95" customHeight="1" x14ac:dyDescent="0.2">
      <c r="A28" s="4">
        <v>12</v>
      </c>
      <c r="B28" s="9" t="s">
        <v>28</v>
      </c>
      <c r="C28" s="6">
        <v>125087</v>
      </c>
      <c r="D28" s="6">
        <v>75500</v>
      </c>
      <c r="E28" s="6">
        <v>48814</v>
      </c>
      <c r="F28" s="6">
        <v>35300</v>
      </c>
      <c r="G28" s="10">
        <f>[1]Hingoli!G57</f>
        <v>76626</v>
      </c>
      <c r="H28" s="10">
        <f>[1]Hingoli!H57</f>
        <v>51498.915907100003</v>
      </c>
      <c r="I28" s="10">
        <f>[1]Hingoli!I57</f>
        <v>34083</v>
      </c>
      <c r="J28" s="10">
        <f>[1]Hingoli!J57</f>
        <v>25717.527069999996</v>
      </c>
      <c r="K28" s="7">
        <f t="shared" si="0"/>
        <v>68.210484645165565</v>
      </c>
      <c r="L28" s="7">
        <f t="shared" si="1"/>
        <v>72.854184334277605</v>
      </c>
      <c r="M28" s="7">
        <f t="shared" si="2"/>
        <v>110800</v>
      </c>
      <c r="N28" s="7">
        <f t="shared" si="4"/>
        <v>110709</v>
      </c>
      <c r="O28" s="7">
        <f t="shared" si="4"/>
        <v>77216.4429771</v>
      </c>
      <c r="P28" s="7">
        <f t="shared" si="3"/>
        <v>69.689930484747293</v>
      </c>
    </row>
    <row r="29" spans="1:16" ht="21.95" customHeight="1" x14ac:dyDescent="0.2">
      <c r="A29" s="4">
        <v>13</v>
      </c>
      <c r="B29" s="9" t="s">
        <v>29</v>
      </c>
      <c r="C29" s="6">
        <v>189219</v>
      </c>
      <c r="D29" s="6">
        <v>154070</v>
      </c>
      <c r="E29" s="6">
        <v>97885</v>
      </c>
      <c r="F29" s="6">
        <v>95930</v>
      </c>
      <c r="G29" s="10">
        <f>[1]Jalgaon!G57</f>
        <v>182838</v>
      </c>
      <c r="H29" s="10">
        <f>[1]Jalgaon!H57</f>
        <v>108630.0446489</v>
      </c>
      <c r="I29" s="10">
        <f>[1]Jalgaon!I57</f>
        <v>38659</v>
      </c>
      <c r="J29" s="10">
        <f>[1]Jalgaon!J57</f>
        <v>64846.499990000004</v>
      </c>
      <c r="K29" s="7">
        <f t="shared" si="0"/>
        <v>70.50694142201597</v>
      </c>
      <c r="L29" s="7">
        <f t="shared" si="1"/>
        <v>67.59772749921818</v>
      </c>
      <c r="M29" s="7">
        <f t="shared" si="2"/>
        <v>250000</v>
      </c>
      <c r="N29" s="7">
        <f t="shared" si="4"/>
        <v>221497</v>
      </c>
      <c r="O29" s="7">
        <f t="shared" si="4"/>
        <v>173476.5446389</v>
      </c>
      <c r="P29" s="7">
        <f t="shared" si="3"/>
        <v>69.390617855559995</v>
      </c>
    </row>
    <row r="30" spans="1:16" ht="21.95" customHeight="1" x14ac:dyDescent="0.2">
      <c r="A30" s="4">
        <v>14</v>
      </c>
      <c r="B30" s="9" t="s">
        <v>30</v>
      </c>
      <c r="C30" s="6">
        <v>224417</v>
      </c>
      <c r="D30" s="6">
        <v>117929</v>
      </c>
      <c r="E30" s="6">
        <v>99291</v>
      </c>
      <c r="F30" s="6">
        <v>57071</v>
      </c>
      <c r="G30" s="10">
        <f>[1]Jalna!G57</f>
        <v>113573</v>
      </c>
      <c r="H30" s="10">
        <f>[1]Jalna!H57</f>
        <v>64844.279338599998</v>
      </c>
      <c r="I30" s="10">
        <f>[1]Jalna!I57</f>
        <v>50860</v>
      </c>
      <c r="J30" s="10">
        <f>[1]Jalna!J57</f>
        <v>49880.124620000002</v>
      </c>
      <c r="K30" s="7">
        <f t="shared" si="0"/>
        <v>54.985863815176927</v>
      </c>
      <c r="L30" s="7">
        <f t="shared" si="1"/>
        <v>87.400123740603803</v>
      </c>
      <c r="M30" s="7">
        <f t="shared" si="2"/>
        <v>175000</v>
      </c>
      <c r="N30" s="7">
        <f t="shared" si="4"/>
        <v>164433</v>
      </c>
      <c r="O30" s="7">
        <f t="shared" si="4"/>
        <v>114724.4039586</v>
      </c>
      <c r="P30" s="7">
        <f t="shared" si="3"/>
        <v>65.556802262057147</v>
      </c>
    </row>
    <row r="31" spans="1:16" ht="21.95" customHeight="1" x14ac:dyDescent="0.2">
      <c r="A31" s="4">
        <v>15</v>
      </c>
      <c r="B31" s="9" t="s">
        <v>31</v>
      </c>
      <c r="C31" s="6">
        <v>203606.5</v>
      </c>
      <c r="D31" s="6">
        <v>136000.5</v>
      </c>
      <c r="E31" s="6">
        <v>203606.5</v>
      </c>
      <c r="F31" s="6">
        <v>146000</v>
      </c>
      <c r="G31" s="10">
        <f>[1]Kolhapur!G57</f>
        <v>151804</v>
      </c>
      <c r="H31" s="10">
        <f>[1]Kolhapur!H57</f>
        <v>149617.1376207</v>
      </c>
      <c r="I31" s="10">
        <f>[1]Kolhapur!I57</f>
        <v>105800</v>
      </c>
      <c r="J31" s="10">
        <f>[1]Kolhapur!J57</f>
        <v>136231.32214070001</v>
      </c>
      <c r="K31" s="7">
        <f t="shared" si="0"/>
        <v>110.01219673508554</v>
      </c>
      <c r="L31" s="7">
        <f t="shared" si="1"/>
        <v>93.309124753904115</v>
      </c>
      <c r="M31" s="7">
        <f t="shared" si="2"/>
        <v>282000.5</v>
      </c>
      <c r="N31" s="7">
        <f t="shared" si="4"/>
        <v>257604</v>
      </c>
      <c r="O31" s="7">
        <f t="shared" si="4"/>
        <v>285848.45976140001</v>
      </c>
      <c r="P31" s="7">
        <f t="shared" si="3"/>
        <v>101.36452231871928</v>
      </c>
    </row>
    <row r="32" spans="1:16" ht="21.95" customHeight="1" x14ac:dyDescent="0.2">
      <c r="A32" s="4">
        <v>16</v>
      </c>
      <c r="B32" s="9" t="s">
        <v>32</v>
      </c>
      <c r="C32" s="6">
        <v>373902</v>
      </c>
      <c r="D32" s="6">
        <v>230371</v>
      </c>
      <c r="E32" s="6">
        <v>96779</v>
      </c>
      <c r="F32" s="6">
        <v>58260</v>
      </c>
      <c r="G32" s="10">
        <f>[1]Latur!G57</f>
        <v>223874</v>
      </c>
      <c r="H32" s="10">
        <f>[1]Latur!H57</f>
        <v>125407.7673736</v>
      </c>
      <c r="I32" s="10">
        <f>[1]Latur!I57</f>
        <v>67790</v>
      </c>
      <c r="J32" s="10">
        <f>[1]Latur!J57</f>
        <v>48043.381999999998</v>
      </c>
      <c r="K32" s="7">
        <f t="shared" si="0"/>
        <v>54.437306507155846</v>
      </c>
      <c r="L32" s="7">
        <f t="shared" si="1"/>
        <v>82.463752145554409</v>
      </c>
      <c r="M32" s="7">
        <f t="shared" si="2"/>
        <v>288631</v>
      </c>
      <c r="N32" s="7">
        <f t="shared" si="4"/>
        <v>291664</v>
      </c>
      <c r="O32" s="7">
        <f t="shared" si="4"/>
        <v>173451.1493736</v>
      </c>
      <c r="P32" s="7">
        <f t="shared" si="3"/>
        <v>60.094428309363856</v>
      </c>
    </row>
    <row r="33" spans="1:16" ht="21.95" customHeight="1" x14ac:dyDescent="0.2">
      <c r="A33" s="4">
        <v>17</v>
      </c>
      <c r="B33" s="9" t="s">
        <v>33</v>
      </c>
      <c r="C33" s="15">
        <v>0</v>
      </c>
      <c r="D33" s="10">
        <v>0</v>
      </c>
      <c r="E33" s="15">
        <v>0</v>
      </c>
      <c r="F33" s="10">
        <v>0</v>
      </c>
      <c r="G33" s="10">
        <f>[1]MumbaiCity!G57</f>
        <v>0</v>
      </c>
      <c r="H33" s="10">
        <f>[1]MumbaiCity!H57</f>
        <v>0</v>
      </c>
      <c r="I33" s="10">
        <f>[1]MumbaiCity!I57</f>
        <v>0</v>
      </c>
      <c r="J33" s="10">
        <f>[1]MumbaiCity!J57</f>
        <v>0</v>
      </c>
      <c r="K33" s="7" t="e">
        <f>(H33/D33)*100</f>
        <v>#DIV/0!</v>
      </c>
      <c r="L33" s="7" t="e">
        <f>(J33/F33)*100</f>
        <v>#DIV/0!</v>
      </c>
      <c r="M33" s="7">
        <f>D33+F33</f>
        <v>0</v>
      </c>
      <c r="N33" s="7">
        <f t="shared" si="4"/>
        <v>0</v>
      </c>
      <c r="O33" s="7">
        <f t="shared" si="4"/>
        <v>0</v>
      </c>
      <c r="P33" s="7" t="e">
        <f>(O33/M33)*100</f>
        <v>#DIV/0!</v>
      </c>
    </row>
    <row r="34" spans="1:16" ht="21.95" customHeight="1" x14ac:dyDescent="0.2">
      <c r="A34" s="4">
        <v>18</v>
      </c>
      <c r="B34" s="16" t="s">
        <v>34</v>
      </c>
      <c r="C34" s="17">
        <v>0</v>
      </c>
      <c r="D34" s="10">
        <v>0</v>
      </c>
      <c r="E34" s="17">
        <v>0</v>
      </c>
      <c r="F34" s="10">
        <v>0</v>
      </c>
      <c r="G34" s="10">
        <f>[1]MumbaiSub!G57</f>
        <v>0</v>
      </c>
      <c r="H34" s="10">
        <f>[1]MumbaiSub!H57</f>
        <v>0</v>
      </c>
      <c r="I34" s="10">
        <f>[1]MumbaiSub!I57</f>
        <v>0</v>
      </c>
      <c r="J34" s="10">
        <f>[1]MumbaiSub!J57</f>
        <v>0</v>
      </c>
      <c r="K34" s="7" t="e">
        <f>(H34/D34)*100</f>
        <v>#DIV/0!</v>
      </c>
      <c r="L34" s="7" t="e">
        <f>(J34/F34)*100</f>
        <v>#DIV/0!</v>
      </c>
      <c r="M34" s="7">
        <f>D34+F34</f>
        <v>0</v>
      </c>
      <c r="N34" s="7">
        <f t="shared" si="4"/>
        <v>0</v>
      </c>
      <c r="O34" s="7">
        <f t="shared" si="4"/>
        <v>0</v>
      </c>
      <c r="P34" s="7" t="e">
        <f>(O34/M34)*100</f>
        <v>#DIV/0!</v>
      </c>
    </row>
    <row r="35" spans="1:16" ht="21.95" customHeight="1" x14ac:dyDescent="0.2">
      <c r="A35" s="4">
        <v>19</v>
      </c>
      <c r="B35" s="9" t="s">
        <v>35</v>
      </c>
      <c r="C35" s="6">
        <v>92500</v>
      </c>
      <c r="D35" s="6">
        <v>108000</v>
      </c>
      <c r="E35" s="6">
        <v>17500</v>
      </c>
      <c r="F35" s="6">
        <v>16006</v>
      </c>
      <c r="G35" s="10">
        <f>[1]Nagpur!G57</f>
        <v>72010</v>
      </c>
      <c r="H35" s="10">
        <f>[1]Nagpur!H57</f>
        <v>83247.397693799998</v>
      </c>
      <c r="I35" s="10">
        <f>[1]Nagpur!I57</f>
        <v>19704</v>
      </c>
      <c r="J35" s="10">
        <f>[1]Nagpur!J57</f>
        <v>25304.882577099997</v>
      </c>
      <c r="K35" s="7">
        <f t="shared" si="0"/>
        <v>77.080923790555559</v>
      </c>
      <c r="L35" s="7">
        <f t="shared" si="1"/>
        <v>158.09623002061727</v>
      </c>
      <c r="M35" s="7">
        <f t="shared" si="2"/>
        <v>124006</v>
      </c>
      <c r="N35" s="7">
        <f t="shared" si="4"/>
        <v>91714</v>
      </c>
      <c r="O35" s="7">
        <f t="shared" si="4"/>
        <v>108552.2802709</v>
      </c>
      <c r="P35" s="7">
        <f t="shared" si="3"/>
        <v>87.537925802703086</v>
      </c>
    </row>
    <row r="36" spans="1:16" ht="21.95" customHeight="1" x14ac:dyDescent="0.2">
      <c r="A36" s="4">
        <v>20</v>
      </c>
      <c r="B36" s="9" t="s">
        <v>36</v>
      </c>
      <c r="C36" s="6">
        <v>178335.40000000002</v>
      </c>
      <c r="D36" s="6">
        <v>124877.40000000001</v>
      </c>
      <c r="E36" s="6">
        <v>66554.799999999988</v>
      </c>
      <c r="F36" s="6">
        <v>81222.400000000009</v>
      </c>
      <c r="G36" s="10">
        <f>[1]Nanded!G57</f>
        <v>163107</v>
      </c>
      <c r="H36" s="10">
        <f>[1]Nanded!H57</f>
        <v>119393.207024</v>
      </c>
      <c r="I36" s="10">
        <f>[1]Nanded!I57</f>
        <v>44734</v>
      </c>
      <c r="J36" s="10">
        <f>[1]Nanded!J57</f>
        <v>40081.203310400007</v>
      </c>
      <c r="K36" s="7">
        <f t="shared" si="0"/>
        <v>95.608338277382458</v>
      </c>
      <c r="L36" s="7">
        <f t="shared" si="1"/>
        <v>49.34747472421401</v>
      </c>
      <c r="M36" s="7">
        <f t="shared" si="2"/>
        <v>206099.80000000002</v>
      </c>
      <c r="N36" s="7">
        <f t="shared" si="4"/>
        <v>207841</v>
      </c>
      <c r="O36" s="7">
        <f t="shared" si="4"/>
        <v>159474.41033440002</v>
      </c>
      <c r="P36" s="7">
        <f t="shared" si="3"/>
        <v>77.377275637530957</v>
      </c>
    </row>
    <row r="37" spans="1:16" ht="21.95" customHeight="1" x14ac:dyDescent="0.2">
      <c r="A37" s="4">
        <v>21</v>
      </c>
      <c r="B37" s="9" t="s">
        <v>37</v>
      </c>
      <c r="C37" s="6">
        <v>26159</v>
      </c>
      <c r="D37" s="6">
        <v>52306</v>
      </c>
      <c r="E37" s="6">
        <v>9101</v>
      </c>
      <c r="F37" s="6">
        <v>18102</v>
      </c>
      <c r="G37" s="10">
        <f>[1]Nandurbar!G57</f>
        <v>25934</v>
      </c>
      <c r="H37" s="10">
        <f>[1]Nandurbar!H57</f>
        <v>32146.823</v>
      </c>
      <c r="I37" s="10">
        <f>[1]Nandurbar!I57</f>
        <v>9675</v>
      </c>
      <c r="J37" s="10">
        <f>[1]Nandurbar!J57</f>
        <v>14346.585999999999</v>
      </c>
      <c r="K37" s="7">
        <f t="shared" si="0"/>
        <v>61.459150001911823</v>
      </c>
      <c r="L37" s="7">
        <f t="shared" si="1"/>
        <v>79.2541487128494</v>
      </c>
      <c r="M37" s="7">
        <f t="shared" si="2"/>
        <v>70408</v>
      </c>
      <c r="N37" s="7">
        <f t="shared" si="4"/>
        <v>35609</v>
      </c>
      <c r="O37" s="7">
        <f t="shared" si="4"/>
        <v>46493.409</v>
      </c>
      <c r="P37" s="7">
        <f t="shared" si="3"/>
        <v>66.034270253380299</v>
      </c>
    </row>
    <row r="38" spans="1:16" ht="21.95" customHeight="1" x14ac:dyDescent="0.2">
      <c r="A38" s="4">
        <v>22</v>
      </c>
      <c r="B38" s="9" t="s">
        <v>38</v>
      </c>
      <c r="C38" s="6">
        <v>209517</v>
      </c>
      <c r="D38" s="6">
        <v>278001</v>
      </c>
      <c r="E38" s="6">
        <v>76835</v>
      </c>
      <c r="F38" s="6">
        <v>125499</v>
      </c>
      <c r="G38" s="10">
        <f>[1]Nasik!G57</f>
        <v>111700</v>
      </c>
      <c r="H38" s="10">
        <f>[1]Nasik!H57</f>
        <v>206990.97944920001</v>
      </c>
      <c r="I38" s="10">
        <f>[1]Nasik!I57</f>
        <v>32309</v>
      </c>
      <c r="J38" s="10">
        <f>[1]Nasik!J57</f>
        <v>83290.533149099996</v>
      </c>
      <c r="K38" s="7">
        <f t="shared" si="0"/>
        <v>74.456919021586259</v>
      </c>
      <c r="L38" s="7">
        <f t="shared" si="1"/>
        <v>66.367487509143501</v>
      </c>
      <c r="M38" s="7">
        <f t="shared" si="2"/>
        <v>403500</v>
      </c>
      <c r="N38" s="7">
        <f t="shared" si="4"/>
        <v>144009</v>
      </c>
      <c r="O38" s="7">
        <f t="shared" si="4"/>
        <v>290281.5125983</v>
      </c>
      <c r="P38" s="7">
        <f t="shared" si="3"/>
        <v>71.940895315563807</v>
      </c>
    </row>
    <row r="39" spans="1:16" ht="21.95" customHeight="1" x14ac:dyDescent="0.2">
      <c r="A39" s="4">
        <v>23</v>
      </c>
      <c r="B39" s="9" t="s">
        <v>39</v>
      </c>
      <c r="C39" s="6">
        <v>133021</v>
      </c>
      <c r="D39" s="6">
        <v>143800</v>
      </c>
      <c r="E39" s="6">
        <v>39282</v>
      </c>
      <c r="F39" s="6">
        <v>46200</v>
      </c>
      <c r="G39" s="10">
        <f>[1]Osmanabad!G57</f>
        <v>114726</v>
      </c>
      <c r="H39" s="10">
        <f>[1]Osmanabad!H57</f>
        <v>90089.757757600004</v>
      </c>
      <c r="I39" s="10">
        <f>[1]Osmanabad!I57</f>
        <v>30338</v>
      </c>
      <c r="J39" s="10">
        <f>[1]Osmanabad!J57</f>
        <v>33233.959699999999</v>
      </c>
      <c r="K39" s="7">
        <f t="shared" si="0"/>
        <v>62.649344754937417</v>
      </c>
      <c r="L39" s="7">
        <f t="shared" si="1"/>
        <v>71.934977705627702</v>
      </c>
      <c r="M39" s="7">
        <f t="shared" si="2"/>
        <v>190000</v>
      </c>
      <c r="N39" s="7">
        <f t="shared" si="4"/>
        <v>145064</v>
      </c>
      <c r="O39" s="7">
        <f t="shared" si="4"/>
        <v>123323.7174576</v>
      </c>
      <c r="P39" s="7">
        <f t="shared" si="3"/>
        <v>64.907219714526306</v>
      </c>
    </row>
    <row r="40" spans="1:16" ht="21.95" customHeight="1" x14ac:dyDescent="0.2">
      <c r="A40" s="4">
        <v>24</v>
      </c>
      <c r="B40" s="5" t="s">
        <v>40</v>
      </c>
      <c r="C40" s="6">
        <v>38815</v>
      </c>
      <c r="D40" s="6">
        <v>12724</v>
      </c>
      <c r="E40" s="6">
        <v>10049</v>
      </c>
      <c r="F40" s="6">
        <v>14776</v>
      </c>
      <c r="G40" s="10">
        <f>[1]Palghar!G57</f>
        <v>15096</v>
      </c>
      <c r="H40" s="10">
        <f>[1]Palghar!H57</f>
        <v>9959.9383937999992</v>
      </c>
      <c r="I40" s="10">
        <f>[1]Palghar!I57</f>
        <v>4646</v>
      </c>
      <c r="J40" s="10">
        <f>[1]Palghar!J57</f>
        <v>5885.8535368000003</v>
      </c>
      <c r="K40" s="7">
        <f>(H40/D40)*100</f>
        <v>78.276787125117892</v>
      </c>
      <c r="L40" s="7">
        <f>(J40/F40)*100</f>
        <v>39.833876128857611</v>
      </c>
      <c r="M40" s="7">
        <f>D40+F40</f>
        <v>27500</v>
      </c>
      <c r="N40" s="7">
        <f t="shared" si="4"/>
        <v>19742</v>
      </c>
      <c r="O40" s="7">
        <f t="shared" si="4"/>
        <v>15845.7919306</v>
      </c>
      <c r="P40" s="7">
        <f>(O40/M40)*100</f>
        <v>57.621061565818188</v>
      </c>
    </row>
    <row r="41" spans="1:16" ht="21.95" customHeight="1" x14ac:dyDescent="0.2">
      <c r="A41" s="4">
        <v>25</v>
      </c>
      <c r="B41" s="9" t="s">
        <v>41</v>
      </c>
      <c r="C41" s="6">
        <v>139094</v>
      </c>
      <c r="D41" s="6">
        <v>121300</v>
      </c>
      <c r="E41" s="6">
        <v>62467</v>
      </c>
      <c r="F41" s="6">
        <v>60700</v>
      </c>
      <c r="G41" s="10">
        <f>[1]Parbhani!G57</f>
        <v>107439</v>
      </c>
      <c r="H41" s="10">
        <f>[1]Parbhani!H57</f>
        <v>75524.894725099992</v>
      </c>
      <c r="I41" s="10">
        <f>[1]Parbhani!I57</f>
        <v>65774</v>
      </c>
      <c r="J41" s="10">
        <f>[1]Parbhani!J57</f>
        <v>47937.319380000001</v>
      </c>
      <c r="K41" s="7">
        <f t="shared" si="0"/>
        <v>62.262897547485565</v>
      </c>
      <c r="L41" s="7">
        <f t="shared" si="1"/>
        <v>78.974167018121904</v>
      </c>
      <c r="M41" s="7">
        <f t="shared" si="2"/>
        <v>182000</v>
      </c>
      <c r="N41" s="7">
        <f t="shared" si="4"/>
        <v>173213</v>
      </c>
      <c r="O41" s="7">
        <f t="shared" si="4"/>
        <v>123462.21410509999</v>
      </c>
      <c r="P41" s="7">
        <f t="shared" si="3"/>
        <v>67.836381376428562</v>
      </c>
    </row>
    <row r="42" spans="1:16" ht="21.95" customHeight="1" x14ac:dyDescent="0.2">
      <c r="A42" s="4">
        <v>26</v>
      </c>
      <c r="B42" s="9" t="s">
        <v>42</v>
      </c>
      <c r="C42" s="6">
        <v>284996</v>
      </c>
      <c r="D42" s="6">
        <v>263925</v>
      </c>
      <c r="E42" s="6">
        <v>119496</v>
      </c>
      <c r="F42" s="6">
        <v>124276</v>
      </c>
      <c r="G42" s="10">
        <f>[1]Pune!G57</f>
        <v>264988</v>
      </c>
      <c r="H42" s="10">
        <f>[1]Pune!H57</f>
        <v>257923</v>
      </c>
      <c r="I42" s="10">
        <f>[1]Pune!I57</f>
        <v>112551</v>
      </c>
      <c r="J42" s="10">
        <f>[1]Pune!J57</f>
        <v>132116.83000000002</v>
      </c>
      <c r="K42" s="7">
        <f t="shared" si="0"/>
        <v>97.725869091598</v>
      </c>
      <c r="L42" s="7">
        <f t="shared" si="1"/>
        <v>106.30920692651841</v>
      </c>
      <c r="M42" s="7">
        <f t="shared" si="2"/>
        <v>388201</v>
      </c>
      <c r="N42" s="7">
        <f t="shared" si="4"/>
        <v>377539</v>
      </c>
      <c r="O42" s="7">
        <f t="shared" si="4"/>
        <v>390039.83</v>
      </c>
      <c r="P42" s="7">
        <f t="shared" si="3"/>
        <v>100.47367987202507</v>
      </c>
    </row>
    <row r="43" spans="1:16" ht="21.95" customHeight="1" x14ac:dyDescent="0.2">
      <c r="A43" s="4">
        <v>27</v>
      </c>
      <c r="B43" s="9" t="s">
        <v>43</v>
      </c>
      <c r="C43" s="6">
        <v>61502</v>
      </c>
      <c r="D43" s="6">
        <v>24514</v>
      </c>
      <c r="E43" s="6">
        <v>15664</v>
      </c>
      <c r="F43" s="6">
        <v>6489</v>
      </c>
      <c r="G43" s="10">
        <f>[1]Raigad!G57</f>
        <v>32440</v>
      </c>
      <c r="H43" s="10">
        <f>[1]Raigad!H57</f>
        <v>17276.265590000003</v>
      </c>
      <c r="I43" s="10">
        <f>[1]Raigad!I57</f>
        <v>12573</v>
      </c>
      <c r="J43" s="10">
        <f>[1]Raigad!J57</f>
        <v>6530.8787370999999</v>
      </c>
      <c r="K43" s="7">
        <f t="shared" si="0"/>
        <v>70.475098270376122</v>
      </c>
      <c r="L43" s="7">
        <f t="shared" si="1"/>
        <v>100.64538044536909</v>
      </c>
      <c r="M43" s="7">
        <f t="shared" si="2"/>
        <v>31003</v>
      </c>
      <c r="N43" s="7">
        <f t="shared" si="4"/>
        <v>45013</v>
      </c>
      <c r="O43" s="7">
        <f t="shared" si="4"/>
        <v>23807.144327100003</v>
      </c>
      <c r="P43" s="7">
        <f t="shared" si="3"/>
        <v>76.789808493049065</v>
      </c>
    </row>
    <row r="44" spans="1:16" ht="21.95" customHeight="1" x14ac:dyDescent="0.2">
      <c r="A44" s="4">
        <v>28</v>
      </c>
      <c r="B44" s="9" t="s">
        <v>44</v>
      </c>
      <c r="C44" s="6">
        <v>18534.7</v>
      </c>
      <c r="D44" s="6">
        <v>26894</v>
      </c>
      <c r="E44" s="6">
        <v>43248.3</v>
      </c>
      <c r="F44" s="6">
        <v>32806</v>
      </c>
      <c r="G44" s="10">
        <f>[1]Ratnagiri!G57</f>
        <v>37158</v>
      </c>
      <c r="H44" s="10">
        <f>[1]Ratnagiri!H57</f>
        <v>29236.7054675</v>
      </c>
      <c r="I44" s="10">
        <f>[1]Ratnagiri!I57</f>
        <v>14369</v>
      </c>
      <c r="J44" s="10">
        <f>[1]Ratnagiri!J57</f>
        <v>18549.199329999996</v>
      </c>
      <c r="K44" s="7">
        <f t="shared" si="0"/>
        <v>108.71088520673757</v>
      </c>
      <c r="L44" s="7">
        <f t="shared" si="1"/>
        <v>56.542093915747103</v>
      </c>
      <c r="M44" s="7">
        <f t="shared" si="2"/>
        <v>59700</v>
      </c>
      <c r="N44" s="7">
        <f t="shared" si="4"/>
        <v>51527</v>
      </c>
      <c r="O44" s="7">
        <f t="shared" si="4"/>
        <v>47785.904797499999</v>
      </c>
      <c r="P44" s="7">
        <f t="shared" si="3"/>
        <v>80.043391620603018</v>
      </c>
    </row>
    <row r="45" spans="1:16" ht="21.95" customHeight="1" x14ac:dyDescent="0.2">
      <c r="A45" s="4">
        <v>29</v>
      </c>
      <c r="B45" s="9" t="s">
        <v>45</v>
      </c>
      <c r="C45" s="6">
        <v>180209</v>
      </c>
      <c r="D45" s="6">
        <v>188463</v>
      </c>
      <c r="E45" s="6">
        <v>79855</v>
      </c>
      <c r="F45" s="6">
        <v>86538</v>
      </c>
      <c r="G45" s="10">
        <f>[1]Sangli!G57</f>
        <v>137213</v>
      </c>
      <c r="H45" s="10">
        <f>[1]Sangli!H57</f>
        <v>129373.70666</v>
      </c>
      <c r="I45" s="10">
        <f>[1]Sangli!I57</f>
        <v>79448</v>
      </c>
      <c r="J45" s="10">
        <f>[1]Sangli!J57</f>
        <v>88352.566940000004</v>
      </c>
      <c r="K45" s="7">
        <f t="shared" si="0"/>
        <v>68.64674055915485</v>
      </c>
      <c r="L45" s="7">
        <f t="shared" si="1"/>
        <v>102.09684409161295</v>
      </c>
      <c r="M45" s="7">
        <f t="shared" si="2"/>
        <v>275001</v>
      </c>
      <c r="N45" s="7">
        <f t="shared" si="4"/>
        <v>216661</v>
      </c>
      <c r="O45" s="7">
        <f t="shared" si="4"/>
        <v>217726.27360000001</v>
      </c>
      <c r="P45" s="7">
        <f t="shared" si="3"/>
        <v>79.172902498536374</v>
      </c>
    </row>
    <row r="46" spans="1:16" ht="21.95" customHeight="1" x14ac:dyDescent="0.2">
      <c r="A46" s="4">
        <v>30</v>
      </c>
      <c r="B46" s="9" t="s">
        <v>46</v>
      </c>
      <c r="C46" s="6">
        <v>142940</v>
      </c>
      <c r="D46" s="6">
        <v>188936</v>
      </c>
      <c r="E46" s="6">
        <v>104006</v>
      </c>
      <c r="F46" s="6">
        <v>134064</v>
      </c>
      <c r="G46" s="10">
        <f>[1]Satara!G57</f>
        <v>241334</v>
      </c>
      <c r="H46" s="10">
        <f>[1]Satara!H57</f>
        <v>161756.16509879997</v>
      </c>
      <c r="I46" s="10">
        <f>[1]Satara!I57</f>
        <v>117327</v>
      </c>
      <c r="J46" s="10">
        <f>[1]Satara!J57</f>
        <v>102178.66</v>
      </c>
      <c r="K46" s="7">
        <f t="shared" si="0"/>
        <v>85.614263612440183</v>
      </c>
      <c r="L46" s="7">
        <f t="shared" si="1"/>
        <v>76.216329514261844</v>
      </c>
      <c r="M46" s="7">
        <f t="shared" si="2"/>
        <v>323000</v>
      </c>
      <c r="N46" s="7">
        <f t="shared" si="4"/>
        <v>358661</v>
      </c>
      <c r="O46" s="7">
        <f t="shared" si="4"/>
        <v>263934.82509880001</v>
      </c>
      <c r="P46" s="7">
        <f t="shared" si="3"/>
        <v>81.713568142043343</v>
      </c>
    </row>
    <row r="47" spans="1:16" ht="21.95" customHeight="1" x14ac:dyDescent="0.2">
      <c r="A47" s="4">
        <v>31</v>
      </c>
      <c r="B47" s="9" t="s">
        <v>47</v>
      </c>
      <c r="C47" s="6">
        <v>21648</v>
      </c>
      <c r="D47" s="6">
        <v>28150</v>
      </c>
      <c r="E47" s="6">
        <v>11152</v>
      </c>
      <c r="F47" s="6">
        <v>9850</v>
      </c>
      <c r="G47" s="10">
        <f>[1]Sindhudurg!G57</f>
        <v>27599</v>
      </c>
      <c r="H47" s="10">
        <f>[1]Sindhudurg!H57</f>
        <v>24206.464564800001</v>
      </c>
      <c r="I47" s="10">
        <f>[1]Sindhudurg!I57</f>
        <v>7854</v>
      </c>
      <c r="J47" s="10">
        <f>[1]Sindhudurg!J57</f>
        <v>9340.9223465999912</v>
      </c>
      <c r="K47" s="7">
        <f t="shared" si="0"/>
        <v>85.990993125399655</v>
      </c>
      <c r="L47" s="7">
        <f t="shared" si="1"/>
        <v>94.831698950253724</v>
      </c>
      <c r="M47" s="7">
        <f t="shared" si="2"/>
        <v>38000</v>
      </c>
      <c r="N47" s="7">
        <f t="shared" si="4"/>
        <v>35453</v>
      </c>
      <c r="O47" s="7">
        <f t="shared" si="4"/>
        <v>33547.38691139999</v>
      </c>
      <c r="P47" s="7">
        <f t="shared" si="3"/>
        <v>88.282597135263131</v>
      </c>
    </row>
    <row r="48" spans="1:16" ht="21.95" customHeight="1" x14ac:dyDescent="0.2">
      <c r="A48" s="4">
        <v>32</v>
      </c>
      <c r="B48" s="9" t="s">
        <v>48</v>
      </c>
      <c r="C48" s="6">
        <v>120279</v>
      </c>
      <c r="D48" s="6">
        <v>127042.61000000002</v>
      </c>
      <c r="E48" s="6">
        <v>215687</v>
      </c>
      <c r="F48" s="6">
        <v>248357.06999999998</v>
      </c>
      <c r="G48" s="10">
        <f>[1]Solapur!G57</f>
        <v>117970</v>
      </c>
      <c r="H48" s="10">
        <f>[1]Solapur!H57</f>
        <v>151461.77744239999</v>
      </c>
      <c r="I48" s="10">
        <f>[1]Solapur!I57</f>
        <v>108671</v>
      </c>
      <c r="J48" s="10">
        <f>[1]Solapur!J57</f>
        <v>168715.61</v>
      </c>
      <c r="K48" s="7">
        <f t="shared" si="0"/>
        <v>119.22124194583216</v>
      </c>
      <c r="L48" s="7">
        <f t="shared" si="1"/>
        <v>67.932678542229539</v>
      </c>
      <c r="M48" s="7">
        <f t="shared" si="2"/>
        <v>375399.67999999999</v>
      </c>
      <c r="N48" s="7">
        <f t="shared" si="4"/>
        <v>226641</v>
      </c>
      <c r="O48" s="7">
        <f t="shared" si="4"/>
        <v>320177.38744239998</v>
      </c>
      <c r="P48" s="7">
        <f t="shared" si="3"/>
        <v>85.289733715915787</v>
      </c>
    </row>
    <row r="49" spans="1:16" ht="21.95" customHeight="1" x14ac:dyDescent="0.2">
      <c r="A49" s="4">
        <v>33</v>
      </c>
      <c r="B49" s="9" t="s">
        <v>49</v>
      </c>
      <c r="C49" s="6">
        <v>24206</v>
      </c>
      <c r="D49" s="6">
        <v>15518</v>
      </c>
      <c r="E49" s="6">
        <v>10394</v>
      </c>
      <c r="F49" s="6">
        <v>9482</v>
      </c>
      <c r="G49" s="10">
        <f>[1]Thane!G57</f>
        <v>21557</v>
      </c>
      <c r="H49" s="10">
        <f>[1]Thane!H57</f>
        <v>13043.0260793</v>
      </c>
      <c r="I49" s="10">
        <f>[1]Thane!I57</f>
        <v>8248</v>
      </c>
      <c r="J49" s="10">
        <f>[1]Thane!J57</f>
        <v>8443.1360887999999</v>
      </c>
      <c r="K49" s="7">
        <f t="shared" si="0"/>
        <v>84.050947798040994</v>
      </c>
      <c r="L49" s="7">
        <f t="shared" si="1"/>
        <v>89.043831352035426</v>
      </c>
      <c r="M49" s="7">
        <f t="shared" si="2"/>
        <v>25000</v>
      </c>
      <c r="N49" s="7">
        <f t="shared" si="4"/>
        <v>29805</v>
      </c>
      <c r="O49" s="7">
        <f t="shared" si="4"/>
        <v>21486.1621681</v>
      </c>
      <c r="P49" s="7">
        <f t="shared" si="3"/>
        <v>85.944648672400007</v>
      </c>
    </row>
    <row r="50" spans="1:16" ht="21.95" customHeight="1" x14ac:dyDescent="0.2">
      <c r="A50" s="4">
        <v>34</v>
      </c>
      <c r="B50" s="9" t="s">
        <v>50</v>
      </c>
      <c r="C50" s="6">
        <v>69447</v>
      </c>
      <c r="D50" s="6">
        <v>85000</v>
      </c>
      <c r="E50" s="6">
        <v>27227</v>
      </c>
      <c r="F50" s="6">
        <v>29900</v>
      </c>
      <c r="G50" s="10">
        <f>[1]Wardha!G57</f>
        <v>42950</v>
      </c>
      <c r="H50" s="10">
        <f>[1]Wardha!H57</f>
        <v>49793.865929799998</v>
      </c>
      <c r="I50" s="10">
        <f>[1]Wardha!I57</f>
        <v>22098</v>
      </c>
      <c r="J50" s="10">
        <f>[1]Wardha!J57</f>
        <v>29599.260000000002</v>
      </c>
      <c r="K50" s="7">
        <f t="shared" si="0"/>
        <v>58.581018740941168</v>
      </c>
      <c r="L50" s="7">
        <f t="shared" si="1"/>
        <v>98.994180602006693</v>
      </c>
      <c r="M50" s="7">
        <f t="shared" si="2"/>
        <v>114900</v>
      </c>
      <c r="N50" s="7">
        <f t="shared" si="4"/>
        <v>65048</v>
      </c>
      <c r="O50" s="7">
        <f t="shared" si="4"/>
        <v>79393.125929800008</v>
      </c>
      <c r="P50" s="7">
        <f t="shared" si="3"/>
        <v>69.09758566562229</v>
      </c>
    </row>
    <row r="51" spans="1:16" ht="21.95" customHeight="1" x14ac:dyDescent="0.2">
      <c r="A51" s="4">
        <v>35</v>
      </c>
      <c r="B51" s="9" t="s">
        <v>51</v>
      </c>
      <c r="C51" s="6">
        <v>104240</v>
      </c>
      <c r="D51" s="6">
        <v>102500</v>
      </c>
      <c r="E51" s="6">
        <v>7302</v>
      </c>
      <c r="F51" s="6">
        <v>7500</v>
      </c>
      <c r="G51" s="10">
        <f>[1]Washim!G57</f>
        <v>105301</v>
      </c>
      <c r="H51" s="10">
        <f>[1]Washim!H57</f>
        <v>89716.912959499998</v>
      </c>
      <c r="I51" s="10">
        <f>[1]Washim!I57</f>
        <v>10169</v>
      </c>
      <c r="J51" s="10">
        <f>[1]Washim!J57</f>
        <v>10640.196605800294</v>
      </c>
      <c r="K51" s="7">
        <f t="shared" si="0"/>
        <v>87.528695570243897</v>
      </c>
      <c r="L51" s="7">
        <f t="shared" si="1"/>
        <v>141.86928807733725</v>
      </c>
      <c r="M51" s="7">
        <f t="shared" si="2"/>
        <v>110000</v>
      </c>
      <c r="N51" s="7">
        <f t="shared" si="4"/>
        <v>115470</v>
      </c>
      <c r="O51" s="7">
        <f t="shared" si="4"/>
        <v>100357.10956530028</v>
      </c>
      <c r="P51" s="7">
        <f t="shared" si="3"/>
        <v>91.233735968454809</v>
      </c>
    </row>
    <row r="52" spans="1:16" ht="21.95" customHeight="1" x14ac:dyDescent="0.2">
      <c r="A52" s="4">
        <v>36</v>
      </c>
      <c r="B52" s="9" t="s">
        <v>52</v>
      </c>
      <c r="C52" s="6">
        <v>299000</v>
      </c>
      <c r="D52" s="6">
        <v>220437</v>
      </c>
      <c r="E52" s="6">
        <v>31520</v>
      </c>
      <c r="F52" s="6">
        <v>37463</v>
      </c>
      <c r="G52" s="10">
        <f>[1]Yavatmal!G57</f>
        <v>193352</v>
      </c>
      <c r="H52" s="10">
        <f>[1]Yavatmal!H57</f>
        <v>169801.84176759998</v>
      </c>
      <c r="I52" s="10">
        <f>[1]Yavatmal!I57</f>
        <v>22808</v>
      </c>
      <c r="J52" s="10">
        <f>[1]Yavatmal!J57</f>
        <v>24731.6626693</v>
      </c>
      <c r="K52" s="7">
        <f t="shared" si="0"/>
        <v>77.029646460258476</v>
      </c>
      <c r="L52" s="7">
        <f t="shared" si="1"/>
        <v>66.016236471451833</v>
      </c>
      <c r="M52" s="7">
        <f t="shared" si="2"/>
        <v>257900</v>
      </c>
      <c r="N52" s="7">
        <f t="shared" si="4"/>
        <v>216160</v>
      </c>
      <c r="O52" s="7">
        <f t="shared" si="4"/>
        <v>194533.50443689997</v>
      </c>
      <c r="P52" s="7">
        <f t="shared" si="3"/>
        <v>75.429819479216746</v>
      </c>
    </row>
    <row r="53" spans="1:16" ht="21.95" customHeight="1" x14ac:dyDescent="0.2">
      <c r="A53" s="18"/>
      <c r="B53" s="19" t="s">
        <v>9</v>
      </c>
      <c r="C53" s="20">
        <f t="shared" ref="C53:J53" si="5">SUM(C17:C52)</f>
        <v>5057531.5999999996</v>
      </c>
      <c r="D53" s="20">
        <f t="shared" si="5"/>
        <v>4098781.01</v>
      </c>
      <c r="E53" s="20">
        <f t="shared" si="5"/>
        <v>2142977.6</v>
      </c>
      <c r="F53" s="20">
        <f t="shared" si="5"/>
        <v>1987166.97</v>
      </c>
      <c r="G53" s="20">
        <f t="shared" si="5"/>
        <v>3997355</v>
      </c>
      <c r="H53" s="20">
        <f t="shared" si="5"/>
        <v>3324255.2171289995</v>
      </c>
      <c r="I53" s="20">
        <f t="shared" si="5"/>
        <v>1407534</v>
      </c>
      <c r="J53" s="20">
        <f t="shared" si="5"/>
        <v>1566632.0145665994</v>
      </c>
      <c r="K53" s="20">
        <f t="shared" si="0"/>
        <v>81.103508799778496</v>
      </c>
      <c r="L53" s="20">
        <f t="shared" si="1"/>
        <v>78.837462488952269</v>
      </c>
      <c r="M53" s="20">
        <f t="shared" si="2"/>
        <v>6085947.9799999995</v>
      </c>
      <c r="N53" s="20">
        <f>SUM(N17:N52)</f>
        <v>5404889</v>
      </c>
      <c r="O53" s="20">
        <f>SUM(O17:O52)</f>
        <v>4890887.231695598</v>
      </c>
      <c r="P53" s="20">
        <f t="shared" si="3"/>
        <v>80.363605600447457</v>
      </c>
    </row>
    <row r="54" spans="1:16" ht="15" customHeight="1" x14ac:dyDescent="0.2"/>
    <row r="55" spans="1:16" ht="15" customHeight="1" x14ac:dyDescent="0.2">
      <c r="A55" s="106" t="s">
        <v>53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  <row r="56" spans="1:16" ht="15" customHeight="1" x14ac:dyDescent="0.2">
      <c r="A56" s="21">
        <v>1</v>
      </c>
      <c r="B56" s="22" t="s">
        <v>54</v>
      </c>
      <c r="C56" s="23">
        <f>C47+C44+C43+C49+C40</f>
        <v>164705.70000000001</v>
      </c>
      <c r="D56" s="23">
        <f t="shared" ref="D56:J56" si="6">D47+D44+D43+D49+D40</f>
        <v>107800</v>
      </c>
      <c r="E56" s="23">
        <f t="shared" si="6"/>
        <v>90507.3</v>
      </c>
      <c r="F56" s="23">
        <f t="shared" si="6"/>
        <v>73403</v>
      </c>
      <c r="G56" s="23">
        <f t="shared" si="6"/>
        <v>133850</v>
      </c>
      <c r="H56" s="23">
        <f t="shared" si="6"/>
        <v>93722.400095399993</v>
      </c>
      <c r="I56" s="23">
        <f t="shared" si="6"/>
        <v>47690</v>
      </c>
      <c r="J56" s="23">
        <f t="shared" si="6"/>
        <v>48749.990039299984</v>
      </c>
      <c r="K56" s="24">
        <f t="shared" ref="K56:K62" si="7">(H56/D56)*100</f>
        <v>86.941001943784784</v>
      </c>
      <c r="L56" s="24">
        <f t="shared" ref="L56:L62" si="8">(J56/F56)*100</f>
        <v>66.414165687097238</v>
      </c>
      <c r="M56" s="23">
        <f t="shared" ref="M56:M61" si="9">D56+F56</f>
        <v>181203</v>
      </c>
      <c r="N56" s="23">
        <f t="shared" ref="N56:O61" si="10">G56+I56</f>
        <v>181540</v>
      </c>
      <c r="O56" s="23">
        <f t="shared" si="10"/>
        <v>142472.39013469999</v>
      </c>
      <c r="P56" s="25">
        <f t="shared" ref="P56:P62" si="11">(O56/M56)*100</f>
        <v>78.62584512105208</v>
      </c>
    </row>
    <row r="57" spans="1:16" ht="15" customHeight="1" x14ac:dyDescent="0.2">
      <c r="A57" s="21">
        <v>2</v>
      </c>
      <c r="B57" s="22" t="s">
        <v>55</v>
      </c>
      <c r="C57" s="23">
        <f>C25+C37+C38+C17+C29</f>
        <v>1023234</v>
      </c>
      <c r="D57" s="23">
        <f t="shared" ref="D57:J57" si="12">D25+D37+D38+D17+D29</f>
        <v>928016</v>
      </c>
      <c r="E57" s="23">
        <f t="shared" si="12"/>
        <v>463888</v>
      </c>
      <c r="F57" s="23">
        <f t="shared" si="12"/>
        <v>454692</v>
      </c>
      <c r="G57" s="23">
        <f t="shared" si="12"/>
        <v>795695</v>
      </c>
      <c r="H57" s="23">
        <f t="shared" si="12"/>
        <v>743222.21384540002</v>
      </c>
      <c r="I57" s="23">
        <f t="shared" si="12"/>
        <v>216768</v>
      </c>
      <c r="J57" s="23">
        <f t="shared" si="12"/>
        <v>338442.10738909995</v>
      </c>
      <c r="K57" s="24">
        <f t="shared" si="7"/>
        <v>80.087219815757493</v>
      </c>
      <c r="L57" s="24">
        <f t="shared" si="8"/>
        <v>74.433266340533805</v>
      </c>
      <c r="M57" s="23">
        <f t="shared" si="9"/>
        <v>1382708</v>
      </c>
      <c r="N57" s="23">
        <f t="shared" si="10"/>
        <v>1012463</v>
      </c>
      <c r="O57" s="23">
        <f t="shared" si="10"/>
        <v>1081664.3212345</v>
      </c>
      <c r="P57" s="24">
        <f t="shared" si="11"/>
        <v>78.227964344930385</v>
      </c>
    </row>
    <row r="58" spans="1:16" ht="15" customHeight="1" x14ac:dyDescent="0.2">
      <c r="A58" s="21">
        <v>3</v>
      </c>
      <c r="B58" s="22" t="s">
        <v>42</v>
      </c>
      <c r="C58" s="23">
        <f>C42+C46+C45+C48+C31</f>
        <v>932030.5</v>
      </c>
      <c r="D58" s="23">
        <f t="shared" ref="D58:J58" si="13">D42+D46+D45+D48+D31</f>
        <v>904367.11</v>
      </c>
      <c r="E58" s="23">
        <f t="shared" si="13"/>
        <v>722650.5</v>
      </c>
      <c r="F58" s="23">
        <f t="shared" si="13"/>
        <v>739235.07</v>
      </c>
      <c r="G58" s="23">
        <f t="shared" si="13"/>
        <v>913309</v>
      </c>
      <c r="H58" s="23">
        <f t="shared" si="13"/>
        <v>850131.78682189994</v>
      </c>
      <c r="I58" s="23">
        <f t="shared" si="13"/>
        <v>523797</v>
      </c>
      <c r="J58" s="23">
        <f t="shared" si="13"/>
        <v>627594.98908070009</v>
      </c>
      <c r="K58" s="24">
        <f t="shared" si="7"/>
        <v>94.002952719266844</v>
      </c>
      <c r="L58" s="24">
        <f t="shared" si="8"/>
        <v>84.89789169238145</v>
      </c>
      <c r="M58" s="23">
        <f t="shared" si="9"/>
        <v>1643602.18</v>
      </c>
      <c r="N58" s="23">
        <f t="shared" si="10"/>
        <v>1437106</v>
      </c>
      <c r="O58" s="23">
        <f t="shared" si="10"/>
        <v>1477726.7759026</v>
      </c>
      <c r="P58" s="24">
        <f t="shared" si="11"/>
        <v>89.90781308787264</v>
      </c>
    </row>
    <row r="59" spans="1:16" ht="15" customHeight="1" x14ac:dyDescent="0.2">
      <c r="A59" s="21">
        <v>4</v>
      </c>
      <c r="B59" s="26" t="s">
        <v>20</v>
      </c>
      <c r="C59" s="27">
        <f>C20+C30+C41+C28+C21+C36+C39+C32</f>
        <v>1624514.4</v>
      </c>
      <c r="D59" s="27">
        <f t="shared" ref="D59:J59" si="14">D20+D30+D41+D28+D21+D36+D39+D32</f>
        <v>1103271.3999999999</v>
      </c>
      <c r="E59" s="27">
        <f t="shared" si="14"/>
        <v>534587.80000000005</v>
      </c>
      <c r="F59" s="27">
        <f t="shared" si="14"/>
        <v>450961.4</v>
      </c>
      <c r="G59" s="27">
        <f t="shared" si="14"/>
        <v>1152915</v>
      </c>
      <c r="H59" s="27">
        <f t="shared" si="14"/>
        <v>750002.62578860007</v>
      </c>
      <c r="I59" s="27">
        <f t="shared" si="14"/>
        <v>445785</v>
      </c>
      <c r="J59" s="27">
        <f t="shared" si="14"/>
        <v>367050.88679079997</v>
      </c>
      <c r="K59" s="24">
        <f t="shared" si="7"/>
        <v>67.979884712737061</v>
      </c>
      <c r="L59" s="24">
        <f t="shared" si="8"/>
        <v>81.39297216808356</v>
      </c>
      <c r="M59" s="23">
        <f t="shared" si="9"/>
        <v>1554232.7999999998</v>
      </c>
      <c r="N59" s="23">
        <f t="shared" si="10"/>
        <v>1598700</v>
      </c>
      <c r="O59" s="23">
        <f t="shared" si="10"/>
        <v>1117053.5125794001</v>
      </c>
      <c r="P59" s="24">
        <f t="shared" si="11"/>
        <v>71.871698537014552</v>
      </c>
    </row>
    <row r="60" spans="1:16" ht="15" customHeight="1" x14ac:dyDescent="0.2">
      <c r="A60" s="21">
        <v>5</v>
      </c>
      <c r="B60" s="26" t="s">
        <v>56</v>
      </c>
      <c r="C60" s="27">
        <f>C19+C23+C18+C51+C52</f>
        <v>850835</v>
      </c>
      <c r="D60" s="27">
        <f t="shared" ref="D60:J60" si="15">D19+D23+D18+D51+D52</f>
        <v>687148</v>
      </c>
      <c r="E60" s="27">
        <f t="shared" si="15"/>
        <v>216462</v>
      </c>
      <c r="F60" s="27">
        <f t="shared" si="15"/>
        <v>190758</v>
      </c>
      <c r="G60" s="27">
        <f t="shared" si="15"/>
        <v>637809</v>
      </c>
      <c r="H60" s="27">
        <f t="shared" si="15"/>
        <v>599183.34406429995</v>
      </c>
      <c r="I60" s="27">
        <f t="shared" si="15"/>
        <v>118219</v>
      </c>
      <c r="J60" s="27">
        <f t="shared" si="15"/>
        <v>118051.94066639965</v>
      </c>
      <c r="K60" s="24">
        <f t="shared" si="7"/>
        <v>87.198586631162428</v>
      </c>
      <c r="L60" s="24">
        <f t="shared" si="8"/>
        <v>61.885708943477937</v>
      </c>
      <c r="M60" s="23">
        <f t="shared" si="9"/>
        <v>877906</v>
      </c>
      <c r="N60" s="23">
        <f t="shared" si="10"/>
        <v>756028</v>
      </c>
      <c r="O60" s="23">
        <f t="shared" si="10"/>
        <v>717235.28473069961</v>
      </c>
      <c r="P60" s="24">
        <f t="shared" si="11"/>
        <v>81.698414719878855</v>
      </c>
    </row>
    <row r="61" spans="1:16" ht="15" customHeight="1" x14ac:dyDescent="0.2">
      <c r="A61" s="21">
        <v>6</v>
      </c>
      <c r="B61" s="26" t="s">
        <v>35</v>
      </c>
      <c r="C61" s="27">
        <f>C50+C35+C22+C24+C27+C26</f>
        <v>462212</v>
      </c>
      <c r="D61" s="27">
        <f t="shared" ref="D61:J61" si="16">D50+D35+D22+D24+D27+D26</f>
        <v>368178.5</v>
      </c>
      <c r="E61" s="27">
        <f t="shared" si="16"/>
        <v>114882</v>
      </c>
      <c r="F61" s="27">
        <f t="shared" si="16"/>
        <v>78117.5</v>
      </c>
      <c r="G61" s="27">
        <f t="shared" si="16"/>
        <v>363777</v>
      </c>
      <c r="H61" s="27">
        <f t="shared" si="16"/>
        <v>287992.84651340003</v>
      </c>
      <c r="I61" s="27">
        <f t="shared" si="16"/>
        <v>55275</v>
      </c>
      <c r="J61" s="27">
        <f t="shared" si="16"/>
        <v>66742.100600300022</v>
      </c>
      <c r="K61" s="24">
        <f t="shared" si="7"/>
        <v>78.220984254485259</v>
      </c>
      <c r="L61" s="24">
        <f t="shared" si="8"/>
        <v>85.438090825103245</v>
      </c>
      <c r="M61" s="23">
        <f t="shared" si="9"/>
        <v>446296</v>
      </c>
      <c r="N61" s="23">
        <f t="shared" si="10"/>
        <v>419052</v>
      </c>
      <c r="O61" s="23">
        <f t="shared" si="10"/>
        <v>354734.94711370004</v>
      </c>
      <c r="P61" s="24">
        <f t="shared" si="11"/>
        <v>79.48423179094145</v>
      </c>
    </row>
    <row r="62" spans="1:16" ht="15" customHeight="1" x14ac:dyDescent="0.2">
      <c r="A62" s="18"/>
      <c r="B62" s="19" t="s">
        <v>9</v>
      </c>
      <c r="C62" s="28">
        <f>SUM(C56:C61)</f>
        <v>5057531.5999999996</v>
      </c>
      <c r="D62" s="28">
        <f t="shared" ref="D62:J62" si="17">SUM(D56:D61)</f>
        <v>4098781.01</v>
      </c>
      <c r="E62" s="28">
        <f t="shared" si="17"/>
        <v>2142977.6</v>
      </c>
      <c r="F62" s="28">
        <f t="shared" si="17"/>
        <v>1987166.9699999997</v>
      </c>
      <c r="G62" s="28">
        <f t="shared" si="17"/>
        <v>3997355</v>
      </c>
      <c r="H62" s="28">
        <f t="shared" si="17"/>
        <v>3324255.217129</v>
      </c>
      <c r="I62" s="28">
        <f t="shared" si="17"/>
        <v>1407534</v>
      </c>
      <c r="J62" s="28">
        <f t="shared" si="17"/>
        <v>1566632.0145665999</v>
      </c>
      <c r="K62" s="28">
        <f t="shared" si="7"/>
        <v>81.103508799778496</v>
      </c>
      <c r="L62" s="28">
        <f t="shared" si="8"/>
        <v>78.837462488952298</v>
      </c>
      <c r="M62" s="28">
        <f>SUM(M56:M61)</f>
        <v>6085947.9799999995</v>
      </c>
      <c r="N62" s="28">
        <f>SUM(N56:N61)</f>
        <v>5404889</v>
      </c>
      <c r="O62" s="28">
        <f>SUM(O56:O61)</f>
        <v>4890887.2316955999</v>
      </c>
      <c r="P62" s="28">
        <f t="shared" si="11"/>
        <v>80.363605600447471</v>
      </c>
    </row>
    <row r="63" spans="1:16" ht="15" customHeight="1" x14ac:dyDescent="0.2"/>
    <row r="64" spans="1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</sheetData>
  <mergeCells count="21">
    <mergeCell ref="A55:P55"/>
    <mergeCell ref="M14:P14"/>
    <mergeCell ref="C15:D15"/>
    <mergeCell ref="E15:F15"/>
    <mergeCell ref="G15:H15"/>
    <mergeCell ref="I15:J15"/>
    <mergeCell ref="K15:K16"/>
    <mergeCell ref="L15:L16"/>
    <mergeCell ref="M15:M16"/>
    <mergeCell ref="N15:O15"/>
    <mergeCell ref="P15:P16"/>
    <mergeCell ref="A14:A16"/>
    <mergeCell ref="B14:B16"/>
    <mergeCell ref="C14:F14"/>
    <mergeCell ref="G14:J14"/>
    <mergeCell ref="K14:L14"/>
    <mergeCell ref="A8:P8"/>
    <mergeCell ref="A10:P10"/>
    <mergeCell ref="A11:P11"/>
    <mergeCell ref="A12:P12"/>
    <mergeCell ref="M13:P1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5:Q88"/>
  <sheetViews>
    <sheetView zoomScaleNormal="100" workbookViewId="0">
      <pane xSplit="2" ySplit="15" topLeftCell="C16" activePane="bottomRight" state="frozen"/>
      <selection activeCell="B39" sqref="B39"/>
      <selection pane="topRight" activeCell="B39" sqref="B39"/>
      <selection pane="bottomLeft" activeCell="B39" sqref="B39"/>
      <selection pane="bottomRight" activeCell="A12" sqref="A12"/>
    </sheetView>
  </sheetViews>
  <sheetFormatPr defaultRowHeight="12.75" x14ac:dyDescent="0.2"/>
  <cols>
    <col min="1" max="1" width="5.7109375" style="1" customWidth="1"/>
    <col min="2" max="2" width="22.85546875" style="1" customWidth="1"/>
    <col min="3" max="3" width="11.28515625" style="1" customWidth="1"/>
    <col min="4" max="4" width="13" style="1" customWidth="1"/>
    <col min="5" max="5" width="11.28515625" style="1" customWidth="1"/>
    <col min="6" max="6" width="12" style="1" customWidth="1"/>
    <col min="7" max="7" width="12.5703125" style="1" customWidth="1"/>
    <col min="8" max="8" width="11.5703125" style="1" customWidth="1"/>
    <col min="9" max="9" width="10.85546875" style="1" customWidth="1"/>
    <col min="10" max="10" width="9.85546875" style="1" customWidth="1"/>
    <col min="11" max="11" width="11.85546875" style="29" customWidth="1"/>
    <col min="12" max="12" width="11" style="30" customWidth="1"/>
    <col min="13" max="13" width="11.140625" style="1" customWidth="1"/>
    <col min="14" max="15" width="10.85546875" style="1" customWidth="1"/>
    <col min="16" max="16" width="10.5703125" style="1" customWidth="1"/>
    <col min="17" max="16384" width="9.140625" style="1"/>
  </cols>
  <sheetData>
    <row r="5" spans="1:17" ht="16.5" customHeight="1" x14ac:dyDescent="0.2"/>
    <row r="7" spans="1:17" ht="15.75" x14ac:dyDescent="0.2">
      <c r="A7" s="101" t="s">
        <v>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1:17" ht="2.25" hidden="1" customHeight="1" x14ac:dyDescent="0.2"/>
    <row r="9" spans="1:17" ht="20.25" x14ac:dyDescent="0.2">
      <c r="A9" s="102" t="s">
        <v>57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</row>
    <row r="10" spans="1:17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</row>
    <row r="11" spans="1:17" ht="15.75" x14ac:dyDescent="0.2">
      <c r="A11" s="104" t="s">
        <v>58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31"/>
      <c r="L12" s="32"/>
      <c r="M12" s="105" t="s">
        <v>3</v>
      </c>
      <c r="N12" s="105"/>
      <c r="O12" s="105"/>
      <c r="P12" s="105"/>
    </row>
    <row r="13" spans="1:17" ht="51" customHeight="1" x14ac:dyDescent="0.2">
      <c r="A13" s="115" t="s">
        <v>4</v>
      </c>
      <c r="B13" s="115" t="s">
        <v>59</v>
      </c>
      <c r="C13" s="118" t="s">
        <v>6</v>
      </c>
      <c r="D13" s="119"/>
      <c r="E13" s="119"/>
      <c r="F13" s="120"/>
      <c r="G13" s="121" t="s">
        <v>7</v>
      </c>
      <c r="H13" s="122"/>
      <c r="I13" s="122"/>
      <c r="J13" s="123"/>
      <c r="K13" s="107" t="s">
        <v>8</v>
      </c>
      <c r="L13" s="107"/>
      <c r="M13" s="107" t="s">
        <v>9</v>
      </c>
      <c r="N13" s="107"/>
      <c r="O13" s="107"/>
      <c r="P13" s="107"/>
    </row>
    <row r="14" spans="1:17" x14ac:dyDescent="0.2">
      <c r="A14" s="116"/>
      <c r="B14" s="116"/>
      <c r="C14" s="108" t="s">
        <v>10</v>
      </c>
      <c r="D14" s="108"/>
      <c r="E14" s="108" t="s">
        <v>11</v>
      </c>
      <c r="F14" s="108"/>
      <c r="G14" s="111" t="s">
        <v>10</v>
      </c>
      <c r="H14" s="112"/>
      <c r="I14" s="111" t="s">
        <v>11</v>
      </c>
      <c r="J14" s="112"/>
      <c r="K14" s="127" t="s">
        <v>10</v>
      </c>
      <c r="L14" s="129" t="s">
        <v>11</v>
      </c>
      <c r="M14" s="113" t="s">
        <v>12</v>
      </c>
      <c r="N14" s="108" t="s">
        <v>13</v>
      </c>
      <c r="O14" s="108"/>
      <c r="P14" s="113" t="s">
        <v>14</v>
      </c>
    </row>
    <row r="15" spans="1:17" x14ac:dyDescent="0.2">
      <c r="A15" s="117"/>
      <c r="B15" s="117"/>
      <c r="C15" s="3" t="s">
        <v>15</v>
      </c>
      <c r="D15" s="3" t="s">
        <v>16</v>
      </c>
      <c r="E15" s="3" t="s">
        <v>15</v>
      </c>
      <c r="F15" s="3" t="s">
        <v>16</v>
      </c>
      <c r="G15" s="3" t="s">
        <v>15</v>
      </c>
      <c r="H15" s="3" t="s">
        <v>16</v>
      </c>
      <c r="I15" s="3" t="s">
        <v>15</v>
      </c>
      <c r="J15" s="3" t="s">
        <v>16</v>
      </c>
      <c r="K15" s="128"/>
      <c r="L15" s="130"/>
      <c r="M15" s="114"/>
      <c r="N15" s="3" t="s">
        <v>15</v>
      </c>
      <c r="O15" s="3" t="s">
        <v>16</v>
      </c>
      <c r="P15" s="114"/>
    </row>
    <row r="16" spans="1:17" ht="21.95" customHeight="1" x14ac:dyDescent="0.2">
      <c r="A16" s="4">
        <v>1</v>
      </c>
      <c r="B16" s="33" t="s">
        <v>60</v>
      </c>
      <c r="C16" s="34">
        <v>215741</v>
      </c>
      <c r="D16" s="34">
        <v>193951.36000000002</v>
      </c>
      <c r="E16" s="35">
        <v>86179.199999999997</v>
      </c>
      <c r="F16" s="34">
        <v>97986.069999999992</v>
      </c>
      <c r="G16" s="34">
        <f>SUM([1]Ahmednagar:Yavatmal!G8)</f>
        <v>92591</v>
      </c>
      <c r="H16" s="34">
        <f>SUM([1]Ahmednagar:Yavatmal!H8)</f>
        <v>151596.38999999998</v>
      </c>
      <c r="I16" s="34">
        <f>SUM([1]Ahmednagar:Yavatmal!I8)</f>
        <v>50333</v>
      </c>
      <c r="J16" s="34">
        <f>SUM([1]Ahmednagar:Yavatmal!J8)</f>
        <v>70331.289999999994</v>
      </c>
      <c r="K16" s="36">
        <f>(H16/D16)*100</f>
        <v>78.162065994278137</v>
      </c>
      <c r="L16" s="37">
        <f>(J16/F16)*100</f>
        <v>71.776825011963425</v>
      </c>
      <c r="M16" s="38">
        <f t="shared" ref="M16:M27" si="0">D16+F16</f>
        <v>291937.43</v>
      </c>
      <c r="N16" s="38">
        <f>SUM([1]Ahmednagar:Yavatmal!N8)</f>
        <v>142924</v>
      </c>
      <c r="O16" s="38">
        <f>SUM([1]Ahmednagar:Yavatmal!O8)</f>
        <v>221927.68000000002</v>
      </c>
      <c r="P16" s="37">
        <f>(O16/M16)*100</f>
        <v>76.018919533545258</v>
      </c>
      <c r="Q16" s="8" t="e">
        <f>M16-#REF!</f>
        <v>#REF!</v>
      </c>
    </row>
    <row r="17" spans="1:17" ht="21.95" customHeight="1" x14ac:dyDescent="0.2">
      <c r="A17" s="4">
        <v>2</v>
      </c>
      <c r="B17" s="33" t="s">
        <v>61</v>
      </c>
      <c r="C17" s="35">
        <v>244173.6</v>
      </c>
      <c r="D17" s="35">
        <v>201710.3</v>
      </c>
      <c r="E17" s="35">
        <v>133861.6</v>
      </c>
      <c r="F17" s="35">
        <v>143339.58000000002</v>
      </c>
      <c r="G17" s="35">
        <f>SUM([1]Ahmednagar:Yavatmal!G9)</f>
        <v>175489</v>
      </c>
      <c r="H17" s="35">
        <f>SUM([1]Ahmednagar:Yavatmal!H9)</f>
        <v>187315.52</v>
      </c>
      <c r="I17" s="35">
        <f>SUM([1]Ahmednagar:Yavatmal!I9)</f>
        <v>82170</v>
      </c>
      <c r="J17" s="35">
        <f>SUM([1]Ahmednagar:Yavatmal!J9)</f>
        <v>98179.640000000014</v>
      </c>
      <c r="K17" s="36">
        <f>(H17/D17)*100</f>
        <v>92.863636611516625</v>
      </c>
      <c r="L17" s="37">
        <f>(J17/F17)*100</f>
        <v>68.494438172624754</v>
      </c>
      <c r="M17" s="38">
        <f t="shared" si="0"/>
        <v>345049.88</v>
      </c>
      <c r="N17" s="38">
        <f>SUM([1]Ahmednagar:Yavatmal!N9)</f>
        <v>257659</v>
      </c>
      <c r="O17" s="38">
        <f>SUM([1]Ahmednagar:Yavatmal!O9)</f>
        <v>285495.15999999997</v>
      </c>
      <c r="P17" s="37">
        <f>(O17/M17)*100</f>
        <v>82.740257727375521</v>
      </c>
      <c r="Q17" s="8" t="e">
        <f>M17-#REF!</f>
        <v>#REF!</v>
      </c>
    </row>
    <row r="18" spans="1:17" ht="21.95" customHeight="1" x14ac:dyDescent="0.2">
      <c r="A18" s="4">
        <v>3</v>
      </c>
      <c r="B18" s="33" t="s">
        <v>62</v>
      </c>
      <c r="C18" s="35">
        <v>403423.5</v>
      </c>
      <c r="D18" s="35">
        <v>368741.11000000004</v>
      </c>
      <c r="E18" s="35">
        <v>171761.1</v>
      </c>
      <c r="F18" s="35">
        <v>171395.03</v>
      </c>
      <c r="G18" s="35">
        <f>SUM([1]Ahmednagar:Yavatmal!G10)</f>
        <v>207886</v>
      </c>
      <c r="H18" s="35">
        <f>SUM([1]Ahmednagar:Yavatmal!H10)</f>
        <v>280419.23</v>
      </c>
      <c r="I18" s="35">
        <f>SUM([1]Ahmednagar:Yavatmal!I10)</f>
        <v>79320</v>
      </c>
      <c r="J18" s="35">
        <f>SUM([1]Ahmednagar:Yavatmal!J10)</f>
        <v>127631.85146999998</v>
      </c>
      <c r="K18" s="36">
        <f>(H18/D18)*100</f>
        <v>76.047726276031426</v>
      </c>
      <c r="L18" s="37">
        <f>(J18/F18)*100</f>
        <v>74.466483345520558</v>
      </c>
      <c r="M18" s="38">
        <f t="shared" si="0"/>
        <v>540136.14</v>
      </c>
      <c r="N18" s="38">
        <f>SUM([1]Ahmednagar:Yavatmal!N10)</f>
        <v>287206</v>
      </c>
      <c r="O18" s="38">
        <f>SUM([1]Ahmednagar:Yavatmal!O10)</f>
        <v>408051.08146999998</v>
      </c>
      <c r="P18" s="37">
        <f>(O18/M18)*100</f>
        <v>75.545969108825034</v>
      </c>
      <c r="Q18" s="8" t="e">
        <f>M18-#REF!</f>
        <v>#REF!</v>
      </c>
    </row>
    <row r="19" spans="1:17" ht="21.95" customHeight="1" x14ac:dyDescent="0.2">
      <c r="A19" s="4">
        <v>4</v>
      </c>
      <c r="B19" s="33" t="s">
        <v>63</v>
      </c>
      <c r="C19" s="35">
        <v>93413.599999999991</v>
      </c>
      <c r="D19" s="35">
        <v>74563.570000000007</v>
      </c>
      <c r="E19" s="35">
        <v>42678.6</v>
      </c>
      <c r="F19" s="35">
        <v>46413.53</v>
      </c>
      <c r="G19" s="35">
        <f>SUM([1]Ahmednagar:Yavatmal!G11)</f>
        <v>38015</v>
      </c>
      <c r="H19" s="35">
        <f>SUM([1]Ahmednagar:Yavatmal!H11)</f>
        <v>47416.857128999996</v>
      </c>
      <c r="I19" s="35">
        <f>SUM([1]Ahmednagar:Yavatmal!I11)</f>
        <v>26469</v>
      </c>
      <c r="J19" s="35">
        <f>SUM([1]Ahmednagar:Yavatmal!J11)</f>
        <v>31507.544980700004</v>
      </c>
      <c r="K19" s="36">
        <f t="shared" ref="K19:K27" si="1">(H19/D19)*100</f>
        <v>63.592525316317328</v>
      </c>
      <c r="L19" s="37">
        <f t="shared" ref="L19:L27" si="2">(J19/F19)*100</f>
        <v>67.884397029702342</v>
      </c>
      <c r="M19" s="38">
        <f t="shared" si="0"/>
        <v>120977.1</v>
      </c>
      <c r="N19" s="38">
        <f>SUM([1]Ahmednagar:Yavatmal!N11)</f>
        <v>64484</v>
      </c>
      <c r="O19" s="38">
        <f>SUM([1]Ahmednagar:Yavatmal!O11)</f>
        <v>78924.402109699979</v>
      </c>
      <c r="P19" s="37">
        <f t="shared" ref="P19:P27" si="3">(O19/M19)*100</f>
        <v>65.239125511935711</v>
      </c>
      <c r="Q19" s="8" t="e">
        <f>M19-#REF!</f>
        <v>#REF!</v>
      </c>
    </row>
    <row r="20" spans="1:17" ht="21.95" customHeight="1" x14ac:dyDescent="0.2">
      <c r="A20" s="4">
        <v>5</v>
      </c>
      <c r="B20" s="33" t="s">
        <v>64</v>
      </c>
      <c r="C20" s="35">
        <v>218474.1</v>
      </c>
      <c r="D20" s="35">
        <v>190892.64</v>
      </c>
      <c r="E20" s="35">
        <v>84980.1</v>
      </c>
      <c r="F20" s="35">
        <v>87133.290000000008</v>
      </c>
      <c r="G20" s="35">
        <f>SUM([1]Ahmednagar:Yavatmal!G12)</f>
        <v>112172</v>
      </c>
      <c r="H20" s="35">
        <f>SUM([1]Ahmednagar:Yavatmal!H12)</f>
        <v>128739.22</v>
      </c>
      <c r="I20" s="35">
        <f>SUM([1]Ahmednagar:Yavatmal!I12)</f>
        <v>100122</v>
      </c>
      <c r="J20" s="35">
        <f>SUM([1]Ahmednagar:Yavatmal!J12)</f>
        <v>104691.64</v>
      </c>
      <c r="K20" s="36">
        <f t="shared" si="1"/>
        <v>67.440640980186544</v>
      </c>
      <c r="L20" s="37">
        <f t="shared" si="2"/>
        <v>120.15113856024486</v>
      </c>
      <c r="M20" s="38">
        <f t="shared" si="0"/>
        <v>278025.93000000005</v>
      </c>
      <c r="N20" s="38">
        <f>SUM([1]Ahmednagar:Yavatmal!N12)</f>
        <v>212294</v>
      </c>
      <c r="O20" s="38">
        <f>SUM([1]Ahmednagar:Yavatmal!O12)</f>
        <v>233430.86</v>
      </c>
      <c r="P20" s="37">
        <f t="shared" si="3"/>
        <v>83.960104009003743</v>
      </c>
      <c r="Q20" s="8" t="e">
        <f>M20-#REF!</f>
        <v>#REF!</v>
      </c>
    </row>
    <row r="21" spans="1:17" ht="21.95" customHeight="1" x14ac:dyDescent="0.2">
      <c r="A21" s="4">
        <v>6</v>
      </c>
      <c r="B21" s="33" t="s">
        <v>65</v>
      </c>
      <c r="C21" s="35">
        <v>43614.3</v>
      </c>
      <c r="D21" s="35">
        <v>32432.25</v>
      </c>
      <c r="E21" s="35">
        <v>14877.3</v>
      </c>
      <c r="F21" s="35">
        <v>13952.890000000001</v>
      </c>
      <c r="G21" s="35">
        <f>SUM([1]Ahmednagar:Yavatmal!G13)</f>
        <v>18751</v>
      </c>
      <c r="H21" s="35">
        <f>SUM([1]Ahmednagar:Yavatmal!H13)</f>
        <v>20903.899999999998</v>
      </c>
      <c r="I21" s="35">
        <f>SUM([1]Ahmednagar:Yavatmal!I13)</f>
        <v>4259</v>
      </c>
      <c r="J21" s="35">
        <f>SUM([1]Ahmednagar:Yavatmal!J13)</f>
        <v>5962.78</v>
      </c>
      <c r="K21" s="36">
        <f t="shared" si="1"/>
        <v>64.454054220721645</v>
      </c>
      <c r="L21" s="37">
        <f t="shared" si="2"/>
        <v>42.735089289745702</v>
      </c>
      <c r="M21" s="38">
        <f t="shared" si="0"/>
        <v>46385.14</v>
      </c>
      <c r="N21" s="38">
        <f>SUM([1]Ahmednagar:Yavatmal!N13)</f>
        <v>23010</v>
      </c>
      <c r="O21" s="38">
        <f>SUM([1]Ahmednagar:Yavatmal!O13)</f>
        <v>26866.68</v>
      </c>
      <c r="P21" s="37">
        <f t="shared" si="3"/>
        <v>57.920877246462986</v>
      </c>
      <c r="Q21" s="8" t="e">
        <f>M21-#REF!</f>
        <v>#REF!</v>
      </c>
    </row>
    <row r="22" spans="1:17" ht="21.95" customHeight="1" x14ac:dyDescent="0.2">
      <c r="A22" s="4">
        <v>7</v>
      </c>
      <c r="B22" s="33" t="s">
        <v>66</v>
      </c>
      <c r="C22" s="35">
        <v>31540.5</v>
      </c>
      <c r="D22" s="35">
        <v>20643.25</v>
      </c>
      <c r="E22" s="35">
        <v>13847.5</v>
      </c>
      <c r="F22" s="35">
        <v>12876.779999999999</v>
      </c>
      <c r="G22" s="35">
        <f>SUM([1]Ahmednagar:Yavatmal!G14)</f>
        <v>12984</v>
      </c>
      <c r="H22" s="35">
        <f>SUM([1]Ahmednagar:Yavatmal!H14)</f>
        <v>15626.730000000001</v>
      </c>
      <c r="I22" s="35">
        <f>SUM([1]Ahmednagar:Yavatmal!I14)</f>
        <v>6642</v>
      </c>
      <c r="J22" s="35">
        <f>SUM([1]Ahmednagar:Yavatmal!J14)</f>
        <v>9899.7800000000007</v>
      </c>
      <c r="K22" s="36">
        <f t="shared" si="1"/>
        <v>75.69898150727235</v>
      </c>
      <c r="L22" s="37">
        <f t="shared" si="2"/>
        <v>76.880866179277746</v>
      </c>
      <c r="M22" s="38">
        <f t="shared" si="0"/>
        <v>33520.03</v>
      </c>
      <c r="N22" s="38">
        <f>SUM([1]Ahmednagar:Yavatmal!N14)</f>
        <v>19626</v>
      </c>
      <c r="O22" s="38">
        <f>SUM([1]Ahmednagar:Yavatmal!O14)</f>
        <v>25526.510000000002</v>
      </c>
      <c r="P22" s="37">
        <f t="shared" si="3"/>
        <v>76.153004636332383</v>
      </c>
      <c r="Q22" s="8" t="e">
        <f>M22-#REF!</f>
        <v>#REF!</v>
      </c>
    </row>
    <row r="23" spans="1:17" ht="21.95" customHeight="1" x14ac:dyDescent="0.2">
      <c r="A23" s="4">
        <v>8</v>
      </c>
      <c r="B23" s="33" t="s">
        <v>67</v>
      </c>
      <c r="C23" s="34">
        <v>2470</v>
      </c>
      <c r="D23" s="34">
        <v>1668.6</v>
      </c>
      <c r="E23" s="34">
        <v>1132.4000000000001</v>
      </c>
      <c r="F23" s="34">
        <v>444</v>
      </c>
      <c r="G23" s="34">
        <f>SUM([1]Ahmednagar:Yavatmal!G15)</f>
        <v>387</v>
      </c>
      <c r="H23" s="34">
        <f>SUM([1]Ahmednagar:Yavatmal!H15)</f>
        <v>585.58999999999992</v>
      </c>
      <c r="I23" s="34">
        <f>SUM([1]Ahmednagar:Yavatmal!I15)</f>
        <v>79</v>
      </c>
      <c r="J23" s="34">
        <f>SUM([1]Ahmednagar:Yavatmal!J15)</f>
        <v>184.99</v>
      </c>
      <c r="K23" s="36">
        <f t="shared" si="1"/>
        <v>35.094690159415073</v>
      </c>
      <c r="L23" s="37">
        <f t="shared" si="2"/>
        <v>41.664414414414416</v>
      </c>
      <c r="M23" s="38">
        <f t="shared" si="0"/>
        <v>2112.6</v>
      </c>
      <c r="N23" s="38">
        <f>SUM([1]Ahmednagar:Yavatmal!N15)</f>
        <v>466</v>
      </c>
      <c r="O23" s="38">
        <f>SUM([1]Ahmednagar:Yavatmal!O15)</f>
        <v>770.58</v>
      </c>
      <c r="P23" s="37">
        <f t="shared" si="3"/>
        <v>36.475433115592168</v>
      </c>
      <c r="Q23" s="8" t="e">
        <f>M23-#REF!</f>
        <v>#REF!</v>
      </c>
    </row>
    <row r="24" spans="1:17" ht="21.95" customHeight="1" x14ac:dyDescent="0.2">
      <c r="A24" s="4">
        <v>9</v>
      </c>
      <c r="B24" s="33" t="s">
        <v>68</v>
      </c>
      <c r="C24" s="35">
        <v>42076.5</v>
      </c>
      <c r="D24" s="35">
        <v>32890.009999999995</v>
      </c>
      <c r="E24" s="35">
        <v>17439.7</v>
      </c>
      <c r="F24" s="35">
        <v>20142.769999999997</v>
      </c>
      <c r="G24" s="35">
        <f>SUM([1]Ahmednagar:Yavatmal!G16)</f>
        <v>14869</v>
      </c>
      <c r="H24" s="35">
        <f>SUM([1]Ahmednagar:Yavatmal!H16)</f>
        <v>20380.550000000003</v>
      </c>
      <c r="I24" s="35">
        <f>SUM([1]Ahmednagar:Yavatmal!I16)</f>
        <v>8260</v>
      </c>
      <c r="J24" s="35">
        <f>SUM([1]Ahmednagar:Yavatmal!J16)</f>
        <v>16162.72</v>
      </c>
      <c r="K24" s="36">
        <f t="shared" si="1"/>
        <v>61.965776234181767</v>
      </c>
      <c r="L24" s="37">
        <f t="shared" si="2"/>
        <v>80.240801041763376</v>
      </c>
      <c r="M24" s="38">
        <f t="shared" si="0"/>
        <v>53032.779999999992</v>
      </c>
      <c r="N24" s="38">
        <f>SUM([1]Ahmednagar:Yavatmal!N16)</f>
        <v>23129</v>
      </c>
      <c r="O24" s="38">
        <f>SUM([1]Ahmednagar:Yavatmal!O16)</f>
        <v>36543.270000000004</v>
      </c>
      <c r="P24" s="37">
        <f t="shared" si="3"/>
        <v>68.906947740623835</v>
      </c>
      <c r="Q24" s="8" t="e">
        <f>M24-#REF!</f>
        <v>#REF!</v>
      </c>
    </row>
    <row r="25" spans="1:17" ht="21.95" customHeight="1" x14ac:dyDescent="0.2">
      <c r="A25" s="4">
        <v>10</v>
      </c>
      <c r="B25" s="33" t="s">
        <v>69</v>
      </c>
      <c r="C25" s="35">
        <v>872867.6</v>
      </c>
      <c r="D25" s="35">
        <v>712910.97</v>
      </c>
      <c r="E25" s="35">
        <v>306573</v>
      </c>
      <c r="F25" s="35">
        <v>315257.78999999998</v>
      </c>
      <c r="G25" s="35">
        <f>SUM([1]Ahmednagar:Yavatmal!G17)</f>
        <v>410735</v>
      </c>
      <c r="H25" s="35">
        <f>SUM([1]Ahmednagar:Yavatmal!H17)</f>
        <v>468626.29</v>
      </c>
      <c r="I25" s="35">
        <f>SUM([1]Ahmednagar:Yavatmal!I17)</f>
        <v>300543</v>
      </c>
      <c r="J25" s="35">
        <f>SUM([1]Ahmednagar:Yavatmal!J17)</f>
        <v>340300.13</v>
      </c>
      <c r="K25" s="36">
        <f t="shared" si="1"/>
        <v>65.734195393290122</v>
      </c>
      <c r="L25" s="37">
        <f t="shared" si="2"/>
        <v>107.94344843945014</v>
      </c>
      <c r="M25" s="38">
        <f t="shared" si="0"/>
        <v>1028168.76</v>
      </c>
      <c r="N25" s="38">
        <f>SUM([1]Ahmednagar:Yavatmal!N17)</f>
        <v>711278</v>
      </c>
      <c r="O25" s="38">
        <f>SUM([1]Ahmednagar:Yavatmal!O17)</f>
        <v>808926.42</v>
      </c>
      <c r="P25" s="37">
        <f t="shared" si="3"/>
        <v>78.67642467565345</v>
      </c>
      <c r="Q25" s="8" t="e">
        <f>M25-#REF!</f>
        <v>#REF!</v>
      </c>
    </row>
    <row r="26" spans="1:17" ht="21.95" customHeight="1" x14ac:dyDescent="0.2">
      <c r="A26" s="4">
        <v>11</v>
      </c>
      <c r="B26" s="33" t="s">
        <v>70</v>
      </c>
      <c r="C26" s="35">
        <v>24213.200000000001</v>
      </c>
      <c r="D26" s="35">
        <v>25290.080000000002</v>
      </c>
      <c r="E26" s="35">
        <v>7847.8</v>
      </c>
      <c r="F26" s="35">
        <v>9944.590000000002</v>
      </c>
      <c r="G26" s="35">
        <f>SUM([1]Ahmednagar:Yavatmal!G18)</f>
        <v>14125</v>
      </c>
      <c r="H26" s="35">
        <f>SUM([1]Ahmednagar:Yavatmal!H18)</f>
        <v>18407.27</v>
      </c>
      <c r="I26" s="35">
        <f>SUM([1]Ahmednagar:Yavatmal!I18)</f>
        <v>5337</v>
      </c>
      <c r="J26" s="35">
        <f>SUM([1]Ahmednagar:Yavatmal!J18)</f>
        <v>8883.58</v>
      </c>
      <c r="K26" s="36">
        <f t="shared" si="1"/>
        <v>72.784546351771127</v>
      </c>
      <c r="L26" s="37">
        <f t="shared" si="2"/>
        <v>89.330781862298977</v>
      </c>
      <c r="M26" s="38">
        <f t="shared" si="0"/>
        <v>35234.670000000006</v>
      </c>
      <c r="N26" s="38">
        <f>SUM([1]Ahmednagar:Yavatmal!N18)</f>
        <v>19462</v>
      </c>
      <c r="O26" s="38">
        <f>SUM([1]Ahmednagar:Yavatmal!O18)</f>
        <v>27290.850000000002</v>
      </c>
      <c r="P26" s="37">
        <f t="shared" si="3"/>
        <v>77.454535546948506</v>
      </c>
      <c r="Q26" s="8" t="e">
        <f>M26-#REF!</f>
        <v>#REF!</v>
      </c>
    </row>
    <row r="27" spans="1:17" ht="21.95" customHeight="1" x14ac:dyDescent="0.2">
      <c r="A27" s="4">
        <v>12</v>
      </c>
      <c r="B27" s="33" t="s">
        <v>71</v>
      </c>
      <c r="C27" s="35">
        <v>163082.70000000001</v>
      </c>
      <c r="D27" s="35">
        <v>151749.29</v>
      </c>
      <c r="E27" s="35">
        <v>70581.899999999994</v>
      </c>
      <c r="F27" s="35">
        <v>69711.179999999993</v>
      </c>
      <c r="G27" s="35">
        <f>SUM([1]Ahmednagar:Yavatmal!G19)</f>
        <v>73643</v>
      </c>
      <c r="H27" s="35">
        <f>SUM([1]Ahmednagar:Yavatmal!H19)</f>
        <v>105444.71</v>
      </c>
      <c r="I27" s="35">
        <f>SUM([1]Ahmednagar:Yavatmal!I19)</f>
        <v>33344</v>
      </c>
      <c r="J27" s="35">
        <f>SUM([1]Ahmednagar:Yavatmal!J19)</f>
        <v>53835.64</v>
      </c>
      <c r="K27" s="36">
        <f t="shared" si="1"/>
        <v>69.486130709408926</v>
      </c>
      <c r="L27" s="37">
        <f t="shared" si="2"/>
        <v>77.226694484299372</v>
      </c>
      <c r="M27" s="38">
        <f t="shared" si="0"/>
        <v>221460.47</v>
      </c>
      <c r="N27" s="38">
        <f>SUM([1]Ahmednagar:Yavatmal!N19)</f>
        <v>106987</v>
      </c>
      <c r="O27" s="38">
        <f>SUM([1]Ahmednagar:Yavatmal!O19)</f>
        <v>159280.35</v>
      </c>
      <c r="P27" s="37">
        <f t="shared" si="3"/>
        <v>71.922700245330461</v>
      </c>
      <c r="Q27" s="8" t="e">
        <f>M27-#REF!</f>
        <v>#REF!</v>
      </c>
    </row>
    <row r="28" spans="1:17" ht="21.95" customHeight="1" x14ac:dyDescent="0.25">
      <c r="A28" s="39"/>
      <c r="B28" s="40" t="s">
        <v>72</v>
      </c>
      <c r="C28" s="41">
        <f t="shared" ref="C28:J28" si="4">SUM(C16:C27)</f>
        <v>2355090.6000000006</v>
      </c>
      <c r="D28" s="41">
        <f t="shared" si="4"/>
        <v>2007443.4300000002</v>
      </c>
      <c r="E28" s="41">
        <f t="shared" si="4"/>
        <v>951760.20000000007</v>
      </c>
      <c r="F28" s="41">
        <f t="shared" si="4"/>
        <v>988597.50000000023</v>
      </c>
      <c r="G28" s="41">
        <f t="shared" si="4"/>
        <v>1171647</v>
      </c>
      <c r="H28" s="41">
        <f t="shared" si="4"/>
        <v>1445462.2571289998</v>
      </c>
      <c r="I28" s="41">
        <f t="shared" si="4"/>
        <v>696878</v>
      </c>
      <c r="J28" s="41">
        <f t="shared" si="4"/>
        <v>867571.58645069995</v>
      </c>
      <c r="K28" s="42">
        <f>(H28/D28)*100</f>
        <v>72.005130282998792</v>
      </c>
      <c r="L28" s="43">
        <f>(J28/F28)*100</f>
        <v>87.757817155181939</v>
      </c>
      <c r="M28" s="41">
        <f>SUM(M16:M27)</f>
        <v>2996040.9300000006</v>
      </c>
      <c r="N28" s="41">
        <f>SUM(N16:N27)</f>
        <v>1868525</v>
      </c>
      <c r="O28" s="41">
        <f>SUM(O16:O27)</f>
        <v>2313033.8435797002</v>
      </c>
      <c r="P28" s="43">
        <f>(O28/M28)*100</f>
        <v>77.203012162443983</v>
      </c>
      <c r="Q28" s="8" t="e">
        <f>M28-#REF!</f>
        <v>#REF!</v>
      </c>
    </row>
    <row r="29" spans="1:17" ht="21.95" customHeight="1" x14ac:dyDescent="0.2">
      <c r="A29" s="44">
        <v>13</v>
      </c>
      <c r="B29" s="45" t="s">
        <v>73</v>
      </c>
      <c r="C29" s="46">
        <v>57068</v>
      </c>
      <c r="D29" s="46">
        <v>52182.89</v>
      </c>
      <c r="E29" s="46">
        <v>26281</v>
      </c>
      <c r="F29" s="46">
        <v>25936.489999999998</v>
      </c>
      <c r="G29" s="46">
        <f>SUM([1]Ahmednagar:Yavatmal!G21)</f>
        <v>10633</v>
      </c>
      <c r="H29" s="47">
        <f>SUM([1]Ahmednagar:Yavatmal!H21)</f>
        <v>28390.73</v>
      </c>
      <c r="I29" s="46">
        <f>SUM([1]Ahmednagar:Yavatmal!I21)</f>
        <v>12022</v>
      </c>
      <c r="J29" s="46">
        <f>SUM([1]Ahmednagar:Yavatmal!J21)</f>
        <v>36209.629999999997</v>
      </c>
      <c r="K29" s="48">
        <f>(H29/D29)*100</f>
        <v>54.40620479241376</v>
      </c>
      <c r="L29" s="49">
        <f>(J29/F29)*100</f>
        <v>139.60882910524901</v>
      </c>
      <c r="M29" s="50">
        <f>D29+F29</f>
        <v>78119.38</v>
      </c>
      <c r="N29" s="50">
        <f>SUM([1]Ahmednagar:Yavatmal!N21)</f>
        <v>22655</v>
      </c>
      <c r="O29" s="50">
        <f>SUM([1]Ahmednagar:Yavatmal!O21)</f>
        <v>64600.36</v>
      </c>
      <c r="P29" s="49">
        <f>(O29/M29)*100</f>
        <v>82.694409505042159</v>
      </c>
      <c r="Q29" s="8" t="e">
        <f>M29-#REF!</f>
        <v>#REF!</v>
      </c>
    </row>
    <row r="30" spans="1:17" ht="21.95" customHeight="1" x14ac:dyDescent="0.2">
      <c r="A30" s="51">
        <v>14</v>
      </c>
      <c r="B30" s="52" t="s">
        <v>74</v>
      </c>
      <c r="C30" s="53">
        <v>1442</v>
      </c>
      <c r="D30" s="53">
        <v>1610</v>
      </c>
      <c r="E30" s="53">
        <v>697</v>
      </c>
      <c r="F30" s="53">
        <v>892.96</v>
      </c>
      <c r="G30" s="53">
        <f>SUM([1]Ahmednagar:Yavatmal!G22)</f>
        <v>210</v>
      </c>
      <c r="H30" s="53">
        <f>SUM([1]Ahmednagar:Yavatmal!H22)</f>
        <v>780</v>
      </c>
      <c r="I30" s="53">
        <f>SUM([1]Ahmednagar:Yavatmal!I22)</f>
        <v>483</v>
      </c>
      <c r="J30" s="53">
        <f>SUM([1]Ahmednagar:Yavatmal!J22)</f>
        <v>693</v>
      </c>
      <c r="K30" s="36">
        <f t="shared" ref="K30:K41" si="5">(H30/D30)*100</f>
        <v>48.447204968944099</v>
      </c>
      <c r="L30" s="37">
        <f t="shared" ref="L30:L41" si="6">(J30/F30)*100</f>
        <v>77.607059666726386</v>
      </c>
      <c r="M30" s="38">
        <f t="shared" ref="M30:M41" si="7">D30+F30</f>
        <v>2502.96</v>
      </c>
      <c r="N30" s="38">
        <f>SUM([1]Ahmednagar:Yavatmal!N22)</f>
        <v>693</v>
      </c>
      <c r="O30" s="38">
        <f>SUM([1]Ahmednagar:Yavatmal!O22)</f>
        <v>1473</v>
      </c>
      <c r="P30" s="37">
        <f t="shared" ref="P30:P41" si="8">(O30/M30)*100</f>
        <v>58.850321219675905</v>
      </c>
      <c r="Q30" s="8" t="e">
        <f>M30-#REF!</f>
        <v>#REF!</v>
      </c>
    </row>
    <row r="31" spans="1:17" ht="21.95" customHeight="1" x14ac:dyDescent="0.2">
      <c r="A31" s="44">
        <v>15</v>
      </c>
      <c r="B31" s="52" t="s">
        <v>75</v>
      </c>
      <c r="C31" s="54">
        <v>174.3</v>
      </c>
      <c r="D31" s="54">
        <v>225</v>
      </c>
      <c r="E31" s="54">
        <v>167.7</v>
      </c>
      <c r="F31" s="54">
        <v>251.89</v>
      </c>
      <c r="G31" s="54">
        <f>SUM([1]Ahmednagar:Yavatmal!G23)</f>
        <v>22</v>
      </c>
      <c r="H31" s="54">
        <f>SUM([1]Ahmednagar:Yavatmal!H23)</f>
        <v>135.5</v>
      </c>
      <c r="I31" s="54">
        <f>SUM([1]Ahmednagar:Yavatmal!I23)</f>
        <v>36</v>
      </c>
      <c r="J31" s="54">
        <f>SUM([1]Ahmednagar:Yavatmal!J23)</f>
        <v>488</v>
      </c>
      <c r="K31" s="36">
        <f t="shared" si="5"/>
        <v>60.222222222222221</v>
      </c>
      <c r="L31" s="37">
        <f t="shared" si="6"/>
        <v>193.7353606733098</v>
      </c>
      <c r="M31" s="38">
        <f t="shared" si="7"/>
        <v>476.89</v>
      </c>
      <c r="N31" s="38">
        <f>SUM([1]Ahmednagar:Yavatmal!N23)</f>
        <v>58</v>
      </c>
      <c r="O31" s="38">
        <f>SUM([1]Ahmednagar:Yavatmal!O23)</f>
        <v>623.5</v>
      </c>
      <c r="P31" s="37">
        <f t="shared" si="8"/>
        <v>130.74293862316259</v>
      </c>
      <c r="Q31" s="8" t="e">
        <f>M31-#REF!</f>
        <v>#REF!</v>
      </c>
    </row>
    <row r="32" spans="1:17" ht="21.95" customHeight="1" x14ac:dyDescent="0.2">
      <c r="A32" s="51">
        <v>16</v>
      </c>
      <c r="B32" s="52" t="s">
        <v>76</v>
      </c>
      <c r="C32" s="54">
        <v>2166.5</v>
      </c>
      <c r="D32" s="54">
        <v>1963</v>
      </c>
      <c r="E32" s="54">
        <v>557.5</v>
      </c>
      <c r="F32" s="54">
        <v>696</v>
      </c>
      <c r="G32" s="54">
        <f>SUM([1]Ahmednagar:Yavatmal!G24)</f>
        <v>188</v>
      </c>
      <c r="H32" s="54">
        <f>SUM([1]Ahmednagar:Yavatmal!H24)</f>
        <v>576</v>
      </c>
      <c r="I32" s="54">
        <f>SUM([1]Ahmednagar:Yavatmal!I24)</f>
        <v>88</v>
      </c>
      <c r="J32" s="54">
        <f>SUM([1]Ahmednagar:Yavatmal!J24)</f>
        <v>115</v>
      </c>
      <c r="K32" s="36">
        <f t="shared" si="5"/>
        <v>29.342842587875701</v>
      </c>
      <c r="L32" s="37">
        <f t="shared" si="6"/>
        <v>16.522988505747126</v>
      </c>
      <c r="M32" s="38">
        <f t="shared" si="7"/>
        <v>2659</v>
      </c>
      <c r="N32" s="38">
        <f>SUM([1]Ahmednagar:Yavatmal!N24)</f>
        <v>276</v>
      </c>
      <c r="O32" s="38">
        <f>SUM([1]Ahmednagar:Yavatmal!O24)</f>
        <v>691</v>
      </c>
      <c r="P32" s="37">
        <f t="shared" si="8"/>
        <v>25.987213238059422</v>
      </c>
      <c r="Q32" s="8" t="e">
        <f>M32-#REF!</f>
        <v>#REF!</v>
      </c>
    </row>
    <row r="33" spans="1:17" ht="21.95" customHeight="1" x14ac:dyDescent="0.2">
      <c r="A33" s="44">
        <v>17</v>
      </c>
      <c r="B33" s="52" t="s">
        <v>77</v>
      </c>
      <c r="C33" s="54">
        <v>11525.8</v>
      </c>
      <c r="D33" s="54">
        <v>12077.53</v>
      </c>
      <c r="E33" s="54">
        <v>9133.2000000000007</v>
      </c>
      <c r="F33" s="54">
        <v>10189.32</v>
      </c>
      <c r="G33" s="54">
        <f>SUM([1]Ahmednagar:Yavatmal!G25)</f>
        <v>9460</v>
      </c>
      <c r="H33" s="54">
        <f>SUM([1]Ahmednagar:Yavatmal!H25)</f>
        <v>19234.22</v>
      </c>
      <c r="I33" s="54">
        <f>SUM([1]Ahmednagar:Yavatmal!I25)</f>
        <v>10462</v>
      </c>
      <c r="J33" s="54">
        <f>SUM([1]Ahmednagar:Yavatmal!J25)</f>
        <v>18056.5</v>
      </c>
      <c r="K33" s="36">
        <f t="shared" si="5"/>
        <v>159.25623865144613</v>
      </c>
      <c r="L33" s="37">
        <f t="shared" si="6"/>
        <v>177.21005915998319</v>
      </c>
      <c r="M33" s="38">
        <f t="shared" si="7"/>
        <v>22266.85</v>
      </c>
      <c r="N33" s="38">
        <f>SUM([1]Ahmednagar:Yavatmal!N25)</f>
        <v>19922</v>
      </c>
      <c r="O33" s="38">
        <f>SUM([1]Ahmednagar:Yavatmal!O25)</f>
        <v>37290.720000000001</v>
      </c>
      <c r="P33" s="37">
        <f t="shared" si="8"/>
        <v>167.47191452764986</v>
      </c>
      <c r="Q33" s="8" t="e">
        <f>M33-#REF!</f>
        <v>#REF!</v>
      </c>
    </row>
    <row r="34" spans="1:17" ht="21.95" customHeight="1" x14ac:dyDescent="0.2">
      <c r="A34" s="51">
        <v>18</v>
      </c>
      <c r="B34" s="52" t="s">
        <v>78</v>
      </c>
      <c r="C34" s="54">
        <v>142726.9</v>
      </c>
      <c r="D34" s="54">
        <v>127361.62</v>
      </c>
      <c r="E34" s="54">
        <v>60548.3</v>
      </c>
      <c r="F34" s="54">
        <v>65022.11</v>
      </c>
      <c r="G34" s="54">
        <f>SUM([1]Ahmednagar:Yavatmal!G26)</f>
        <v>28041</v>
      </c>
      <c r="H34" s="54">
        <f>SUM([1]Ahmednagar:Yavatmal!H26)</f>
        <v>68876.97</v>
      </c>
      <c r="I34" s="54">
        <f>SUM([1]Ahmednagar:Yavatmal!I26)</f>
        <v>18767</v>
      </c>
      <c r="J34" s="54">
        <f>SUM([1]Ahmednagar:Yavatmal!J26)</f>
        <v>58909.921113100005</v>
      </c>
      <c r="K34" s="36">
        <f t="shared" si="5"/>
        <v>54.079847602440992</v>
      </c>
      <c r="L34" s="37">
        <f t="shared" si="6"/>
        <v>90.599829985677189</v>
      </c>
      <c r="M34" s="38">
        <f t="shared" si="7"/>
        <v>192383.72999999998</v>
      </c>
      <c r="N34" s="38">
        <f>SUM([1]Ahmednagar:Yavatmal!N26)</f>
        <v>46808</v>
      </c>
      <c r="O34" s="38">
        <f>SUM([1]Ahmednagar:Yavatmal!O26)</f>
        <v>127786.89111310002</v>
      </c>
      <c r="P34" s="37">
        <f t="shared" si="8"/>
        <v>66.422920021927027</v>
      </c>
      <c r="Q34" s="8" t="e">
        <f>M34-#REF!</f>
        <v>#REF!</v>
      </c>
    </row>
    <row r="35" spans="1:17" ht="21.95" customHeight="1" x14ac:dyDescent="0.2">
      <c r="A35" s="44">
        <v>19</v>
      </c>
      <c r="B35" s="52" t="s">
        <v>79</v>
      </c>
      <c r="C35" s="54">
        <v>141222.09999999998</v>
      </c>
      <c r="D35" s="54">
        <v>128262.68</v>
      </c>
      <c r="E35" s="54">
        <v>68445.100000000006</v>
      </c>
      <c r="F35" s="54">
        <v>68419.570000000007</v>
      </c>
      <c r="G35" s="54">
        <f>SUM([1]Ahmednagar:Yavatmal!G27)</f>
        <v>22053</v>
      </c>
      <c r="H35" s="54">
        <f>SUM([1]Ahmednagar:Yavatmal!H27)</f>
        <v>45861</v>
      </c>
      <c r="I35" s="54">
        <f>SUM([1]Ahmednagar:Yavatmal!I27)</f>
        <v>23453</v>
      </c>
      <c r="J35" s="54">
        <f>SUM([1]Ahmednagar:Yavatmal!J27)</f>
        <v>40405.64</v>
      </c>
      <c r="K35" s="36">
        <f t="shared" si="5"/>
        <v>35.755529199920041</v>
      </c>
      <c r="L35" s="37">
        <f t="shared" si="6"/>
        <v>59.055676614161698</v>
      </c>
      <c r="M35" s="38">
        <f t="shared" si="7"/>
        <v>196682.25</v>
      </c>
      <c r="N35" s="38">
        <f>SUM([1]Ahmednagar:Yavatmal!N27)</f>
        <v>45506</v>
      </c>
      <c r="O35" s="38">
        <f>SUM([1]Ahmednagar:Yavatmal!O27)</f>
        <v>86266.64</v>
      </c>
      <c r="P35" s="37">
        <f t="shared" si="8"/>
        <v>43.86091780015736</v>
      </c>
      <c r="Q35" s="8" t="e">
        <f>M35-#REF!</f>
        <v>#REF!</v>
      </c>
    </row>
    <row r="36" spans="1:17" ht="21.95" customHeight="1" x14ac:dyDescent="0.2">
      <c r="A36" s="51">
        <v>20</v>
      </c>
      <c r="B36" s="52" t="s">
        <v>80</v>
      </c>
      <c r="C36" s="54">
        <v>92562.2</v>
      </c>
      <c r="D36" s="54">
        <v>77933.039999999994</v>
      </c>
      <c r="E36" s="54">
        <v>44678.8</v>
      </c>
      <c r="F36" s="54">
        <v>43778.81</v>
      </c>
      <c r="G36" s="54">
        <f>SUM([1]Ahmednagar:Yavatmal!G28)</f>
        <v>26503</v>
      </c>
      <c r="H36" s="54">
        <f>SUM([1]Ahmednagar:Yavatmal!H28)</f>
        <v>38735.4</v>
      </c>
      <c r="I36" s="54">
        <f>SUM([1]Ahmednagar:Yavatmal!I28)</f>
        <v>15959</v>
      </c>
      <c r="J36" s="54">
        <f>SUM([1]Ahmednagar:Yavatmal!J28)</f>
        <v>26850.32</v>
      </c>
      <c r="K36" s="36">
        <f t="shared" si="5"/>
        <v>49.703437720381501</v>
      </c>
      <c r="L36" s="37">
        <f t="shared" si="6"/>
        <v>61.331772151869821</v>
      </c>
      <c r="M36" s="38">
        <f t="shared" si="7"/>
        <v>121711.84999999999</v>
      </c>
      <c r="N36" s="38">
        <f>SUM([1]Ahmednagar:Yavatmal!N28)</f>
        <v>42462</v>
      </c>
      <c r="O36" s="38">
        <f>SUM([1]Ahmednagar:Yavatmal!O28)</f>
        <v>65585.72</v>
      </c>
      <c r="P36" s="37">
        <f t="shared" si="8"/>
        <v>53.88605957431426</v>
      </c>
      <c r="Q36" s="8" t="e">
        <f>M36-#REF!</f>
        <v>#REF!</v>
      </c>
    </row>
    <row r="37" spans="1:17" ht="21.95" customHeight="1" x14ac:dyDescent="0.2">
      <c r="A37" s="44">
        <v>21</v>
      </c>
      <c r="B37" s="52" t="s">
        <v>81</v>
      </c>
      <c r="C37" s="53">
        <v>179</v>
      </c>
      <c r="D37" s="53">
        <v>200.5</v>
      </c>
      <c r="E37" s="53">
        <v>6</v>
      </c>
      <c r="F37" s="53">
        <v>2.5</v>
      </c>
      <c r="G37" s="53">
        <f>SUM([1]Ahmednagar:Yavatmal!G29)</f>
        <v>71</v>
      </c>
      <c r="H37" s="53">
        <f>SUM([1]Ahmednagar:Yavatmal!H29)</f>
        <v>564</v>
      </c>
      <c r="I37" s="53">
        <f>SUM([1]Ahmednagar:Yavatmal!I29)</f>
        <v>108</v>
      </c>
      <c r="J37" s="53">
        <f>SUM([1]Ahmednagar:Yavatmal!J29)</f>
        <v>1281.46</v>
      </c>
      <c r="K37" s="36">
        <f t="shared" si="5"/>
        <v>281.29675810473816</v>
      </c>
      <c r="L37" s="37">
        <f t="shared" si="6"/>
        <v>51258.400000000009</v>
      </c>
      <c r="M37" s="38">
        <f t="shared" si="7"/>
        <v>203</v>
      </c>
      <c r="N37" s="38">
        <f>SUM([1]Ahmednagar:Yavatmal!N29)</f>
        <v>179</v>
      </c>
      <c r="O37" s="38">
        <f>SUM([1]Ahmednagar:Yavatmal!O29)</f>
        <v>1845.46</v>
      </c>
      <c r="P37" s="37">
        <f t="shared" si="8"/>
        <v>909.09359605911334</v>
      </c>
      <c r="Q37" s="8" t="e">
        <f>M37-#REF!</f>
        <v>#REF!</v>
      </c>
    </row>
    <row r="38" spans="1:17" ht="21.95" customHeight="1" x14ac:dyDescent="0.2">
      <c r="A38" s="51">
        <v>22</v>
      </c>
      <c r="B38" s="52" t="s">
        <v>82</v>
      </c>
      <c r="C38" s="54">
        <v>2836.3</v>
      </c>
      <c r="D38" s="54">
        <v>2483.6999999999998</v>
      </c>
      <c r="E38" s="54">
        <v>2140.6999999999998</v>
      </c>
      <c r="F38" s="54">
        <v>3015.4</v>
      </c>
      <c r="G38" s="54">
        <f>SUM([1]Ahmednagar:Yavatmal!G30)</f>
        <v>220</v>
      </c>
      <c r="H38" s="54">
        <f>SUM([1]Ahmednagar:Yavatmal!H30)</f>
        <v>1808</v>
      </c>
      <c r="I38" s="54">
        <f>SUM([1]Ahmednagar:Yavatmal!I30)</f>
        <v>381</v>
      </c>
      <c r="J38" s="54">
        <f>SUM([1]Ahmednagar:Yavatmal!J30)</f>
        <v>3799</v>
      </c>
      <c r="K38" s="36">
        <f t="shared" si="5"/>
        <v>72.794620928453526</v>
      </c>
      <c r="L38" s="37">
        <f t="shared" si="6"/>
        <v>125.98660210917292</v>
      </c>
      <c r="M38" s="38">
        <f t="shared" si="7"/>
        <v>5499.1</v>
      </c>
      <c r="N38" s="38">
        <f>SUM([1]Ahmednagar:Yavatmal!N30)</f>
        <v>601</v>
      </c>
      <c r="O38" s="38">
        <f>SUM([1]Ahmednagar:Yavatmal!O30)</f>
        <v>5607</v>
      </c>
      <c r="P38" s="37">
        <f t="shared" si="8"/>
        <v>101.9621392591515</v>
      </c>
      <c r="Q38" s="8" t="e">
        <f>M38-#REF!</f>
        <v>#REF!</v>
      </c>
    </row>
    <row r="39" spans="1:17" ht="21.95" customHeight="1" x14ac:dyDescent="0.2">
      <c r="A39" s="44">
        <v>23</v>
      </c>
      <c r="B39" s="52" t="s">
        <v>83</v>
      </c>
      <c r="C39" s="54">
        <v>912.6</v>
      </c>
      <c r="D39" s="54">
        <v>736.94</v>
      </c>
      <c r="E39" s="54">
        <v>432.4</v>
      </c>
      <c r="F39" s="54">
        <v>744.07</v>
      </c>
      <c r="G39" s="54">
        <f>SUM([1]Ahmednagar:Yavatmal!G31)</f>
        <v>70</v>
      </c>
      <c r="H39" s="54">
        <f>SUM([1]Ahmednagar:Yavatmal!H31)</f>
        <v>237</v>
      </c>
      <c r="I39" s="54">
        <f>SUM([1]Ahmednagar:Yavatmal!I31)</f>
        <v>76</v>
      </c>
      <c r="J39" s="54">
        <f>SUM([1]Ahmednagar:Yavatmal!J31)</f>
        <v>735.67</v>
      </c>
      <c r="K39" s="36">
        <f t="shared" si="5"/>
        <v>32.160013026840716</v>
      </c>
      <c r="L39" s="37">
        <f t="shared" si="6"/>
        <v>98.871073958095323</v>
      </c>
      <c r="M39" s="38">
        <f t="shared" si="7"/>
        <v>1481.0100000000002</v>
      </c>
      <c r="N39" s="38">
        <f>SUM([1]Ahmednagar:Yavatmal!N31)</f>
        <v>146</v>
      </c>
      <c r="O39" s="38">
        <f>SUM([1]Ahmednagar:Yavatmal!O31)</f>
        <v>972.67</v>
      </c>
      <c r="P39" s="37">
        <f t="shared" si="8"/>
        <v>65.676126427235459</v>
      </c>
      <c r="Q39" s="8" t="e">
        <f>M39-#REF!</f>
        <v>#REF!</v>
      </c>
    </row>
    <row r="40" spans="1:17" ht="21.95" customHeight="1" x14ac:dyDescent="0.2">
      <c r="A40" s="51">
        <v>24</v>
      </c>
      <c r="B40" s="52" t="s">
        <v>84</v>
      </c>
      <c r="C40" s="54">
        <v>8146.2</v>
      </c>
      <c r="D40" s="54">
        <v>7455.24</v>
      </c>
      <c r="E40" s="54">
        <v>3581.8</v>
      </c>
      <c r="F40" s="54">
        <v>3482.75</v>
      </c>
      <c r="G40" s="54">
        <f>SUM([1]Ahmednagar:Yavatmal!G32)</f>
        <v>1743</v>
      </c>
      <c r="H40" s="54">
        <f>SUM([1]Ahmednagar:Yavatmal!H32)</f>
        <v>2805.86</v>
      </c>
      <c r="I40" s="54">
        <f>SUM([1]Ahmednagar:Yavatmal!I32)</f>
        <v>138</v>
      </c>
      <c r="J40" s="54">
        <f>SUM([1]Ahmednagar:Yavatmal!J32)</f>
        <v>1610.85</v>
      </c>
      <c r="K40" s="36">
        <f t="shared" si="5"/>
        <v>37.636078784854682</v>
      </c>
      <c r="L40" s="37">
        <f t="shared" si="6"/>
        <v>46.252243198621777</v>
      </c>
      <c r="M40" s="38">
        <f t="shared" si="7"/>
        <v>10937.99</v>
      </c>
      <c r="N40" s="38">
        <f>SUM([1]Ahmednagar:Yavatmal!N32)</f>
        <v>1881</v>
      </c>
      <c r="O40" s="38">
        <f>SUM([1]Ahmednagar:Yavatmal!O32)</f>
        <v>4416.71</v>
      </c>
      <c r="P40" s="37">
        <f t="shared" si="8"/>
        <v>40.379539568055925</v>
      </c>
      <c r="Q40" s="8" t="e">
        <f>M40-#REF!</f>
        <v>#REF!</v>
      </c>
    </row>
    <row r="41" spans="1:17" ht="21.95" customHeight="1" x14ac:dyDescent="0.2">
      <c r="A41" s="44">
        <v>25</v>
      </c>
      <c r="B41" s="52" t="s">
        <v>85</v>
      </c>
      <c r="C41" s="54">
        <v>10550</v>
      </c>
      <c r="D41" s="54">
        <v>10235.48</v>
      </c>
      <c r="E41" s="54">
        <v>5313</v>
      </c>
      <c r="F41" s="54">
        <v>5888.98</v>
      </c>
      <c r="G41" s="54">
        <f>SUM([1]Ahmednagar:Yavatmal!G33)</f>
        <v>1681</v>
      </c>
      <c r="H41" s="54">
        <f>SUM([1]Ahmednagar:Yavatmal!H33)</f>
        <v>3367.69</v>
      </c>
      <c r="I41" s="54">
        <f>SUM([1]Ahmednagar:Yavatmal!I33)</f>
        <v>706</v>
      </c>
      <c r="J41" s="54">
        <f>SUM([1]Ahmednagar:Yavatmal!J33)</f>
        <v>2468.52</v>
      </c>
      <c r="K41" s="36">
        <f t="shared" si="5"/>
        <v>32.902120858034998</v>
      </c>
      <c r="L41" s="37">
        <f t="shared" si="6"/>
        <v>41.917615614248987</v>
      </c>
      <c r="M41" s="38">
        <f t="shared" si="7"/>
        <v>16124.46</v>
      </c>
      <c r="N41" s="38">
        <f>SUM([1]Ahmednagar:Yavatmal!N33)</f>
        <v>2387</v>
      </c>
      <c r="O41" s="38">
        <f>SUM([1]Ahmednagar:Yavatmal!O33)</f>
        <v>5836.21</v>
      </c>
      <c r="P41" s="37">
        <f t="shared" si="8"/>
        <v>36.194762491271028</v>
      </c>
      <c r="Q41" s="8" t="e">
        <f>M41-#REF!</f>
        <v>#REF!</v>
      </c>
    </row>
    <row r="42" spans="1:17" ht="21.95" customHeight="1" x14ac:dyDescent="0.2">
      <c r="A42" s="51">
        <v>26</v>
      </c>
      <c r="B42" s="45" t="s">
        <v>86</v>
      </c>
      <c r="C42" s="54">
        <v>12826.9</v>
      </c>
      <c r="D42" s="54">
        <v>3236</v>
      </c>
      <c r="E42" s="54">
        <v>6343.1</v>
      </c>
      <c r="F42" s="54">
        <v>1552.1</v>
      </c>
      <c r="G42" s="54">
        <f>SUM([1]Ahmednagar:Yavatmal!G34)</f>
        <v>2173</v>
      </c>
      <c r="H42" s="54">
        <f>SUM([1]Ahmednagar:Yavatmal!H34)</f>
        <v>1655.72</v>
      </c>
      <c r="I42" s="54">
        <f>SUM([1]Ahmednagar:Yavatmal!I34)</f>
        <v>3867</v>
      </c>
      <c r="J42" s="54">
        <f>SUM([1]Ahmednagar:Yavatmal!J34)</f>
        <v>4404</v>
      </c>
      <c r="K42" s="36">
        <f>(H42/D42)*100</f>
        <v>51.165636588380714</v>
      </c>
      <c r="L42" s="37">
        <f>(J42/F42)*100</f>
        <v>283.74460408478836</v>
      </c>
      <c r="M42" s="38">
        <f>D42+F42</f>
        <v>4788.1000000000004</v>
      </c>
      <c r="N42" s="38">
        <f>SUM([1]Ahmednagar:Yavatmal!N34)</f>
        <v>6040</v>
      </c>
      <c r="O42" s="38">
        <f>SUM([1]Ahmednagar:Yavatmal!O34)</f>
        <v>6059.72</v>
      </c>
      <c r="P42" s="37">
        <f>(O42/M42)*100</f>
        <v>126.5579248553706</v>
      </c>
      <c r="Q42" s="8" t="e">
        <f>M42-#REF!</f>
        <v>#REF!</v>
      </c>
    </row>
    <row r="43" spans="1:17" ht="21.95" customHeight="1" x14ac:dyDescent="0.25">
      <c r="A43" s="39"/>
      <c r="B43" s="40" t="s">
        <v>87</v>
      </c>
      <c r="C43" s="55">
        <f t="shared" ref="C43:J43" si="9">SUM(C29:C42)</f>
        <v>484338.8</v>
      </c>
      <c r="D43" s="55">
        <f t="shared" si="9"/>
        <v>425963.61999999994</v>
      </c>
      <c r="E43" s="55">
        <f t="shared" si="9"/>
        <v>228325.60000000003</v>
      </c>
      <c r="F43" s="55">
        <f t="shared" si="9"/>
        <v>229872.95</v>
      </c>
      <c r="G43" s="55">
        <f t="shared" si="9"/>
        <v>103068</v>
      </c>
      <c r="H43" s="55">
        <f t="shared" si="9"/>
        <v>213028.08999999997</v>
      </c>
      <c r="I43" s="55">
        <f t="shared" si="9"/>
        <v>86546</v>
      </c>
      <c r="J43" s="55">
        <f t="shared" si="9"/>
        <v>196027.51111309999</v>
      </c>
      <c r="K43" s="56">
        <f t="shared" ref="K43:K64" si="10">(H43/D43)*100</f>
        <v>50.010864777607068</v>
      </c>
      <c r="L43" s="57">
        <f t="shared" ref="L43:L52" si="11">(J43/F43)*100</f>
        <v>85.276458632083489</v>
      </c>
      <c r="M43" s="55">
        <f>SUM(M29:M42)</f>
        <v>655836.56999999995</v>
      </c>
      <c r="N43" s="55">
        <f>SUM(N29:N42)</f>
        <v>189614</v>
      </c>
      <c r="O43" s="55">
        <f>SUM(O29:O42)</f>
        <v>409055.60111310007</v>
      </c>
      <c r="P43" s="57">
        <f t="shared" ref="P43:P70" si="12">(O43/M43)*100</f>
        <v>62.371575454095229</v>
      </c>
      <c r="Q43" s="8" t="e">
        <f>M43-#REF!</f>
        <v>#REF!</v>
      </c>
    </row>
    <row r="44" spans="1:17" ht="21.95" customHeight="1" x14ac:dyDescent="0.2">
      <c r="A44" s="58">
        <v>27</v>
      </c>
      <c r="B44" s="59" t="s">
        <v>88</v>
      </c>
      <c r="C44" s="54">
        <f>SUM([1]Ahmednagar:Yavatmal!C36)</f>
        <v>1064</v>
      </c>
      <c r="D44" s="54">
        <f>SUM([1]Ahmednagar:Yavatmal!D36)</f>
        <v>922</v>
      </c>
      <c r="E44" s="54">
        <f>SUM([1]Ahmednagar:Yavatmal!E36)</f>
        <v>376</v>
      </c>
      <c r="F44" s="54">
        <f>SUM([1]Ahmednagar:Yavatmal!F36)</f>
        <v>244</v>
      </c>
      <c r="G44" s="54">
        <f>SUM([1]Ahmednagar:Yavatmal!G36)</f>
        <v>0</v>
      </c>
      <c r="H44" s="54">
        <f>SUM([1]Ahmednagar:Yavatmal!H36)</f>
        <v>0</v>
      </c>
      <c r="I44" s="54">
        <f>SUM([1]Ahmednagar:Yavatmal!I36)</f>
        <v>0</v>
      </c>
      <c r="J44" s="54">
        <f>SUM([1]Ahmednagar:Yavatmal!J36)</f>
        <v>0</v>
      </c>
      <c r="K44" s="36">
        <f t="shared" si="10"/>
        <v>0</v>
      </c>
      <c r="L44" s="37">
        <f t="shared" si="11"/>
        <v>0</v>
      </c>
      <c r="M44" s="38">
        <f>SUM([1]Ahmednagar:Yavatmal!M36)</f>
        <v>1166</v>
      </c>
      <c r="N44" s="38">
        <f>SUM([1]Ahmednagar:Yavatmal!N36)</f>
        <v>0</v>
      </c>
      <c r="O44" s="38">
        <f>SUM([1]Ahmednagar:Yavatmal!O36)</f>
        <v>0</v>
      </c>
      <c r="P44" s="38">
        <f>(O44/M44)*100</f>
        <v>0</v>
      </c>
      <c r="Q44" s="8" t="e">
        <f>M44-#REF!</f>
        <v>#REF!</v>
      </c>
    </row>
    <row r="45" spans="1:17" ht="21.95" customHeight="1" x14ac:dyDescent="0.2">
      <c r="A45" s="58">
        <v>28</v>
      </c>
      <c r="B45" s="59" t="s">
        <v>89</v>
      </c>
      <c r="C45" s="54">
        <f>SUM([1]Ahmednagar:Yavatmal!C37)</f>
        <v>0</v>
      </c>
      <c r="D45" s="54">
        <f>SUM([1]Ahmednagar:Yavatmal!D37)</f>
        <v>0</v>
      </c>
      <c r="E45" s="54">
        <f>SUM([1]Ahmednagar:Yavatmal!E37)</f>
        <v>2</v>
      </c>
      <c r="F45" s="54">
        <f>SUM([1]Ahmednagar:Yavatmal!F37)</f>
        <v>1</v>
      </c>
      <c r="G45" s="54">
        <f>SUM([1]Ahmednagar:Yavatmal!G37)</f>
        <v>0</v>
      </c>
      <c r="H45" s="54">
        <f>SUM([1]Ahmednagar:Yavatmal!H37)</f>
        <v>0</v>
      </c>
      <c r="I45" s="54">
        <f>SUM([1]Ahmednagar:Yavatmal!I37)</f>
        <v>0</v>
      </c>
      <c r="J45" s="54">
        <f>SUM([1]Ahmednagar:Yavatmal!J37)</f>
        <v>0</v>
      </c>
      <c r="K45" s="36" t="e">
        <f t="shared" si="10"/>
        <v>#DIV/0!</v>
      </c>
      <c r="L45" s="37">
        <f t="shared" si="11"/>
        <v>0</v>
      </c>
      <c r="M45" s="38">
        <f>SUM([1]Ahmednagar:Yavatmal!M37)</f>
        <v>1</v>
      </c>
      <c r="N45" s="38">
        <f>SUM([1]Ahmednagar:Yavatmal!N37)</f>
        <v>0</v>
      </c>
      <c r="O45" s="38">
        <f>SUM([1]Ahmednagar:Yavatmal!O37)</f>
        <v>0</v>
      </c>
      <c r="P45" s="38">
        <f t="shared" ref="P45:P52" si="13">(O45/M45)*100</f>
        <v>0</v>
      </c>
      <c r="Q45" s="8" t="e">
        <f>M45-#REF!</f>
        <v>#REF!</v>
      </c>
    </row>
    <row r="46" spans="1:17" ht="21.95" customHeight="1" x14ac:dyDescent="0.2">
      <c r="A46" s="58">
        <v>29</v>
      </c>
      <c r="B46" s="59" t="s">
        <v>90</v>
      </c>
      <c r="C46" s="54">
        <f>SUM([1]Ahmednagar:Yavatmal!C38)</f>
        <v>1407</v>
      </c>
      <c r="D46" s="54">
        <f>SUM([1]Ahmednagar:Yavatmal!D38)</f>
        <v>951</v>
      </c>
      <c r="E46" s="54">
        <f>SUM([1]Ahmednagar:Yavatmal!E38)</f>
        <v>262</v>
      </c>
      <c r="F46" s="54">
        <f>SUM([1]Ahmednagar:Yavatmal!F38)</f>
        <v>162</v>
      </c>
      <c r="G46" s="54">
        <f>SUM([1]Ahmednagar:Yavatmal!G38)</f>
        <v>0</v>
      </c>
      <c r="H46" s="54">
        <f>SUM([1]Ahmednagar:Yavatmal!H38)</f>
        <v>0</v>
      </c>
      <c r="I46" s="54">
        <f>SUM([1]Ahmednagar:Yavatmal!I38)</f>
        <v>0</v>
      </c>
      <c r="J46" s="54">
        <f>SUM([1]Ahmednagar:Yavatmal!J38)</f>
        <v>0</v>
      </c>
      <c r="K46" s="36">
        <f t="shared" si="10"/>
        <v>0</v>
      </c>
      <c r="L46" s="37">
        <f t="shared" si="11"/>
        <v>0</v>
      </c>
      <c r="M46" s="38">
        <f>SUM([1]Ahmednagar:Yavatmal!M38)</f>
        <v>1113</v>
      </c>
      <c r="N46" s="38">
        <f>SUM([1]Ahmednagar:Yavatmal!N38)</f>
        <v>0</v>
      </c>
      <c r="O46" s="38">
        <f>SUM([1]Ahmednagar:Yavatmal!O38)</f>
        <v>0</v>
      </c>
      <c r="P46" s="38">
        <f t="shared" si="13"/>
        <v>0</v>
      </c>
      <c r="Q46" s="8" t="e">
        <f>M46-#REF!</f>
        <v>#REF!</v>
      </c>
    </row>
    <row r="47" spans="1:17" ht="21.95" customHeight="1" x14ac:dyDescent="0.2">
      <c r="A47" s="58">
        <v>30</v>
      </c>
      <c r="B47" s="59" t="s">
        <v>91</v>
      </c>
      <c r="C47" s="54">
        <f>SUM([1]Ahmednagar:Yavatmal!C39)</f>
        <v>453</v>
      </c>
      <c r="D47" s="54">
        <f>SUM([1]Ahmednagar:Yavatmal!D39)</f>
        <v>604</v>
      </c>
      <c r="E47" s="54">
        <f>SUM([1]Ahmednagar:Yavatmal!E39)</f>
        <v>186</v>
      </c>
      <c r="F47" s="54">
        <f>SUM([1]Ahmednagar:Yavatmal!F39)</f>
        <v>50</v>
      </c>
      <c r="G47" s="54">
        <f>SUM([1]Ahmednagar:Yavatmal!G39)</f>
        <v>21</v>
      </c>
      <c r="H47" s="54">
        <f>SUM([1]Ahmednagar:Yavatmal!H39)</f>
        <v>23</v>
      </c>
      <c r="I47" s="54">
        <f>SUM([1]Ahmednagar:Yavatmal!I39)</f>
        <v>0</v>
      </c>
      <c r="J47" s="54">
        <f>SUM([1]Ahmednagar:Yavatmal!J39)</f>
        <v>0</v>
      </c>
      <c r="K47" s="36">
        <f t="shared" si="10"/>
        <v>3.8079470198675498</v>
      </c>
      <c r="L47" s="37">
        <f t="shared" si="11"/>
        <v>0</v>
      </c>
      <c r="M47" s="38">
        <f>SUM([1]Ahmednagar:Yavatmal!M39)</f>
        <v>654</v>
      </c>
      <c r="N47" s="38">
        <f>SUM([1]Ahmednagar:Yavatmal!N39)</f>
        <v>21</v>
      </c>
      <c r="O47" s="38">
        <f>SUM([1]Ahmednagar:Yavatmal!O39)</f>
        <v>23</v>
      </c>
      <c r="P47" s="38">
        <f t="shared" si="13"/>
        <v>3.5168195718654434</v>
      </c>
      <c r="Q47" s="8" t="e">
        <f>M47-#REF!</f>
        <v>#REF!</v>
      </c>
    </row>
    <row r="48" spans="1:17" ht="21.95" customHeight="1" x14ac:dyDescent="0.2">
      <c r="A48" s="58">
        <v>31</v>
      </c>
      <c r="B48" s="59" t="s">
        <v>92</v>
      </c>
      <c r="C48" s="54">
        <f>SUM([1]Ahmednagar:Yavatmal!C40)</f>
        <v>79</v>
      </c>
      <c r="D48" s="54">
        <f>SUM([1]Ahmednagar:Yavatmal!D40)</f>
        <v>25</v>
      </c>
      <c r="E48" s="54">
        <f>SUM([1]Ahmednagar:Yavatmal!E40)</f>
        <v>2</v>
      </c>
      <c r="F48" s="54">
        <f>SUM([1]Ahmednagar:Yavatmal!F40)</f>
        <v>1</v>
      </c>
      <c r="G48" s="54">
        <f>SUM([1]Ahmednagar:Yavatmal!G40)</f>
        <v>0</v>
      </c>
      <c r="H48" s="54">
        <f>SUM([1]Ahmednagar:Yavatmal!H40)</f>
        <v>0</v>
      </c>
      <c r="I48" s="54">
        <f>SUM([1]Ahmednagar:Yavatmal!I40)</f>
        <v>0</v>
      </c>
      <c r="J48" s="54">
        <f>SUM([1]Ahmednagar:Yavatmal!J40)</f>
        <v>0</v>
      </c>
      <c r="K48" s="36">
        <f t="shared" si="10"/>
        <v>0</v>
      </c>
      <c r="L48" s="37">
        <f t="shared" si="11"/>
        <v>0</v>
      </c>
      <c r="M48" s="38">
        <f>SUM([1]Ahmednagar:Yavatmal!M40)</f>
        <v>26</v>
      </c>
      <c r="N48" s="38">
        <f>SUM([1]Ahmednagar:Yavatmal!N40)</f>
        <v>0</v>
      </c>
      <c r="O48" s="38">
        <f>SUM([1]Ahmednagar:Yavatmal!O40)</f>
        <v>0</v>
      </c>
      <c r="P48" s="38">
        <f t="shared" si="13"/>
        <v>0</v>
      </c>
      <c r="Q48" s="8" t="e">
        <f>M48-#REF!</f>
        <v>#REF!</v>
      </c>
    </row>
    <row r="49" spans="1:17" ht="21.95" customHeight="1" x14ac:dyDescent="0.2">
      <c r="A49" s="58">
        <v>32</v>
      </c>
      <c r="B49" s="59" t="s">
        <v>93</v>
      </c>
      <c r="C49" s="54">
        <f>SUM([1]Ahmednagar:Yavatmal!C41)</f>
        <v>0</v>
      </c>
      <c r="D49" s="54">
        <f>SUM([1]Ahmednagar:Yavatmal!D41)</f>
        <v>0</v>
      </c>
      <c r="E49" s="54">
        <f>SUM([1]Ahmednagar:Yavatmal!E41)</f>
        <v>3</v>
      </c>
      <c r="F49" s="54">
        <f>SUM([1]Ahmednagar:Yavatmal!F41)</f>
        <v>1</v>
      </c>
      <c r="G49" s="54">
        <f>SUM([1]Ahmednagar:Yavatmal!G41)</f>
        <v>0</v>
      </c>
      <c r="H49" s="54">
        <f>SUM([1]Ahmednagar:Yavatmal!H41)</f>
        <v>0</v>
      </c>
      <c r="I49" s="54">
        <f>SUM([1]Ahmednagar:Yavatmal!I41)</f>
        <v>0</v>
      </c>
      <c r="J49" s="54">
        <f>SUM([1]Ahmednagar:Yavatmal!J41)</f>
        <v>0</v>
      </c>
      <c r="K49" s="36" t="e">
        <f t="shared" si="10"/>
        <v>#DIV/0!</v>
      </c>
      <c r="L49" s="37">
        <f t="shared" si="11"/>
        <v>0</v>
      </c>
      <c r="M49" s="38">
        <f>SUM([1]Ahmednagar:Yavatmal!M41)</f>
        <v>1</v>
      </c>
      <c r="N49" s="38">
        <f>SUM([1]Ahmednagar:Yavatmal!N41)</f>
        <v>0</v>
      </c>
      <c r="O49" s="38">
        <f>SUM([1]Ahmednagar:Yavatmal!O41)</f>
        <v>0</v>
      </c>
      <c r="P49" s="38">
        <f t="shared" si="13"/>
        <v>0</v>
      </c>
      <c r="Q49" s="8" t="e">
        <f>M49-#REF!</f>
        <v>#REF!</v>
      </c>
    </row>
    <row r="50" spans="1:17" ht="21.95" customHeight="1" x14ac:dyDescent="0.2">
      <c r="A50" s="58">
        <v>33</v>
      </c>
      <c r="B50" s="59" t="s">
        <v>94</v>
      </c>
      <c r="C50" s="54">
        <f>SUM([1]Ahmednagar:Yavatmal!C42)</f>
        <v>6</v>
      </c>
      <c r="D50" s="54">
        <f>SUM([1]Ahmednagar:Yavatmal!D42)</f>
        <v>1</v>
      </c>
      <c r="E50" s="54">
        <f>SUM([1]Ahmednagar:Yavatmal!E42)</f>
        <v>2</v>
      </c>
      <c r="F50" s="54">
        <f>SUM([1]Ahmednagar:Yavatmal!F42)</f>
        <v>1</v>
      </c>
      <c r="G50" s="54">
        <f>SUM([1]Ahmednagar:Yavatmal!G42)</f>
        <v>0</v>
      </c>
      <c r="H50" s="54">
        <f>SUM([1]Ahmednagar:Yavatmal!H42)</f>
        <v>0</v>
      </c>
      <c r="I50" s="54">
        <f>SUM([1]Ahmednagar:Yavatmal!I42)</f>
        <v>0</v>
      </c>
      <c r="J50" s="54">
        <f>SUM([1]Ahmednagar:Yavatmal!J42)</f>
        <v>0</v>
      </c>
      <c r="K50" s="36">
        <f t="shared" si="10"/>
        <v>0</v>
      </c>
      <c r="L50" s="37">
        <f t="shared" si="11"/>
        <v>0</v>
      </c>
      <c r="M50" s="38">
        <f>SUM([1]Ahmednagar:Yavatmal!M42)</f>
        <v>2</v>
      </c>
      <c r="N50" s="38">
        <f>SUM([1]Ahmednagar:Yavatmal!N42)</f>
        <v>0</v>
      </c>
      <c r="O50" s="38">
        <f>SUM([1]Ahmednagar:Yavatmal!O42)</f>
        <v>0</v>
      </c>
      <c r="P50" s="38">
        <f t="shared" si="13"/>
        <v>0</v>
      </c>
      <c r="Q50" s="8" t="e">
        <f>M50-#REF!</f>
        <v>#REF!</v>
      </c>
    </row>
    <row r="51" spans="1:17" ht="21.95" customHeight="1" x14ac:dyDescent="0.2">
      <c r="A51" s="58">
        <v>34</v>
      </c>
      <c r="B51" s="59" t="s">
        <v>95</v>
      </c>
      <c r="C51" s="54">
        <f>SUM([1]Ahmednagar:Yavatmal!C43)</f>
        <v>121</v>
      </c>
      <c r="D51" s="54">
        <f>SUM([1]Ahmednagar:Yavatmal!D43)</f>
        <v>18</v>
      </c>
      <c r="E51" s="54">
        <f>SUM([1]Ahmednagar:Yavatmal!E43)</f>
        <v>2</v>
      </c>
      <c r="F51" s="54">
        <f>SUM([1]Ahmednagar:Yavatmal!F43)</f>
        <v>1</v>
      </c>
      <c r="G51" s="54">
        <f>SUM([1]Ahmednagar:Yavatmal!G43)</f>
        <v>0</v>
      </c>
      <c r="H51" s="54">
        <f>SUM([1]Ahmednagar:Yavatmal!H43)</f>
        <v>0</v>
      </c>
      <c r="I51" s="54">
        <f>SUM([1]Ahmednagar:Yavatmal!I43)</f>
        <v>0</v>
      </c>
      <c r="J51" s="54">
        <f>SUM([1]Ahmednagar:Yavatmal!J43)</f>
        <v>0</v>
      </c>
      <c r="K51" s="36">
        <f t="shared" si="10"/>
        <v>0</v>
      </c>
      <c r="L51" s="37">
        <f t="shared" si="11"/>
        <v>0</v>
      </c>
      <c r="M51" s="38">
        <f>SUM([1]Ahmednagar:Yavatmal!M43)</f>
        <v>19</v>
      </c>
      <c r="N51" s="38">
        <f>SUM([1]Ahmednagar:Yavatmal!N43)</f>
        <v>0</v>
      </c>
      <c r="O51" s="38">
        <f>SUM([1]Ahmednagar:Yavatmal!O43)</f>
        <v>0</v>
      </c>
      <c r="P51" s="38">
        <f t="shared" si="13"/>
        <v>0</v>
      </c>
      <c r="Q51" s="8" t="e">
        <f>M51-#REF!</f>
        <v>#REF!</v>
      </c>
    </row>
    <row r="52" spans="1:17" ht="21.95" customHeight="1" x14ac:dyDescent="0.2">
      <c r="A52" s="58">
        <v>35</v>
      </c>
      <c r="B52" s="45" t="s">
        <v>96</v>
      </c>
      <c r="C52" s="54">
        <f>SUM([1]Ahmednagar:Yavatmal!C44)</f>
        <v>423</v>
      </c>
      <c r="D52" s="54">
        <f>SUM([1]Ahmednagar:Yavatmal!D44)</f>
        <v>493</v>
      </c>
      <c r="E52" s="54">
        <f>SUM([1]Ahmednagar:Yavatmal!E44)</f>
        <v>145</v>
      </c>
      <c r="F52" s="54">
        <f>SUM([1]Ahmednagar:Yavatmal!F44)</f>
        <v>81</v>
      </c>
      <c r="G52" s="54">
        <f>SUM([1]Ahmednagar:Yavatmal!G44)</f>
        <v>0</v>
      </c>
      <c r="H52" s="54">
        <f>SUM([1]Ahmednagar:Yavatmal!H44)</f>
        <v>0</v>
      </c>
      <c r="I52" s="54">
        <f>SUM([1]Ahmednagar:Yavatmal!I44)</f>
        <v>0</v>
      </c>
      <c r="J52" s="54">
        <f>SUM([1]Ahmednagar:Yavatmal!J44)</f>
        <v>0</v>
      </c>
      <c r="K52" s="48">
        <f t="shared" si="10"/>
        <v>0</v>
      </c>
      <c r="L52" s="49">
        <f t="shared" si="11"/>
        <v>0</v>
      </c>
      <c r="M52" s="50">
        <f>SUM([1]Ahmednagar:Yavatmal!M44)</f>
        <v>574</v>
      </c>
      <c r="N52" s="50">
        <f>SUM([1]Ahmednagar:Yavatmal!N44)</f>
        <v>0</v>
      </c>
      <c r="O52" s="50">
        <f>SUM([1]Ahmednagar:Yavatmal!O44)</f>
        <v>0</v>
      </c>
      <c r="P52" s="38">
        <f t="shared" si="13"/>
        <v>0</v>
      </c>
      <c r="Q52" s="8" t="e">
        <f>M52-#REF!</f>
        <v>#REF!</v>
      </c>
    </row>
    <row r="53" spans="1:17" ht="21.95" customHeight="1" x14ac:dyDescent="0.25">
      <c r="A53" s="60"/>
      <c r="B53" s="61" t="s">
        <v>97</v>
      </c>
      <c r="C53" s="62">
        <f t="shared" ref="C53:J53" si="14">SUM(C44:C52)</f>
        <v>3553</v>
      </c>
      <c r="D53" s="62">
        <f t="shared" si="14"/>
        <v>3014</v>
      </c>
      <c r="E53" s="62">
        <f t="shared" si="14"/>
        <v>980</v>
      </c>
      <c r="F53" s="62">
        <f t="shared" si="14"/>
        <v>542</v>
      </c>
      <c r="G53" s="62">
        <f t="shared" si="14"/>
        <v>21</v>
      </c>
      <c r="H53" s="62">
        <f t="shared" si="14"/>
        <v>23</v>
      </c>
      <c r="I53" s="62">
        <f t="shared" si="14"/>
        <v>0</v>
      </c>
      <c r="J53" s="62">
        <f t="shared" si="14"/>
        <v>0</v>
      </c>
      <c r="K53" s="63">
        <f t="shared" si="10"/>
        <v>0.76310550763105511</v>
      </c>
      <c r="L53" s="62">
        <f>SUM(L44:L52)</f>
        <v>0</v>
      </c>
      <c r="M53" s="62">
        <f>SUM(M44:M52)</f>
        <v>3556</v>
      </c>
      <c r="N53" s="62">
        <f>SUM(N44:N52)</f>
        <v>21</v>
      </c>
      <c r="O53" s="62">
        <f>SUM(O44:O52)</f>
        <v>23</v>
      </c>
      <c r="P53" s="62">
        <f t="shared" si="12"/>
        <v>0.64679415073115865</v>
      </c>
      <c r="Q53" s="8" t="e">
        <f>M53-#REF!</f>
        <v>#REF!</v>
      </c>
    </row>
    <row r="54" spans="1:17" ht="21.95" customHeight="1" x14ac:dyDescent="0.2">
      <c r="A54" s="64">
        <v>36</v>
      </c>
      <c r="B54" s="65" t="s">
        <v>98</v>
      </c>
      <c r="C54" s="54">
        <f>SUM([1]Ahmednagar:Yavatmal!C46)</f>
        <v>0</v>
      </c>
      <c r="D54" s="54">
        <f>SUM([1]Ahmednagar:Yavatmal!D46)</f>
        <v>0</v>
      </c>
      <c r="E54" s="54">
        <f>SUM([1]Ahmednagar:Yavatmal!E46)</f>
        <v>5</v>
      </c>
      <c r="F54" s="54">
        <f>SUM([1]Ahmednagar:Yavatmal!F46)</f>
        <v>2</v>
      </c>
      <c r="G54" s="54">
        <f>SUM([1]Ahmednagar:Yavatmal!G46)</f>
        <v>0</v>
      </c>
      <c r="H54" s="54">
        <f>SUM([1]Ahmednagar:Yavatmal!H46)</f>
        <v>0</v>
      </c>
      <c r="I54" s="54">
        <f>SUM([1]Ahmednagar:Yavatmal!I46)</f>
        <v>0</v>
      </c>
      <c r="J54" s="54">
        <f>SUM([1]Ahmednagar:Yavatmal!J46)</f>
        <v>0</v>
      </c>
      <c r="K54" s="48" t="e">
        <f>(H54/D54)*100</f>
        <v>#DIV/0!</v>
      </c>
      <c r="L54" s="49">
        <f>(J54/F54)*100</f>
        <v>0</v>
      </c>
      <c r="M54" s="50">
        <f>D54+F54</f>
        <v>2</v>
      </c>
      <c r="N54" s="38">
        <f>SUM([1]Ahmednagar:Yavatmal!N46)</f>
        <v>0</v>
      </c>
      <c r="O54" s="38">
        <f>SUM([1]Ahmednagar:Yavatmal!O46)</f>
        <v>0</v>
      </c>
      <c r="P54" s="49">
        <f>(O54/M54)*100</f>
        <v>0</v>
      </c>
      <c r="Q54" s="8" t="e">
        <f>M54-#REF!</f>
        <v>#REF!</v>
      </c>
    </row>
    <row r="55" spans="1:17" ht="21.95" customHeight="1" x14ac:dyDescent="0.25">
      <c r="A55" s="60"/>
      <c r="B55" s="66" t="s">
        <v>99</v>
      </c>
      <c r="C55" s="67">
        <f>C54</f>
        <v>0</v>
      </c>
      <c r="D55" s="67">
        <f t="shared" ref="D55:J55" si="15">D54</f>
        <v>0</v>
      </c>
      <c r="E55" s="67">
        <f t="shared" si="15"/>
        <v>5</v>
      </c>
      <c r="F55" s="67">
        <f t="shared" si="15"/>
        <v>2</v>
      </c>
      <c r="G55" s="67">
        <f t="shared" si="15"/>
        <v>0</v>
      </c>
      <c r="H55" s="67">
        <f t="shared" si="15"/>
        <v>0</v>
      </c>
      <c r="I55" s="67">
        <f t="shared" si="15"/>
        <v>0</v>
      </c>
      <c r="J55" s="67">
        <f t="shared" si="15"/>
        <v>0</v>
      </c>
      <c r="K55" s="63" t="e">
        <f>(H55/D55)*100</f>
        <v>#DIV/0!</v>
      </c>
      <c r="L55" s="62">
        <f>SUM(L46:L54)</f>
        <v>0</v>
      </c>
      <c r="M55" s="62">
        <f>M54</f>
        <v>2</v>
      </c>
      <c r="N55" s="62">
        <f>N54</f>
        <v>0</v>
      </c>
      <c r="O55" s="62">
        <f>O54</f>
        <v>0</v>
      </c>
      <c r="P55" s="62">
        <f t="shared" si="12"/>
        <v>0</v>
      </c>
      <c r="Q55" s="8" t="e">
        <f>M55-#REF!</f>
        <v>#REF!</v>
      </c>
    </row>
    <row r="56" spans="1:17" ht="21.95" customHeight="1" x14ac:dyDescent="0.2">
      <c r="A56" s="64">
        <v>37</v>
      </c>
      <c r="B56" s="65" t="s">
        <v>100</v>
      </c>
      <c r="C56" s="68">
        <v>0</v>
      </c>
      <c r="D56" s="38">
        <f>SUM([1]Ahmednagar:Yavatmal!C48)</f>
        <v>0</v>
      </c>
      <c r="E56" s="38">
        <v>0</v>
      </c>
      <c r="F56" s="38">
        <f>SUM([1]Ahmednagar:Yavatmal!E48)</f>
        <v>0</v>
      </c>
      <c r="G56" s="38">
        <f>SUM([1]Ahmednagar:Yavatmal!G48)</f>
        <v>0</v>
      </c>
      <c r="H56" s="38">
        <f>SUM([1]Ahmednagar:Yavatmal!H48)</f>
        <v>0</v>
      </c>
      <c r="I56" s="38">
        <f>SUM([1]Ahmednagar:Yavatmal!I48)</f>
        <v>0</v>
      </c>
      <c r="J56" s="38">
        <f>SUM([1]Ahmednagar:Yavatmal!J48)</f>
        <v>0</v>
      </c>
      <c r="K56" s="48" t="e">
        <f>(H56/D56)*100</f>
        <v>#DIV/0!</v>
      </c>
      <c r="L56" s="49" t="e">
        <f>(J56/F56)*100</f>
        <v>#DIV/0!</v>
      </c>
      <c r="M56" s="50">
        <f>D56+F56</f>
        <v>0</v>
      </c>
      <c r="N56" s="38">
        <f>SUM([1]Ahmednagar:Yavatmal!N48)</f>
        <v>0</v>
      </c>
      <c r="O56" s="38">
        <f>SUM([1]Ahmednagar:Yavatmal!O48)</f>
        <v>0</v>
      </c>
      <c r="P56" s="49" t="e">
        <f>(O56/M56)*100</f>
        <v>#DIV/0!</v>
      </c>
      <c r="Q56" s="8" t="e">
        <f>M56-#REF!</f>
        <v>#REF!</v>
      </c>
    </row>
    <row r="57" spans="1:17" ht="21.95" customHeight="1" x14ac:dyDescent="0.25">
      <c r="A57" s="60"/>
      <c r="B57" s="66" t="s">
        <v>101</v>
      </c>
      <c r="C57" s="69">
        <f>C56</f>
        <v>0</v>
      </c>
      <c r="D57" s="69">
        <f t="shared" ref="D57:J57" si="16">D56</f>
        <v>0</v>
      </c>
      <c r="E57" s="69">
        <f t="shared" si="16"/>
        <v>0</v>
      </c>
      <c r="F57" s="69">
        <f t="shared" si="16"/>
        <v>0</v>
      </c>
      <c r="G57" s="69">
        <f t="shared" si="16"/>
        <v>0</v>
      </c>
      <c r="H57" s="69">
        <f t="shared" si="16"/>
        <v>0</v>
      </c>
      <c r="I57" s="69">
        <f t="shared" si="16"/>
        <v>0</v>
      </c>
      <c r="J57" s="69">
        <f t="shared" si="16"/>
        <v>0</v>
      </c>
      <c r="K57" s="63" t="e">
        <f>(H57/D57)*100</f>
        <v>#DIV/0!</v>
      </c>
      <c r="L57" s="62" t="e">
        <f>SUM(L48:L56)</f>
        <v>#DIV/0!</v>
      </c>
      <c r="M57" s="62">
        <f>M56</f>
        <v>0</v>
      </c>
      <c r="N57" s="62">
        <f>N56</f>
        <v>0</v>
      </c>
      <c r="O57" s="62">
        <f>O56</f>
        <v>0</v>
      </c>
      <c r="P57" s="62" t="e">
        <f>(O57/M57)*100</f>
        <v>#DIV/0!</v>
      </c>
      <c r="Q57" s="8" t="e">
        <f>M57-#REF!</f>
        <v>#REF!</v>
      </c>
    </row>
    <row r="58" spans="1:17" ht="21.95" customHeight="1" x14ac:dyDescent="0.2">
      <c r="A58" s="4">
        <v>38</v>
      </c>
      <c r="B58" s="33" t="s">
        <v>102</v>
      </c>
      <c r="C58" s="54">
        <v>255494</v>
      </c>
      <c r="D58" s="54">
        <v>178618.6</v>
      </c>
      <c r="E58" s="54">
        <v>81504</v>
      </c>
      <c r="F58" s="54">
        <v>64598</v>
      </c>
      <c r="G58" s="54">
        <f>SUM([1]Ahmednagar:Yavatmal!G50)</f>
        <v>234709</v>
      </c>
      <c r="H58" s="54">
        <f>SUM([1]Ahmednagar:Yavatmal!H50)</f>
        <v>183001.15</v>
      </c>
      <c r="I58" s="54">
        <f>SUM([1]Ahmednagar:Yavatmal!I50)</f>
        <v>35472</v>
      </c>
      <c r="J58" s="54">
        <f>SUM([1]Ahmednagar:Yavatmal!J50)</f>
        <v>35706.343500000003</v>
      </c>
      <c r="K58" s="36">
        <f t="shared" si="10"/>
        <v>102.45357986234356</v>
      </c>
      <c r="L58" s="37">
        <f t="shared" ref="L58:L64" si="17">(J58/F58)*100</f>
        <v>55.274688844855881</v>
      </c>
      <c r="M58" s="38">
        <f t="shared" ref="M58:M63" si="18">D58+F58</f>
        <v>243216.6</v>
      </c>
      <c r="N58" s="38">
        <f>SUM([1]Ahmednagar:Yavatmal!N50)</f>
        <v>270181</v>
      </c>
      <c r="O58" s="38">
        <f>SUM([1]Ahmednagar:Yavatmal!O50)</f>
        <v>218707.49349999998</v>
      </c>
      <c r="P58" s="37">
        <f t="shared" si="12"/>
        <v>89.922930219401138</v>
      </c>
      <c r="Q58" s="8" t="e">
        <f>M58-#REF!</f>
        <v>#REF!</v>
      </c>
    </row>
    <row r="59" spans="1:17" ht="21.95" customHeight="1" x14ac:dyDescent="0.2">
      <c r="A59" s="70">
        <v>39</v>
      </c>
      <c r="B59" s="45" t="s">
        <v>103</v>
      </c>
      <c r="C59" s="54">
        <v>114078.7</v>
      </c>
      <c r="D59" s="54">
        <v>92101.95</v>
      </c>
      <c r="E59" s="54">
        <v>44832.3</v>
      </c>
      <c r="F59" s="54">
        <v>35141.949999999997</v>
      </c>
      <c r="G59" s="54">
        <f>SUM([1]Ahmednagar:Yavatmal!G51)</f>
        <v>79166</v>
      </c>
      <c r="H59" s="54">
        <f>SUM([1]Ahmednagar:Yavatmal!H51)</f>
        <v>84356.989999999991</v>
      </c>
      <c r="I59" s="54">
        <f>SUM([1]Ahmednagar:Yavatmal!I51)</f>
        <v>17893</v>
      </c>
      <c r="J59" s="54">
        <f>SUM([1]Ahmednagar:Yavatmal!J51)</f>
        <v>23417.953502799635</v>
      </c>
      <c r="K59" s="48">
        <f t="shared" si="10"/>
        <v>91.590883797791463</v>
      </c>
      <c r="L59" s="49">
        <f t="shared" si="17"/>
        <v>66.638173188453223</v>
      </c>
      <c r="M59" s="38">
        <f t="shared" si="18"/>
        <v>127243.9</v>
      </c>
      <c r="N59" s="38">
        <f>SUM([1]Ahmednagar:Yavatmal!N51)</f>
        <v>97059</v>
      </c>
      <c r="O59" s="38">
        <f>SUM([1]Ahmednagar:Yavatmal!O51)</f>
        <v>107774.94350279967</v>
      </c>
      <c r="P59" s="49">
        <f t="shared" si="12"/>
        <v>84.69949718831289</v>
      </c>
      <c r="Q59" s="8" t="e">
        <f>M59-#REF!</f>
        <v>#REF!</v>
      </c>
    </row>
    <row r="60" spans="1:17" ht="21.95" customHeight="1" x14ac:dyDescent="0.25">
      <c r="A60" s="71" t="s">
        <v>104</v>
      </c>
      <c r="B60" s="71" t="s">
        <v>105</v>
      </c>
      <c r="C60" s="55">
        <f t="shared" ref="C60:J60" si="19">C58+C59</f>
        <v>369572.7</v>
      </c>
      <c r="D60" s="55">
        <f t="shared" si="19"/>
        <v>270720.55</v>
      </c>
      <c r="E60" s="55">
        <f t="shared" si="19"/>
        <v>126336.3</v>
      </c>
      <c r="F60" s="55">
        <f t="shared" si="19"/>
        <v>99739.95</v>
      </c>
      <c r="G60" s="55">
        <f t="shared" si="19"/>
        <v>313875</v>
      </c>
      <c r="H60" s="55">
        <f t="shared" si="19"/>
        <v>267358.14</v>
      </c>
      <c r="I60" s="55">
        <f t="shared" si="19"/>
        <v>53365</v>
      </c>
      <c r="J60" s="55">
        <f t="shared" si="19"/>
        <v>59124.297002799634</v>
      </c>
      <c r="K60" s="56">
        <f t="shared" si="10"/>
        <v>98.757977552867715</v>
      </c>
      <c r="L60" s="72">
        <f t="shared" si="17"/>
        <v>59.278450613620358</v>
      </c>
      <c r="M60" s="55">
        <f>SUM(M58:M59)</f>
        <v>370460.5</v>
      </c>
      <c r="N60" s="72">
        <f>SUM([1]Ahmednagar:Yavatmal!N52)</f>
        <v>367240</v>
      </c>
      <c r="O60" s="55">
        <f>SUM([1]Ahmednagar:Yavatmal!O52)</f>
        <v>326482.43700279959</v>
      </c>
      <c r="P60" s="55">
        <f t="shared" si="12"/>
        <v>88.128811844393553</v>
      </c>
      <c r="Q60" s="8" t="e">
        <f>M60-#REF!</f>
        <v>#REF!</v>
      </c>
    </row>
    <row r="61" spans="1:17" ht="21.95" customHeight="1" x14ac:dyDescent="0.2">
      <c r="A61" s="4">
        <v>40</v>
      </c>
      <c r="B61" s="33" t="s">
        <v>106</v>
      </c>
      <c r="C61" s="54">
        <v>1844492.5</v>
      </c>
      <c r="D61" s="54">
        <v>1391005.97</v>
      </c>
      <c r="E61" s="54">
        <v>835040.5</v>
      </c>
      <c r="F61" s="54">
        <v>667413</v>
      </c>
      <c r="G61" s="54">
        <f>SUM([1]Ahmednagar:Yavatmal!G53)</f>
        <v>2408611</v>
      </c>
      <c r="H61" s="54">
        <f>SUM([1]Ahmednagar:Yavatmal!H53)</f>
        <v>1397965.7299999997</v>
      </c>
      <c r="I61" s="54">
        <f>SUM([1]Ahmednagar:Yavatmal!I53)</f>
        <v>570636</v>
      </c>
      <c r="J61" s="54">
        <f>SUM([1]Ahmednagar:Yavatmal!J53)</f>
        <v>443720.74</v>
      </c>
      <c r="K61" s="36">
        <f>H61/D61*100</f>
        <v>100.50034005245855</v>
      </c>
      <c r="L61" s="37">
        <f t="shared" si="17"/>
        <v>66.483682517421755</v>
      </c>
      <c r="M61" s="38">
        <f>D61+F61</f>
        <v>2058418.97</v>
      </c>
      <c r="N61" s="38">
        <f>SUM([1]Ahmednagar:Yavatmal!N53)</f>
        <v>2979247</v>
      </c>
      <c r="O61" s="38">
        <f>SUM([1]Ahmednagar:Yavatmal!O53)</f>
        <v>1841686.47</v>
      </c>
      <c r="P61" s="37">
        <f t="shared" si="12"/>
        <v>89.47092389067906</v>
      </c>
      <c r="Q61" s="8" t="e">
        <f>M61-#REF!</f>
        <v>#REF!</v>
      </c>
    </row>
    <row r="62" spans="1:17" ht="21.95" customHeight="1" x14ac:dyDescent="0.25">
      <c r="A62" s="71" t="s">
        <v>107</v>
      </c>
      <c r="B62" s="71" t="s">
        <v>108</v>
      </c>
      <c r="C62" s="73">
        <f>C61</f>
        <v>1844492.5</v>
      </c>
      <c r="D62" s="73">
        <f t="shared" ref="D62:P62" si="20">D61</f>
        <v>1391005.97</v>
      </c>
      <c r="E62" s="73">
        <f t="shared" si="20"/>
        <v>835040.5</v>
      </c>
      <c r="F62" s="73">
        <f t="shared" si="20"/>
        <v>667413</v>
      </c>
      <c r="G62" s="73">
        <f t="shared" si="20"/>
        <v>2408611</v>
      </c>
      <c r="H62" s="73">
        <f t="shared" si="20"/>
        <v>1397965.7299999997</v>
      </c>
      <c r="I62" s="73">
        <f t="shared" si="20"/>
        <v>570636</v>
      </c>
      <c r="J62" s="73">
        <f t="shared" si="20"/>
        <v>443720.74</v>
      </c>
      <c r="K62" s="56">
        <f t="shared" si="20"/>
        <v>100.50034005245855</v>
      </c>
      <c r="L62" s="55">
        <f t="shared" si="20"/>
        <v>66.483682517421755</v>
      </c>
      <c r="M62" s="55">
        <f t="shared" si="20"/>
        <v>2058418.97</v>
      </c>
      <c r="N62" s="55">
        <f t="shared" si="20"/>
        <v>2979247</v>
      </c>
      <c r="O62" s="55">
        <f t="shared" si="20"/>
        <v>1841686.47</v>
      </c>
      <c r="P62" s="55">
        <f t="shared" si="20"/>
        <v>89.47092389067906</v>
      </c>
      <c r="Q62" s="8" t="e">
        <f>M62-#REF!</f>
        <v>#REF!</v>
      </c>
    </row>
    <row r="63" spans="1:17" ht="21.95" customHeight="1" x14ac:dyDescent="0.2">
      <c r="A63" s="70" t="s">
        <v>109</v>
      </c>
      <c r="B63" s="45" t="s">
        <v>110</v>
      </c>
      <c r="C63" s="74">
        <v>484</v>
      </c>
      <c r="D63" s="74">
        <v>633.44000000000005</v>
      </c>
      <c r="E63" s="74">
        <v>530</v>
      </c>
      <c r="F63" s="74">
        <v>999.57</v>
      </c>
      <c r="G63" s="74">
        <f>G71</f>
        <v>133</v>
      </c>
      <c r="H63" s="74">
        <f>H71</f>
        <v>418</v>
      </c>
      <c r="I63" s="74">
        <f>I71</f>
        <v>109</v>
      </c>
      <c r="J63" s="74">
        <f>J71</f>
        <v>187.88</v>
      </c>
      <c r="K63" s="36">
        <f t="shared" si="10"/>
        <v>65.988886082344024</v>
      </c>
      <c r="L63" s="37">
        <f t="shared" si="17"/>
        <v>18.796082315395619</v>
      </c>
      <c r="M63" s="38">
        <f t="shared" si="18"/>
        <v>1633.0100000000002</v>
      </c>
      <c r="N63" s="37">
        <f>SUM([1]Ahmednagar:Yavatmal!N55)</f>
        <v>242</v>
      </c>
      <c r="O63" s="37">
        <f>SUM([1]Ahmednagar:Yavatmal!O55)</f>
        <v>605.88</v>
      </c>
      <c r="P63" s="37">
        <f t="shared" si="12"/>
        <v>37.102038566818322</v>
      </c>
      <c r="Q63" s="8" t="e">
        <f>M63-#REF!</f>
        <v>#REF!</v>
      </c>
    </row>
    <row r="64" spans="1:17" ht="21.95" customHeight="1" x14ac:dyDescent="0.2">
      <c r="A64" s="71" t="s">
        <v>111</v>
      </c>
      <c r="B64" s="75" t="s">
        <v>112</v>
      </c>
      <c r="C64" s="76">
        <f>C63</f>
        <v>484</v>
      </c>
      <c r="D64" s="76">
        <f t="shared" ref="D64:J64" si="21">D63</f>
        <v>633.44000000000005</v>
      </c>
      <c r="E64" s="76">
        <f t="shared" si="21"/>
        <v>530</v>
      </c>
      <c r="F64" s="76">
        <f t="shared" si="21"/>
        <v>999.57</v>
      </c>
      <c r="G64" s="76">
        <f t="shared" si="21"/>
        <v>133</v>
      </c>
      <c r="H64" s="76">
        <f t="shared" si="21"/>
        <v>418</v>
      </c>
      <c r="I64" s="76">
        <f t="shared" si="21"/>
        <v>109</v>
      </c>
      <c r="J64" s="76">
        <f t="shared" si="21"/>
        <v>187.88</v>
      </c>
      <c r="K64" s="77">
        <f t="shared" si="10"/>
        <v>65.988886082344024</v>
      </c>
      <c r="L64" s="76">
        <f t="shared" si="17"/>
        <v>18.796082315395619</v>
      </c>
      <c r="M64" s="73">
        <f>M63</f>
        <v>1633.0100000000002</v>
      </c>
      <c r="N64" s="73">
        <f>N63</f>
        <v>242</v>
      </c>
      <c r="O64" s="73">
        <f>O63</f>
        <v>605.88</v>
      </c>
      <c r="P64" s="73">
        <f t="shared" si="12"/>
        <v>37.102038566818322</v>
      </c>
      <c r="Q64" s="8" t="e">
        <f>M64-#REF!</f>
        <v>#REF!</v>
      </c>
    </row>
    <row r="65" spans="1:17" ht="21.95" customHeight="1" x14ac:dyDescent="0.25">
      <c r="A65" s="78"/>
      <c r="B65" s="79" t="s">
        <v>113</v>
      </c>
      <c r="C65" s="80">
        <f>C28+C43+C53+C55+C57+C60+C62+C64</f>
        <v>5057531.6000000006</v>
      </c>
      <c r="D65" s="80">
        <f>D28+D43+D53+D55+D57+D60+D62+D64</f>
        <v>4098781.0100000002</v>
      </c>
      <c r="E65" s="80">
        <f>E28+E43+E53+E55+E57+E60+E62+E64</f>
        <v>2142977.6</v>
      </c>
      <c r="F65" s="80">
        <f>F28+F43+F53+F55+F57+F60+F62+F64</f>
        <v>1987166.9700000002</v>
      </c>
      <c r="G65" s="80">
        <f>G64+G62+G60+G57+G55+G53+G43+G28</f>
        <v>3997355</v>
      </c>
      <c r="H65" s="80">
        <f>H64+H62+H60+H57+H55+H53+H43+H28</f>
        <v>3324255.2171289995</v>
      </c>
      <c r="I65" s="80">
        <f>I28+I43+I53+I55+I57+I60+I62+I64</f>
        <v>1407534</v>
      </c>
      <c r="J65" s="80">
        <f>J28+J43+J53+J55+J57+J60+J62+J64</f>
        <v>1566632.0145665994</v>
      </c>
      <c r="K65" s="81">
        <f>(H65/D65)*100</f>
        <v>81.103508799778481</v>
      </c>
      <c r="L65" s="80">
        <f>(J65/F65)*100</f>
        <v>78.837462488952255</v>
      </c>
      <c r="M65" s="80">
        <f>M28+M43+M53+M55+M57+M60+M62+M64</f>
        <v>6085947.9800000004</v>
      </c>
      <c r="N65" s="80">
        <f>N28+N43+N53+N55+N57+N60+N62+N64</f>
        <v>5404889</v>
      </c>
      <c r="O65" s="80">
        <f>O28+O43+O53+O55+O57+O60+O62+O64</f>
        <v>4890887.2316955999</v>
      </c>
      <c r="P65" s="80">
        <f t="shared" si="12"/>
        <v>80.363605600447457</v>
      </c>
      <c r="Q65" s="8" t="e">
        <f>M65-#REF!</f>
        <v>#REF!</v>
      </c>
    </row>
    <row r="66" spans="1:17" ht="15" customHeight="1" x14ac:dyDescent="0.2">
      <c r="A66" s="124" t="s">
        <v>110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6"/>
      <c r="Q66" s="8"/>
    </row>
    <row r="67" spans="1:17" ht="15" customHeight="1" x14ac:dyDescent="0.2">
      <c r="A67" s="21">
        <v>41</v>
      </c>
      <c r="B67" s="33" t="s">
        <v>114</v>
      </c>
      <c r="C67" s="82">
        <f>SUM([1]Ahmednagar:Yavatmal!C60)</f>
        <v>0</v>
      </c>
      <c r="D67" s="82">
        <f>SUM([1]Ahmednagar:Yavatmal!D60)</f>
        <v>0</v>
      </c>
      <c r="E67" s="82">
        <f>SUM([1]Ahmednagar:Yavatmal!E60)</f>
        <v>0</v>
      </c>
      <c r="F67" s="82">
        <f>SUM([1]Ahmednagar:Yavatmal!F60)</f>
        <v>0</v>
      </c>
      <c r="G67" s="82">
        <f>SUM([1]Ahmednagar:Yavatmal!G60)</f>
        <v>0</v>
      </c>
      <c r="H67" s="82">
        <f>SUM([1]Ahmednagar:Yavatmal!H60)</f>
        <v>0</v>
      </c>
      <c r="I67" s="82">
        <f>SUM([1]Ahmednagar:Yavatmal!I60)</f>
        <v>0</v>
      </c>
      <c r="J67" s="82">
        <f>SUM([1]Ahmednagar:Yavatmal!J60)</f>
        <v>0</v>
      </c>
      <c r="K67" s="83" t="e">
        <f>(H67/D67)*100</f>
        <v>#DIV/0!</v>
      </c>
      <c r="L67" s="84" t="e">
        <f>(J67/F67)*100</f>
        <v>#DIV/0!</v>
      </c>
      <c r="M67" s="85">
        <f>D67+F67</f>
        <v>0</v>
      </c>
      <c r="N67" s="86">
        <f>SUM([1]Ahmednagar:Yavatmal!N59)</f>
        <v>0</v>
      </c>
      <c r="O67" s="86">
        <f>SUM([1]Ahmednagar:Yavatmal!O59)</f>
        <v>0</v>
      </c>
      <c r="P67" s="87" t="e">
        <f t="shared" si="12"/>
        <v>#DIV/0!</v>
      </c>
      <c r="Q67" s="8"/>
    </row>
    <row r="68" spans="1:17" ht="15" customHeight="1" x14ac:dyDescent="0.2">
      <c r="A68" s="21">
        <v>42</v>
      </c>
      <c r="B68" s="33" t="s">
        <v>115</v>
      </c>
      <c r="C68" s="82">
        <f>SUM([1]Ahmednagar:Yavatmal!C61)</f>
        <v>0</v>
      </c>
      <c r="D68" s="82">
        <f>SUM([1]Ahmednagar:Yavatmal!D61)</f>
        <v>0</v>
      </c>
      <c r="E68" s="82">
        <f>SUM([1]Ahmednagar:Yavatmal!E61)</f>
        <v>0</v>
      </c>
      <c r="F68" s="82">
        <f>SUM([1]Ahmednagar:Yavatmal!F61)</f>
        <v>0</v>
      </c>
      <c r="G68" s="82">
        <f>SUM([1]Ahmednagar:Yavatmal!G61)</f>
        <v>0</v>
      </c>
      <c r="H68" s="82">
        <f>SUM([1]Ahmednagar:Yavatmal!H61)</f>
        <v>0</v>
      </c>
      <c r="I68" s="82">
        <f>SUM([1]Ahmednagar:Yavatmal!I61)</f>
        <v>0</v>
      </c>
      <c r="J68" s="82">
        <f>SUM([1]Ahmednagar:Yavatmal!J61)</f>
        <v>0</v>
      </c>
      <c r="K68" s="83" t="e">
        <f>(H68/D68)*100</f>
        <v>#DIV/0!</v>
      </c>
      <c r="L68" s="84" t="e">
        <f>(J68/F68)*100</f>
        <v>#DIV/0!</v>
      </c>
      <c r="M68" s="85">
        <f>D68+F68</f>
        <v>0</v>
      </c>
      <c r="N68" s="86">
        <f>SUM([1]Ahmednagar:Yavatmal!N60)</f>
        <v>0</v>
      </c>
      <c r="O68" s="86">
        <f>SUM([1]Ahmednagar:Yavatmal!O60)</f>
        <v>0</v>
      </c>
      <c r="P68" s="87" t="e">
        <f t="shared" si="12"/>
        <v>#DIV/0!</v>
      </c>
      <c r="Q68" s="8"/>
    </row>
    <row r="69" spans="1:17" ht="15" customHeight="1" x14ac:dyDescent="0.2">
      <c r="A69" s="21">
        <v>43</v>
      </c>
      <c r="B69" s="33" t="s">
        <v>116</v>
      </c>
      <c r="C69" s="82">
        <f>SUM([1]Ahmednagar:Yavatmal!C62)</f>
        <v>389.6</v>
      </c>
      <c r="D69" s="82">
        <f>SUM([1]Ahmednagar:Yavatmal!D62)</f>
        <v>315.44</v>
      </c>
      <c r="E69" s="82">
        <f>SUM([1]Ahmednagar:Yavatmal!E62)</f>
        <v>307.39999999999998</v>
      </c>
      <c r="F69" s="82">
        <f>SUM([1]Ahmednagar:Yavatmal!F62)</f>
        <v>310.57000000000005</v>
      </c>
      <c r="G69" s="82">
        <f>SUM([1]Ahmednagar:Yavatmal!G62)</f>
        <v>128</v>
      </c>
      <c r="H69" s="82">
        <f>SUM([1]Ahmednagar:Yavatmal!H62)</f>
        <v>322</v>
      </c>
      <c r="I69" s="82">
        <f>SUM([1]Ahmednagar:Yavatmal!I62)</f>
        <v>109</v>
      </c>
      <c r="J69" s="82">
        <f>SUM([1]Ahmednagar:Yavatmal!J62)</f>
        <v>187.88</v>
      </c>
      <c r="K69" s="83">
        <f>(H69/D69)*100</f>
        <v>102.07963479584072</v>
      </c>
      <c r="L69" s="84">
        <f>(J69/F69)*100</f>
        <v>60.495218469266177</v>
      </c>
      <c r="M69" s="85">
        <f>D69+F69</f>
        <v>626.01</v>
      </c>
      <c r="N69" s="86">
        <f>SUM([1]Ahmednagar:Yavatmal!N61)</f>
        <v>0</v>
      </c>
      <c r="O69" s="86">
        <f>SUM([1]Ahmednagar:Yavatmal!O61)</f>
        <v>0</v>
      </c>
      <c r="P69" s="87">
        <f t="shared" si="12"/>
        <v>0</v>
      </c>
      <c r="Q69" s="8"/>
    </row>
    <row r="70" spans="1:17" ht="15" customHeight="1" x14ac:dyDescent="0.2">
      <c r="A70" s="21">
        <v>44</v>
      </c>
      <c r="B70" s="33" t="s">
        <v>117</v>
      </c>
      <c r="C70" s="82">
        <f>SUM([1]Ahmednagar:Yavatmal!C63)</f>
        <v>95</v>
      </c>
      <c r="D70" s="82">
        <f>SUM([1]Ahmednagar:Yavatmal!D63)</f>
        <v>318</v>
      </c>
      <c r="E70" s="82">
        <f>SUM([1]Ahmednagar:Yavatmal!E63)</f>
        <v>223</v>
      </c>
      <c r="F70" s="82">
        <f>SUM([1]Ahmednagar:Yavatmal!F63)</f>
        <v>689</v>
      </c>
      <c r="G70" s="82">
        <f>SUM([1]Ahmednagar:Yavatmal!G63)</f>
        <v>5</v>
      </c>
      <c r="H70" s="82">
        <f>SUM([1]Ahmednagar:Yavatmal!H63)</f>
        <v>96</v>
      </c>
      <c r="I70" s="82">
        <f>SUM([1]Ahmednagar:Yavatmal!I63)</f>
        <v>0</v>
      </c>
      <c r="J70" s="82">
        <f>SUM([1]Ahmednagar:Yavatmal!J63)</f>
        <v>0</v>
      </c>
      <c r="K70" s="83">
        <f>(H70/D70)*100</f>
        <v>30.188679245283019</v>
      </c>
      <c r="L70" s="84">
        <f>(J70/F70)*100</f>
        <v>0</v>
      </c>
      <c r="M70" s="85">
        <f>D70+F70</f>
        <v>1007</v>
      </c>
      <c r="N70" s="86">
        <f>SUM([1]Ahmednagar:Yavatmal!N62)</f>
        <v>237</v>
      </c>
      <c r="O70" s="86">
        <f>SUM([1]Ahmednagar:Yavatmal!O62)</f>
        <v>509.88</v>
      </c>
      <c r="P70" s="87">
        <f t="shared" si="12"/>
        <v>50.633565044687188</v>
      </c>
      <c r="Q70" s="8"/>
    </row>
    <row r="71" spans="1:17" ht="15" customHeight="1" x14ac:dyDescent="0.2">
      <c r="A71" s="88"/>
      <c r="B71" s="89" t="s">
        <v>9</v>
      </c>
      <c r="C71" s="90">
        <f>SUM(C67:C70)</f>
        <v>484.6</v>
      </c>
      <c r="D71" s="90">
        <f t="shared" ref="D71:J71" si="22">SUM(D67:D70)</f>
        <v>633.44000000000005</v>
      </c>
      <c r="E71" s="90">
        <f t="shared" si="22"/>
        <v>530.4</v>
      </c>
      <c r="F71" s="90">
        <f t="shared" si="22"/>
        <v>999.57</v>
      </c>
      <c r="G71" s="90">
        <f t="shared" si="22"/>
        <v>133</v>
      </c>
      <c r="H71" s="90">
        <f t="shared" si="22"/>
        <v>418</v>
      </c>
      <c r="I71" s="90">
        <f t="shared" si="22"/>
        <v>109</v>
      </c>
      <c r="J71" s="90">
        <f t="shared" si="22"/>
        <v>187.88</v>
      </c>
      <c r="K71" s="91">
        <f>(H71/D71)*100</f>
        <v>65.988886082344024</v>
      </c>
      <c r="L71" s="90">
        <f>(J71/F71)*100</f>
        <v>18.796082315395619</v>
      </c>
      <c r="M71" s="90">
        <f>SUM(M67:M70)</f>
        <v>1633.01</v>
      </c>
      <c r="N71" s="90">
        <f>SUM(N67:N70)</f>
        <v>237</v>
      </c>
      <c r="O71" s="90">
        <f>SUM(O67:O70)</f>
        <v>509.88</v>
      </c>
      <c r="P71" s="90">
        <f>(O71/M71)*100</f>
        <v>31.223323800834041</v>
      </c>
      <c r="Q71" s="8"/>
    </row>
    <row r="72" spans="1:17" ht="15" customHeight="1" x14ac:dyDescent="0.2"/>
    <row r="73" spans="1:17" ht="15" customHeight="1" x14ac:dyDescent="0.2"/>
    <row r="74" spans="1:17" ht="15" customHeight="1" x14ac:dyDescent="0.2"/>
    <row r="75" spans="1:17" ht="15" customHeight="1" x14ac:dyDescent="0.2"/>
    <row r="76" spans="1:17" ht="15" customHeight="1" x14ac:dyDescent="0.2"/>
    <row r="77" spans="1:17" ht="15" customHeight="1" x14ac:dyDescent="0.2"/>
    <row r="78" spans="1:17" ht="15" customHeight="1" x14ac:dyDescent="0.2"/>
    <row r="79" spans="1:17" ht="15" customHeight="1" x14ac:dyDescent="0.2"/>
    <row r="80" spans="1:1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21">
    <mergeCell ref="A66:P66"/>
    <mergeCell ref="M13:P13"/>
    <mergeCell ref="C14:D14"/>
    <mergeCell ref="E14:F14"/>
    <mergeCell ref="G14:H14"/>
    <mergeCell ref="I14:J14"/>
    <mergeCell ref="K14:K15"/>
    <mergeCell ref="L14:L15"/>
    <mergeCell ref="M14:M15"/>
    <mergeCell ref="N14:O14"/>
    <mergeCell ref="P14:P15"/>
    <mergeCell ref="A13:A15"/>
    <mergeCell ref="B13:B15"/>
    <mergeCell ref="C13:F13"/>
    <mergeCell ref="G13:J13"/>
    <mergeCell ref="K13:L13"/>
    <mergeCell ref="A7:P7"/>
    <mergeCell ref="A9:P9"/>
    <mergeCell ref="A10:P10"/>
    <mergeCell ref="A11:P11"/>
    <mergeCell ref="M12:P12"/>
  </mergeCells>
  <dataValidations count="1">
    <dataValidation type="whole" allowBlank="1" showInputMessage="1" showErrorMessage="1" sqref="M28:O29 L57 N55:O55 L53 C53:J53 M52:M57 L55 N57:O57 C28:J28 N52:O53">
      <formula1>0</formula1>
      <formula2>99999999999999900000</formula2>
    </dataValidation>
  </dataValidations>
  <printOptions horizontalCentered="1" verticalCentered="1"/>
  <pageMargins left="0.23622047244094491" right="0.23622047244094491" top="0.11811023622047245" bottom="0.11811023622047245" header="0.23622047244094491" footer="0.23622047244094491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8:Q121"/>
  <sheetViews>
    <sheetView workbookViewId="0">
      <pane xSplit="2" ySplit="15" topLeftCell="C16" activePane="bottomRight" state="frozen"/>
      <selection activeCell="B39" sqref="B39"/>
      <selection pane="topRight" activeCell="B39" sqref="B39"/>
      <selection pane="bottomLeft" activeCell="B39" sqref="B39"/>
      <selection pane="bottomRight" activeCell="S14" sqref="S14"/>
    </sheetView>
  </sheetViews>
  <sheetFormatPr defaultRowHeight="12.75" x14ac:dyDescent="0.2"/>
  <cols>
    <col min="1" max="1" width="5.7109375" style="1" customWidth="1"/>
    <col min="2" max="2" width="15.42578125" style="1" customWidth="1"/>
    <col min="3" max="17" width="8.7109375" style="1" customWidth="1"/>
    <col min="18" max="16384" width="9.140625" style="1"/>
  </cols>
  <sheetData>
    <row r="8" spans="1:17" ht="15.75" x14ac:dyDescent="0.2">
      <c r="A8" s="101" t="s">
        <v>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10" spans="1:17" ht="20.25" x14ac:dyDescent="0.2">
      <c r="A10" s="102" t="s">
        <v>118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</row>
    <row r="11" spans="1:17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</row>
    <row r="12" spans="1:17" ht="15.75" x14ac:dyDescent="0.2">
      <c r="A12" s="104" t="s">
        <v>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31" t="s">
        <v>3</v>
      </c>
      <c r="P13" s="131"/>
      <c r="Q13" s="131"/>
    </row>
    <row r="14" spans="1:17" ht="39.950000000000003" customHeight="1" x14ac:dyDescent="0.2">
      <c r="A14" s="107" t="s">
        <v>4</v>
      </c>
      <c r="B14" s="107" t="s">
        <v>5</v>
      </c>
      <c r="C14" s="121" t="s">
        <v>119</v>
      </c>
      <c r="D14" s="122"/>
      <c r="E14" s="123"/>
      <c r="F14" s="121" t="s">
        <v>120</v>
      </c>
      <c r="G14" s="122"/>
      <c r="H14" s="123"/>
      <c r="I14" s="121" t="s">
        <v>121</v>
      </c>
      <c r="J14" s="122"/>
      <c r="K14" s="123"/>
      <c r="L14" s="121" t="s">
        <v>122</v>
      </c>
      <c r="M14" s="122"/>
      <c r="N14" s="123"/>
      <c r="O14" s="107" t="s">
        <v>9</v>
      </c>
      <c r="P14" s="107"/>
      <c r="Q14" s="107"/>
    </row>
    <row r="15" spans="1:17" x14ac:dyDescent="0.2">
      <c r="A15" s="107"/>
      <c r="B15" s="107"/>
      <c r="C15" s="92" t="s">
        <v>12</v>
      </c>
      <c r="D15" s="93" t="s">
        <v>13</v>
      </c>
      <c r="E15" s="93" t="s">
        <v>14</v>
      </c>
      <c r="F15" s="92" t="s">
        <v>12</v>
      </c>
      <c r="G15" s="93" t="s">
        <v>13</v>
      </c>
      <c r="H15" s="93" t="s">
        <v>14</v>
      </c>
      <c r="I15" s="92" t="s">
        <v>12</v>
      </c>
      <c r="J15" s="93" t="s">
        <v>13</v>
      </c>
      <c r="K15" s="93" t="s">
        <v>14</v>
      </c>
      <c r="L15" s="92" t="s">
        <v>12</v>
      </c>
      <c r="M15" s="93" t="s">
        <v>13</v>
      </c>
      <c r="N15" s="93" t="s">
        <v>14</v>
      </c>
      <c r="O15" s="92" t="s">
        <v>12</v>
      </c>
      <c r="P15" s="93" t="s">
        <v>13</v>
      </c>
      <c r="Q15" s="93" t="s">
        <v>14</v>
      </c>
    </row>
    <row r="16" spans="1:17" ht="15" customHeight="1" x14ac:dyDescent="0.2">
      <c r="A16" s="4">
        <v>1</v>
      </c>
      <c r="B16" s="94" t="s">
        <v>123</v>
      </c>
      <c r="C16" s="95">
        <f t="shared" ref="C16:D51" si="0">O16-L16-F16</f>
        <v>286064</v>
      </c>
      <c r="D16" s="95">
        <f t="shared" si="0"/>
        <v>279538.19564479991</v>
      </c>
      <c r="E16" s="95">
        <f>(D16/C16)*100</f>
        <v>97.718760712567786</v>
      </c>
      <c r="F16" s="95">
        <f>[1]Ahmednagar!$M$52</f>
        <v>2744</v>
      </c>
      <c r="G16" s="95">
        <f>[1]Ahmednagar!$O$52</f>
        <v>2264.33</v>
      </c>
      <c r="H16" s="95">
        <f>(G16/F16)*100</f>
        <v>82.519314868804656</v>
      </c>
      <c r="I16" s="25">
        <f>C16+F16</f>
        <v>288808</v>
      </c>
      <c r="J16" s="25">
        <f>D16+G16</f>
        <v>281802.52564479993</v>
      </c>
      <c r="K16" s="95">
        <f>(J16/I16)*100</f>
        <v>97.574348925514499</v>
      </c>
      <c r="L16" s="25">
        <f>[1]Ahmednagar!$M$54</f>
        <v>288792</v>
      </c>
      <c r="M16" s="25">
        <f>[1]Ahmednagar!$O$54</f>
        <v>213996.5</v>
      </c>
      <c r="N16" s="95">
        <f>(M16/L16)*100</f>
        <v>74.100563727527074</v>
      </c>
      <c r="O16" s="95">
        <f>'Cons Dist wise'!M17</f>
        <v>577600</v>
      </c>
      <c r="P16" s="95">
        <f>'Cons Dist wise'!O17</f>
        <v>495799.02564479993</v>
      </c>
      <c r="Q16" s="96">
        <f>(P16/O16)*100</f>
        <v>85.837781448199436</v>
      </c>
    </row>
    <row r="17" spans="1:17" ht="15" customHeight="1" x14ac:dyDescent="0.2">
      <c r="A17" s="4">
        <v>2</v>
      </c>
      <c r="B17" s="94" t="s">
        <v>18</v>
      </c>
      <c r="C17" s="95">
        <f t="shared" si="0"/>
        <v>49999</v>
      </c>
      <c r="D17" s="95">
        <f t="shared" si="0"/>
        <v>75915.7529239</v>
      </c>
      <c r="E17" s="95">
        <f t="shared" ref="E17:E51" si="1">(D17/C17)*100</f>
        <v>151.83454253865077</v>
      </c>
      <c r="F17" s="95">
        <f>[1]Akola!$M$52</f>
        <v>12000</v>
      </c>
      <c r="G17" s="95">
        <f>[1]Akola!$O$52</f>
        <v>13501.605140000263</v>
      </c>
      <c r="H17" s="95">
        <f t="shared" ref="H17:H51" si="2">(G17/F17)*100</f>
        <v>112.51337616666885</v>
      </c>
      <c r="I17" s="25">
        <f t="shared" ref="I17:J51" si="3">C17+F17</f>
        <v>61999</v>
      </c>
      <c r="J17" s="25">
        <f t="shared" si="3"/>
        <v>89417.358063900261</v>
      </c>
      <c r="K17" s="95">
        <f t="shared" ref="K17:K51" si="4">(J17/I17)*100</f>
        <v>144.22387145583036</v>
      </c>
      <c r="L17" s="25">
        <f>[1]Akola!$M$54</f>
        <v>78001</v>
      </c>
      <c r="M17" s="25">
        <f>[1]Akola!$O$54</f>
        <v>49615</v>
      </c>
      <c r="N17" s="95">
        <f t="shared" ref="N17:N51" si="5">(M17/L17)*100</f>
        <v>63.608158869758078</v>
      </c>
      <c r="O17" s="95">
        <f>'Cons Dist wise'!M18</f>
        <v>140000</v>
      </c>
      <c r="P17" s="95">
        <f>'Cons Dist wise'!O18</f>
        <v>139032.35806390026</v>
      </c>
      <c r="Q17" s="96">
        <f t="shared" ref="Q17:Q51" si="6">(P17/O17)*100</f>
        <v>99.308827188500175</v>
      </c>
    </row>
    <row r="18" spans="1:17" ht="15" customHeight="1" x14ac:dyDescent="0.2">
      <c r="A18" s="4">
        <v>3</v>
      </c>
      <c r="B18" s="94" t="s">
        <v>19</v>
      </c>
      <c r="C18" s="95">
        <f t="shared" si="0"/>
        <v>112599</v>
      </c>
      <c r="D18" s="95">
        <f t="shared" si="0"/>
        <v>97499.998649099987</v>
      </c>
      <c r="E18" s="95">
        <f t="shared" si="1"/>
        <v>86.59046585591345</v>
      </c>
      <c r="F18" s="95">
        <f>[1]Amravati!$M$52</f>
        <v>1900</v>
      </c>
      <c r="G18" s="95">
        <f>[1]Amravati!$O$52</f>
        <v>1488</v>
      </c>
      <c r="H18" s="95">
        <f t="shared" si="2"/>
        <v>78.315789473684205</v>
      </c>
      <c r="I18" s="25">
        <f t="shared" si="3"/>
        <v>114499</v>
      </c>
      <c r="J18" s="25">
        <f t="shared" si="3"/>
        <v>98987.998649099987</v>
      </c>
      <c r="K18" s="95">
        <f t="shared" si="4"/>
        <v>86.453155616293571</v>
      </c>
      <c r="L18" s="25">
        <f>[1]Amravati!$M$54</f>
        <v>70501</v>
      </c>
      <c r="M18" s="25">
        <f>[1]Amravati!$O$54</f>
        <v>41477.269999999997</v>
      </c>
      <c r="N18" s="95">
        <f t="shared" si="5"/>
        <v>58.832172593296541</v>
      </c>
      <c r="O18" s="95">
        <f>'Cons Dist wise'!M19</f>
        <v>185000</v>
      </c>
      <c r="P18" s="95">
        <f>'Cons Dist wise'!O19</f>
        <v>140465.26864909998</v>
      </c>
      <c r="Q18" s="96">
        <f t="shared" si="6"/>
        <v>75.92717224275674</v>
      </c>
    </row>
    <row r="19" spans="1:17" ht="15" customHeight="1" x14ac:dyDescent="0.2">
      <c r="A19" s="4">
        <v>4</v>
      </c>
      <c r="B19" s="94" t="s">
        <v>20</v>
      </c>
      <c r="C19" s="95">
        <f t="shared" si="0"/>
        <v>107044</v>
      </c>
      <c r="D19" s="95">
        <f t="shared" si="0"/>
        <v>94318.174596699988</v>
      </c>
      <c r="E19" s="95">
        <f t="shared" si="1"/>
        <v>88.111593920911019</v>
      </c>
      <c r="F19" s="95">
        <f>[1]Aurangabad!$M$52</f>
        <v>22156</v>
      </c>
      <c r="G19" s="95">
        <f>[1]Aurangabad!$O$52</f>
        <v>22166.100000000002</v>
      </c>
      <c r="H19" s="95">
        <f t="shared" si="2"/>
        <v>100.04558584582055</v>
      </c>
      <c r="I19" s="25">
        <f t="shared" si="3"/>
        <v>129200</v>
      </c>
      <c r="J19" s="25">
        <f t="shared" si="3"/>
        <v>116484.27459669999</v>
      </c>
      <c r="K19" s="95">
        <f t="shared" si="4"/>
        <v>90.158107272987607</v>
      </c>
      <c r="L19" s="25">
        <f>[1]Aurangabad!$M$54</f>
        <v>72500</v>
      </c>
      <c r="M19" s="25">
        <f>[1]Aurangabad!$O$54</f>
        <v>54282.270000000004</v>
      </c>
      <c r="N19" s="95">
        <f t="shared" si="5"/>
        <v>74.872096551724141</v>
      </c>
      <c r="O19" s="95">
        <f>'Cons Dist wise'!M20</f>
        <v>201700</v>
      </c>
      <c r="P19" s="95">
        <f>'Cons Dist wise'!O20</f>
        <v>170766.5445967</v>
      </c>
      <c r="Q19" s="96">
        <f t="shared" si="6"/>
        <v>84.663631431184925</v>
      </c>
    </row>
    <row r="20" spans="1:17" ht="15" customHeight="1" x14ac:dyDescent="0.2">
      <c r="A20" s="4">
        <v>5</v>
      </c>
      <c r="B20" s="94" t="s">
        <v>21</v>
      </c>
      <c r="C20" s="95">
        <f t="shared" si="0"/>
        <v>123002</v>
      </c>
      <c r="D20" s="95">
        <f t="shared" si="0"/>
        <v>106920.90977629999</v>
      </c>
      <c r="E20" s="95">
        <f t="shared" si="1"/>
        <v>86.926155490398514</v>
      </c>
      <c r="F20" s="95">
        <f>[1]Beed!$M$52</f>
        <v>50999</v>
      </c>
      <c r="G20" s="95">
        <f>[1]Beed!$O$52</f>
        <v>44877</v>
      </c>
      <c r="H20" s="95">
        <f t="shared" si="2"/>
        <v>87.995843055746192</v>
      </c>
      <c r="I20" s="25">
        <f t="shared" si="3"/>
        <v>174001</v>
      </c>
      <c r="J20" s="25">
        <f t="shared" si="3"/>
        <v>151797.90977629999</v>
      </c>
      <c r="K20" s="95">
        <f t="shared" si="4"/>
        <v>87.239676654904272</v>
      </c>
      <c r="L20" s="25">
        <f>[1]Beed!$M$54</f>
        <v>26001</v>
      </c>
      <c r="M20" s="25">
        <f>[1]Beed!$O$54</f>
        <v>22836.720000000001</v>
      </c>
      <c r="N20" s="95">
        <f t="shared" si="5"/>
        <v>87.83016037844699</v>
      </c>
      <c r="O20" s="95">
        <f>'Cons Dist wise'!M21</f>
        <v>200002</v>
      </c>
      <c r="P20" s="95">
        <f>'Cons Dist wise'!O21</f>
        <v>174634.62977629999</v>
      </c>
      <c r="Q20" s="96">
        <f t="shared" si="6"/>
        <v>87.316441723732765</v>
      </c>
    </row>
    <row r="21" spans="1:17" ht="15" customHeight="1" x14ac:dyDescent="0.2">
      <c r="A21" s="4">
        <v>6</v>
      </c>
      <c r="B21" s="94" t="s">
        <v>22</v>
      </c>
      <c r="C21" s="95">
        <f t="shared" si="0"/>
        <v>15855</v>
      </c>
      <c r="D21" s="95">
        <f t="shared" si="0"/>
        <v>12061.273814499997</v>
      </c>
      <c r="E21" s="95">
        <f t="shared" si="1"/>
        <v>76.072367168085748</v>
      </c>
      <c r="F21" s="95">
        <f>[1]Bhandara!$M$52</f>
        <v>3951</v>
      </c>
      <c r="G21" s="95">
        <f>[1]Bhandara!$O$52</f>
        <v>3228</v>
      </c>
      <c r="H21" s="95">
        <f t="shared" si="2"/>
        <v>81.70083523158695</v>
      </c>
      <c r="I21" s="25">
        <f t="shared" si="3"/>
        <v>19806</v>
      </c>
      <c r="J21" s="25">
        <f t="shared" si="3"/>
        <v>15289.273814499997</v>
      </c>
      <c r="K21" s="95">
        <f t="shared" si="4"/>
        <v>77.195162145309482</v>
      </c>
      <c r="L21" s="25">
        <f>[1]Bhandara!$M$54</f>
        <v>30190</v>
      </c>
      <c r="M21" s="25">
        <f>[1]Bhandara!$O$54</f>
        <v>35433</v>
      </c>
      <c r="N21" s="95">
        <f t="shared" si="5"/>
        <v>117.36667770785027</v>
      </c>
      <c r="O21" s="95">
        <f>'Cons Dist wise'!M22</f>
        <v>49996</v>
      </c>
      <c r="P21" s="95">
        <f>'Cons Dist wise'!O22</f>
        <v>50722.273814499997</v>
      </c>
      <c r="Q21" s="96">
        <f t="shared" si="6"/>
        <v>101.45266384210736</v>
      </c>
    </row>
    <row r="22" spans="1:17" ht="15" customHeight="1" x14ac:dyDescent="0.2">
      <c r="A22" s="4">
        <v>7</v>
      </c>
      <c r="B22" s="94" t="s">
        <v>23</v>
      </c>
      <c r="C22" s="95">
        <f t="shared" si="0"/>
        <v>135150</v>
      </c>
      <c r="D22" s="95">
        <f t="shared" si="0"/>
        <v>115399.62586269999</v>
      </c>
      <c r="E22" s="95">
        <f t="shared" si="1"/>
        <v>85.386330642027374</v>
      </c>
      <c r="F22" s="95">
        <f>[1]Buldhana!$M$52</f>
        <v>41954</v>
      </c>
      <c r="G22" s="95">
        <f>[1]Buldhana!$O$52</f>
        <v>22751.128152799069</v>
      </c>
      <c r="H22" s="95">
        <f t="shared" si="2"/>
        <v>54.228746133381968</v>
      </c>
      <c r="I22" s="25">
        <f t="shared" si="3"/>
        <v>177104</v>
      </c>
      <c r="J22" s="25">
        <f t="shared" si="3"/>
        <v>138150.75401549906</v>
      </c>
      <c r="K22" s="95">
        <f t="shared" si="4"/>
        <v>78.005439750372133</v>
      </c>
      <c r="L22" s="25">
        <f>[1]Buldhana!$M$54</f>
        <v>7902</v>
      </c>
      <c r="M22" s="25">
        <f>[1]Buldhana!$O$54</f>
        <v>4696.29</v>
      </c>
      <c r="N22" s="95">
        <f t="shared" si="5"/>
        <v>59.43166287015945</v>
      </c>
      <c r="O22" s="95">
        <f>'Cons Dist wise'!M23</f>
        <v>185006</v>
      </c>
      <c r="P22" s="95">
        <f>'Cons Dist wise'!O23</f>
        <v>142847.04401549906</v>
      </c>
      <c r="Q22" s="96">
        <f t="shared" si="6"/>
        <v>77.212114210079164</v>
      </c>
    </row>
    <row r="23" spans="1:17" ht="15" customHeight="1" x14ac:dyDescent="0.2">
      <c r="A23" s="4">
        <v>8</v>
      </c>
      <c r="B23" s="94" t="s">
        <v>24</v>
      </c>
      <c r="C23" s="95">
        <f t="shared" si="0"/>
        <v>32746</v>
      </c>
      <c r="D23" s="95">
        <f t="shared" si="0"/>
        <v>15781.391745000012</v>
      </c>
      <c r="E23" s="95">
        <f t="shared" si="1"/>
        <v>48.193341919623805</v>
      </c>
      <c r="F23" s="95">
        <f>[1]Chandrapur!$M$52</f>
        <v>8235</v>
      </c>
      <c r="G23" s="95">
        <f>[1]Chandrapur!$O$52</f>
        <v>5847.29270000003</v>
      </c>
      <c r="H23" s="95">
        <f t="shared" si="2"/>
        <v>71.00537583485162</v>
      </c>
      <c r="I23" s="25">
        <f t="shared" si="3"/>
        <v>40981</v>
      </c>
      <c r="J23" s="25">
        <f t="shared" si="3"/>
        <v>21628.684445000043</v>
      </c>
      <c r="K23" s="95">
        <f t="shared" si="4"/>
        <v>52.777346685049274</v>
      </c>
      <c r="L23" s="25">
        <f>[1]Chandrapur!$M$54</f>
        <v>59019</v>
      </c>
      <c r="M23" s="25">
        <f>[1]Chandrapur!$O$54</f>
        <v>49410.04</v>
      </c>
      <c r="N23" s="95">
        <f t="shared" si="5"/>
        <v>83.718870194344191</v>
      </c>
      <c r="O23" s="95">
        <f>'Cons Dist wise'!M24</f>
        <v>100000</v>
      </c>
      <c r="P23" s="95">
        <f>'Cons Dist wise'!O24</f>
        <v>71038.724445000043</v>
      </c>
      <c r="Q23" s="96">
        <f t="shared" si="6"/>
        <v>71.038724445000042</v>
      </c>
    </row>
    <row r="24" spans="1:17" ht="15" customHeight="1" x14ac:dyDescent="0.2">
      <c r="A24" s="4">
        <v>9</v>
      </c>
      <c r="B24" s="94" t="s">
        <v>25</v>
      </c>
      <c r="C24" s="95">
        <f t="shared" si="0"/>
        <v>68679</v>
      </c>
      <c r="D24" s="95">
        <f t="shared" si="0"/>
        <v>59764.582352500009</v>
      </c>
      <c r="E24" s="95">
        <f t="shared" si="1"/>
        <v>87.020169706169298</v>
      </c>
      <c r="F24" s="95">
        <f>[1]Dhule!$M$52</f>
        <v>500</v>
      </c>
      <c r="G24" s="95">
        <f>[1]Dhule!$O$52</f>
        <v>598.01700000000005</v>
      </c>
      <c r="H24" s="95">
        <f t="shared" si="2"/>
        <v>119.60340000000001</v>
      </c>
      <c r="I24" s="25">
        <f t="shared" si="3"/>
        <v>69179</v>
      </c>
      <c r="J24" s="25">
        <f t="shared" si="3"/>
        <v>60362.599352500009</v>
      </c>
      <c r="K24" s="95">
        <f t="shared" si="4"/>
        <v>87.255669137310463</v>
      </c>
      <c r="L24" s="25">
        <f>[1]Dhule!$M$54</f>
        <v>12021</v>
      </c>
      <c r="M24" s="25">
        <f>[1]Dhule!$O$54</f>
        <v>15251.23</v>
      </c>
      <c r="N24" s="95">
        <f t="shared" si="5"/>
        <v>126.8715581066467</v>
      </c>
      <c r="O24" s="95">
        <f>'Cons Dist wise'!M25</f>
        <v>81200</v>
      </c>
      <c r="P24" s="95">
        <f>'Cons Dist wise'!O25</f>
        <v>75613.829352500004</v>
      </c>
      <c r="Q24" s="96">
        <f t="shared" si="6"/>
        <v>93.120479498152719</v>
      </c>
    </row>
    <row r="25" spans="1:17" ht="15" customHeight="1" x14ac:dyDescent="0.2">
      <c r="A25" s="4">
        <v>10</v>
      </c>
      <c r="B25" s="94" t="s">
        <v>26</v>
      </c>
      <c r="C25" s="95">
        <f t="shared" si="0"/>
        <v>11442</v>
      </c>
      <c r="D25" s="95">
        <f t="shared" si="0"/>
        <v>6335.9299999999994</v>
      </c>
      <c r="E25" s="95">
        <f t="shared" si="1"/>
        <v>55.37432267086173</v>
      </c>
      <c r="F25" s="95">
        <f>[1]Gadchiroli!$M$52</f>
        <v>3012</v>
      </c>
      <c r="G25" s="95">
        <f>[1]Gadchiroli!$O$52</f>
        <v>2097.6214699999955</v>
      </c>
      <c r="H25" s="95">
        <f t="shared" si="2"/>
        <v>69.642147078353105</v>
      </c>
      <c r="I25" s="25">
        <f t="shared" si="3"/>
        <v>14454</v>
      </c>
      <c r="J25" s="25">
        <f t="shared" si="3"/>
        <v>8433.5514699999949</v>
      </c>
      <c r="K25" s="95">
        <f t="shared" si="4"/>
        <v>58.347526428670228</v>
      </c>
      <c r="L25" s="25">
        <f>[1]Gadchiroli!$M$54</f>
        <v>7946</v>
      </c>
      <c r="M25" s="25">
        <f>[1]Gadchiroli!$O$54</f>
        <v>6730.25</v>
      </c>
      <c r="N25" s="95">
        <f t="shared" si="5"/>
        <v>84.69984898061918</v>
      </c>
      <c r="O25" s="95">
        <f>'Cons Dist wise'!M26</f>
        <v>22400</v>
      </c>
      <c r="P25" s="95">
        <f>'Cons Dist wise'!O26</f>
        <v>15163.801469999995</v>
      </c>
      <c r="Q25" s="96">
        <f t="shared" si="6"/>
        <v>67.695542276785687</v>
      </c>
    </row>
    <row r="26" spans="1:17" ht="15" customHeight="1" x14ac:dyDescent="0.2">
      <c r="A26" s="4">
        <v>11</v>
      </c>
      <c r="B26" s="94" t="s">
        <v>27</v>
      </c>
      <c r="C26" s="95">
        <f t="shared" si="0"/>
        <v>12487</v>
      </c>
      <c r="D26" s="95">
        <f t="shared" si="0"/>
        <v>9505.5111834999971</v>
      </c>
      <c r="E26" s="95">
        <f t="shared" si="1"/>
        <v>76.123257655962178</v>
      </c>
      <c r="F26" s="95">
        <f>[1]Gondia!$M$52</f>
        <v>4206</v>
      </c>
      <c r="G26" s="95">
        <f>[1]Gondia!$O$52</f>
        <v>3794.4</v>
      </c>
      <c r="H26" s="95">
        <f t="shared" si="2"/>
        <v>90.213980028530671</v>
      </c>
      <c r="I26" s="25">
        <f t="shared" si="3"/>
        <v>16693</v>
      </c>
      <c r="J26" s="25">
        <f t="shared" si="3"/>
        <v>13299.911183499997</v>
      </c>
      <c r="K26" s="95">
        <f t="shared" si="4"/>
        <v>79.673582840112601</v>
      </c>
      <c r="L26" s="25">
        <f>[1]Gondia!$M$54</f>
        <v>18301</v>
      </c>
      <c r="M26" s="25">
        <f>[1]Gondia!$O$54</f>
        <v>16564.830000000002</v>
      </c>
      <c r="N26" s="95">
        <f t="shared" si="5"/>
        <v>90.513250642041427</v>
      </c>
      <c r="O26" s="95">
        <f>'Cons Dist wise'!M27</f>
        <v>34994</v>
      </c>
      <c r="P26" s="95">
        <f>'Cons Dist wise'!O27</f>
        <v>29864.741183499998</v>
      </c>
      <c r="Q26" s="96">
        <f t="shared" si="6"/>
        <v>85.342462089215289</v>
      </c>
    </row>
    <row r="27" spans="1:17" ht="15" customHeight="1" x14ac:dyDescent="0.2">
      <c r="A27" s="4">
        <v>12</v>
      </c>
      <c r="B27" s="94" t="s">
        <v>28</v>
      </c>
      <c r="C27" s="95">
        <f t="shared" si="0"/>
        <v>68069</v>
      </c>
      <c r="D27" s="95">
        <f t="shared" si="0"/>
        <v>48773.832977099999</v>
      </c>
      <c r="E27" s="95">
        <f t="shared" si="1"/>
        <v>71.653517720401368</v>
      </c>
      <c r="F27" s="95">
        <f>[1]Hingoli!$M$52</f>
        <v>16851</v>
      </c>
      <c r="G27" s="95">
        <f>[1]Hingoli!$O$52</f>
        <v>15986.26</v>
      </c>
      <c r="H27" s="95">
        <f t="shared" si="2"/>
        <v>94.868316420390485</v>
      </c>
      <c r="I27" s="25">
        <f t="shared" si="3"/>
        <v>84920</v>
      </c>
      <c r="J27" s="25">
        <f t="shared" si="3"/>
        <v>64760.092977100001</v>
      </c>
      <c r="K27" s="95">
        <f t="shared" si="4"/>
        <v>76.260118908502122</v>
      </c>
      <c r="L27" s="25">
        <f>[1]Hingoli!$M$54</f>
        <v>25880</v>
      </c>
      <c r="M27" s="25">
        <f>[1]Hingoli!$O$54</f>
        <v>12456.35</v>
      </c>
      <c r="N27" s="95">
        <f t="shared" si="5"/>
        <v>48.131182380216387</v>
      </c>
      <c r="O27" s="95">
        <f>'Cons Dist wise'!M28</f>
        <v>110800</v>
      </c>
      <c r="P27" s="95">
        <f>'Cons Dist wise'!O28</f>
        <v>77216.4429771</v>
      </c>
      <c r="Q27" s="96">
        <f t="shared" si="6"/>
        <v>69.689930484747293</v>
      </c>
    </row>
    <row r="28" spans="1:17" ht="15" customHeight="1" x14ac:dyDescent="0.2">
      <c r="A28" s="4">
        <v>13</v>
      </c>
      <c r="B28" s="94" t="s">
        <v>29</v>
      </c>
      <c r="C28" s="95">
        <f t="shared" si="0"/>
        <v>171971</v>
      </c>
      <c r="D28" s="95">
        <f t="shared" si="0"/>
        <v>112254.8746389</v>
      </c>
      <c r="E28" s="95">
        <f t="shared" si="1"/>
        <v>65.275467746829406</v>
      </c>
      <c r="F28" s="95">
        <f>[1]Jalgaon!$M$52</f>
        <v>3100</v>
      </c>
      <c r="G28" s="95">
        <f>[1]Jalgaon!$O$52</f>
        <v>2811.67</v>
      </c>
      <c r="H28" s="95">
        <f t="shared" si="2"/>
        <v>90.69903225806452</v>
      </c>
      <c r="I28" s="25">
        <f t="shared" si="3"/>
        <v>175071</v>
      </c>
      <c r="J28" s="25">
        <f t="shared" si="3"/>
        <v>115066.5446389</v>
      </c>
      <c r="K28" s="95">
        <f t="shared" si="4"/>
        <v>65.72564538895648</v>
      </c>
      <c r="L28" s="25">
        <f>[1]Jalgaon!$M$54</f>
        <v>74929</v>
      </c>
      <c r="M28" s="25">
        <f>[1]Jalgaon!$O$54</f>
        <v>58410</v>
      </c>
      <c r="N28" s="95">
        <f t="shared" si="5"/>
        <v>77.95379626045991</v>
      </c>
      <c r="O28" s="95">
        <f>'Cons Dist wise'!M29</f>
        <v>250000</v>
      </c>
      <c r="P28" s="95">
        <f>'Cons Dist wise'!O29</f>
        <v>173476.5446389</v>
      </c>
      <c r="Q28" s="96">
        <f t="shared" si="6"/>
        <v>69.390617855559995</v>
      </c>
    </row>
    <row r="29" spans="1:17" ht="15" customHeight="1" x14ac:dyDescent="0.2">
      <c r="A29" s="4">
        <v>14</v>
      </c>
      <c r="B29" s="94" t="s">
        <v>30</v>
      </c>
      <c r="C29" s="95">
        <f t="shared" si="0"/>
        <v>134471</v>
      </c>
      <c r="D29" s="95">
        <f t="shared" si="0"/>
        <v>80313.923958600004</v>
      </c>
      <c r="E29" s="95">
        <f t="shared" si="1"/>
        <v>59.725832304809224</v>
      </c>
      <c r="F29" s="95">
        <f>[1]Jalna!$M$52</f>
        <v>28029</v>
      </c>
      <c r="G29" s="95">
        <f>[1]Jalna!$O$52</f>
        <v>21953</v>
      </c>
      <c r="H29" s="95">
        <f t="shared" si="2"/>
        <v>78.322451746405505</v>
      </c>
      <c r="I29" s="25">
        <f t="shared" si="3"/>
        <v>162500</v>
      </c>
      <c r="J29" s="25">
        <f t="shared" si="3"/>
        <v>102266.9239586</v>
      </c>
      <c r="K29" s="95">
        <f t="shared" si="4"/>
        <v>62.933491666830776</v>
      </c>
      <c r="L29" s="25">
        <f>[1]Jalna!$M$54</f>
        <v>12500</v>
      </c>
      <c r="M29" s="25">
        <f>[1]Jalna!$O$54</f>
        <v>12457.480000000001</v>
      </c>
      <c r="N29" s="95">
        <f t="shared" si="5"/>
        <v>99.659840000000017</v>
      </c>
      <c r="O29" s="95">
        <f>'Cons Dist wise'!M30</f>
        <v>175000</v>
      </c>
      <c r="P29" s="95">
        <f>'Cons Dist wise'!O30</f>
        <v>114724.4039586</v>
      </c>
      <c r="Q29" s="96">
        <f t="shared" si="6"/>
        <v>65.556802262057147</v>
      </c>
    </row>
    <row r="30" spans="1:17" ht="15" customHeight="1" x14ac:dyDescent="0.2">
      <c r="A30" s="4">
        <v>15</v>
      </c>
      <c r="B30" s="94" t="s">
        <v>31</v>
      </c>
      <c r="C30" s="95">
        <f t="shared" si="0"/>
        <v>96200</v>
      </c>
      <c r="D30" s="95">
        <f t="shared" si="0"/>
        <v>70567.40976140002</v>
      </c>
      <c r="E30" s="95">
        <f t="shared" si="1"/>
        <v>73.354895801871123</v>
      </c>
      <c r="F30" s="95">
        <f>[1]Kolhapur!$M$52</f>
        <v>800</v>
      </c>
      <c r="G30" s="95">
        <f>[1]Kolhapur!$O$52</f>
        <v>1045</v>
      </c>
      <c r="H30" s="95">
        <f t="shared" si="2"/>
        <v>130.625</v>
      </c>
      <c r="I30" s="25">
        <f t="shared" si="3"/>
        <v>97000</v>
      </c>
      <c r="J30" s="25">
        <f t="shared" si="3"/>
        <v>71612.40976140002</v>
      </c>
      <c r="K30" s="95">
        <f t="shared" si="4"/>
        <v>73.827226558144361</v>
      </c>
      <c r="L30" s="25">
        <f>[1]Kolhapur!$M$54</f>
        <v>185000.5</v>
      </c>
      <c r="M30" s="25">
        <f>[1]Kolhapur!$O$54</f>
        <v>214236.05</v>
      </c>
      <c r="N30" s="95">
        <f t="shared" si="5"/>
        <v>115.80295728930462</v>
      </c>
      <c r="O30" s="95">
        <f>'Cons Dist wise'!M31</f>
        <v>282000.5</v>
      </c>
      <c r="P30" s="95">
        <f>'Cons Dist wise'!O31</f>
        <v>285848.45976140001</v>
      </c>
      <c r="Q30" s="96">
        <f t="shared" si="6"/>
        <v>101.36452231871928</v>
      </c>
    </row>
    <row r="31" spans="1:17" ht="15" customHeight="1" x14ac:dyDescent="0.2">
      <c r="A31" s="4">
        <v>16</v>
      </c>
      <c r="B31" s="94" t="s">
        <v>32</v>
      </c>
      <c r="C31" s="95">
        <f t="shared" si="0"/>
        <v>179972</v>
      </c>
      <c r="D31" s="95">
        <f t="shared" si="0"/>
        <v>59204.149373599997</v>
      </c>
      <c r="E31" s="95">
        <f t="shared" si="1"/>
        <v>32.896311300424507</v>
      </c>
      <c r="F31" s="95">
        <f>[1]Latur!$M$52</f>
        <v>15299</v>
      </c>
      <c r="G31" s="95">
        <f>[1]Latur!$O$52</f>
        <v>19192</v>
      </c>
      <c r="H31" s="95">
        <f t="shared" si="2"/>
        <v>125.44610758873129</v>
      </c>
      <c r="I31" s="25">
        <f t="shared" si="3"/>
        <v>195271</v>
      </c>
      <c r="J31" s="25">
        <f t="shared" si="3"/>
        <v>78396.149373599997</v>
      </c>
      <c r="K31" s="95">
        <f t="shared" si="4"/>
        <v>40.147358990121418</v>
      </c>
      <c r="L31" s="25">
        <f>[1]Latur!$M$54</f>
        <v>93360</v>
      </c>
      <c r="M31" s="25">
        <f>[1]Latur!$O$54</f>
        <v>95055</v>
      </c>
      <c r="N31" s="95">
        <f t="shared" si="5"/>
        <v>101.81555269922879</v>
      </c>
      <c r="O31" s="95">
        <f>'Cons Dist wise'!M32</f>
        <v>288631</v>
      </c>
      <c r="P31" s="95">
        <f>'Cons Dist wise'!O32</f>
        <v>173451.1493736</v>
      </c>
      <c r="Q31" s="96">
        <f t="shared" si="6"/>
        <v>60.094428309363856</v>
      </c>
    </row>
    <row r="32" spans="1:17" ht="15" customHeight="1" x14ac:dyDescent="0.2">
      <c r="A32" s="4">
        <v>17</v>
      </c>
      <c r="B32" s="94" t="s">
        <v>33</v>
      </c>
      <c r="C32" s="95">
        <f t="shared" si="0"/>
        <v>0</v>
      </c>
      <c r="D32" s="95">
        <f t="shared" si="0"/>
        <v>0</v>
      </c>
      <c r="E32" s="95"/>
      <c r="F32" s="95"/>
      <c r="G32" s="95"/>
      <c r="H32" s="95"/>
      <c r="I32" s="25"/>
      <c r="J32" s="25"/>
      <c r="K32" s="95"/>
      <c r="L32" s="25"/>
      <c r="M32" s="25"/>
      <c r="N32" s="95"/>
      <c r="O32" s="95">
        <f>'Cons Dist wise'!M33</f>
        <v>0</v>
      </c>
      <c r="P32" s="95">
        <f>'Cons Dist wise'!O33</f>
        <v>0</v>
      </c>
      <c r="Q32" s="96"/>
    </row>
    <row r="33" spans="1:17" ht="15" customHeight="1" x14ac:dyDescent="0.2">
      <c r="A33" s="4">
        <v>18</v>
      </c>
      <c r="B33" s="97" t="s">
        <v>34</v>
      </c>
      <c r="C33" s="95">
        <f t="shared" si="0"/>
        <v>0</v>
      </c>
      <c r="D33" s="95">
        <f t="shared" si="0"/>
        <v>0</v>
      </c>
      <c r="E33" s="95"/>
      <c r="F33" s="95"/>
      <c r="G33" s="95"/>
      <c r="H33" s="95"/>
      <c r="I33" s="25"/>
      <c r="J33" s="25"/>
      <c r="K33" s="95"/>
      <c r="L33" s="25"/>
      <c r="M33" s="25"/>
      <c r="N33" s="95"/>
      <c r="O33" s="95">
        <f>'Cons Dist wise'!M34</f>
        <v>0</v>
      </c>
      <c r="P33" s="95">
        <f>'Cons Dist wise'!O34</f>
        <v>0</v>
      </c>
      <c r="Q33" s="96"/>
    </row>
    <row r="34" spans="1:17" ht="15" customHeight="1" x14ac:dyDescent="0.2">
      <c r="A34" s="4">
        <v>19</v>
      </c>
      <c r="B34" s="94" t="s">
        <v>35</v>
      </c>
      <c r="C34" s="95">
        <f t="shared" si="0"/>
        <v>113005</v>
      </c>
      <c r="D34" s="95">
        <f t="shared" si="0"/>
        <v>101411.8602709</v>
      </c>
      <c r="E34" s="95">
        <f t="shared" si="1"/>
        <v>89.741038246891719</v>
      </c>
      <c r="F34" s="95">
        <f>[1]Nagpur!$M$52</f>
        <v>3000</v>
      </c>
      <c r="G34" s="95">
        <f>[1]Nagpur!$O$52</f>
        <v>2246</v>
      </c>
      <c r="H34" s="95">
        <f t="shared" si="2"/>
        <v>74.866666666666674</v>
      </c>
      <c r="I34" s="25">
        <f t="shared" si="3"/>
        <v>116005</v>
      </c>
      <c r="J34" s="25">
        <f t="shared" si="3"/>
        <v>103657.8602709</v>
      </c>
      <c r="K34" s="95">
        <f t="shared" si="4"/>
        <v>89.356372803672258</v>
      </c>
      <c r="L34" s="25">
        <f>[1]Nagpur!$M$54</f>
        <v>8001</v>
      </c>
      <c r="M34" s="25">
        <f>[1]Nagpur!$O$54</f>
        <v>4894.42</v>
      </c>
      <c r="N34" s="95">
        <f t="shared" si="5"/>
        <v>61.172603424571925</v>
      </c>
      <c r="O34" s="95">
        <f>'Cons Dist wise'!M35</f>
        <v>124006</v>
      </c>
      <c r="P34" s="95">
        <f>'Cons Dist wise'!O35</f>
        <v>108552.2802709</v>
      </c>
      <c r="Q34" s="96">
        <f t="shared" si="6"/>
        <v>87.537925802703086</v>
      </c>
    </row>
    <row r="35" spans="1:17" ht="15" customHeight="1" x14ac:dyDescent="0.2">
      <c r="A35" s="4">
        <v>20</v>
      </c>
      <c r="B35" s="94" t="s">
        <v>36</v>
      </c>
      <c r="C35" s="95">
        <f t="shared" si="0"/>
        <v>140998.20000000001</v>
      </c>
      <c r="D35" s="95">
        <f t="shared" si="0"/>
        <v>96158.619534400015</v>
      </c>
      <c r="E35" s="95">
        <f t="shared" si="1"/>
        <v>68.198473125472532</v>
      </c>
      <c r="F35" s="95">
        <f>[1]Nanded!$M$52</f>
        <v>39561.599999999999</v>
      </c>
      <c r="G35" s="95">
        <f>[1]Nanded!$O$52</f>
        <v>32893.790800000002</v>
      </c>
      <c r="H35" s="95">
        <f t="shared" si="2"/>
        <v>83.14575446898003</v>
      </c>
      <c r="I35" s="25">
        <f t="shared" si="3"/>
        <v>180559.80000000002</v>
      </c>
      <c r="J35" s="25">
        <f t="shared" si="3"/>
        <v>129052.41033440002</v>
      </c>
      <c r="K35" s="95">
        <f t="shared" si="4"/>
        <v>71.473500931215042</v>
      </c>
      <c r="L35" s="25">
        <f>[1]Nanded!$M$54</f>
        <v>25540.000000000004</v>
      </c>
      <c r="M35" s="25">
        <f>[1]Nanded!$O$54</f>
        <v>30422</v>
      </c>
      <c r="N35" s="95">
        <f t="shared" si="5"/>
        <v>119.11511354737665</v>
      </c>
      <c r="O35" s="95">
        <f>'Cons Dist wise'!M36</f>
        <v>206099.80000000002</v>
      </c>
      <c r="P35" s="95">
        <f>'Cons Dist wise'!O36</f>
        <v>159474.41033440002</v>
      </c>
      <c r="Q35" s="96">
        <f t="shared" si="6"/>
        <v>77.377275637530957</v>
      </c>
    </row>
    <row r="36" spans="1:17" ht="15" customHeight="1" x14ac:dyDescent="0.2">
      <c r="A36" s="4">
        <v>21</v>
      </c>
      <c r="B36" s="94" t="s">
        <v>37</v>
      </c>
      <c r="C36" s="95">
        <f t="shared" si="0"/>
        <v>60037</v>
      </c>
      <c r="D36" s="95">
        <f t="shared" si="0"/>
        <v>34981.953000000001</v>
      </c>
      <c r="E36" s="95">
        <f t="shared" si="1"/>
        <v>58.267323483851627</v>
      </c>
      <c r="F36" s="95">
        <f>[1]Nandurbar!$M$52</f>
        <v>1476</v>
      </c>
      <c r="G36" s="95">
        <f>[1]Nandurbar!$O$52</f>
        <v>879.45600000000002</v>
      </c>
      <c r="H36" s="95">
        <f t="shared" si="2"/>
        <v>59.583739837398376</v>
      </c>
      <c r="I36" s="25">
        <f t="shared" si="3"/>
        <v>61513</v>
      </c>
      <c r="J36" s="25">
        <f t="shared" si="3"/>
        <v>35861.409</v>
      </c>
      <c r="K36" s="95">
        <f t="shared" si="4"/>
        <v>58.298910799343226</v>
      </c>
      <c r="L36" s="25">
        <f>[1]Nandurbar!$M$54</f>
        <v>8895</v>
      </c>
      <c r="M36" s="25">
        <f>[1]Nandurbar!$O$54</f>
        <v>10632</v>
      </c>
      <c r="N36" s="95">
        <f t="shared" si="5"/>
        <v>119.52782462057337</v>
      </c>
      <c r="O36" s="95">
        <f>'Cons Dist wise'!M37</f>
        <v>70408</v>
      </c>
      <c r="P36" s="95">
        <f>'Cons Dist wise'!O37</f>
        <v>46493.409</v>
      </c>
      <c r="Q36" s="96">
        <f t="shared" si="6"/>
        <v>66.034270253380299</v>
      </c>
    </row>
    <row r="37" spans="1:17" ht="15" customHeight="1" x14ac:dyDescent="0.2">
      <c r="A37" s="4">
        <v>22</v>
      </c>
      <c r="B37" s="94" t="s">
        <v>38</v>
      </c>
      <c r="C37" s="95">
        <f t="shared" si="0"/>
        <v>346399</v>
      </c>
      <c r="D37" s="95">
        <f t="shared" si="0"/>
        <v>243134.03259829999</v>
      </c>
      <c r="E37" s="95">
        <f t="shared" si="1"/>
        <v>70.189011110973183</v>
      </c>
      <c r="F37" s="95">
        <f>[1]Nasik!$M$52</f>
        <v>1000</v>
      </c>
      <c r="G37" s="95">
        <f>[1]Nasik!$O$52</f>
        <v>960</v>
      </c>
      <c r="H37" s="95">
        <f t="shared" si="2"/>
        <v>96</v>
      </c>
      <c r="I37" s="25">
        <f t="shared" si="3"/>
        <v>347399</v>
      </c>
      <c r="J37" s="25">
        <f t="shared" si="3"/>
        <v>244094.03259829999</v>
      </c>
      <c r="K37" s="95">
        <f t="shared" si="4"/>
        <v>70.2633089324667</v>
      </c>
      <c r="L37" s="25">
        <f>[1]Nasik!$M$54</f>
        <v>56100.999999999993</v>
      </c>
      <c r="M37" s="25">
        <f>[1]Nasik!$O$54</f>
        <v>46187.48</v>
      </c>
      <c r="N37" s="95">
        <f t="shared" si="5"/>
        <v>82.329156343024195</v>
      </c>
      <c r="O37" s="95">
        <f>'Cons Dist wise'!M38</f>
        <v>403500</v>
      </c>
      <c r="P37" s="95">
        <f>'Cons Dist wise'!O38</f>
        <v>290281.5125983</v>
      </c>
      <c r="Q37" s="96">
        <f t="shared" si="6"/>
        <v>71.940895315563807</v>
      </c>
    </row>
    <row r="38" spans="1:17" ht="15" customHeight="1" x14ac:dyDescent="0.2">
      <c r="A38" s="4">
        <v>23</v>
      </c>
      <c r="B38" s="94" t="s">
        <v>39</v>
      </c>
      <c r="C38" s="95">
        <f t="shared" si="0"/>
        <v>127211</v>
      </c>
      <c r="D38" s="95">
        <f t="shared" si="0"/>
        <v>79085.677757600002</v>
      </c>
      <c r="E38" s="95">
        <f t="shared" si="1"/>
        <v>62.16889872542469</v>
      </c>
      <c r="F38" s="95">
        <f>[1]Osmanabad!$M$52</f>
        <v>34400</v>
      </c>
      <c r="G38" s="95">
        <f>[1]Osmanabad!$O$52</f>
        <v>25724.039700000001</v>
      </c>
      <c r="H38" s="95">
        <f t="shared" si="2"/>
        <v>74.7791851744186</v>
      </c>
      <c r="I38" s="25">
        <f t="shared" si="3"/>
        <v>161611</v>
      </c>
      <c r="J38" s="25">
        <f t="shared" si="3"/>
        <v>104809.7174576</v>
      </c>
      <c r="K38" s="95">
        <f t="shared" si="4"/>
        <v>64.853083922257753</v>
      </c>
      <c r="L38" s="25">
        <f>[1]Osmanabad!$M$54</f>
        <v>28389</v>
      </c>
      <c r="M38" s="25">
        <f>[1]Osmanabad!$O$54</f>
        <v>18514</v>
      </c>
      <c r="N38" s="95">
        <f t="shared" si="5"/>
        <v>65.215400331114154</v>
      </c>
      <c r="O38" s="95">
        <f>'Cons Dist wise'!M39</f>
        <v>190000</v>
      </c>
      <c r="P38" s="95">
        <f>'Cons Dist wise'!O39</f>
        <v>123323.7174576</v>
      </c>
      <c r="Q38" s="96">
        <f t="shared" si="6"/>
        <v>64.907219714526306</v>
      </c>
    </row>
    <row r="39" spans="1:17" ht="15" customHeight="1" x14ac:dyDescent="0.2">
      <c r="A39" s="4">
        <v>24</v>
      </c>
      <c r="B39" s="98" t="s">
        <v>40</v>
      </c>
      <c r="C39" s="95">
        <f t="shared" si="0"/>
        <v>11805</v>
      </c>
      <c r="D39" s="95">
        <f t="shared" si="0"/>
        <v>5876.5419306000003</v>
      </c>
      <c r="E39" s="95">
        <f>(D39/C39)*100</f>
        <v>49.780109534942824</v>
      </c>
      <c r="F39" s="95">
        <f>[1]Palghar!$M$52</f>
        <v>975</v>
      </c>
      <c r="G39" s="95">
        <f>[1]Palghar!$O$52</f>
        <v>92</v>
      </c>
      <c r="H39" s="95">
        <f>(G39/F39)*100</f>
        <v>9.4358974358974361</v>
      </c>
      <c r="I39" s="25">
        <f>C39+F39</f>
        <v>12780</v>
      </c>
      <c r="J39" s="25">
        <f>D39+G39</f>
        <v>5968.5419306000003</v>
      </c>
      <c r="K39" s="95">
        <f>(J39/I39)*100</f>
        <v>46.702206029733958</v>
      </c>
      <c r="L39" s="25">
        <f>[1]Palghar!$M$54</f>
        <v>14720</v>
      </c>
      <c r="M39" s="25">
        <f>[1]Palghar!$O$54</f>
        <v>9877.25</v>
      </c>
      <c r="N39" s="95">
        <f>(M39/L39)*100</f>
        <v>67.100883152173921</v>
      </c>
      <c r="O39" s="95">
        <f>'Cons Dist wise'!M40</f>
        <v>27500</v>
      </c>
      <c r="P39" s="95">
        <f>'Cons Dist wise'!O40</f>
        <v>15845.7919306</v>
      </c>
      <c r="Q39" s="96">
        <f>(P39/O39)*100</f>
        <v>57.621061565818188</v>
      </c>
    </row>
    <row r="40" spans="1:17" ht="15" customHeight="1" x14ac:dyDescent="0.2">
      <c r="A40" s="4">
        <v>25</v>
      </c>
      <c r="B40" s="94" t="s">
        <v>41</v>
      </c>
      <c r="C40" s="95">
        <f t="shared" si="0"/>
        <v>117897</v>
      </c>
      <c r="D40" s="95">
        <f t="shared" si="0"/>
        <v>70002.644105099986</v>
      </c>
      <c r="E40" s="95">
        <f t="shared" si="1"/>
        <v>59.376102958599439</v>
      </c>
      <c r="F40" s="95">
        <f>[1]Parbhani!$M$52</f>
        <v>25077</v>
      </c>
      <c r="G40" s="95">
        <f>[1]Parbhani!$O$52</f>
        <v>28002</v>
      </c>
      <c r="H40" s="95">
        <f t="shared" si="2"/>
        <v>111.66407465007777</v>
      </c>
      <c r="I40" s="25">
        <f t="shared" si="3"/>
        <v>142974</v>
      </c>
      <c r="J40" s="25">
        <f t="shared" si="3"/>
        <v>98004.644105099986</v>
      </c>
      <c r="K40" s="95">
        <f t="shared" si="4"/>
        <v>68.547179280918201</v>
      </c>
      <c r="L40" s="25">
        <f>[1]Parbhani!$M$54</f>
        <v>39026</v>
      </c>
      <c r="M40" s="25">
        <f>[1]Parbhani!$O$54</f>
        <v>25457.57</v>
      </c>
      <c r="N40" s="95">
        <f t="shared" si="5"/>
        <v>65.232332291292977</v>
      </c>
      <c r="O40" s="95">
        <f>'Cons Dist wise'!M41</f>
        <v>182000</v>
      </c>
      <c r="P40" s="95">
        <f>'Cons Dist wise'!O41</f>
        <v>123462.21410509999</v>
      </c>
      <c r="Q40" s="96">
        <f t="shared" si="6"/>
        <v>67.836381376428562</v>
      </c>
    </row>
    <row r="41" spans="1:17" ht="15" customHeight="1" x14ac:dyDescent="0.2">
      <c r="A41" s="4">
        <v>26</v>
      </c>
      <c r="B41" s="94" t="s">
        <v>42</v>
      </c>
      <c r="C41" s="95">
        <f t="shared" si="0"/>
        <v>151658</v>
      </c>
      <c r="D41" s="95">
        <f t="shared" si="0"/>
        <v>156411.00000000003</v>
      </c>
      <c r="E41" s="95">
        <f t="shared" si="1"/>
        <v>103.13402524100279</v>
      </c>
      <c r="F41" s="95">
        <f>[1]Pune!$M$52</f>
        <v>543</v>
      </c>
      <c r="G41" s="95">
        <f>[1]Pune!$O$52</f>
        <v>273.83</v>
      </c>
      <c r="H41" s="95">
        <f t="shared" si="2"/>
        <v>50.429097605893183</v>
      </c>
      <c r="I41" s="25">
        <f t="shared" si="3"/>
        <v>152201</v>
      </c>
      <c r="J41" s="25">
        <f t="shared" si="3"/>
        <v>156684.83000000002</v>
      </c>
      <c r="K41" s="95">
        <f t="shared" si="4"/>
        <v>102.94599247048313</v>
      </c>
      <c r="L41" s="25">
        <f>[1]Pune!$M$54</f>
        <v>236000</v>
      </c>
      <c r="M41" s="25">
        <f>[1]Pune!$O$54</f>
        <v>233355</v>
      </c>
      <c r="N41" s="95">
        <f t="shared" si="5"/>
        <v>98.879237288135585</v>
      </c>
      <c r="O41" s="95">
        <f>'Cons Dist wise'!M42</f>
        <v>388201</v>
      </c>
      <c r="P41" s="95">
        <f>'Cons Dist wise'!O42</f>
        <v>390039.83</v>
      </c>
      <c r="Q41" s="96">
        <f t="shared" si="6"/>
        <v>100.47367987202507</v>
      </c>
    </row>
    <row r="42" spans="1:17" ht="15" customHeight="1" x14ac:dyDescent="0.2">
      <c r="A42" s="4">
        <v>27</v>
      </c>
      <c r="B42" s="94" t="s">
        <v>43</v>
      </c>
      <c r="C42" s="95">
        <f t="shared" si="0"/>
        <v>18129</v>
      </c>
      <c r="D42" s="95">
        <f t="shared" si="0"/>
        <v>8953.5443271000022</v>
      </c>
      <c r="E42" s="95">
        <f t="shared" si="1"/>
        <v>49.387965839814676</v>
      </c>
      <c r="F42" s="95">
        <f>[1]Raigad!$M$52</f>
        <v>38</v>
      </c>
      <c r="G42" s="95">
        <f>[1]Raigad!$O$52</f>
        <v>3</v>
      </c>
      <c r="H42" s="95">
        <f t="shared" si="2"/>
        <v>7.8947368421052628</v>
      </c>
      <c r="I42" s="25">
        <f t="shared" si="3"/>
        <v>18167</v>
      </c>
      <c r="J42" s="25">
        <f t="shared" si="3"/>
        <v>8956.5443271000022</v>
      </c>
      <c r="K42" s="95">
        <f t="shared" si="4"/>
        <v>49.301174256068705</v>
      </c>
      <c r="L42" s="25">
        <f>[1]Raigad!$M$54</f>
        <v>12836</v>
      </c>
      <c r="M42" s="25">
        <f>[1]Raigad!$O$54</f>
        <v>14850.6</v>
      </c>
      <c r="N42" s="95">
        <f t="shared" si="5"/>
        <v>115.69492053599252</v>
      </c>
      <c r="O42" s="95">
        <f>'Cons Dist wise'!M43</f>
        <v>31003</v>
      </c>
      <c r="P42" s="95">
        <f>'Cons Dist wise'!O43</f>
        <v>23807.144327100003</v>
      </c>
      <c r="Q42" s="96">
        <f t="shared" si="6"/>
        <v>76.789808493049065</v>
      </c>
    </row>
    <row r="43" spans="1:17" ht="15" customHeight="1" x14ac:dyDescent="0.2">
      <c r="A43" s="4">
        <v>28</v>
      </c>
      <c r="B43" s="94" t="s">
        <v>44</v>
      </c>
      <c r="C43" s="95">
        <f t="shared" si="0"/>
        <v>47535</v>
      </c>
      <c r="D43" s="95">
        <f t="shared" si="0"/>
        <v>36029.839497499997</v>
      </c>
      <c r="E43" s="95">
        <f t="shared" si="1"/>
        <v>75.796443667823695</v>
      </c>
      <c r="F43" s="95">
        <f>[1]Ratnagiri!$M$52</f>
        <v>3181</v>
      </c>
      <c r="G43" s="95">
        <f>[1]Ratnagiri!$O$52</f>
        <v>4241.9552999999978</v>
      </c>
      <c r="H43" s="95">
        <f t="shared" si="2"/>
        <v>133.35288588494177</v>
      </c>
      <c r="I43" s="25">
        <f t="shared" si="3"/>
        <v>50716</v>
      </c>
      <c r="J43" s="25">
        <f t="shared" si="3"/>
        <v>40271.794797499999</v>
      </c>
      <c r="K43" s="95">
        <f t="shared" si="4"/>
        <v>79.406488677143301</v>
      </c>
      <c r="L43" s="25">
        <f>[1]Ratnagiri!$M$54</f>
        <v>8984</v>
      </c>
      <c r="M43" s="25">
        <f>[1]Ratnagiri!$O$54</f>
        <v>7514.11</v>
      </c>
      <c r="N43" s="95">
        <f t="shared" si="5"/>
        <v>83.638802315227068</v>
      </c>
      <c r="O43" s="95">
        <f>'Cons Dist wise'!M44</f>
        <v>59700</v>
      </c>
      <c r="P43" s="95">
        <f>'Cons Dist wise'!O44</f>
        <v>47785.904797499999</v>
      </c>
      <c r="Q43" s="96">
        <f t="shared" si="6"/>
        <v>80.043391620603018</v>
      </c>
    </row>
    <row r="44" spans="1:17" ht="15" customHeight="1" x14ac:dyDescent="0.2">
      <c r="A44" s="4">
        <v>29</v>
      </c>
      <c r="B44" s="94" t="s">
        <v>45</v>
      </c>
      <c r="C44" s="95">
        <f t="shared" si="0"/>
        <v>124602</v>
      </c>
      <c r="D44" s="95">
        <f t="shared" si="0"/>
        <v>90308.113600000012</v>
      </c>
      <c r="E44" s="95">
        <f t="shared" si="1"/>
        <v>72.477258470971577</v>
      </c>
      <c r="F44" s="95">
        <f>[1]Sangli!$M$52</f>
        <v>400</v>
      </c>
      <c r="G44" s="95">
        <f>[1]Sangli!$O$52</f>
        <v>389</v>
      </c>
      <c r="H44" s="95">
        <f t="shared" si="2"/>
        <v>97.25</v>
      </c>
      <c r="I44" s="25">
        <f t="shared" si="3"/>
        <v>125002</v>
      </c>
      <c r="J44" s="25">
        <f t="shared" si="3"/>
        <v>90697.113600000012</v>
      </c>
      <c r="K44" s="95">
        <f t="shared" si="4"/>
        <v>72.556529975520405</v>
      </c>
      <c r="L44" s="25">
        <f>[1]Sangli!$M$54</f>
        <v>149999</v>
      </c>
      <c r="M44" s="25">
        <f>[1]Sangli!$O$54</f>
        <v>127029.16</v>
      </c>
      <c r="N44" s="95">
        <f t="shared" si="5"/>
        <v>84.686671244474965</v>
      </c>
      <c r="O44" s="95">
        <f>'Cons Dist wise'!M45</f>
        <v>275001</v>
      </c>
      <c r="P44" s="95">
        <f>'Cons Dist wise'!O45</f>
        <v>217726.27360000001</v>
      </c>
      <c r="Q44" s="96">
        <f t="shared" si="6"/>
        <v>79.172902498536374</v>
      </c>
    </row>
    <row r="45" spans="1:17" ht="15" customHeight="1" x14ac:dyDescent="0.2">
      <c r="A45" s="4">
        <v>30</v>
      </c>
      <c r="B45" s="94" t="s">
        <v>46</v>
      </c>
      <c r="C45" s="95">
        <f t="shared" si="0"/>
        <v>127647</v>
      </c>
      <c r="D45" s="95">
        <f t="shared" si="0"/>
        <v>71433.405098799994</v>
      </c>
      <c r="E45" s="95">
        <f t="shared" si="1"/>
        <v>55.961679552829281</v>
      </c>
      <c r="F45" s="95">
        <f>[1]Satara!$M$52</f>
        <v>352</v>
      </c>
      <c r="G45" s="95">
        <f>[1]Satara!$O$52</f>
        <v>122.65999999999991</v>
      </c>
      <c r="H45" s="95">
        <f t="shared" si="2"/>
        <v>34.846590909090885</v>
      </c>
      <c r="I45" s="25">
        <f t="shared" si="3"/>
        <v>127999</v>
      </c>
      <c r="J45" s="25">
        <f t="shared" si="3"/>
        <v>71556.065098799998</v>
      </c>
      <c r="K45" s="95">
        <f t="shared" si="4"/>
        <v>55.903612605410977</v>
      </c>
      <c r="L45" s="25">
        <f>[1]Satara!$M$54</f>
        <v>195001</v>
      </c>
      <c r="M45" s="25">
        <f>[1]Satara!$O$54</f>
        <v>192378.76</v>
      </c>
      <c r="N45" s="95">
        <f t="shared" si="5"/>
        <v>98.655268434520849</v>
      </c>
      <c r="O45" s="95">
        <f>'Cons Dist wise'!M46</f>
        <v>323000</v>
      </c>
      <c r="P45" s="95">
        <f>'Cons Dist wise'!O46</f>
        <v>263934.82509880001</v>
      </c>
      <c r="Q45" s="96">
        <f t="shared" si="6"/>
        <v>81.713568142043343</v>
      </c>
    </row>
    <row r="46" spans="1:17" ht="15" customHeight="1" x14ac:dyDescent="0.2">
      <c r="A46" s="4">
        <v>31</v>
      </c>
      <c r="B46" s="94" t="s">
        <v>47</v>
      </c>
      <c r="C46" s="95">
        <f t="shared" si="0"/>
        <v>25900</v>
      </c>
      <c r="D46" s="95">
        <f t="shared" si="0"/>
        <v>21507.7060614</v>
      </c>
      <c r="E46" s="95">
        <f t="shared" si="1"/>
        <v>83.041336144401541</v>
      </c>
      <c r="F46" s="95">
        <f>[1]Sindhudurg!$M$52</f>
        <v>1600</v>
      </c>
      <c r="G46" s="95">
        <f>[1]Sindhudurg!$O$52</f>
        <v>1959.6408499999898</v>
      </c>
      <c r="H46" s="95">
        <f t="shared" si="2"/>
        <v>122.47755312499935</v>
      </c>
      <c r="I46" s="25">
        <f t="shared" si="3"/>
        <v>27500</v>
      </c>
      <c r="J46" s="25">
        <f t="shared" si="3"/>
        <v>23467.346911399989</v>
      </c>
      <c r="K46" s="95">
        <f t="shared" si="4"/>
        <v>85.335806950545418</v>
      </c>
      <c r="L46" s="25">
        <f>[1]Sindhudurg!$M$54</f>
        <v>10500</v>
      </c>
      <c r="M46" s="25">
        <f>[1]Sindhudurg!$O$54</f>
        <v>10080.040000000001</v>
      </c>
      <c r="N46" s="95">
        <f t="shared" si="5"/>
        <v>96.000380952380965</v>
      </c>
      <c r="O46" s="95">
        <f>'Cons Dist wise'!M47</f>
        <v>38000</v>
      </c>
      <c r="P46" s="95">
        <f>'Cons Dist wise'!O47</f>
        <v>33547.38691139999</v>
      </c>
      <c r="Q46" s="96">
        <f t="shared" si="6"/>
        <v>88.282597135263131</v>
      </c>
    </row>
    <row r="47" spans="1:17" ht="15" customHeight="1" x14ac:dyDescent="0.2">
      <c r="A47" s="4">
        <v>32</v>
      </c>
      <c r="B47" s="94" t="s">
        <v>48</v>
      </c>
      <c r="C47" s="95">
        <f t="shared" si="0"/>
        <v>327288.30999999994</v>
      </c>
      <c r="D47" s="95">
        <f t="shared" si="0"/>
        <v>229769.4074424</v>
      </c>
      <c r="E47" s="95">
        <f t="shared" si="1"/>
        <v>70.203976256408325</v>
      </c>
      <c r="F47" s="95">
        <f>[1]Solapur!$M$52</f>
        <v>10487.900000000001</v>
      </c>
      <c r="G47" s="95">
        <f>[1]Solapur!$O$52</f>
        <v>17274</v>
      </c>
      <c r="H47" s="95">
        <f t="shared" si="2"/>
        <v>164.70408756757786</v>
      </c>
      <c r="I47" s="25">
        <f t="shared" si="3"/>
        <v>337776.20999999996</v>
      </c>
      <c r="J47" s="25">
        <f t="shared" si="3"/>
        <v>247043.4074424</v>
      </c>
      <c r="K47" s="95">
        <f t="shared" si="4"/>
        <v>73.138190354613798</v>
      </c>
      <c r="L47" s="25">
        <f>[1]Solapur!$M$54</f>
        <v>37623.47</v>
      </c>
      <c r="M47" s="25">
        <f>[1]Solapur!$O$54</f>
        <v>73133.98</v>
      </c>
      <c r="N47" s="95">
        <f t="shared" si="5"/>
        <v>194.38393109407502</v>
      </c>
      <c r="O47" s="95">
        <f>'Cons Dist wise'!M48</f>
        <v>375399.67999999999</v>
      </c>
      <c r="P47" s="95">
        <f>'Cons Dist wise'!O48</f>
        <v>320177.38744239998</v>
      </c>
      <c r="Q47" s="96">
        <f t="shared" si="6"/>
        <v>85.289733715915787</v>
      </c>
    </row>
    <row r="48" spans="1:17" ht="15" customHeight="1" x14ac:dyDescent="0.2">
      <c r="A48" s="4">
        <v>33</v>
      </c>
      <c r="B48" s="94" t="s">
        <v>49</v>
      </c>
      <c r="C48" s="95">
        <f t="shared" si="0"/>
        <v>7782</v>
      </c>
      <c r="D48" s="95">
        <f t="shared" si="0"/>
        <v>6626.2421680999996</v>
      </c>
      <c r="E48" s="95">
        <f t="shared" si="1"/>
        <v>85.148318788229233</v>
      </c>
      <c r="F48" s="95">
        <f>[1]Thane!$M$52</f>
        <v>468</v>
      </c>
      <c r="G48" s="95">
        <f>[1]Thane!$O$52</f>
        <v>31</v>
      </c>
      <c r="H48" s="95">
        <f t="shared" si="2"/>
        <v>6.6239316239316244</v>
      </c>
      <c r="I48" s="25">
        <f t="shared" si="3"/>
        <v>8250</v>
      </c>
      <c r="J48" s="25">
        <f t="shared" si="3"/>
        <v>6657.2421680999996</v>
      </c>
      <c r="K48" s="95">
        <f t="shared" si="4"/>
        <v>80.693844461818173</v>
      </c>
      <c r="L48" s="25">
        <f>[1]Thane!$M$54</f>
        <v>16750</v>
      </c>
      <c r="M48" s="25">
        <f>[1]Thane!$O$54</f>
        <v>14828.92</v>
      </c>
      <c r="N48" s="95">
        <f t="shared" si="5"/>
        <v>88.530865671641791</v>
      </c>
      <c r="O48" s="95">
        <f>'Cons Dist wise'!M49</f>
        <v>25000</v>
      </c>
      <c r="P48" s="95">
        <f>'Cons Dist wise'!O49</f>
        <v>21486.1621681</v>
      </c>
      <c r="Q48" s="96">
        <f t="shared" si="6"/>
        <v>85.944648672400007</v>
      </c>
    </row>
    <row r="49" spans="1:17" ht="15" customHeight="1" x14ac:dyDescent="0.2">
      <c r="A49" s="4">
        <v>34</v>
      </c>
      <c r="B49" s="94" t="s">
        <v>50</v>
      </c>
      <c r="C49" s="95">
        <f t="shared" si="0"/>
        <v>112951</v>
      </c>
      <c r="D49" s="95">
        <f t="shared" si="0"/>
        <v>77830.055929800001</v>
      </c>
      <c r="E49" s="95">
        <f t="shared" si="1"/>
        <v>68.906035298315203</v>
      </c>
      <c r="F49" s="95">
        <f>[1]Wardha!$M$52</f>
        <v>1949</v>
      </c>
      <c r="G49" s="95">
        <f>[1]Wardha!$O$52</f>
        <v>1563.07</v>
      </c>
      <c r="H49" s="95">
        <f t="shared" si="2"/>
        <v>80.198563365828619</v>
      </c>
      <c r="I49" s="25">
        <f t="shared" si="3"/>
        <v>114900</v>
      </c>
      <c r="J49" s="25">
        <f t="shared" si="3"/>
        <v>79393.125929800008</v>
      </c>
      <c r="K49" s="95">
        <f t="shared" si="4"/>
        <v>69.09758566562229</v>
      </c>
      <c r="L49" s="25">
        <f>[1]Wardha!$M$54</f>
        <v>0</v>
      </c>
      <c r="M49" s="25">
        <f>[1]Wardha!$O$54</f>
        <v>0</v>
      </c>
      <c r="N49" s="95" t="e">
        <f t="shared" si="5"/>
        <v>#DIV/0!</v>
      </c>
      <c r="O49" s="95">
        <f>'Cons Dist wise'!M50</f>
        <v>114900</v>
      </c>
      <c r="P49" s="95">
        <f>'Cons Dist wise'!O50</f>
        <v>79393.125929800008</v>
      </c>
      <c r="Q49" s="96">
        <f t="shared" si="6"/>
        <v>69.09758566562229</v>
      </c>
    </row>
    <row r="50" spans="1:17" ht="15" customHeight="1" x14ac:dyDescent="0.2">
      <c r="A50" s="4">
        <v>35</v>
      </c>
      <c r="B50" s="94" t="s">
        <v>51</v>
      </c>
      <c r="C50" s="95">
        <f t="shared" si="0"/>
        <v>37800</v>
      </c>
      <c r="D50" s="95">
        <f t="shared" si="0"/>
        <v>39713.589675299998</v>
      </c>
      <c r="E50" s="95">
        <f t="shared" si="1"/>
        <v>105.0624065484127</v>
      </c>
      <c r="F50" s="95">
        <f>[1]Washim!$M$52</f>
        <v>10700</v>
      </c>
      <c r="G50" s="95">
        <f>[1]Washim!$O$52</f>
        <v>11956.279890000293</v>
      </c>
      <c r="H50" s="95">
        <f t="shared" si="2"/>
        <v>111.74093355140459</v>
      </c>
      <c r="I50" s="25">
        <f t="shared" si="3"/>
        <v>48500</v>
      </c>
      <c r="J50" s="25">
        <f t="shared" si="3"/>
        <v>51669.869565300294</v>
      </c>
      <c r="K50" s="95">
        <f t="shared" si="4"/>
        <v>106.53581353670162</v>
      </c>
      <c r="L50" s="25">
        <f>[1]Washim!$M$54</f>
        <v>61500</v>
      </c>
      <c r="M50" s="25">
        <f>[1]Washim!$O$54</f>
        <v>48687.24</v>
      </c>
      <c r="N50" s="95">
        <f t="shared" si="5"/>
        <v>79.166243902439021</v>
      </c>
      <c r="O50" s="95">
        <f>'Cons Dist wise'!M51</f>
        <v>110000</v>
      </c>
      <c r="P50" s="95">
        <f>'Cons Dist wise'!O51</f>
        <v>100357.10956530028</v>
      </c>
      <c r="Q50" s="96">
        <f t="shared" si="6"/>
        <v>91.233735968454809</v>
      </c>
    </row>
    <row r="51" spans="1:17" ht="15" customHeight="1" x14ac:dyDescent="0.2">
      <c r="A51" s="4">
        <v>36</v>
      </c>
      <c r="B51" s="94" t="s">
        <v>52</v>
      </c>
      <c r="C51" s="95">
        <f t="shared" si="0"/>
        <v>152674</v>
      </c>
      <c r="D51" s="95">
        <f t="shared" si="0"/>
        <v>109328.55443689995</v>
      </c>
      <c r="E51" s="95">
        <f t="shared" si="1"/>
        <v>71.609150501657098</v>
      </c>
      <c r="F51" s="95">
        <f>[1]Yavatmal!$M$52</f>
        <v>19516</v>
      </c>
      <c r="G51" s="95">
        <f>[1]Yavatmal!$O$52</f>
        <v>14269.29</v>
      </c>
      <c r="H51" s="95">
        <f t="shared" si="2"/>
        <v>73.115853658536594</v>
      </c>
      <c r="I51" s="25">
        <f t="shared" si="3"/>
        <v>172190</v>
      </c>
      <c r="J51" s="25">
        <f t="shared" si="3"/>
        <v>123597.84443689996</v>
      </c>
      <c r="K51" s="95">
        <f t="shared" si="4"/>
        <v>71.779920109704378</v>
      </c>
      <c r="L51" s="25">
        <f>[1]Yavatmal!$M$54</f>
        <v>85710</v>
      </c>
      <c r="M51" s="25">
        <f>[1]Yavatmal!$O$54</f>
        <v>70935.66</v>
      </c>
      <c r="N51" s="95">
        <f t="shared" si="5"/>
        <v>82.762408120406022</v>
      </c>
      <c r="O51" s="95">
        <f>'Cons Dist wise'!M52</f>
        <v>257900</v>
      </c>
      <c r="P51" s="95">
        <f>'Cons Dist wise'!O52</f>
        <v>194533.50443689997</v>
      </c>
      <c r="Q51" s="96">
        <f t="shared" si="6"/>
        <v>75.429819479216746</v>
      </c>
    </row>
    <row r="52" spans="1:17" ht="15" customHeight="1" x14ac:dyDescent="0.2">
      <c r="A52" s="18"/>
      <c r="B52" s="19" t="s">
        <v>9</v>
      </c>
      <c r="C52" s="28">
        <f>SUM(C16:C51)</f>
        <v>3657068.5100000002</v>
      </c>
      <c r="D52" s="28">
        <f>SUM(D16:D51)</f>
        <v>2722718.3246927997</v>
      </c>
      <c r="E52" s="99">
        <f>(D52/C52)*100</f>
        <v>74.450842724103069</v>
      </c>
      <c r="F52" s="28">
        <f>SUM(F16:F51)</f>
        <v>370460.5</v>
      </c>
      <c r="G52" s="28">
        <f>SUM(G16:G51)</f>
        <v>326482.43700279959</v>
      </c>
      <c r="H52" s="99">
        <f>(G52/F52)*100</f>
        <v>88.128811844393553</v>
      </c>
      <c r="I52" s="28">
        <f>SUM(I16:I51)</f>
        <v>4027529.01</v>
      </c>
      <c r="J52" s="28">
        <f>SUM(J16:J51)</f>
        <v>3049200.7616955983</v>
      </c>
      <c r="K52" s="99">
        <f>(J52/I52)*100</f>
        <v>75.708970788905589</v>
      </c>
      <c r="L52" s="28">
        <f>SUM(L16:L51)</f>
        <v>2058418.97</v>
      </c>
      <c r="M52" s="28">
        <f>SUM(M16:M51)</f>
        <v>1841686.47</v>
      </c>
      <c r="N52" s="99">
        <f>(M52/L52)*100</f>
        <v>89.47092389067906</v>
      </c>
      <c r="O52" s="28">
        <f>SUM(O16:O51)</f>
        <v>6085947.9799999995</v>
      </c>
      <c r="P52" s="28">
        <f>SUM(P16:P51)</f>
        <v>4890887.231695598</v>
      </c>
      <c r="Q52" s="28">
        <f>(P52/O52)*100</f>
        <v>80.363605600447457</v>
      </c>
    </row>
    <row r="53" spans="1:17" ht="15" customHeight="1" x14ac:dyDescent="0.2"/>
    <row r="54" spans="1:17" ht="15" customHeight="1" x14ac:dyDescent="0.2"/>
    <row r="55" spans="1:17" ht="15" customHeight="1" x14ac:dyDescent="0.2">
      <c r="G55" s="100"/>
      <c r="L55" s="100"/>
      <c r="O55" s="8"/>
    </row>
    <row r="56" spans="1:17" ht="15" customHeight="1" x14ac:dyDescent="0.2"/>
    <row r="57" spans="1:17" ht="15" customHeight="1" x14ac:dyDescent="0.2"/>
    <row r="58" spans="1:17" ht="15" customHeight="1" x14ac:dyDescent="0.2"/>
    <row r="59" spans="1:17" ht="15" customHeight="1" x14ac:dyDescent="0.2"/>
    <row r="60" spans="1:17" ht="15" customHeight="1" x14ac:dyDescent="0.2"/>
    <row r="61" spans="1:17" ht="15" customHeight="1" x14ac:dyDescent="0.2"/>
    <row r="62" spans="1:17" ht="15" customHeight="1" x14ac:dyDescent="0.2"/>
    <row r="63" spans="1:17" ht="15" customHeight="1" x14ac:dyDescent="0.2"/>
    <row r="64" spans="1:1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2">
    <mergeCell ref="L14:N14"/>
    <mergeCell ref="O14:Q14"/>
    <mergeCell ref="A8:Q8"/>
    <mergeCell ref="A10:Q10"/>
    <mergeCell ref="A11:Q11"/>
    <mergeCell ref="A12:Q12"/>
    <mergeCell ref="O13:Q13"/>
    <mergeCell ref="A14:A15"/>
    <mergeCell ref="B14:B15"/>
    <mergeCell ref="C14:E14"/>
    <mergeCell ref="F14:H14"/>
    <mergeCell ref="I14:K1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Cons Dist wise</vt:lpstr>
      <vt:lpstr>Cons Bankwise</vt:lpstr>
      <vt:lpstr>Consolidation Agencywise</vt:lpstr>
      <vt:lpstr>'Cons Bankwise'!Print_Area</vt:lpstr>
      <vt:lpstr>'Cons Dist wise'!Print_Area</vt:lpstr>
      <vt:lpstr>'Consolidation Agencywise'!Print_Area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 - MAHARASHTRA | BOM</dc:creator>
  <cp:lastModifiedBy>A.R.Teke</cp:lastModifiedBy>
  <cp:lastPrinted>2022-05-09T04:33:44Z</cp:lastPrinted>
  <dcterms:created xsi:type="dcterms:W3CDTF">2022-05-06T14:33:30Z</dcterms:created>
  <dcterms:modified xsi:type="dcterms:W3CDTF">2022-05-20T10:08:57Z</dcterms:modified>
</cp:coreProperties>
</file>