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020855\Desktop\31122025\All Inclusive\"/>
    </mc:Choice>
  </mc:AlternateContent>
  <xr:revisionPtr revIDLastSave="0" documentId="13_ncr:1_{AE5F471E-6D5C-4CBB-9017-183F9DEC1E0B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Summary" sheetId="44" r:id="rId1"/>
  </sheets>
  <definedNames>
    <definedName name="_xlnm.Print_Area" localSheetId="0">Summary!$A$1:$J$39</definedName>
    <definedName name="_xlnm.Print_Titles" localSheetId="0">Summary!$1:$5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44" l="1"/>
  <c r="E80" i="44"/>
  <c r="F80" i="44"/>
  <c r="D248" i="44"/>
  <c r="E248" i="44"/>
  <c r="F248" i="44"/>
  <c r="C248" i="44"/>
  <c r="D226" i="44"/>
  <c r="E226" i="44"/>
  <c r="F226" i="44"/>
  <c r="C226" i="44"/>
  <c r="E220" i="44"/>
  <c r="F220" i="44"/>
  <c r="D220" i="44"/>
  <c r="D239" i="44" s="1"/>
  <c r="D249" i="44" s="1"/>
  <c r="C220" i="44"/>
  <c r="C239" i="44" s="1"/>
  <c r="C249" i="44" s="1"/>
  <c r="D213" i="44"/>
  <c r="E213" i="44"/>
  <c r="G213" i="44" s="1"/>
  <c r="F213" i="44"/>
  <c r="H213" i="44" s="1"/>
  <c r="C213" i="44"/>
  <c r="D204" i="44"/>
  <c r="D214" i="44" s="1"/>
  <c r="C204" i="44"/>
  <c r="C214" i="44" s="1"/>
  <c r="E191" i="44"/>
  <c r="G191" i="44" s="1"/>
  <c r="F191" i="44"/>
  <c r="D191" i="44"/>
  <c r="C191" i="44"/>
  <c r="D185" i="44"/>
  <c r="E185" i="44"/>
  <c r="F185" i="44"/>
  <c r="H185" i="44" s="1"/>
  <c r="C185" i="44"/>
  <c r="D178" i="44"/>
  <c r="E178" i="44"/>
  <c r="F178" i="44"/>
  <c r="H178" i="44" s="1"/>
  <c r="C178" i="44"/>
  <c r="D156" i="44"/>
  <c r="E156" i="44"/>
  <c r="F156" i="44"/>
  <c r="C156" i="44"/>
  <c r="D150" i="44"/>
  <c r="D169" i="44" s="1"/>
  <c r="D179" i="44" s="1"/>
  <c r="E150" i="44"/>
  <c r="F150" i="44"/>
  <c r="H150" i="44" s="1"/>
  <c r="C150" i="44"/>
  <c r="C169" i="44" s="1"/>
  <c r="C179" i="44" s="1"/>
  <c r="D143" i="44"/>
  <c r="E143" i="44"/>
  <c r="F143" i="44"/>
  <c r="H143" i="44" s="1"/>
  <c r="C143" i="44"/>
  <c r="D121" i="44"/>
  <c r="E121" i="44"/>
  <c r="F121" i="44"/>
  <c r="H121" i="44" s="1"/>
  <c r="C121" i="44"/>
  <c r="D115" i="44"/>
  <c r="D134" i="44" s="1"/>
  <c r="D144" i="44" s="1"/>
  <c r="E115" i="44"/>
  <c r="F115" i="44"/>
  <c r="F134" i="44" s="1"/>
  <c r="F144" i="44" s="1"/>
  <c r="C115" i="44"/>
  <c r="C134" i="44" s="1"/>
  <c r="C144" i="44" s="1"/>
  <c r="D108" i="44"/>
  <c r="E108" i="44"/>
  <c r="F108" i="44"/>
  <c r="C108" i="44"/>
  <c r="D99" i="44"/>
  <c r="D109" i="44" s="1"/>
  <c r="E86" i="44"/>
  <c r="G86" i="44" s="1"/>
  <c r="F86" i="44"/>
  <c r="D86" i="44"/>
  <c r="C86" i="44"/>
  <c r="D80" i="44"/>
  <c r="C80" i="44"/>
  <c r="C99" i="44" s="1"/>
  <c r="C109" i="44" s="1"/>
  <c r="D73" i="44"/>
  <c r="E73" i="44"/>
  <c r="F73" i="44"/>
  <c r="C73" i="44"/>
  <c r="D51" i="44"/>
  <c r="D64" i="44" s="1"/>
  <c r="D74" i="44" s="1"/>
  <c r="E51" i="44"/>
  <c r="F51" i="44"/>
  <c r="C51" i="44"/>
  <c r="D45" i="44"/>
  <c r="E45" i="44"/>
  <c r="F45" i="44"/>
  <c r="C45" i="44"/>
  <c r="C64" i="44" s="1"/>
  <c r="C74" i="44" s="1"/>
  <c r="D38" i="44"/>
  <c r="E38" i="44"/>
  <c r="F38" i="44"/>
  <c r="C38" i="44"/>
  <c r="E10" i="44"/>
  <c r="F10" i="44"/>
  <c r="E16" i="44"/>
  <c r="F16" i="44"/>
  <c r="D16" i="44"/>
  <c r="C16" i="44"/>
  <c r="D10" i="44"/>
  <c r="D29" i="44" s="1"/>
  <c r="D39" i="44" s="1"/>
  <c r="C10" i="44"/>
  <c r="C29" i="44" s="1"/>
  <c r="C39" i="44" s="1"/>
  <c r="G104" i="44"/>
  <c r="H104" i="44"/>
  <c r="G105" i="44"/>
  <c r="H105" i="44"/>
  <c r="G106" i="44"/>
  <c r="H106" i="44"/>
  <c r="G107" i="44"/>
  <c r="H107" i="44"/>
  <c r="H103" i="44"/>
  <c r="G103" i="44"/>
  <c r="G81" i="44"/>
  <c r="H81" i="44"/>
  <c r="G82" i="44"/>
  <c r="H82" i="44"/>
  <c r="G83" i="44"/>
  <c r="H83" i="44"/>
  <c r="G84" i="44"/>
  <c r="H84" i="44"/>
  <c r="G85" i="44"/>
  <c r="H85" i="44"/>
  <c r="G87" i="44"/>
  <c r="H87" i="44"/>
  <c r="G88" i="44"/>
  <c r="H88" i="44"/>
  <c r="G89" i="44"/>
  <c r="H89" i="44"/>
  <c r="G90" i="44"/>
  <c r="H90" i="44"/>
  <c r="G91" i="44"/>
  <c r="H91" i="44"/>
  <c r="G92" i="44"/>
  <c r="H92" i="44"/>
  <c r="G93" i="44"/>
  <c r="H93" i="44"/>
  <c r="G94" i="44"/>
  <c r="H94" i="44"/>
  <c r="G95" i="44"/>
  <c r="H95" i="44"/>
  <c r="G96" i="44"/>
  <c r="H96" i="44"/>
  <c r="G97" i="44"/>
  <c r="H97" i="44"/>
  <c r="G98" i="44"/>
  <c r="H98" i="44"/>
  <c r="G100" i="44"/>
  <c r="H100" i="44"/>
  <c r="G101" i="44"/>
  <c r="H101" i="44"/>
  <c r="J248" i="44"/>
  <c r="I248" i="44"/>
  <c r="J226" i="44"/>
  <c r="I226" i="44"/>
  <c r="J220" i="44"/>
  <c r="I220" i="44"/>
  <c r="H248" i="44"/>
  <c r="J213" i="44"/>
  <c r="I213" i="44"/>
  <c r="J191" i="44"/>
  <c r="I191" i="44"/>
  <c r="J185" i="44"/>
  <c r="I185" i="44"/>
  <c r="J178" i="44"/>
  <c r="I178" i="44"/>
  <c r="J156" i="44"/>
  <c r="I156" i="44"/>
  <c r="J150" i="44"/>
  <c r="I150" i="44"/>
  <c r="J143" i="44"/>
  <c r="I143" i="44"/>
  <c r="J121" i="44"/>
  <c r="I121" i="44"/>
  <c r="J115" i="44"/>
  <c r="J134" i="44" s="1"/>
  <c r="I115" i="44"/>
  <c r="I134" i="44" s="1"/>
  <c r="J108" i="44"/>
  <c r="I108" i="44"/>
  <c r="J86" i="44"/>
  <c r="I86" i="44"/>
  <c r="J80" i="44"/>
  <c r="I80" i="44"/>
  <c r="G244" i="44"/>
  <c r="H244" i="44"/>
  <c r="G245" i="44"/>
  <c r="H245" i="44"/>
  <c r="G246" i="44"/>
  <c r="H246" i="44"/>
  <c r="G247" i="44"/>
  <c r="H247" i="44"/>
  <c r="H243" i="44"/>
  <c r="G243" i="44"/>
  <c r="G221" i="44"/>
  <c r="H221" i="44"/>
  <c r="G222" i="44"/>
  <c r="H222" i="44"/>
  <c r="G223" i="44"/>
  <c r="H223" i="44"/>
  <c r="G224" i="44"/>
  <c r="H224" i="44"/>
  <c r="G225" i="44"/>
  <c r="H225" i="44"/>
  <c r="G227" i="44"/>
  <c r="H227" i="44"/>
  <c r="G228" i="44"/>
  <c r="H228" i="44"/>
  <c r="G229" i="44"/>
  <c r="H229" i="44"/>
  <c r="G230" i="44"/>
  <c r="H230" i="44"/>
  <c r="G231" i="44"/>
  <c r="H231" i="44"/>
  <c r="G232" i="44"/>
  <c r="H232" i="44"/>
  <c r="G233" i="44"/>
  <c r="H233" i="44"/>
  <c r="G234" i="44"/>
  <c r="H234" i="44"/>
  <c r="G235" i="44"/>
  <c r="H235" i="44"/>
  <c r="G236" i="44"/>
  <c r="H236" i="44"/>
  <c r="G237" i="44"/>
  <c r="H237" i="44"/>
  <c r="G238" i="44"/>
  <c r="H238" i="44"/>
  <c r="G240" i="44"/>
  <c r="H240" i="44"/>
  <c r="G241" i="44"/>
  <c r="H241" i="44"/>
  <c r="G209" i="44"/>
  <c r="H209" i="44"/>
  <c r="G210" i="44"/>
  <c r="H210" i="44"/>
  <c r="G211" i="44"/>
  <c r="H211" i="44"/>
  <c r="G212" i="44"/>
  <c r="H212" i="44"/>
  <c r="H208" i="44"/>
  <c r="G208" i="44"/>
  <c r="G186" i="44"/>
  <c r="H186" i="44"/>
  <c r="G187" i="44"/>
  <c r="H187" i="44"/>
  <c r="G188" i="44"/>
  <c r="H188" i="44"/>
  <c r="G189" i="44"/>
  <c r="H189" i="44"/>
  <c r="G190" i="44"/>
  <c r="H190" i="44"/>
  <c r="G192" i="44"/>
  <c r="H192" i="44"/>
  <c r="G193" i="44"/>
  <c r="H193" i="44"/>
  <c r="G194" i="44"/>
  <c r="H194" i="44"/>
  <c r="G195" i="44"/>
  <c r="H195" i="44"/>
  <c r="G196" i="44"/>
  <c r="H196" i="44"/>
  <c r="G197" i="44"/>
  <c r="H197" i="44"/>
  <c r="G198" i="44"/>
  <c r="H198" i="44"/>
  <c r="G199" i="44"/>
  <c r="H199" i="44"/>
  <c r="G200" i="44"/>
  <c r="H200" i="44"/>
  <c r="G201" i="44"/>
  <c r="H201" i="44"/>
  <c r="G202" i="44"/>
  <c r="H202" i="44"/>
  <c r="G203" i="44"/>
  <c r="H203" i="44"/>
  <c r="G205" i="44"/>
  <c r="H205" i="44"/>
  <c r="G206" i="44"/>
  <c r="H206" i="44"/>
  <c r="G174" i="44"/>
  <c r="H174" i="44"/>
  <c r="G175" i="44"/>
  <c r="H175" i="44"/>
  <c r="G176" i="44"/>
  <c r="H176" i="44"/>
  <c r="G177" i="44"/>
  <c r="H177" i="44"/>
  <c r="H173" i="44"/>
  <c r="G173" i="44"/>
  <c r="G151" i="44"/>
  <c r="H151" i="44"/>
  <c r="G152" i="44"/>
  <c r="H152" i="44"/>
  <c r="G153" i="44"/>
  <c r="H153" i="44"/>
  <c r="G154" i="44"/>
  <c r="H154" i="44"/>
  <c r="G155" i="44"/>
  <c r="H155" i="44"/>
  <c r="G157" i="44"/>
  <c r="H157" i="44"/>
  <c r="G158" i="44"/>
  <c r="H158" i="44"/>
  <c r="G159" i="44"/>
  <c r="H159" i="44"/>
  <c r="G160" i="44"/>
  <c r="H160" i="44"/>
  <c r="G161" i="44"/>
  <c r="H161" i="44"/>
  <c r="G162" i="44"/>
  <c r="H162" i="44"/>
  <c r="G163" i="44"/>
  <c r="H163" i="44"/>
  <c r="G164" i="44"/>
  <c r="H164" i="44"/>
  <c r="G165" i="44"/>
  <c r="H165" i="44"/>
  <c r="G166" i="44"/>
  <c r="H166" i="44"/>
  <c r="G167" i="44"/>
  <c r="H167" i="44"/>
  <c r="G168" i="44"/>
  <c r="H168" i="44"/>
  <c r="G170" i="44"/>
  <c r="H170" i="44"/>
  <c r="G171" i="44"/>
  <c r="H171" i="44"/>
  <c r="G139" i="44"/>
  <c r="H139" i="44"/>
  <c r="G140" i="44"/>
  <c r="H140" i="44"/>
  <c r="G141" i="44"/>
  <c r="H141" i="44"/>
  <c r="G142" i="44"/>
  <c r="H142" i="44"/>
  <c r="H138" i="44"/>
  <c r="G138" i="44"/>
  <c r="G116" i="44"/>
  <c r="H116" i="44"/>
  <c r="G117" i="44"/>
  <c r="H117" i="44"/>
  <c r="G118" i="44"/>
  <c r="H118" i="44"/>
  <c r="G119" i="44"/>
  <c r="H119" i="44"/>
  <c r="G120" i="44"/>
  <c r="H120" i="44"/>
  <c r="G122" i="44"/>
  <c r="H122" i="44"/>
  <c r="G123" i="44"/>
  <c r="H123" i="44"/>
  <c r="G124" i="44"/>
  <c r="H124" i="44"/>
  <c r="G125" i="44"/>
  <c r="H125" i="44"/>
  <c r="G126" i="44"/>
  <c r="H126" i="44"/>
  <c r="G127" i="44"/>
  <c r="H127" i="44"/>
  <c r="G128" i="44"/>
  <c r="H128" i="44"/>
  <c r="G129" i="44"/>
  <c r="H129" i="44"/>
  <c r="G130" i="44"/>
  <c r="H130" i="44"/>
  <c r="G131" i="44"/>
  <c r="H131" i="44"/>
  <c r="G132" i="44"/>
  <c r="H132" i="44"/>
  <c r="G133" i="44"/>
  <c r="H133" i="44"/>
  <c r="G135" i="44"/>
  <c r="H135" i="44"/>
  <c r="G136" i="44"/>
  <c r="H136" i="44"/>
  <c r="G69" i="44"/>
  <c r="H69" i="44"/>
  <c r="G70" i="44"/>
  <c r="H70" i="44"/>
  <c r="G71" i="44"/>
  <c r="H71" i="44"/>
  <c r="G72" i="44"/>
  <c r="H72" i="44"/>
  <c r="H68" i="44"/>
  <c r="G68" i="44"/>
  <c r="G66" i="44"/>
  <c r="H66" i="44"/>
  <c r="G46" i="44"/>
  <c r="H46" i="44"/>
  <c r="G47" i="44"/>
  <c r="H47" i="44"/>
  <c r="G48" i="44"/>
  <c r="H48" i="44"/>
  <c r="G49" i="44"/>
  <c r="H49" i="44"/>
  <c r="G50" i="44"/>
  <c r="H50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2" i="44"/>
  <c r="H62" i="44"/>
  <c r="G63" i="44"/>
  <c r="H63" i="44"/>
  <c r="G65" i="44"/>
  <c r="H65" i="44"/>
  <c r="I73" i="44"/>
  <c r="J73" i="44"/>
  <c r="I51" i="44"/>
  <c r="J51" i="44"/>
  <c r="I45" i="44"/>
  <c r="J45" i="44"/>
  <c r="G34" i="44"/>
  <c r="H34" i="44"/>
  <c r="G35" i="44"/>
  <c r="H35" i="44"/>
  <c r="G36" i="44"/>
  <c r="H36" i="44"/>
  <c r="G37" i="44"/>
  <c r="H37" i="44"/>
  <c r="H33" i="44"/>
  <c r="G33" i="44"/>
  <c r="G11" i="44"/>
  <c r="H11" i="44"/>
  <c r="G12" i="44"/>
  <c r="H12" i="44"/>
  <c r="G13" i="44"/>
  <c r="H13" i="44"/>
  <c r="G14" i="44"/>
  <c r="H14" i="44"/>
  <c r="G15" i="44"/>
  <c r="H15" i="44"/>
  <c r="G17" i="44"/>
  <c r="H17" i="44"/>
  <c r="G18" i="44"/>
  <c r="H18" i="44"/>
  <c r="G19" i="44"/>
  <c r="H19" i="44"/>
  <c r="G20" i="44"/>
  <c r="H20" i="44"/>
  <c r="G21" i="44"/>
  <c r="H21" i="44"/>
  <c r="G22" i="44"/>
  <c r="H22" i="44"/>
  <c r="G23" i="44"/>
  <c r="H23" i="44"/>
  <c r="G24" i="44"/>
  <c r="H24" i="44"/>
  <c r="G25" i="44"/>
  <c r="H25" i="44"/>
  <c r="G26" i="44"/>
  <c r="H26" i="44"/>
  <c r="G27" i="44"/>
  <c r="H27" i="44"/>
  <c r="G28" i="44"/>
  <c r="H28" i="44"/>
  <c r="G30" i="44"/>
  <c r="H30" i="44"/>
  <c r="G31" i="44"/>
  <c r="H31" i="44"/>
  <c r="J38" i="44"/>
  <c r="I38" i="44"/>
  <c r="J16" i="44"/>
  <c r="I16" i="44"/>
  <c r="J10" i="44"/>
  <c r="I10" i="44"/>
  <c r="I204" i="44" l="1"/>
  <c r="G143" i="44"/>
  <c r="I64" i="44"/>
  <c r="I74" i="44" s="1"/>
  <c r="F64" i="44"/>
  <c r="F239" i="44"/>
  <c r="F249" i="44" s="1"/>
  <c r="H249" i="44" s="1"/>
  <c r="G150" i="44"/>
  <c r="E169" i="44"/>
  <c r="E179" i="44" s="1"/>
  <c r="H16" i="44"/>
  <c r="E239" i="44"/>
  <c r="E249" i="44" s="1"/>
  <c r="E134" i="44"/>
  <c r="E144" i="44" s="1"/>
  <c r="G178" i="44"/>
  <c r="F169" i="44"/>
  <c r="F179" i="44" s="1"/>
  <c r="H45" i="44"/>
  <c r="E204" i="44"/>
  <c r="E214" i="44" s="1"/>
  <c r="H38" i="44"/>
  <c r="G248" i="44"/>
  <c r="G38" i="44"/>
  <c r="F204" i="44"/>
  <c r="F214" i="44" s="1"/>
  <c r="G220" i="44"/>
  <c r="H156" i="44"/>
  <c r="H115" i="44"/>
  <c r="H108" i="44"/>
  <c r="F109" i="44"/>
  <c r="E99" i="44"/>
  <c r="E109" i="44" s="1"/>
  <c r="F74" i="44"/>
  <c r="E64" i="44"/>
  <c r="E74" i="44" s="1"/>
  <c r="F29" i="44"/>
  <c r="F39" i="44" s="1"/>
  <c r="E29" i="44"/>
  <c r="E39" i="44" s="1"/>
  <c r="H226" i="44"/>
  <c r="G226" i="44"/>
  <c r="G185" i="44"/>
  <c r="G156" i="44"/>
  <c r="G121" i="44"/>
  <c r="G108" i="44"/>
  <c r="H73" i="44"/>
  <c r="G73" i="44"/>
  <c r="G51" i="44"/>
  <c r="H51" i="44"/>
  <c r="G45" i="44"/>
  <c r="G16" i="44"/>
  <c r="H10" i="44"/>
  <c r="G10" i="44"/>
  <c r="I169" i="44"/>
  <c r="I179" i="44" s="1"/>
  <c r="H204" i="44"/>
  <c r="H80" i="44"/>
  <c r="I144" i="44"/>
  <c r="J144" i="44"/>
  <c r="I214" i="44"/>
  <c r="J204" i="44"/>
  <c r="J214" i="44" s="1"/>
  <c r="H86" i="44"/>
  <c r="H220" i="44"/>
  <c r="J169" i="44"/>
  <c r="J179" i="44" s="1"/>
  <c r="I239" i="44"/>
  <c r="I249" i="44" s="1"/>
  <c r="J239" i="44"/>
  <c r="J249" i="44" s="1"/>
  <c r="H239" i="44"/>
  <c r="G134" i="44"/>
  <c r="G144" i="44"/>
  <c r="G115" i="44"/>
  <c r="H191" i="44"/>
  <c r="G80" i="44"/>
  <c r="I99" i="44"/>
  <c r="I109" i="44" s="1"/>
  <c r="J99" i="44"/>
  <c r="J109" i="44" s="1"/>
  <c r="J64" i="44"/>
  <c r="J74" i="44" s="1"/>
  <c r="I29" i="44"/>
  <c r="I39" i="44" s="1"/>
  <c r="J29" i="44"/>
  <c r="J39" i="44" s="1"/>
  <c r="G204" i="44" l="1"/>
  <c r="G99" i="44"/>
  <c r="G109" i="44"/>
  <c r="H214" i="44"/>
  <c r="H99" i="44"/>
  <c r="G239" i="44"/>
  <c r="G249" i="44"/>
  <c r="G214" i="44"/>
  <c r="G179" i="44"/>
  <c r="G169" i="44"/>
  <c r="H134" i="44"/>
  <c r="H144" i="44"/>
  <c r="H169" i="44"/>
  <c r="H179" i="44"/>
  <c r="H64" i="44"/>
  <c r="G74" i="44"/>
  <c r="G64" i="44"/>
  <c r="H39" i="44"/>
  <c r="H29" i="44"/>
  <c r="G39" i="44"/>
  <c r="G29" i="44"/>
  <c r="H74" i="44" l="1"/>
  <c r="H109" i="44"/>
</calcChain>
</file>

<file path=xl/sharedStrings.xml><?xml version="1.0" encoding="utf-8"?>
<sst xmlns="http://schemas.openxmlformats.org/spreadsheetml/2006/main" count="466" uniqueCount="69">
  <si>
    <t>No. of accounts in actuals , Amount in thousands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</si>
  <si>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</si>
  <si>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</si>
  <si>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</si>
  <si>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</si>
  <si>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</si>
  <si>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</si>
  <si>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</si>
  <si>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</si>
  <si>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</si>
  <si>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</si>
  <si>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</si>
  <si>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</si>
  <si>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</si>
  <si>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</si>
  <si>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</si>
  <si>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</si>
  <si>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</si>
  <si>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</si>
  <si>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</si>
  <si>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</si>
  <si>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</si>
  <si>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</si>
  <si>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</si>
  <si>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</si>
  <si>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</si>
  <si>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</si>
  <si>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</si>
  <si>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</si>
  <si>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</si>
  <si>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</si>
  <si>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</si>
  <si>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</si>
  <si>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</si>
  <si>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</si>
  <si>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</si>
  <si>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</si>
  <si>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</si>
  <si>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</si>
  <si>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</si>
  <si>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</si>
  <si>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</si>
  <si>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</si>
  <si>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</si>
  <si>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</si>
  <si>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</si>
  <si>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</si>
  <si>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</si>
  <si>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</si>
  <si>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</si>
  <si>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</si>
  <si>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</si>
  <si>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</si>
  <si>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</si>
  <si>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</si>
  <si>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</si>
  <si>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2. PRIVATE SECTOR BANKS</t>
  </si>
  <si>
    <t>3. REGIONAL RURAL BANKS</t>
  </si>
  <si>
    <t>4. SMALL FINANCE BANKS</t>
  </si>
  <si>
    <t>(A): PUBLIC SECTOR BANKS</t>
  </si>
  <si>
    <t>SLBC Maharashtra - Convener : Bank of Maharashtra</t>
  </si>
  <si>
    <t xml:space="preserve">All Inclusive MIS </t>
  </si>
  <si>
    <t>Name of the State/Union Territory:-- MAHARASHTRA</t>
  </si>
  <si>
    <t xml:space="preserve">Priority  Sector </t>
  </si>
  <si>
    <t xml:space="preserve">Non-Priority Sector </t>
  </si>
  <si>
    <t>(A) Public Sector Banks (B) Private Sector Banks (C) Regional Rural Banks (D) Small Finance Banks (E) Rural Cooperative Banks (StCBs and DCCBs)                                 Total (A+B+C+D+E)</t>
  </si>
  <si>
    <t>6. Maharashtra State Coop Bank (DCCBs)</t>
  </si>
  <si>
    <t>5. Wholly Owned Subsidaries of Foreign bank</t>
  </si>
  <si>
    <t>Statement showing Achievement vis-à-vis Targets under the Annual Credit Plan (ACP) for the quarter ended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</si>
</sst>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9]General"/>
    <numFmt numFmtId="165" formatCode="0;[Red]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164" fontId="1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3" borderId="1" xfId="0" applyFill="1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1" fillId="4" borderId="1" xfId="0" applyNumberFormat="1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1" fontId="1" fillId="5" borderId="1" xfId="0" applyNumberFormat="1" applyFont="1" applyFill="1" applyBorder="1"/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1" fontId="0" fillId="6" borderId="1" xfId="0" applyNumberFormat="1" applyFill="1" applyBorder="1"/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wrapText="1"/>
    </xf>
    <xf numFmtId="0" fontId="0" fillId="6" borderId="1" xfId="0" applyFill="1" applyBorder="1"/>
    <xf numFmtId="1" fontId="1" fillId="2" borderId="1" xfId="0" applyNumberFormat="1" applyFont="1" applyFill="1" applyBorder="1"/>
    <xf numFmtId="0" fontId="1" fillId="3" borderId="1" xfId="0" applyFont="1" applyFill="1" applyBorder="1"/>
    <xf numFmtId="1" fontId="1" fillId="3" borderId="1" xfId="0" applyNumberFormat="1" applyFont="1" applyFill="1" applyBorder="1"/>
    <xf numFmtId="165" fontId="0" fillId="3" borderId="1" xfId="0" applyNumberFormat="1" applyFill="1" applyBorder="1"/>
    <xf numFmtId="165" fontId="0" fillId="0" borderId="1" xfId="0" applyNumberFormat="1" applyBorder="1"/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2" xfId="0" applyBorder="1"/>
    <xf numFmtId="165" fontId="0" fillId="0" borderId="3" xfId="0" applyNumberFormat="1" applyBorder="1"/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1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vertical="center" wrapText="1"/>
    </xf>
    <xf numFmtId="1" fontId="1" fillId="6" borderId="1" xfId="0" applyNumberFormat="1" applyFont="1" applyFill="1" applyBorder="1" applyAlignment="1">
      <alignment vertical="center" wrapText="1"/>
    </xf>
    <xf numFmtId="165" fontId="0" fillId="6" borderId="1" xfId="0" applyNumberFormat="1" applyFill="1" applyBorder="1"/>
    <xf numFmtId="0" fontId="0" fillId="6" borderId="2" xfId="0" applyFill="1" applyBorder="1"/>
    <xf numFmtId="165" fontId="0" fillId="6" borderId="2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8" fillId="4" borderId="1" xfId="2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Excel Built-in Normal" xfId="3" xr:uid="{00000000-0005-0000-0000-000000000000}"/>
    <cellStyle name="Normal" xfId="0" builtinId="0"/>
    <cellStyle name="Normal 2" xfId="1" xr:uid="{00000000-0005-0000-0000-000002000000}"/>
    <cellStyle name="Normal_MIS I Submitted to RBI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249"/>
  <sheetViews>
    <sheetView tabSelected="1" topLeftCell="A218" zoomScaleNormal="100" zoomScaleSheetLayoutView="85" workbookViewId="0">
      <selection activeCell="A216" sqref="A216:J249"/>
    </sheetView>
  </sheetViews>
  <sheetFormatPr defaultRowHeight="15" x14ac:dyDescent="0.25"/>
  <cols>
    <col min="1" max="1" width="6.7109375" style="10" bestFit="1" customWidth="1"/>
    <col min="2" max="2" width="74.7109375" style="13" bestFit="1" customWidth="1"/>
    <col min="3" max="3" width="10.42578125" bestFit="1" customWidth="1"/>
    <col min="4" max="4" width="12" bestFit="1" customWidth="1"/>
    <col min="5" max="5" width="15.140625" customWidth="1"/>
    <col min="6" max="6" width="18.140625" customWidth="1"/>
    <col min="7" max="7" width="10.42578125" bestFit="1" customWidth="1"/>
    <col min="8" max="8" width="8.140625" bestFit="1" customWidth="1"/>
    <col min="9" max="9" width="10.42578125" bestFit="1" customWidth="1"/>
    <col min="10" max="10" width="12" bestFit="1" customWidth="1"/>
    <col min="11" max="76" width="9.140625" style="1"/>
    <col min="235" max="235" width="6.7109375" bestFit="1" customWidth="1"/>
    <col min="236" max="236" width="74.5703125" customWidth="1"/>
    <col min="237" max="237" width="12.7109375" bestFit="1" customWidth="1"/>
    <col min="238" max="238" width="11.28515625" customWidth="1"/>
    <col min="239" max="239" width="15" customWidth="1"/>
    <col min="240" max="240" width="13.85546875" customWidth="1"/>
    <col min="241" max="241" width="12.7109375" bestFit="1" customWidth="1"/>
    <col min="242" max="242" width="9.7109375" bestFit="1" customWidth="1"/>
    <col min="243" max="243" width="11.140625" customWidth="1"/>
    <col min="244" max="244" width="13.140625" customWidth="1"/>
    <col min="245" max="245" width="12.7109375" bestFit="1" customWidth="1"/>
    <col min="246" max="246" width="11.5703125" customWidth="1"/>
    <col min="247" max="247" width="14.7109375" customWidth="1"/>
    <col min="248" max="248" width="13.7109375" customWidth="1"/>
    <col min="249" max="249" width="12.7109375" bestFit="1" customWidth="1"/>
    <col min="250" max="250" width="9.7109375" bestFit="1" customWidth="1"/>
    <col min="251" max="251" width="11.42578125" customWidth="1"/>
    <col min="252" max="252" width="11.5703125" bestFit="1" customWidth="1"/>
    <col min="491" max="491" width="6.7109375" bestFit="1" customWidth="1"/>
    <col min="492" max="492" width="74.5703125" customWidth="1"/>
    <col min="493" max="493" width="12.7109375" bestFit="1" customWidth="1"/>
    <col min="494" max="494" width="11.28515625" customWidth="1"/>
    <col min="495" max="495" width="15" customWidth="1"/>
    <col min="496" max="496" width="13.85546875" customWidth="1"/>
    <col min="497" max="497" width="12.7109375" bestFit="1" customWidth="1"/>
    <col min="498" max="498" width="9.7109375" bestFit="1" customWidth="1"/>
    <col min="499" max="499" width="11.140625" customWidth="1"/>
    <col min="500" max="500" width="13.140625" customWidth="1"/>
    <col min="501" max="501" width="12.7109375" bestFit="1" customWidth="1"/>
    <col min="502" max="502" width="11.5703125" customWidth="1"/>
    <col min="503" max="503" width="14.7109375" customWidth="1"/>
    <col min="504" max="504" width="13.7109375" customWidth="1"/>
    <col min="505" max="505" width="12.7109375" bestFit="1" customWidth="1"/>
    <col min="506" max="506" width="9.7109375" bestFit="1" customWidth="1"/>
    <col min="507" max="507" width="11.42578125" customWidth="1"/>
    <col min="508" max="508" width="11.5703125" bestFit="1" customWidth="1"/>
    <col min="747" max="747" width="6.7109375" bestFit="1" customWidth="1"/>
    <col min="748" max="748" width="74.5703125" customWidth="1"/>
    <col min="749" max="749" width="12.7109375" bestFit="1" customWidth="1"/>
    <col min="750" max="750" width="11.28515625" customWidth="1"/>
    <col min="751" max="751" width="15" customWidth="1"/>
    <col min="752" max="752" width="13.85546875" customWidth="1"/>
    <col min="753" max="753" width="12.7109375" bestFit="1" customWidth="1"/>
    <col min="754" max="754" width="9.7109375" bestFit="1" customWidth="1"/>
    <col min="755" max="755" width="11.140625" customWidth="1"/>
    <col min="756" max="756" width="13.140625" customWidth="1"/>
    <col min="757" max="757" width="12.7109375" bestFit="1" customWidth="1"/>
    <col min="758" max="758" width="11.5703125" customWidth="1"/>
    <col min="759" max="759" width="14.7109375" customWidth="1"/>
    <col min="760" max="760" width="13.7109375" customWidth="1"/>
    <col min="761" max="761" width="12.7109375" bestFit="1" customWidth="1"/>
    <col min="762" max="762" width="9.7109375" bestFit="1" customWidth="1"/>
    <col min="763" max="763" width="11.42578125" customWidth="1"/>
    <col min="764" max="764" width="11.5703125" bestFit="1" customWidth="1"/>
    <col min="1003" max="1003" width="6.7109375" bestFit="1" customWidth="1"/>
    <col min="1004" max="1004" width="74.5703125" customWidth="1"/>
    <col min="1005" max="1005" width="12.7109375" bestFit="1" customWidth="1"/>
    <col min="1006" max="1006" width="11.28515625" customWidth="1"/>
    <col min="1007" max="1007" width="15" customWidth="1"/>
    <col min="1008" max="1008" width="13.85546875" customWidth="1"/>
    <col min="1009" max="1009" width="12.7109375" bestFit="1" customWidth="1"/>
    <col min="1010" max="1010" width="9.7109375" bestFit="1" customWidth="1"/>
    <col min="1011" max="1011" width="11.140625" customWidth="1"/>
    <col min="1012" max="1012" width="13.140625" customWidth="1"/>
    <col min="1013" max="1013" width="12.7109375" bestFit="1" customWidth="1"/>
    <col min="1014" max="1014" width="11.5703125" customWidth="1"/>
    <col min="1015" max="1015" width="14.7109375" customWidth="1"/>
    <col min="1016" max="1016" width="13.7109375" customWidth="1"/>
    <col min="1017" max="1017" width="12.7109375" bestFit="1" customWidth="1"/>
    <col min="1018" max="1018" width="9.7109375" bestFit="1" customWidth="1"/>
    <col min="1019" max="1019" width="11.42578125" customWidth="1"/>
    <col min="1020" max="1020" width="11.5703125" bestFit="1" customWidth="1"/>
    <col min="1259" max="1259" width="6.7109375" bestFit="1" customWidth="1"/>
    <col min="1260" max="1260" width="74.5703125" customWidth="1"/>
    <col min="1261" max="1261" width="12.7109375" bestFit="1" customWidth="1"/>
    <col min="1262" max="1262" width="11.28515625" customWidth="1"/>
    <col min="1263" max="1263" width="15" customWidth="1"/>
    <col min="1264" max="1264" width="13.85546875" customWidth="1"/>
    <col min="1265" max="1265" width="12.7109375" bestFit="1" customWidth="1"/>
    <col min="1266" max="1266" width="9.7109375" bestFit="1" customWidth="1"/>
    <col min="1267" max="1267" width="11.140625" customWidth="1"/>
    <col min="1268" max="1268" width="13.140625" customWidth="1"/>
    <col min="1269" max="1269" width="12.7109375" bestFit="1" customWidth="1"/>
    <col min="1270" max="1270" width="11.5703125" customWidth="1"/>
    <col min="1271" max="1271" width="14.7109375" customWidth="1"/>
    <col min="1272" max="1272" width="13.7109375" customWidth="1"/>
    <col min="1273" max="1273" width="12.7109375" bestFit="1" customWidth="1"/>
    <col min="1274" max="1274" width="9.7109375" bestFit="1" customWidth="1"/>
    <col min="1275" max="1275" width="11.42578125" customWidth="1"/>
    <col min="1276" max="1276" width="11.5703125" bestFit="1" customWidth="1"/>
    <col min="1515" max="1515" width="6.7109375" bestFit="1" customWidth="1"/>
    <col min="1516" max="1516" width="74.5703125" customWidth="1"/>
    <col min="1517" max="1517" width="12.7109375" bestFit="1" customWidth="1"/>
    <col min="1518" max="1518" width="11.28515625" customWidth="1"/>
    <col min="1519" max="1519" width="15" customWidth="1"/>
    <col min="1520" max="1520" width="13.85546875" customWidth="1"/>
    <col min="1521" max="1521" width="12.7109375" bestFit="1" customWidth="1"/>
    <col min="1522" max="1522" width="9.7109375" bestFit="1" customWidth="1"/>
    <col min="1523" max="1523" width="11.140625" customWidth="1"/>
    <col min="1524" max="1524" width="13.140625" customWidth="1"/>
    <col min="1525" max="1525" width="12.7109375" bestFit="1" customWidth="1"/>
    <col min="1526" max="1526" width="11.5703125" customWidth="1"/>
    <col min="1527" max="1527" width="14.7109375" customWidth="1"/>
    <col min="1528" max="1528" width="13.7109375" customWidth="1"/>
    <col min="1529" max="1529" width="12.7109375" bestFit="1" customWidth="1"/>
    <col min="1530" max="1530" width="9.7109375" bestFit="1" customWidth="1"/>
    <col min="1531" max="1531" width="11.42578125" customWidth="1"/>
    <col min="1532" max="1532" width="11.5703125" bestFit="1" customWidth="1"/>
    <col min="1771" max="1771" width="6.7109375" bestFit="1" customWidth="1"/>
    <col min="1772" max="1772" width="74.5703125" customWidth="1"/>
    <col min="1773" max="1773" width="12.7109375" bestFit="1" customWidth="1"/>
    <col min="1774" max="1774" width="11.28515625" customWidth="1"/>
    <col min="1775" max="1775" width="15" customWidth="1"/>
    <col min="1776" max="1776" width="13.85546875" customWidth="1"/>
    <col min="1777" max="1777" width="12.7109375" bestFit="1" customWidth="1"/>
    <col min="1778" max="1778" width="9.7109375" bestFit="1" customWidth="1"/>
    <col min="1779" max="1779" width="11.140625" customWidth="1"/>
    <col min="1780" max="1780" width="13.140625" customWidth="1"/>
    <col min="1781" max="1781" width="12.7109375" bestFit="1" customWidth="1"/>
    <col min="1782" max="1782" width="11.5703125" customWidth="1"/>
    <col min="1783" max="1783" width="14.7109375" customWidth="1"/>
    <col min="1784" max="1784" width="13.7109375" customWidth="1"/>
    <col min="1785" max="1785" width="12.7109375" bestFit="1" customWidth="1"/>
    <col min="1786" max="1786" width="9.7109375" bestFit="1" customWidth="1"/>
    <col min="1787" max="1787" width="11.42578125" customWidth="1"/>
    <col min="1788" max="1788" width="11.5703125" bestFit="1" customWidth="1"/>
    <col min="2027" max="2027" width="6.7109375" bestFit="1" customWidth="1"/>
    <col min="2028" max="2028" width="74.5703125" customWidth="1"/>
    <col min="2029" max="2029" width="12.7109375" bestFit="1" customWidth="1"/>
    <col min="2030" max="2030" width="11.28515625" customWidth="1"/>
    <col min="2031" max="2031" width="15" customWidth="1"/>
    <col min="2032" max="2032" width="13.85546875" customWidth="1"/>
    <col min="2033" max="2033" width="12.7109375" bestFit="1" customWidth="1"/>
    <col min="2034" max="2034" width="9.7109375" bestFit="1" customWidth="1"/>
    <col min="2035" max="2035" width="11.140625" customWidth="1"/>
    <col min="2036" max="2036" width="13.140625" customWidth="1"/>
    <col min="2037" max="2037" width="12.7109375" bestFit="1" customWidth="1"/>
    <col min="2038" max="2038" width="11.5703125" customWidth="1"/>
    <col min="2039" max="2039" width="14.7109375" customWidth="1"/>
    <col min="2040" max="2040" width="13.7109375" customWidth="1"/>
    <col min="2041" max="2041" width="12.7109375" bestFit="1" customWidth="1"/>
    <col min="2042" max="2042" width="9.7109375" bestFit="1" customWidth="1"/>
    <col min="2043" max="2043" width="11.42578125" customWidth="1"/>
    <col min="2044" max="2044" width="11.5703125" bestFit="1" customWidth="1"/>
    <col min="2283" max="2283" width="6.7109375" bestFit="1" customWidth="1"/>
    <col min="2284" max="2284" width="74.5703125" customWidth="1"/>
    <col min="2285" max="2285" width="12.7109375" bestFit="1" customWidth="1"/>
    <col min="2286" max="2286" width="11.28515625" customWidth="1"/>
    <col min="2287" max="2287" width="15" customWidth="1"/>
    <col min="2288" max="2288" width="13.85546875" customWidth="1"/>
    <col min="2289" max="2289" width="12.7109375" bestFit="1" customWidth="1"/>
    <col min="2290" max="2290" width="9.7109375" bestFit="1" customWidth="1"/>
    <col min="2291" max="2291" width="11.140625" customWidth="1"/>
    <col min="2292" max="2292" width="13.140625" customWidth="1"/>
    <col min="2293" max="2293" width="12.7109375" bestFit="1" customWidth="1"/>
    <col min="2294" max="2294" width="11.5703125" customWidth="1"/>
    <col min="2295" max="2295" width="14.7109375" customWidth="1"/>
    <col min="2296" max="2296" width="13.7109375" customWidth="1"/>
    <col min="2297" max="2297" width="12.7109375" bestFit="1" customWidth="1"/>
    <col min="2298" max="2298" width="9.7109375" bestFit="1" customWidth="1"/>
    <col min="2299" max="2299" width="11.42578125" customWidth="1"/>
    <col min="2300" max="2300" width="11.5703125" bestFit="1" customWidth="1"/>
    <col min="2539" max="2539" width="6.7109375" bestFit="1" customWidth="1"/>
    <col min="2540" max="2540" width="74.5703125" customWidth="1"/>
    <col min="2541" max="2541" width="12.7109375" bestFit="1" customWidth="1"/>
    <col min="2542" max="2542" width="11.28515625" customWidth="1"/>
    <col min="2543" max="2543" width="15" customWidth="1"/>
    <col min="2544" max="2544" width="13.85546875" customWidth="1"/>
    <col min="2545" max="2545" width="12.7109375" bestFit="1" customWidth="1"/>
    <col min="2546" max="2546" width="9.7109375" bestFit="1" customWidth="1"/>
    <col min="2547" max="2547" width="11.140625" customWidth="1"/>
    <col min="2548" max="2548" width="13.140625" customWidth="1"/>
    <col min="2549" max="2549" width="12.7109375" bestFit="1" customWidth="1"/>
    <col min="2550" max="2550" width="11.5703125" customWidth="1"/>
    <col min="2551" max="2551" width="14.7109375" customWidth="1"/>
    <col min="2552" max="2552" width="13.7109375" customWidth="1"/>
    <col min="2553" max="2553" width="12.7109375" bestFit="1" customWidth="1"/>
    <col min="2554" max="2554" width="9.7109375" bestFit="1" customWidth="1"/>
    <col min="2555" max="2555" width="11.42578125" customWidth="1"/>
    <col min="2556" max="2556" width="11.5703125" bestFit="1" customWidth="1"/>
    <col min="2795" max="2795" width="6.7109375" bestFit="1" customWidth="1"/>
    <col min="2796" max="2796" width="74.5703125" customWidth="1"/>
    <col min="2797" max="2797" width="12.7109375" bestFit="1" customWidth="1"/>
    <col min="2798" max="2798" width="11.28515625" customWidth="1"/>
    <col min="2799" max="2799" width="15" customWidth="1"/>
    <col min="2800" max="2800" width="13.85546875" customWidth="1"/>
    <col min="2801" max="2801" width="12.7109375" bestFit="1" customWidth="1"/>
    <col min="2802" max="2802" width="9.7109375" bestFit="1" customWidth="1"/>
    <col min="2803" max="2803" width="11.140625" customWidth="1"/>
    <col min="2804" max="2804" width="13.140625" customWidth="1"/>
    <col min="2805" max="2805" width="12.7109375" bestFit="1" customWidth="1"/>
    <col min="2806" max="2806" width="11.5703125" customWidth="1"/>
    <col min="2807" max="2807" width="14.7109375" customWidth="1"/>
    <col min="2808" max="2808" width="13.7109375" customWidth="1"/>
    <col min="2809" max="2809" width="12.7109375" bestFit="1" customWidth="1"/>
    <col min="2810" max="2810" width="9.7109375" bestFit="1" customWidth="1"/>
    <col min="2811" max="2811" width="11.42578125" customWidth="1"/>
    <col min="2812" max="2812" width="11.5703125" bestFit="1" customWidth="1"/>
    <col min="3051" max="3051" width="6.7109375" bestFit="1" customWidth="1"/>
    <col min="3052" max="3052" width="74.5703125" customWidth="1"/>
    <col min="3053" max="3053" width="12.7109375" bestFit="1" customWidth="1"/>
    <col min="3054" max="3054" width="11.28515625" customWidth="1"/>
    <col min="3055" max="3055" width="15" customWidth="1"/>
    <col min="3056" max="3056" width="13.85546875" customWidth="1"/>
    <col min="3057" max="3057" width="12.7109375" bestFit="1" customWidth="1"/>
    <col min="3058" max="3058" width="9.7109375" bestFit="1" customWidth="1"/>
    <col min="3059" max="3059" width="11.140625" customWidth="1"/>
    <col min="3060" max="3060" width="13.140625" customWidth="1"/>
    <col min="3061" max="3061" width="12.7109375" bestFit="1" customWidth="1"/>
    <col min="3062" max="3062" width="11.5703125" customWidth="1"/>
    <col min="3063" max="3063" width="14.7109375" customWidth="1"/>
    <col min="3064" max="3064" width="13.7109375" customWidth="1"/>
    <col min="3065" max="3065" width="12.7109375" bestFit="1" customWidth="1"/>
    <col min="3066" max="3066" width="9.7109375" bestFit="1" customWidth="1"/>
    <col min="3067" max="3067" width="11.42578125" customWidth="1"/>
    <col min="3068" max="3068" width="11.5703125" bestFit="1" customWidth="1"/>
    <col min="3307" max="3307" width="6.7109375" bestFit="1" customWidth="1"/>
    <col min="3308" max="3308" width="74.5703125" customWidth="1"/>
    <col min="3309" max="3309" width="12.7109375" bestFit="1" customWidth="1"/>
    <col min="3310" max="3310" width="11.28515625" customWidth="1"/>
    <col min="3311" max="3311" width="15" customWidth="1"/>
    <col min="3312" max="3312" width="13.85546875" customWidth="1"/>
    <col min="3313" max="3313" width="12.7109375" bestFit="1" customWidth="1"/>
    <col min="3314" max="3314" width="9.7109375" bestFit="1" customWidth="1"/>
    <col min="3315" max="3315" width="11.140625" customWidth="1"/>
    <col min="3316" max="3316" width="13.140625" customWidth="1"/>
    <col min="3317" max="3317" width="12.7109375" bestFit="1" customWidth="1"/>
    <col min="3318" max="3318" width="11.5703125" customWidth="1"/>
    <col min="3319" max="3319" width="14.7109375" customWidth="1"/>
    <col min="3320" max="3320" width="13.7109375" customWidth="1"/>
    <col min="3321" max="3321" width="12.7109375" bestFit="1" customWidth="1"/>
    <col min="3322" max="3322" width="9.7109375" bestFit="1" customWidth="1"/>
    <col min="3323" max="3323" width="11.42578125" customWidth="1"/>
    <col min="3324" max="3324" width="11.5703125" bestFit="1" customWidth="1"/>
    <col min="3563" max="3563" width="6.7109375" bestFit="1" customWidth="1"/>
    <col min="3564" max="3564" width="74.5703125" customWidth="1"/>
    <col min="3565" max="3565" width="12.7109375" bestFit="1" customWidth="1"/>
    <col min="3566" max="3566" width="11.28515625" customWidth="1"/>
    <col min="3567" max="3567" width="15" customWidth="1"/>
    <col min="3568" max="3568" width="13.85546875" customWidth="1"/>
    <col min="3569" max="3569" width="12.7109375" bestFit="1" customWidth="1"/>
    <col min="3570" max="3570" width="9.7109375" bestFit="1" customWidth="1"/>
    <col min="3571" max="3571" width="11.140625" customWidth="1"/>
    <col min="3572" max="3572" width="13.140625" customWidth="1"/>
    <col min="3573" max="3573" width="12.7109375" bestFit="1" customWidth="1"/>
    <col min="3574" max="3574" width="11.5703125" customWidth="1"/>
    <col min="3575" max="3575" width="14.7109375" customWidth="1"/>
    <col min="3576" max="3576" width="13.7109375" customWidth="1"/>
    <col min="3577" max="3577" width="12.7109375" bestFit="1" customWidth="1"/>
    <col min="3578" max="3578" width="9.7109375" bestFit="1" customWidth="1"/>
    <col min="3579" max="3579" width="11.42578125" customWidth="1"/>
    <col min="3580" max="3580" width="11.5703125" bestFit="1" customWidth="1"/>
    <col min="3819" max="3819" width="6.7109375" bestFit="1" customWidth="1"/>
    <col min="3820" max="3820" width="74.5703125" customWidth="1"/>
    <col min="3821" max="3821" width="12.7109375" bestFit="1" customWidth="1"/>
    <col min="3822" max="3822" width="11.28515625" customWidth="1"/>
    <col min="3823" max="3823" width="15" customWidth="1"/>
    <col min="3824" max="3824" width="13.85546875" customWidth="1"/>
    <col min="3825" max="3825" width="12.7109375" bestFit="1" customWidth="1"/>
    <col min="3826" max="3826" width="9.7109375" bestFit="1" customWidth="1"/>
    <col min="3827" max="3827" width="11.140625" customWidth="1"/>
    <col min="3828" max="3828" width="13.140625" customWidth="1"/>
    <col min="3829" max="3829" width="12.7109375" bestFit="1" customWidth="1"/>
    <col min="3830" max="3830" width="11.5703125" customWidth="1"/>
    <col min="3831" max="3831" width="14.7109375" customWidth="1"/>
    <col min="3832" max="3832" width="13.7109375" customWidth="1"/>
    <col min="3833" max="3833" width="12.7109375" bestFit="1" customWidth="1"/>
    <col min="3834" max="3834" width="9.7109375" bestFit="1" customWidth="1"/>
    <col min="3835" max="3835" width="11.42578125" customWidth="1"/>
    <col min="3836" max="3836" width="11.5703125" bestFit="1" customWidth="1"/>
    <col min="4075" max="4075" width="6.7109375" bestFit="1" customWidth="1"/>
    <col min="4076" max="4076" width="74.5703125" customWidth="1"/>
    <col min="4077" max="4077" width="12.7109375" bestFit="1" customWidth="1"/>
    <col min="4078" max="4078" width="11.28515625" customWidth="1"/>
    <col min="4079" max="4079" width="15" customWidth="1"/>
    <col min="4080" max="4080" width="13.85546875" customWidth="1"/>
    <col min="4081" max="4081" width="12.7109375" bestFit="1" customWidth="1"/>
    <col min="4082" max="4082" width="9.7109375" bestFit="1" customWidth="1"/>
    <col min="4083" max="4083" width="11.140625" customWidth="1"/>
    <col min="4084" max="4084" width="13.140625" customWidth="1"/>
    <col min="4085" max="4085" width="12.7109375" bestFit="1" customWidth="1"/>
    <col min="4086" max="4086" width="11.5703125" customWidth="1"/>
    <col min="4087" max="4087" width="14.7109375" customWidth="1"/>
    <col min="4088" max="4088" width="13.7109375" customWidth="1"/>
    <col min="4089" max="4089" width="12.7109375" bestFit="1" customWidth="1"/>
    <col min="4090" max="4090" width="9.7109375" bestFit="1" customWidth="1"/>
    <col min="4091" max="4091" width="11.42578125" customWidth="1"/>
    <col min="4092" max="4092" width="11.5703125" bestFit="1" customWidth="1"/>
    <col min="4331" max="4331" width="6.7109375" bestFit="1" customWidth="1"/>
    <col min="4332" max="4332" width="74.5703125" customWidth="1"/>
    <col min="4333" max="4333" width="12.7109375" bestFit="1" customWidth="1"/>
    <col min="4334" max="4334" width="11.28515625" customWidth="1"/>
    <col min="4335" max="4335" width="15" customWidth="1"/>
    <col min="4336" max="4336" width="13.85546875" customWidth="1"/>
    <col min="4337" max="4337" width="12.7109375" bestFit="1" customWidth="1"/>
    <col min="4338" max="4338" width="9.7109375" bestFit="1" customWidth="1"/>
    <col min="4339" max="4339" width="11.140625" customWidth="1"/>
    <col min="4340" max="4340" width="13.140625" customWidth="1"/>
    <col min="4341" max="4341" width="12.7109375" bestFit="1" customWidth="1"/>
    <col min="4342" max="4342" width="11.5703125" customWidth="1"/>
    <col min="4343" max="4343" width="14.7109375" customWidth="1"/>
    <col min="4344" max="4344" width="13.7109375" customWidth="1"/>
    <col min="4345" max="4345" width="12.7109375" bestFit="1" customWidth="1"/>
    <col min="4346" max="4346" width="9.7109375" bestFit="1" customWidth="1"/>
    <col min="4347" max="4347" width="11.42578125" customWidth="1"/>
    <col min="4348" max="4348" width="11.5703125" bestFit="1" customWidth="1"/>
    <col min="4587" max="4587" width="6.7109375" bestFit="1" customWidth="1"/>
    <col min="4588" max="4588" width="74.5703125" customWidth="1"/>
    <col min="4589" max="4589" width="12.7109375" bestFit="1" customWidth="1"/>
    <col min="4590" max="4590" width="11.28515625" customWidth="1"/>
    <col min="4591" max="4591" width="15" customWidth="1"/>
    <col min="4592" max="4592" width="13.85546875" customWidth="1"/>
    <col min="4593" max="4593" width="12.7109375" bestFit="1" customWidth="1"/>
    <col min="4594" max="4594" width="9.7109375" bestFit="1" customWidth="1"/>
    <col min="4595" max="4595" width="11.140625" customWidth="1"/>
    <col min="4596" max="4596" width="13.140625" customWidth="1"/>
    <col min="4597" max="4597" width="12.7109375" bestFit="1" customWidth="1"/>
    <col min="4598" max="4598" width="11.5703125" customWidth="1"/>
    <col min="4599" max="4599" width="14.7109375" customWidth="1"/>
    <col min="4600" max="4600" width="13.7109375" customWidth="1"/>
    <col min="4601" max="4601" width="12.7109375" bestFit="1" customWidth="1"/>
    <col min="4602" max="4602" width="9.7109375" bestFit="1" customWidth="1"/>
    <col min="4603" max="4603" width="11.42578125" customWidth="1"/>
    <col min="4604" max="4604" width="11.5703125" bestFit="1" customWidth="1"/>
    <col min="4843" max="4843" width="6.7109375" bestFit="1" customWidth="1"/>
    <col min="4844" max="4844" width="74.5703125" customWidth="1"/>
    <col min="4845" max="4845" width="12.7109375" bestFit="1" customWidth="1"/>
    <col min="4846" max="4846" width="11.28515625" customWidth="1"/>
    <col min="4847" max="4847" width="15" customWidth="1"/>
    <col min="4848" max="4848" width="13.85546875" customWidth="1"/>
    <col min="4849" max="4849" width="12.7109375" bestFit="1" customWidth="1"/>
    <col min="4850" max="4850" width="9.7109375" bestFit="1" customWidth="1"/>
    <col min="4851" max="4851" width="11.140625" customWidth="1"/>
    <col min="4852" max="4852" width="13.140625" customWidth="1"/>
    <col min="4853" max="4853" width="12.7109375" bestFit="1" customWidth="1"/>
    <col min="4854" max="4854" width="11.5703125" customWidth="1"/>
    <col min="4855" max="4855" width="14.7109375" customWidth="1"/>
    <col min="4856" max="4856" width="13.7109375" customWidth="1"/>
    <col min="4857" max="4857" width="12.7109375" bestFit="1" customWidth="1"/>
    <col min="4858" max="4858" width="9.7109375" bestFit="1" customWidth="1"/>
    <col min="4859" max="4859" width="11.42578125" customWidth="1"/>
    <col min="4860" max="4860" width="11.5703125" bestFit="1" customWidth="1"/>
    <col min="5099" max="5099" width="6.7109375" bestFit="1" customWidth="1"/>
    <col min="5100" max="5100" width="74.5703125" customWidth="1"/>
    <col min="5101" max="5101" width="12.7109375" bestFit="1" customWidth="1"/>
    <col min="5102" max="5102" width="11.28515625" customWidth="1"/>
    <col min="5103" max="5103" width="15" customWidth="1"/>
    <col min="5104" max="5104" width="13.85546875" customWidth="1"/>
    <col min="5105" max="5105" width="12.7109375" bestFit="1" customWidth="1"/>
    <col min="5106" max="5106" width="9.7109375" bestFit="1" customWidth="1"/>
    <col min="5107" max="5107" width="11.140625" customWidth="1"/>
    <col min="5108" max="5108" width="13.140625" customWidth="1"/>
    <col min="5109" max="5109" width="12.7109375" bestFit="1" customWidth="1"/>
    <col min="5110" max="5110" width="11.5703125" customWidth="1"/>
    <col min="5111" max="5111" width="14.7109375" customWidth="1"/>
    <col min="5112" max="5112" width="13.7109375" customWidth="1"/>
    <col min="5113" max="5113" width="12.7109375" bestFit="1" customWidth="1"/>
    <col min="5114" max="5114" width="9.7109375" bestFit="1" customWidth="1"/>
    <col min="5115" max="5115" width="11.42578125" customWidth="1"/>
    <col min="5116" max="5116" width="11.5703125" bestFit="1" customWidth="1"/>
    <col min="5355" max="5355" width="6.7109375" bestFit="1" customWidth="1"/>
    <col min="5356" max="5356" width="74.5703125" customWidth="1"/>
    <col min="5357" max="5357" width="12.7109375" bestFit="1" customWidth="1"/>
    <col min="5358" max="5358" width="11.28515625" customWidth="1"/>
    <col min="5359" max="5359" width="15" customWidth="1"/>
    <col min="5360" max="5360" width="13.85546875" customWidth="1"/>
    <col min="5361" max="5361" width="12.7109375" bestFit="1" customWidth="1"/>
    <col min="5362" max="5362" width="9.7109375" bestFit="1" customWidth="1"/>
    <col min="5363" max="5363" width="11.140625" customWidth="1"/>
    <col min="5364" max="5364" width="13.140625" customWidth="1"/>
    <col min="5365" max="5365" width="12.7109375" bestFit="1" customWidth="1"/>
    <col min="5366" max="5366" width="11.5703125" customWidth="1"/>
    <col min="5367" max="5367" width="14.7109375" customWidth="1"/>
    <col min="5368" max="5368" width="13.7109375" customWidth="1"/>
    <col min="5369" max="5369" width="12.7109375" bestFit="1" customWidth="1"/>
    <col min="5370" max="5370" width="9.7109375" bestFit="1" customWidth="1"/>
    <col min="5371" max="5371" width="11.42578125" customWidth="1"/>
    <col min="5372" max="5372" width="11.5703125" bestFit="1" customWidth="1"/>
    <col min="5611" max="5611" width="6.7109375" bestFit="1" customWidth="1"/>
    <col min="5612" max="5612" width="74.5703125" customWidth="1"/>
    <col min="5613" max="5613" width="12.7109375" bestFit="1" customWidth="1"/>
    <col min="5614" max="5614" width="11.28515625" customWidth="1"/>
    <col min="5615" max="5615" width="15" customWidth="1"/>
    <col min="5616" max="5616" width="13.85546875" customWidth="1"/>
    <col min="5617" max="5617" width="12.7109375" bestFit="1" customWidth="1"/>
    <col min="5618" max="5618" width="9.7109375" bestFit="1" customWidth="1"/>
    <col min="5619" max="5619" width="11.140625" customWidth="1"/>
    <col min="5620" max="5620" width="13.140625" customWidth="1"/>
    <col min="5621" max="5621" width="12.7109375" bestFit="1" customWidth="1"/>
    <col min="5622" max="5622" width="11.5703125" customWidth="1"/>
    <col min="5623" max="5623" width="14.7109375" customWidth="1"/>
    <col min="5624" max="5624" width="13.7109375" customWidth="1"/>
    <col min="5625" max="5625" width="12.7109375" bestFit="1" customWidth="1"/>
    <col min="5626" max="5626" width="9.7109375" bestFit="1" customWidth="1"/>
    <col min="5627" max="5627" width="11.42578125" customWidth="1"/>
    <col min="5628" max="5628" width="11.5703125" bestFit="1" customWidth="1"/>
    <col min="5867" max="5867" width="6.7109375" bestFit="1" customWidth="1"/>
    <col min="5868" max="5868" width="74.5703125" customWidth="1"/>
    <col min="5869" max="5869" width="12.7109375" bestFit="1" customWidth="1"/>
    <col min="5870" max="5870" width="11.28515625" customWidth="1"/>
    <col min="5871" max="5871" width="15" customWidth="1"/>
    <col min="5872" max="5872" width="13.85546875" customWidth="1"/>
    <col min="5873" max="5873" width="12.7109375" bestFit="1" customWidth="1"/>
    <col min="5874" max="5874" width="9.7109375" bestFit="1" customWidth="1"/>
    <col min="5875" max="5875" width="11.140625" customWidth="1"/>
    <col min="5876" max="5876" width="13.140625" customWidth="1"/>
    <col min="5877" max="5877" width="12.7109375" bestFit="1" customWidth="1"/>
    <col min="5878" max="5878" width="11.5703125" customWidth="1"/>
    <col min="5879" max="5879" width="14.7109375" customWidth="1"/>
    <col min="5880" max="5880" width="13.7109375" customWidth="1"/>
    <col min="5881" max="5881" width="12.7109375" bestFit="1" customWidth="1"/>
    <col min="5882" max="5882" width="9.7109375" bestFit="1" customWidth="1"/>
    <col min="5883" max="5883" width="11.42578125" customWidth="1"/>
    <col min="5884" max="5884" width="11.5703125" bestFit="1" customWidth="1"/>
    <col min="6123" max="6123" width="6.7109375" bestFit="1" customWidth="1"/>
    <col min="6124" max="6124" width="74.5703125" customWidth="1"/>
    <col min="6125" max="6125" width="12.7109375" bestFit="1" customWidth="1"/>
    <col min="6126" max="6126" width="11.28515625" customWidth="1"/>
    <col min="6127" max="6127" width="15" customWidth="1"/>
    <col min="6128" max="6128" width="13.85546875" customWidth="1"/>
    <col min="6129" max="6129" width="12.7109375" bestFit="1" customWidth="1"/>
    <col min="6130" max="6130" width="9.7109375" bestFit="1" customWidth="1"/>
    <col min="6131" max="6131" width="11.140625" customWidth="1"/>
    <col min="6132" max="6132" width="13.140625" customWidth="1"/>
    <col min="6133" max="6133" width="12.7109375" bestFit="1" customWidth="1"/>
    <col min="6134" max="6134" width="11.5703125" customWidth="1"/>
    <col min="6135" max="6135" width="14.7109375" customWidth="1"/>
    <col min="6136" max="6136" width="13.7109375" customWidth="1"/>
    <col min="6137" max="6137" width="12.7109375" bestFit="1" customWidth="1"/>
    <col min="6138" max="6138" width="9.7109375" bestFit="1" customWidth="1"/>
    <col min="6139" max="6139" width="11.42578125" customWidth="1"/>
    <col min="6140" max="6140" width="11.5703125" bestFit="1" customWidth="1"/>
    <col min="6379" max="6379" width="6.7109375" bestFit="1" customWidth="1"/>
    <col min="6380" max="6380" width="74.5703125" customWidth="1"/>
    <col min="6381" max="6381" width="12.7109375" bestFit="1" customWidth="1"/>
    <col min="6382" max="6382" width="11.28515625" customWidth="1"/>
    <col min="6383" max="6383" width="15" customWidth="1"/>
    <col min="6384" max="6384" width="13.85546875" customWidth="1"/>
    <col min="6385" max="6385" width="12.7109375" bestFit="1" customWidth="1"/>
    <col min="6386" max="6386" width="9.7109375" bestFit="1" customWidth="1"/>
    <col min="6387" max="6387" width="11.140625" customWidth="1"/>
    <col min="6388" max="6388" width="13.140625" customWidth="1"/>
    <col min="6389" max="6389" width="12.7109375" bestFit="1" customWidth="1"/>
    <col min="6390" max="6390" width="11.5703125" customWidth="1"/>
    <col min="6391" max="6391" width="14.7109375" customWidth="1"/>
    <col min="6392" max="6392" width="13.7109375" customWidth="1"/>
    <col min="6393" max="6393" width="12.7109375" bestFit="1" customWidth="1"/>
    <col min="6394" max="6394" width="9.7109375" bestFit="1" customWidth="1"/>
    <col min="6395" max="6395" width="11.42578125" customWidth="1"/>
    <col min="6396" max="6396" width="11.5703125" bestFit="1" customWidth="1"/>
    <col min="6635" max="6635" width="6.7109375" bestFit="1" customWidth="1"/>
    <col min="6636" max="6636" width="74.5703125" customWidth="1"/>
    <col min="6637" max="6637" width="12.7109375" bestFit="1" customWidth="1"/>
    <col min="6638" max="6638" width="11.28515625" customWidth="1"/>
    <col min="6639" max="6639" width="15" customWidth="1"/>
    <col min="6640" max="6640" width="13.85546875" customWidth="1"/>
    <col min="6641" max="6641" width="12.7109375" bestFit="1" customWidth="1"/>
    <col min="6642" max="6642" width="9.7109375" bestFit="1" customWidth="1"/>
    <col min="6643" max="6643" width="11.140625" customWidth="1"/>
    <col min="6644" max="6644" width="13.140625" customWidth="1"/>
    <col min="6645" max="6645" width="12.7109375" bestFit="1" customWidth="1"/>
    <col min="6646" max="6646" width="11.5703125" customWidth="1"/>
    <col min="6647" max="6647" width="14.7109375" customWidth="1"/>
    <col min="6648" max="6648" width="13.7109375" customWidth="1"/>
    <col min="6649" max="6649" width="12.7109375" bestFit="1" customWidth="1"/>
    <col min="6650" max="6650" width="9.7109375" bestFit="1" customWidth="1"/>
    <col min="6651" max="6651" width="11.42578125" customWidth="1"/>
    <col min="6652" max="6652" width="11.5703125" bestFit="1" customWidth="1"/>
    <col min="6891" max="6891" width="6.7109375" bestFit="1" customWidth="1"/>
    <col min="6892" max="6892" width="74.5703125" customWidth="1"/>
    <col min="6893" max="6893" width="12.7109375" bestFit="1" customWidth="1"/>
    <col min="6894" max="6894" width="11.28515625" customWidth="1"/>
    <col min="6895" max="6895" width="15" customWidth="1"/>
    <col min="6896" max="6896" width="13.85546875" customWidth="1"/>
    <col min="6897" max="6897" width="12.7109375" bestFit="1" customWidth="1"/>
    <col min="6898" max="6898" width="9.7109375" bestFit="1" customWidth="1"/>
    <col min="6899" max="6899" width="11.140625" customWidth="1"/>
    <col min="6900" max="6900" width="13.140625" customWidth="1"/>
    <col min="6901" max="6901" width="12.7109375" bestFit="1" customWidth="1"/>
    <col min="6902" max="6902" width="11.5703125" customWidth="1"/>
    <col min="6903" max="6903" width="14.7109375" customWidth="1"/>
    <col min="6904" max="6904" width="13.7109375" customWidth="1"/>
    <col min="6905" max="6905" width="12.7109375" bestFit="1" customWidth="1"/>
    <col min="6906" max="6906" width="9.7109375" bestFit="1" customWidth="1"/>
    <col min="6907" max="6907" width="11.42578125" customWidth="1"/>
    <col min="6908" max="6908" width="11.5703125" bestFit="1" customWidth="1"/>
    <col min="7147" max="7147" width="6.7109375" bestFit="1" customWidth="1"/>
    <col min="7148" max="7148" width="74.5703125" customWidth="1"/>
    <col min="7149" max="7149" width="12.7109375" bestFit="1" customWidth="1"/>
    <col min="7150" max="7150" width="11.28515625" customWidth="1"/>
    <col min="7151" max="7151" width="15" customWidth="1"/>
    <col min="7152" max="7152" width="13.85546875" customWidth="1"/>
    <col min="7153" max="7153" width="12.7109375" bestFit="1" customWidth="1"/>
    <col min="7154" max="7154" width="9.7109375" bestFit="1" customWidth="1"/>
    <col min="7155" max="7155" width="11.140625" customWidth="1"/>
    <col min="7156" max="7156" width="13.140625" customWidth="1"/>
    <col min="7157" max="7157" width="12.7109375" bestFit="1" customWidth="1"/>
    <col min="7158" max="7158" width="11.5703125" customWidth="1"/>
    <col min="7159" max="7159" width="14.7109375" customWidth="1"/>
    <col min="7160" max="7160" width="13.7109375" customWidth="1"/>
    <col min="7161" max="7161" width="12.7109375" bestFit="1" customWidth="1"/>
    <col min="7162" max="7162" width="9.7109375" bestFit="1" customWidth="1"/>
    <col min="7163" max="7163" width="11.42578125" customWidth="1"/>
    <col min="7164" max="7164" width="11.5703125" bestFit="1" customWidth="1"/>
    <col min="7403" max="7403" width="6.7109375" bestFit="1" customWidth="1"/>
    <col min="7404" max="7404" width="74.5703125" customWidth="1"/>
    <col min="7405" max="7405" width="12.7109375" bestFit="1" customWidth="1"/>
    <col min="7406" max="7406" width="11.28515625" customWidth="1"/>
    <col min="7407" max="7407" width="15" customWidth="1"/>
    <col min="7408" max="7408" width="13.85546875" customWidth="1"/>
    <col min="7409" max="7409" width="12.7109375" bestFit="1" customWidth="1"/>
    <col min="7410" max="7410" width="9.7109375" bestFit="1" customWidth="1"/>
    <col min="7411" max="7411" width="11.140625" customWidth="1"/>
    <col min="7412" max="7412" width="13.140625" customWidth="1"/>
    <col min="7413" max="7413" width="12.7109375" bestFit="1" customWidth="1"/>
    <col min="7414" max="7414" width="11.5703125" customWidth="1"/>
    <col min="7415" max="7415" width="14.7109375" customWidth="1"/>
    <col min="7416" max="7416" width="13.7109375" customWidth="1"/>
    <col min="7417" max="7417" width="12.7109375" bestFit="1" customWidth="1"/>
    <col min="7418" max="7418" width="9.7109375" bestFit="1" customWidth="1"/>
    <col min="7419" max="7419" width="11.42578125" customWidth="1"/>
    <col min="7420" max="7420" width="11.5703125" bestFit="1" customWidth="1"/>
    <col min="7659" max="7659" width="6.7109375" bestFit="1" customWidth="1"/>
    <col min="7660" max="7660" width="74.5703125" customWidth="1"/>
    <col min="7661" max="7661" width="12.7109375" bestFit="1" customWidth="1"/>
    <col min="7662" max="7662" width="11.28515625" customWidth="1"/>
    <col min="7663" max="7663" width="15" customWidth="1"/>
    <col min="7664" max="7664" width="13.85546875" customWidth="1"/>
    <col min="7665" max="7665" width="12.7109375" bestFit="1" customWidth="1"/>
    <col min="7666" max="7666" width="9.7109375" bestFit="1" customWidth="1"/>
    <col min="7667" max="7667" width="11.140625" customWidth="1"/>
    <col min="7668" max="7668" width="13.140625" customWidth="1"/>
    <col min="7669" max="7669" width="12.7109375" bestFit="1" customWidth="1"/>
    <col min="7670" max="7670" width="11.5703125" customWidth="1"/>
    <col min="7671" max="7671" width="14.7109375" customWidth="1"/>
    <col min="7672" max="7672" width="13.7109375" customWidth="1"/>
    <col min="7673" max="7673" width="12.7109375" bestFit="1" customWidth="1"/>
    <col min="7674" max="7674" width="9.7109375" bestFit="1" customWidth="1"/>
    <col min="7675" max="7675" width="11.42578125" customWidth="1"/>
    <col min="7676" max="7676" width="11.5703125" bestFit="1" customWidth="1"/>
    <col min="7915" max="7915" width="6.7109375" bestFit="1" customWidth="1"/>
    <col min="7916" max="7916" width="74.5703125" customWidth="1"/>
    <col min="7917" max="7917" width="12.7109375" bestFit="1" customWidth="1"/>
    <col min="7918" max="7918" width="11.28515625" customWidth="1"/>
    <col min="7919" max="7919" width="15" customWidth="1"/>
    <col min="7920" max="7920" width="13.85546875" customWidth="1"/>
    <col min="7921" max="7921" width="12.7109375" bestFit="1" customWidth="1"/>
    <col min="7922" max="7922" width="9.7109375" bestFit="1" customWidth="1"/>
    <col min="7923" max="7923" width="11.140625" customWidth="1"/>
    <col min="7924" max="7924" width="13.140625" customWidth="1"/>
    <col min="7925" max="7925" width="12.7109375" bestFit="1" customWidth="1"/>
    <col min="7926" max="7926" width="11.5703125" customWidth="1"/>
    <col min="7927" max="7927" width="14.7109375" customWidth="1"/>
    <col min="7928" max="7928" width="13.7109375" customWidth="1"/>
    <col min="7929" max="7929" width="12.7109375" bestFit="1" customWidth="1"/>
    <col min="7930" max="7930" width="9.7109375" bestFit="1" customWidth="1"/>
    <col min="7931" max="7931" width="11.42578125" customWidth="1"/>
    <col min="7932" max="7932" width="11.5703125" bestFit="1" customWidth="1"/>
    <col min="8171" max="8171" width="6.7109375" bestFit="1" customWidth="1"/>
    <col min="8172" max="8172" width="74.5703125" customWidth="1"/>
    <col min="8173" max="8173" width="12.7109375" bestFit="1" customWidth="1"/>
    <col min="8174" max="8174" width="11.28515625" customWidth="1"/>
    <col min="8175" max="8175" width="15" customWidth="1"/>
    <col min="8176" max="8176" width="13.85546875" customWidth="1"/>
    <col min="8177" max="8177" width="12.7109375" bestFit="1" customWidth="1"/>
    <col min="8178" max="8178" width="9.7109375" bestFit="1" customWidth="1"/>
    <col min="8179" max="8179" width="11.140625" customWidth="1"/>
    <col min="8180" max="8180" width="13.140625" customWidth="1"/>
    <col min="8181" max="8181" width="12.7109375" bestFit="1" customWidth="1"/>
    <col min="8182" max="8182" width="11.5703125" customWidth="1"/>
    <col min="8183" max="8183" width="14.7109375" customWidth="1"/>
    <col min="8184" max="8184" width="13.7109375" customWidth="1"/>
    <col min="8185" max="8185" width="12.7109375" bestFit="1" customWidth="1"/>
    <col min="8186" max="8186" width="9.7109375" bestFit="1" customWidth="1"/>
    <col min="8187" max="8187" width="11.42578125" customWidth="1"/>
    <col min="8188" max="8188" width="11.5703125" bestFit="1" customWidth="1"/>
    <col min="8427" max="8427" width="6.7109375" bestFit="1" customWidth="1"/>
    <col min="8428" max="8428" width="74.5703125" customWidth="1"/>
    <col min="8429" max="8429" width="12.7109375" bestFit="1" customWidth="1"/>
    <col min="8430" max="8430" width="11.28515625" customWidth="1"/>
    <col min="8431" max="8431" width="15" customWidth="1"/>
    <col min="8432" max="8432" width="13.85546875" customWidth="1"/>
    <col min="8433" max="8433" width="12.7109375" bestFit="1" customWidth="1"/>
    <col min="8434" max="8434" width="9.7109375" bestFit="1" customWidth="1"/>
    <col min="8435" max="8435" width="11.140625" customWidth="1"/>
    <col min="8436" max="8436" width="13.140625" customWidth="1"/>
    <col min="8437" max="8437" width="12.7109375" bestFit="1" customWidth="1"/>
    <col min="8438" max="8438" width="11.5703125" customWidth="1"/>
    <col min="8439" max="8439" width="14.7109375" customWidth="1"/>
    <col min="8440" max="8440" width="13.7109375" customWidth="1"/>
    <col min="8441" max="8441" width="12.7109375" bestFit="1" customWidth="1"/>
    <col min="8442" max="8442" width="9.7109375" bestFit="1" customWidth="1"/>
    <col min="8443" max="8443" width="11.42578125" customWidth="1"/>
    <col min="8444" max="8444" width="11.5703125" bestFit="1" customWidth="1"/>
    <col min="8683" max="8683" width="6.7109375" bestFit="1" customWidth="1"/>
    <col min="8684" max="8684" width="74.5703125" customWidth="1"/>
    <col min="8685" max="8685" width="12.7109375" bestFit="1" customWidth="1"/>
    <col min="8686" max="8686" width="11.28515625" customWidth="1"/>
    <col min="8687" max="8687" width="15" customWidth="1"/>
    <col min="8688" max="8688" width="13.85546875" customWidth="1"/>
    <col min="8689" max="8689" width="12.7109375" bestFit="1" customWidth="1"/>
    <col min="8690" max="8690" width="9.7109375" bestFit="1" customWidth="1"/>
    <col min="8691" max="8691" width="11.140625" customWidth="1"/>
    <col min="8692" max="8692" width="13.140625" customWidth="1"/>
    <col min="8693" max="8693" width="12.7109375" bestFit="1" customWidth="1"/>
    <col min="8694" max="8694" width="11.5703125" customWidth="1"/>
    <col min="8695" max="8695" width="14.7109375" customWidth="1"/>
    <col min="8696" max="8696" width="13.7109375" customWidth="1"/>
    <col min="8697" max="8697" width="12.7109375" bestFit="1" customWidth="1"/>
    <col min="8698" max="8698" width="9.7109375" bestFit="1" customWidth="1"/>
    <col min="8699" max="8699" width="11.42578125" customWidth="1"/>
    <col min="8700" max="8700" width="11.5703125" bestFit="1" customWidth="1"/>
    <col min="8939" max="8939" width="6.7109375" bestFit="1" customWidth="1"/>
    <col min="8940" max="8940" width="74.5703125" customWidth="1"/>
    <col min="8941" max="8941" width="12.7109375" bestFit="1" customWidth="1"/>
    <col min="8942" max="8942" width="11.28515625" customWidth="1"/>
    <col min="8943" max="8943" width="15" customWidth="1"/>
    <col min="8944" max="8944" width="13.85546875" customWidth="1"/>
    <col min="8945" max="8945" width="12.7109375" bestFit="1" customWidth="1"/>
    <col min="8946" max="8946" width="9.7109375" bestFit="1" customWidth="1"/>
    <col min="8947" max="8947" width="11.140625" customWidth="1"/>
    <col min="8948" max="8948" width="13.140625" customWidth="1"/>
    <col min="8949" max="8949" width="12.7109375" bestFit="1" customWidth="1"/>
    <col min="8950" max="8950" width="11.5703125" customWidth="1"/>
    <col min="8951" max="8951" width="14.7109375" customWidth="1"/>
    <col min="8952" max="8952" width="13.7109375" customWidth="1"/>
    <col min="8953" max="8953" width="12.7109375" bestFit="1" customWidth="1"/>
    <col min="8954" max="8954" width="9.7109375" bestFit="1" customWidth="1"/>
    <col min="8955" max="8955" width="11.42578125" customWidth="1"/>
    <col min="8956" max="8956" width="11.5703125" bestFit="1" customWidth="1"/>
    <col min="9195" max="9195" width="6.7109375" bestFit="1" customWidth="1"/>
    <col min="9196" max="9196" width="74.5703125" customWidth="1"/>
    <col min="9197" max="9197" width="12.7109375" bestFit="1" customWidth="1"/>
    <col min="9198" max="9198" width="11.28515625" customWidth="1"/>
    <col min="9199" max="9199" width="15" customWidth="1"/>
    <col min="9200" max="9200" width="13.85546875" customWidth="1"/>
    <col min="9201" max="9201" width="12.7109375" bestFit="1" customWidth="1"/>
    <col min="9202" max="9202" width="9.7109375" bestFit="1" customWidth="1"/>
    <col min="9203" max="9203" width="11.140625" customWidth="1"/>
    <col min="9204" max="9204" width="13.140625" customWidth="1"/>
    <col min="9205" max="9205" width="12.7109375" bestFit="1" customWidth="1"/>
    <col min="9206" max="9206" width="11.5703125" customWidth="1"/>
    <col min="9207" max="9207" width="14.7109375" customWidth="1"/>
    <col min="9208" max="9208" width="13.7109375" customWidth="1"/>
    <col min="9209" max="9209" width="12.7109375" bestFit="1" customWidth="1"/>
    <col min="9210" max="9210" width="9.7109375" bestFit="1" customWidth="1"/>
    <col min="9211" max="9211" width="11.42578125" customWidth="1"/>
    <col min="9212" max="9212" width="11.5703125" bestFit="1" customWidth="1"/>
    <col min="9451" max="9451" width="6.7109375" bestFit="1" customWidth="1"/>
    <col min="9452" max="9452" width="74.5703125" customWidth="1"/>
    <col min="9453" max="9453" width="12.7109375" bestFit="1" customWidth="1"/>
    <col min="9454" max="9454" width="11.28515625" customWidth="1"/>
    <col min="9455" max="9455" width="15" customWidth="1"/>
    <col min="9456" max="9456" width="13.85546875" customWidth="1"/>
    <col min="9457" max="9457" width="12.7109375" bestFit="1" customWidth="1"/>
    <col min="9458" max="9458" width="9.7109375" bestFit="1" customWidth="1"/>
    <col min="9459" max="9459" width="11.140625" customWidth="1"/>
    <col min="9460" max="9460" width="13.140625" customWidth="1"/>
    <col min="9461" max="9461" width="12.7109375" bestFit="1" customWidth="1"/>
    <col min="9462" max="9462" width="11.5703125" customWidth="1"/>
    <col min="9463" max="9463" width="14.7109375" customWidth="1"/>
    <col min="9464" max="9464" width="13.7109375" customWidth="1"/>
    <col min="9465" max="9465" width="12.7109375" bestFit="1" customWidth="1"/>
    <col min="9466" max="9466" width="9.7109375" bestFit="1" customWidth="1"/>
    <col min="9467" max="9467" width="11.42578125" customWidth="1"/>
    <col min="9468" max="9468" width="11.5703125" bestFit="1" customWidth="1"/>
    <col min="9707" max="9707" width="6.7109375" bestFit="1" customWidth="1"/>
    <col min="9708" max="9708" width="74.5703125" customWidth="1"/>
    <col min="9709" max="9709" width="12.7109375" bestFit="1" customWidth="1"/>
    <col min="9710" max="9710" width="11.28515625" customWidth="1"/>
    <col min="9711" max="9711" width="15" customWidth="1"/>
    <col min="9712" max="9712" width="13.85546875" customWidth="1"/>
    <col min="9713" max="9713" width="12.7109375" bestFit="1" customWidth="1"/>
    <col min="9714" max="9714" width="9.7109375" bestFit="1" customWidth="1"/>
    <col min="9715" max="9715" width="11.140625" customWidth="1"/>
    <col min="9716" max="9716" width="13.140625" customWidth="1"/>
    <col min="9717" max="9717" width="12.7109375" bestFit="1" customWidth="1"/>
    <col min="9718" max="9718" width="11.5703125" customWidth="1"/>
    <col min="9719" max="9719" width="14.7109375" customWidth="1"/>
    <col min="9720" max="9720" width="13.7109375" customWidth="1"/>
    <col min="9721" max="9721" width="12.7109375" bestFit="1" customWidth="1"/>
    <col min="9722" max="9722" width="9.7109375" bestFit="1" customWidth="1"/>
    <col min="9723" max="9723" width="11.42578125" customWidth="1"/>
    <col min="9724" max="9724" width="11.5703125" bestFit="1" customWidth="1"/>
    <col min="9963" max="9963" width="6.7109375" bestFit="1" customWidth="1"/>
    <col min="9964" max="9964" width="74.5703125" customWidth="1"/>
    <col min="9965" max="9965" width="12.7109375" bestFit="1" customWidth="1"/>
    <col min="9966" max="9966" width="11.28515625" customWidth="1"/>
    <col min="9967" max="9967" width="15" customWidth="1"/>
    <col min="9968" max="9968" width="13.85546875" customWidth="1"/>
    <col min="9969" max="9969" width="12.7109375" bestFit="1" customWidth="1"/>
    <col min="9970" max="9970" width="9.7109375" bestFit="1" customWidth="1"/>
    <col min="9971" max="9971" width="11.140625" customWidth="1"/>
    <col min="9972" max="9972" width="13.140625" customWidth="1"/>
    <col min="9973" max="9973" width="12.7109375" bestFit="1" customWidth="1"/>
    <col min="9974" max="9974" width="11.5703125" customWidth="1"/>
    <col min="9975" max="9975" width="14.7109375" customWidth="1"/>
    <col min="9976" max="9976" width="13.7109375" customWidth="1"/>
    <col min="9977" max="9977" width="12.7109375" bestFit="1" customWidth="1"/>
    <col min="9978" max="9978" width="9.7109375" bestFit="1" customWidth="1"/>
    <col min="9979" max="9979" width="11.42578125" customWidth="1"/>
    <col min="9980" max="9980" width="11.5703125" bestFit="1" customWidth="1"/>
    <col min="10219" max="10219" width="6.7109375" bestFit="1" customWidth="1"/>
    <col min="10220" max="10220" width="74.5703125" customWidth="1"/>
    <col min="10221" max="10221" width="12.7109375" bestFit="1" customWidth="1"/>
    <col min="10222" max="10222" width="11.28515625" customWidth="1"/>
    <col min="10223" max="10223" width="15" customWidth="1"/>
    <col min="10224" max="10224" width="13.85546875" customWidth="1"/>
    <col min="10225" max="10225" width="12.7109375" bestFit="1" customWidth="1"/>
    <col min="10226" max="10226" width="9.7109375" bestFit="1" customWidth="1"/>
    <col min="10227" max="10227" width="11.140625" customWidth="1"/>
    <col min="10228" max="10228" width="13.140625" customWidth="1"/>
    <col min="10229" max="10229" width="12.7109375" bestFit="1" customWidth="1"/>
    <col min="10230" max="10230" width="11.5703125" customWidth="1"/>
    <col min="10231" max="10231" width="14.7109375" customWidth="1"/>
    <col min="10232" max="10232" width="13.7109375" customWidth="1"/>
    <col min="10233" max="10233" width="12.7109375" bestFit="1" customWidth="1"/>
    <col min="10234" max="10234" width="9.7109375" bestFit="1" customWidth="1"/>
    <col min="10235" max="10235" width="11.42578125" customWidth="1"/>
    <col min="10236" max="10236" width="11.5703125" bestFit="1" customWidth="1"/>
    <col min="10475" max="10475" width="6.7109375" bestFit="1" customWidth="1"/>
    <col min="10476" max="10476" width="74.5703125" customWidth="1"/>
    <col min="10477" max="10477" width="12.7109375" bestFit="1" customWidth="1"/>
    <col min="10478" max="10478" width="11.28515625" customWidth="1"/>
    <col min="10479" max="10479" width="15" customWidth="1"/>
    <col min="10480" max="10480" width="13.85546875" customWidth="1"/>
    <col min="10481" max="10481" width="12.7109375" bestFit="1" customWidth="1"/>
    <col min="10482" max="10482" width="9.7109375" bestFit="1" customWidth="1"/>
    <col min="10483" max="10483" width="11.140625" customWidth="1"/>
    <col min="10484" max="10484" width="13.140625" customWidth="1"/>
    <col min="10485" max="10485" width="12.7109375" bestFit="1" customWidth="1"/>
    <col min="10486" max="10486" width="11.5703125" customWidth="1"/>
    <col min="10487" max="10487" width="14.7109375" customWidth="1"/>
    <col min="10488" max="10488" width="13.7109375" customWidth="1"/>
    <col min="10489" max="10489" width="12.7109375" bestFit="1" customWidth="1"/>
    <col min="10490" max="10490" width="9.7109375" bestFit="1" customWidth="1"/>
    <col min="10491" max="10491" width="11.42578125" customWidth="1"/>
    <col min="10492" max="10492" width="11.5703125" bestFit="1" customWidth="1"/>
    <col min="10731" max="10731" width="6.7109375" bestFit="1" customWidth="1"/>
    <col min="10732" max="10732" width="74.5703125" customWidth="1"/>
    <col min="10733" max="10733" width="12.7109375" bestFit="1" customWidth="1"/>
    <col min="10734" max="10734" width="11.28515625" customWidth="1"/>
    <col min="10735" max="10735" width="15" customWidth="1"/>
    <col min="10736" max="10736" width="13.85546875" customWidth="1"/>
    <col min="10737" max="10737" width="12.7109375" bestFit="1" customWidth="1"/>
    <col min="10738" max="10738" width="9.7109375" bestFit="1" customWidth="1"/>
    <col min="10739" max="10739" width="11.140625" customWidth="1"/>
    <col min="10740" max="10740" width="13.140625" customWidth="1"/>
    <col min="10741" max="10741" width="12.7109375" bestFit="1" customWidth="1"/>
    <col min="10742" max="10742" width="11.5703125" customWidth="1"/>
    <col min="10743" max="10743" width="14.7109375" customWidth="1"/>
    <col min="10744" max="10744" width="13.7109375" customWidth="1"/>
    <col min="10745" max="10745" width="12.7109375" bestFit="1" customWidth="1"/>
    <col min="10746" max="10746" width="9.7109375" bestFit="1" customWidth="1"/>
    <col min="10747" max="10747" width="11.42578125" customWidth="1"/>
    <col min="10748" max="10748" width="11.5703125" bestFit="1" customWidth="1"/>
    <col min="10987" max="10987" width="6.7109375" bestFit="1" customWidth="1"/>
    <col min="10988" max="10988" width="74.5703125" customWidth="1"/>
    <col min="10989" max="10989" width="12.7109375" bestFit="1" customWidth="1"/>
    <col min="10990" max="10990" width="11.28515625" customWidth="1"/>
    <col min="10991" max="10991" width="15" customWidth="1"/>
    <col min="10992" max="10992" width="13.85546875" customWidth="1"/>
    <col min="10993" max="10993" width="12.7109375" bestFit="1" customWidth="1"/>
    <col min="10994" max="10994" width="9.7109375" bestFit="1" customWidth="1"/>
    <col min="10995" max="10995" width="11.140625" customWidth="1"/>
    <col min="10996" max="10996" width="13.140625" customWidth="1"/>
    <col min="10997" max="10997" width="12.7109375" bestFit="1" customWidth="1"/>
    <col min="10998" max="10998" width="11.5703125" customWidth="1"/>
    <col min="10999" max="10999" width="14.7109375" customWidth="1"/>
    <col min="11000" max="11000" width="13.7109375" customWidth="1"/>
    <col min="11001" max="11001" width="12.7109375" bestFit="1" customWidth="1"/>
    <col min="11002" max="11002" width="9.7109375" bestFit="1" customWidth="1"/>
    <col min="11003" max="11003" width="11.42578125" customWidth="1"/>
    <col min="11004" max="11004" width="11.5703125" bestFit="1" customWidth="1"/>
    <col min="11243" max="11243" width="6.7109375" bestFit="1" customWidth="1"/>
    <col min="11244" max="11244" width="74.5703125" customWidth="1"/>
    <col min="11245" max="11245" width="12.7109375" bestFit="1" customWidth="1"/>
    <col min="11246" max="11246" width="11.28515625" customWidth="1"/>
    <col min="11247" max="11247" width="15" customWidth="1"/>
    <col min="11248" max="11248" width="13.85546875" customWidth="1"/>
    <col min="11249" max="11249" width="12.7109375" bestFit="1" customWidth="1"/>
    <col min="11250" max="11250" width="9.7109375" bestFit="1" customWidth="1"/>
    <col min="11251" max="11251" width="11.140625" customWidth="1"/>
    <col min="11252" max="11252" width="13.140625" customWidth="1"/>
    <col min="11253" max="11253" width="12.7109375" bestFit="1" customWidth="1"/>
    <col min="11254" max="11254" width="11.5703125" customWidth="1"/>
    <col min="11255" max="11255" width="14.7109375" customWidth="1"/>
    <col min="11256" max="11256" width="13.7109375" customWidth="1"/>
    <col min="11257" max="11257" width="12.7109375" bestFit="1" customWidth="1"/>
    <col min="11258" max="11258" width="9.7109375" bestFit="1" customWidth="1"/>
    <col min="11259" max="11259" width="11.42578125" customWidth="1"/>
    <col min="11260" max="11260" width="11.5703125" bestFit="1" customWidth="1"/>
    <col min="11499" max="11499" width="6.7109375" bestFit="1" customWidth="1"/>
    <col min="11500" max="11500" width="74.5703125" customWidth="1"/>
    <col min="11501" max="11501" width="12.7109375" bestFit="1" customWidth="1"/>
    <col min="11502" max="11502" width="11.28515625" customWidth="1"/>
    <col min="11503" max="11503" width="15" customWidth="1"/>
    <col min="11504" max="11504" width="13.85546875" customWidth="1"/>
    <col min="11505" max="11505" width="12.7109375" bestFit="1" customWidth="1"/>
    <col min="11506" max="11506" width="9.7109375" bestFit="1" customWidth="1"/>
    <col min="11507" max="11507" width="11.140625" customWidth="1"/>
    <col min="11508" max="11508" width="13.140625" customWidth="1"/>
    <col min="11509" max="11509" width="12.7109375" bestFit="1" customWidth="1"/>
    <col min="11510" max="11510" width="11.5703125" customWidth="1"/>
    <col min="11511" max="11511" width="14.7109375" customWidth="1"/>
    <col min="11512" max="11512" width="13.7109375" customWidth="1"/>
    <col min="11513" max="11513" width="12.7109375" bestFit="1" customWidth="1"/>
    <col min="11514" max="11514" width="9.7109375" bestFit="1" customWidth="1"/>
    <col min="11515" max="11515" width="11.42578125" customWidth="1"/>
    <col min="11516" max="11516" width="11.5703125" bestFit="1" customWidth="1"/>
    <col min="11755" max="11755" width="6.7109375" bestFit="1" customWidth="1"/>
    <col min="11756" max="11756" width="74.5703125" customWidth="1"/>
    <col min="11757" max="11757" width="12.7109375" bestFit="1" customWidth="1"/>
    <col min="11758" max="11758" width="11.28515625" customWidth="1"/>
    <col min="11759" max="11759" width="15" customWidth="1"/>
    <col min="11760" max="11760" width="13.85546875" customWidth="1"/>
    <col min="11761" max="11761" width="12.7109375" bestFit="1" customWidth="1"/>
    <col min="11762" max="11762" width="9.7109375" bestFit="1" customWidth="1"/>
    <col min="11763" max="11763" width="11.140625" customWidth="1"/>
    <col min="11764" max="11764" width="13.140625" customWidth="1"/>
    <col min="11765" max="11765" width="12.7109375" bestFit="1" customWidth="1"/>
    <col min="11766" max="11766" width="11.5703125" customWidth="1"/>
    <col min="11767" max="11767" width="14.7109375" customWidth="1"/>
    <col min="11768" max="11768" width="13.7109375" customWidth="1"/>
    <col min="11769" max="11769" width="12.7109375" bestFit="1" customWidth="1"/>
    <col min="11770" max="11770" width="9.7109375" bestFit="1" customWidth="1"/>
    <col min="11771" max="11771" width="11.42578125" customWidth="1"/>
    <col min="11772" max="11772" width="11.5703125" bestFit="1" customWidth="1"/>
    <col min="12011" max="12011" width="6.7109375" bestFit="1" customWidth="1"/>
    <col min="12012" max="12012" width="74.5703125" customWidth="1"/>
    <col min="12013" max="12013" width="12.7109375" bestFit="1" customWidth="1"/>
    <col min="12014" max="12014" width="11.28515625" customWidth="1"/>
    <col min="12015" max="12015" width="15" customWidth="1"/>
    <col min="12016" max="12016" width="13.85546875" customWidth="1"/>
    <col min="12017" max="12017" width="12.7109375" bestFit="1" customWidth="1"/>
    <col min="12018" max="12018" width="9.7109375" bestFit="1" customWidth="1"/>
    <col min="12019" max="12019" width="11.140625" customWidth="1"/>
    <col min="12020" max="12020" width="13.140625" customWidth="1"/>
    <col min="12021" max="12021" width="12.7109375" bestFit="1" customWidth="1"/>
    <col min="12022" max="12022" width="11.5703125" customWidth="1"/>
    <col min="12023" max="12023" width="14.7109375" customWidth="1"/>
    <col min="12024" max="12024" width="13.7109375" customWidth="1"/>
    <col min="12025" max="12025" width="12.7109375" bestFit="1" customWidth="1"/>
    <col min="12026" max="12026" width="9.7109375" bestFit="1" customWidth="1"/>
    <col min="12027" max="12027" width="11.42578125" customWidth="1"/>
    <col min="12028" max="12028" width="11.5703125" bestFit="1" customWidth="1"/>
    <col min="12267" max="12267" width="6.7109375" bestFit="1" customWidth="1"/>
    <col min="12268" max="12268" width="74.5703125" customWidth="1"/>
    <col min="12269" max="12269" width="12.7109375" bestFit="1" customWidth="1"/>
    <col min="12270" max="12270" width="11.28515625" customWidth="1"/>
    <col min="12271" max="12271" width="15" customWidth="1"/>
    <col min="12272" max="12272" width="13.85546875" customWidth="1"/>
    <col min="12273" max="12273" width="12.7109375" bestFit="1" customWidth="1"/>
    <col min="12274" max="12274" width="9.7109375" bestFit="1" customWidth="1"/>
    <col min="12275" max="12275" width="11.140625" customWidth="1"/>
    <col min="12276" max="12276" width="13.140625" customWidth="1"/>
    <col min="12277" max="12277" width="12.7109375" bestFit="1" customWidth="1"/>
    <col min="12278" max="12278" width="11.5703125" customWidth="1"/>
    <col min="12279" max="12279" width="14.7109375" customWidth="1"/>
    <col min="12280" max="12280" width="13.7109375" customWidth="1"/>
    <col min="12281" max="12281" width="12.7109375" bestFit="1" customWidth="1"/>
    <col min="12282" max="12282" width="9.7109375" bestFit="1" customWidth="1"/>
    <col min="12283" max="12283" width="11.42578125" customWidth="1"/>
    <col min="12284" max="12284" width="11.5703125" bestFit="1" customWidth="1"/>
    <col min="12523" max="12523" width="6.7109375" bestFit="1" customWidth="1"/>
    <col min="12524" max="12524" width="74.5703125" customWidth="1"/>
    <col min="12525" max="12525" width="12.7109375" bestFit="1" customWidth="1"/>
    <col min="12526" max="12526" width="11.28515625" customWidth="1"/>
    <col min="12527" max="12527" width="15" customWidth="1"/>
    <col min="12528" max="12528" width="13.85546875" customWidth="1"/>
    <col min="12529" max="12529" width="12.7109375" bestFit="1" customWidth="1"/>
    <col min="12530" max="12530" width="9.7109375" bestFit="1" customWidth="1"/>
    <col min="12531" max="12531" width="11.140625" customWidth="1"/>
    <col min="12532" max="12532" width="13.140625" customWidth="1"/>
    <col min="12533" max="12533" width="12.7109375" bestFit="1" customWidth="1"/>
    <col min="12534" max="12534" width="11.5703125" customWidth="1"/>
    <col min="12535" max="12535" width="14.7109375" customWidth="1"/>
    <col min="12536" max="12536" width="13.7109375" customWidth="1"/>
    <col min="12537" max="12537" width="12.7109375" bestFit="1" customWidth="1"/>
    <col min="12538" max="12538" width="9.7109375" bestFit="1" customWidth="1"/>
    <col min="12539" max="12539" width="11.42578125" customWidth="1"/>
    <col min="12540" max="12540" width="11.5703125" bestFit="1" customWidth="1"/>
    <col min="12779" max="12779" width="6.7109375" bestFit="1" customWidth="1"/>
    <col min="12780" max="12780" width="74.5703125" customWidth="1"/>
    <col min="12781" max="12781" width="12.7109375" bestFit="1" customWidth="1"/>
    <col min="12782" max="12782" width="11.28515625" customWidth="1"/>
    <col min="12783" max="12783" width="15" customWidth="1"/>
    <col min="12784" max="12784" width="13.85546875" customWidth="1"/>
    <col min="12785" max="12785" width="12.7109375" bestFit="1" customWidth="1"/>
    <col min="12786" max="12786" width="9.7109375" bestFit="1" customWidth="1"/>
    <col min="12787" max="12787" width="11.140625" customWidth="1"/>
    <col min="12788" max="12788" width="13.140625" customWidth="1"/>
    <col min="12789" max="12789" width="12.7109375" bestFit="1" customWidth="1"/>
    <col min="12790" max="12790" width="11.5703125" customWidth="1"/>
    <col min="12791" max="12791" width="14.7109375" customWidth="1"/>
    <col min="12792" max="12792" width="13.7109375" customWidth="1"/>
    <col min="12793" max="12793" width="12.7109375" bestFit="1" customWidth="1"/>
    <col min="12794" max="12794" width="9.7109375" bestFit="1" customWidth="1"/>
    <col min="12795" max="12795" width="11.42578125" customWidth="1"/>
    <col min="12796" max="12796" width="11.5703125" bestFit="1" customWidth="1"/>
    <col min="13035" max="13035" width="6.7109375" bestFit="1" customWidth="1"/>
    <col min="13036" max="13036" width="74.5703125" customWidth="1"/>
    <col min="13037" max="13037" width="12.7109375" bestFit="1" customWidth="1"/>
    <col min="13038" max="13038" width="11.28515625" customWidth="1"/>
    <col min="13039" max="13039" width="15" customWidth="1"/>
    <col min="13040" max="13040" width="13.85546875" customWidth="1"/>
    <col min="13041" max="13041" width="12.7109375" bestFit="1" customWidth="1"/>
    <col min="13042" max="13042" width="9.7109375" bestFit="1" customWidth="1"/>
    <col min="13043" max="13043" width="11.140625" customWidth="1"/>
    <col min="13044" max="13044" width="13.140625" customWidth="1"/>
    <col min="13045" max="13045" width="12.7109375" bestFit="1" customWidth="1"/>
    <col min="13046" max="13046" width="11.5703125" customWidth="1"/>
    <col min="13047" max="13047" width="14.7109375" customWidth="1"/>
    <col min="13048" max="13048" width="13.7109375" customWidth="1"/>
    <col min="13049" max="13049" width="12.7109375" bestFit="1" customWidth="1"/>
    <col min="13050" max="13050" width="9.7109375" bestFit="1" customWidth="1"/>
    <col min="13051" max="13051" width="11.42578125" customWidth="1"/>
    <col min="13052" max="13052" width="11.5703125" bestFit="1" customWidth="1"/>
    <col min="13291" max="13291" width="6.7109375" bestFit="1" customWidth="1"/>
    <col min="13292" max="13292" width="74.5703125" customWidth="1"/>
    <col min="13293" max="13293" width="12.7109375" bestFit="1" customWidth="1"/>
    <col min="13294" max="13294" width="11.28515625" customWidth="1"/>
    <col min="13295" max="13295" width="15" customWidth="1"/>
    <col min="13296" max="13296" width="13.85546875" customWidth="1"/>
    <col min="13297" max="13297" width="12.7109375" bestFit="1" customWidth="1"/>
    <col min="13298" max="13298" width="9.7109375" bestFit="1" customWidth="1"/>
    <col min="13299" max="13299" width="11.140625" customWidth="1"/>
    <col min="13300" max="13300" width="13.140625" customWidth="1"/>
    <col min="13301" max="13301" width="12.7109375" bestFit="1" customWidth="1"/>
    <col min="13302" max="13302" width="11.5703125" customWidth="1"/>
    <col min="13303" max="13303" width="14.7109375" customWidth="1"/>
    <col min="13304" max="13304" width="13.7109375" customWidth="1"/>
    <col min="13305" max="13305" width="12.7109375" bestFit="1" customWidth="1"/>
    <col min="13306" max="13306" width="9.7109375" bestFit="1" customWidth="1"/>
    <col min="13307" max="13307" width="11.42578125" customWidth="1"/>
    <col min="13308" max="13308" width="11.5703125" bestFit="1" customWidth="1"/>
    <col min="13547" max="13547" width="6.7109375" bestFit="1" customWidth="1"/>
    <col min="13548" max="13548" width="74.5703125" customWidth="1"/>
    <col min="13549" max="13549" width="12.7109375" bestFit="1" customWidth="1"/>
    <col min="13550" max="13550" width="11.28515625" customWidth="1"/>
    <col min="13551" max="13551" width="15" customWidth="1"/>
    <col min="13552" max="13552" width="13.85546875" customWidth="1"/>
    <col min="13553" max="13553" width="12.7109375" bestFit="1" customWidth="1"/>
    <col min="13554" max="13554" width="9.7109375" bestFit="1" customWidth="1"/>
    <col min="13555" max="13555" width="11.140625" customWidth="1"/>
    <col min="13556" max="13556" width="13.140625" customWidth="1"/>
    <col min="13557" max="13557" width="12.7109375" bestFit="1" customWidth="1"/>
    <col min="13558" max="13558" width="11.5703125" customWidth="1"/>
    <col min="13559" max="13559" width="14.7109375" customWidth="1"/>
    <col min="13560" max="13560" width="13.7109375" customWidth="1"/>
    <col min="13561" max="13561" width="12.7109375" bestFit="1" customWidth="1"/>
    <col min="13562" max="13562" width="9.7109375" bestFit="1" customWidth="1"/>
    <col min="13563" max="13563" width="11.42578125" customWidth="1"/>
    <col min="13564" max="13564" width="11.5703125" bestFit="1" customWidth="1"/>
    <col min="13803" max="13803" width="6.7109375" bestFit="1" customWidth="1"/>
    <col min="13804" max="13804" width="74.5703125" customWidth="1"/>
    <col min="13805" max="13805" width="12.7109375" bestFit="1" customWidth="1"/>
    <col min="13806" max="13806" width="11.28515625" customWidth="1"/>
    <col min="13807" max="13807" width="15" customWidth="1"/>
    <col min="13808" max="13808" width="13.85546875" customWidth="1"/>
    <col min="13809" max="13809" width="12.7109375" bestFit="1" customWidth="1"/>
    <col min="13810" max="13810" width="9.7109375" bestFit="1" customWidth="1"/>
    <col min="13811" max="13811" width="11.140625" customWidth="1"/>
    <col min="13812" max="13812" width="13.140625" customWidth="1"/>
    <col min="13813" max="13813" width="12.7109375" bestFit="1" customWidth="1"/>
    <col min="13814" max="13814" width="11.5703125" customWidth="1"/>
    <col min="13815" max="13815" width="14.7109375" customWidth="1"/>
    <col min="13816" max="13816" width="13.7109375" customWidth="1"/>
    <col min="13817" max="13817" width="12.7109375" bestFit="1" customWidth="1"/>
    <col min="13818" max="13818" width="9.7109375" bestFit="1" customWidth="1"/>
    <col min="13819" max="13819" width="11.42578125" customWidth="1"/>
    <col min="13820" max="13820" width="11.5703125" bestFit="1" customWidth="1"/>
    <col min="14059" max="14059" width="6.7109375" bestFit="1" customWidth="1"/>
    <col min="14060" max="14060" width="74.5703125" customWidth="1"/>
    <col min="14061" max="14061" width="12.7109375" bestFit="1" customWidth="1"/>
    <col min="14062" max="14062" width="11.28515625" customWidth="1"/>
    <col min="14063" max="14063" width="15" customWidth="1"/>
    <col min="14064" max="14064" width="13.85546875" customWidth="1"/>
    <col min="14065" max="14065" width="12.7109375" bestFit="1" customWidth="1"/>
    <col min="14066" max="14066" width="9.7109375" bestFit="1" customWidth="1"/>
    <col min="14067" max="14067" width="11.140625" customWidth="1"/>
    <col min="14068" max="14068" width="13.140625" customWidth="1"/>
    <col min="14069" max="14069" width="12.7109375" bestFit="1" customWidth="1"/>
    <col min="14070" max="14070" width="11.5703125" customWidth="1"/>
    <col min="14071" max="14071" width="14.7109375" customWidth="1"/>
    <col min="14072" max="14072" width="13.7109375" customWidth="1"/>
    <col min="14073" max="14073" width="12.7109375" bestFit="1" customWidth="1"/>
    <col min="14074" max="14074" width="9.7109375" bestFit="1" customWidth="1"/>
    <col min="14075" max="14075" width="11.42578125" customWidth="1"/>
    <col min="14076" max="14076" width="11.5703125" bestFit="1" customWidth="1"/>
    <col min="14315" max="14315" width="6.7109375" bestFit="1" customWidth="1"/>
    <col min="14316" max="14316" width="74.5703125" customWidth="1"/>
    <col min="14317" max="14317" width="12.7109375" bestFit="1" customWidth="1"/>
    <col min="14318" max="14318" width="11.28515625" customWidth="1"/>
    <col min="14319" max="14319" width="15" customWidth="1"/>
    <col min="14320" max="14320" width="13.85546875" customWidth="1"/>
    <col min="14321" max="14321" width="12.7109375" bestFit="1" customWidth="1"/>
    <col min="14322" max="14322" width="9.7109375" bestFit="1" customWidth="1"/>
    <col min="14323" max="14323" width="11.140625" customWidth="1"/>
    <col min="14324" max="14324" width="13.140625" customWidth="1"/>
    <col min="14325" max="14325" width="12.7109375" bestFit="1" customWidth="1"/>
    <col min="14326" max="14326" width="11.5703125" customWidth="1"/>
    <col min="14327" max="14327" width="14.7109375" customWidth="1"/>
    <col min="14328" max="14328" width="13.7109375" customWidth="1"/>
    <col min="14329" max="14329" width="12.7109375" bestFit="1" customWidth="1"/>
    <col min="14330" max="14330" width="9.7109375" bestFit="1" customWidth="1"/>
    <col min="14331" max="14331" width="11.42578125" customWidth="1"/>
    <col min="14332" max="14332" width="11.5703125" bestFit="1" customWidth="1"/>
    <col min="14571" max="14571" width="6.7109375" bestFit="1" customWidth="1"/>
    <col min="14572" max="14572" width="74.5703125" customWidth="1"/>
    <col min="14573" max="14573" width="12.7109375" bestFit="1" customWidth="1"/>
    <col min="14574" max="14574" width="11.28515625" customWidth="1"/>
    <col min="14575" max="14575" width="15" customWidth="1"/>
    <col min="14576" max="14576" width="13.85546875" customWidth="1"/>
    <col min="14577" max="14577" width="12.7109375" bestFit="1" customWidth="1"/>
    <col min="14578" max="14578" width="9.7109375" bestFit="1" customWidth="1"/>
    <col min="14579" max="14579" width="11.140625" customWidth="1"/>
    <col min="14580" max="14580" width="13.140625" customWidth="1"/>
    <col min="14581" max="14581" width="12.7109375" bestFit="1" customWidth="1"/>
    <col min="14582" max="14582" width="11.5703125" customWidth="1"/>
    <col min="14583" max="14583" width="14.7109375" customWidth="1"/>
    <col min="14584" max="14584" width="13.7109375" customWidth="1"/>
    <col min="14585" max="14585" width="12.7109375" bestFit="1" customWidth="1"/>
    <col min="14586" max="14586" width="9.7109375" bestFit="1" customWidth="1"/>
    <col min="14587" max="14587" width="11.42578125" customWidth="1"/>
    <col min="14588" max="14588" width="11.5703125" bestFit="1" customWidth="1"/>
    <col min="14827" max="14827" width="6.7109375" bestFit="1" customWidth="1"/>
    <col min="14828" max="14828" width="74.5703125" customWidth="1"/>
    <col min="14829" max="14829" width="12.7109375" bestFit="1" customWidth="1"/>
    <col min="14830" max="14830" width="11.28515625" customWidth="1"/>
    <col min="14831" max="14831" width="15" customWidth="1"/>
    <col min="14832" max="14832" width="13.85546875" customWidth="1"/>
    <col min="14833" max="14833" width="12.7109375" bestFit="1" customWidth="1"/>
    <col min="14834" max="14834" width="9.7109375" bestFit="1" customWidth="1"/>
    <col min="14835" max="14835" width="11.140625" customWidth="1"/>
    <col min="14836" max="14836" width="13.140625" customWidth="1"/>
    <col min="14837" max="14837" width="12.7109375" bestFit="1" customWidth="1"/>
    <col min="14838" max="14838" width="11.5703125" customWidth="1"/>
    <col min="14839" max="14839" width="14.7109375" customWidth="1"/>
    <col min="14840" max="14840" width="13.7109375" customWidth="1"/>
    <col min="14841" max="14841" width="12.7109375" bestFit="1" customWidth="1"/>
    <col min="14842" max="14842" width="9.7109375" bestFit="1" customWidth="1"/>
    <col min="14843" max="14843" width="11.42578125" customWidth="1"/>
    <col min="14844" max="14844" width="11.5703125" bestFit="1" customWidth="1"/>
    <col min="15083" max="15083" width="6.7109375" bestFit="1" customWidth="1"/>
    <col min="15084" max="15084" width="74.5703125" customWidth="1"/>
    <col min="15085" max="15085" width="12.7109375" bestFit="1" customWidth="1"/>
    <col min="15086" max="15086" width="11.28515625" customWidth="1"/>
    <col min="15087" max="15087" width="15" customWidth="1"/>
    <col min="15088" max="15088" width="13.85546875" customWidth="1"/>
    <col min="15089" max="15089" width="12.7109375" bestFit="1" customWidth="1"/>
    <col min="15090" max="15090" width="9.7109375" bestFit="1" customWidth="1"/>
    <col min="15091" max="15091" width="11.140625" customWidth="1"/>
    <col min="15092" max="15092" width="13.140625" customWidth="1"/>
    <col min="15093" max="15093" width="12.7109375" bestFit="1" customWidth="1"/>
    <col min="15094" max="15094" width="11.5703125" customWidth="1"/>
    <col min="15095" max="15095" width="14.7109375" customWidth="1"/>
    <col min="15096" max="15096" width="13.7109375" customWidth="1"/>
    <col min="15097" max="15097" width="12.7109375" bestFit="1" customWidth="1"/>
    <col min="15098" max="15098" width="9.7109375" bestFit="1" customWidth="1"/>
    <col min="15099" max="15099" width="11.42578125" customWidth="1"/>
    <col min="15100" max="15100" width="11.5703125" bestFit="1" customWidth="1"/>
    <col min="15339" max="15339" width="6.7109375" bestFit="1" customWidth="1"/>
    <col min="15340" max="15340" width="74.5703125" customWidth="1"/>
    <col min="15341" max="15341" width="12.7109375" bestFit="1" customWidth="1"/>
    <col min="15342" max="15342" width="11.28515625" customWidth="1"/>
    <col min="15343" max="15343" width="15" customWidth="1"/>
    <col min="15344" max="15344" width="13.85546875" customWidth="1"/>
    <col min="15345" max="15345" width="12.7109375" bestFit="1" customWidth="1"/>
    <col min="15346" max="15346" width="9.7109375" bestFit="1" customWidth="1"/>
    <col min="15347" max="15347" width="11.140625" customWidth="1"/>
    <col min="15348" max="15348" width="13.140625" customWidth="1"/>
    <col min="15349" max="15349" width="12.7109375" bestFit="1" customWidth="1"/>
    <col min="15350" max="15350" width="11.5703125" customWidth="1"/>
    <col min="15351" max="15351" width="14.7109375" customWidth="1"/>
    <col min="15352" max="15352" width="13.7109375" customWidth="1"/>
    <col min="15353" max="15353" width="12.7109375" bestFit="1" customWidth="1"/>
    <col min="15354" max="15354" width="9.7109375" bestFit="1" customWidth="1"/>
    <col min="15355" max="15355" width="11.42578125" customWidth="1"/>
    <col min="15356" max="15356" width="11.5703125" bestFit="1" customWidth="1"/>
    <col min="15595" max="15595" width="6.7109375" bestFit="1" customWidth="1"/>
    <col min="15596" max="15596" width="74.5703125" customWidth="1"/>
    <col min="15597" max="15597" width="12.7109375" bestFit="1" customWidth="1"/>
    <col min="15598" max="15598" width="11.28515625" customWidth="1"/>
    <col min="15599" max="15599" width="15" customWidth="1"/>
    <col min="15600" max="15600" width="13.85546875" customWidth="1"/>
    <col min="15601" max="15601" width="12.7109375" bestFit="1" customWidth="1"/>
    <col min="15602" max="15602" width="9.7109375" bestFit="1" customWidth="1"/>
    <col min="15603" max="15603" width="11.140625" customWidth="1"/>
    <col min="15604" max="15604" width="13.140625" customWidth="1"/>
    <col min="15605" max="15605" width="12.7109375" bestFit="1" customWidth="1"/>
    <col min="15606" max="15606" width="11.5703125" customWidth="1"/>
    <col min="15607" max="15607" width="14.7109375" customWidth="1"/>
    <col min="15608" max="15608" width="13.7109375" customWidth="1"/>
    <col min="15609" max="15609" width="12.7109375" bestFit="1" customWidth="1"/>
    <col min="15610" max="15610" width="9.7109375" bestFit="1" customWidth="1"/>
    <col min="15611" max="15611" width="11.42578125" customWidth="1"/>
    <col min="15612" max="15612" width="11.5703125" bestFit="1" customWidth="1"/>
    <col min="15851" max="15851" width="6.7109375" bestFit="1" customWidth="1"/>
    <col min="15852" max="15852" width="74.5703125" customWidth="1"/>
    <col min="15853" max="15853" width="12.7109375" bestFit="1" customWidth="1"/>
    <col min="15854" max="15854" width="11.28515625" customWidth="1"/>
    <col min="15855" max="15855" width="15" customWidth="1"/>
    <col min="15856" max="15856" width="13.85546875" customWidth="1"/>
    <col min="15857" max="15857" width="12.7109375" bestFit="1" customWidth="1"/>
    <col min="15858" max="15858" width="9.7109375" bestFit="1" customWidth="1"/>
    <col min="15859" max="15859" width="11.140625" customWidth="1"/>
    <col min="15860" max="15860" width="13.140625" customWidth="1"/>
    <col min="15861" max="15861" width="12.7109375" bestFit="1" customWidth="1"/>
    <col min="15862" max="15862" width="11.5703125" customWidth="1"/>
    <col min="15863" max="15863" width="14.7109375" customWidth="1"/>
    <col min="15864" max="15864" width="13.7109375" customWidth="1"/>
    <col min="15865" max="15865" width="12.7109375" bestFit="1" customWidth="1"/>
    <col min="15866" max="15866" width="9.7109375" bestFit="1" customWidth="1"/>
    <col min="15867" max="15867" width="11.42578125" customWidth="1"/>
    <col min="15868" max="15868" width="11.5703125" bestFit="1" customWidth="1"/>
    <col min="16107" max="16107" width="6.7109375" bestFit="1" customWidth="1"/>
    <col min="16108" max="16108" width="74.5703125" customWidth="1"/>
    <col min="16109" max="16109" width="12.7109375" bestFit="1" customWidth="1"/>
    <col min="16110" max="16110" width="11.28515625" customWidth="1"/>
    <col min="16111" max="16111" width="15" customWidth="1"/>
    <col min="16112" max="16112" width="13.85546875" customWidth="1"/>
    <col min="16113" max="16113" width="12.7109375" bestFit="1" customWidth="1"/>
    <col min="16114" max="16114" width="9.7109375" bestFit="1" customWidth="1"/>
    <col min="16115" max="16115" width="11.140625" customWidth="1"/>
    <col min="16116" max="16116" width="13.140625" customWidth="1"/>
    <col min="16117" max="16117" width="12.7109375" bestFit="1" customWidth="1"/>
    <col min="16118" max="16118" width="11.5703125" customWidth="1"/>
    <col min="16119" max="16119" width="14.7109375" customWidth="1"/>
    <col min="16120" max="16120" width="13.7109375" customWidth="1"/>
    <col min="16121" max="16121" width="12.7109375" bestFit="1" customWidth="1"/>
    <col min="16122" max="16122" width="9.7109375" bestFit="1" customWidth="1"/>
    <col min="16123" max="16123" width="11.42578125" customWidth="1"/>
    <col min="16124" max="16124" width="11.5703125" bestFit="1" customWidth="1"/>
  </cols>
  <sheetData>
    <row r="1" spans="1:76" ht="15.75" customHeight="1" x14ac:dyDescent="0.25">
      <c r="A1" s="48" t="s">
        <v>60</v>
      </c>
      <c r="B1" s="48"/>
      <c r="C1" s="48"/>
      <c r="D1" s="48"/>
      <c r="E1" s="48"/>
      <c r="F1" s="48"/>
      <c r="G1" s="48"/>
      <c r="H1" s="48"/>
      <c r="I1" s="48"/>
      <c r="J1" s="4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76" ht="15.75" customHeight="1" x14ac:dyDescent="0.25">
      <c r="A2" s="49" t="s">
        <v>68</v>
      </c>
      <c r="B2" s="49"/>
      <c r="C2" s="49"/>
      <c r="D2" s="49"/>
      <c r="E2" s="49"/>
      <c r="F2" s="49"/>
      <c r="G2" s="49"/>
      <c r="H2" s="49"/>
      <c r="I2" s="49"/>
      <c r="J2" s="49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ht="15.75" customHeight="1" x14ac:dyDescent="0.25">
      <c r="A3" s="49" t="s">
        <v>61</v>
      </c>
      <c r="B3" s="49"/>
      <c r="C3" s="49"/>
      <c r="D3" s="49"/>
      <c r="E3" s="49"/>
      <c r="F3" s="49"/>
      <c r="G3" s="49"/>
      <c r="H3" s="49"/>
      <c r="I3" s="49"/>
      <c r="J3" s="49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ht="15.75" x14ac:dyDescent="0.25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5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</row>
    <row r="5" spans="1:76" ht="15.75" x14ac:dyDescent="0.25">
      <c r="A5" s="50" t="s">
        <v>62</v>
      </c>
      <c r="B5" s="50"/>
      <c r="C5" s="50"/>
      <c r="D5" s="50"/>
      <c r="E5" s="50"/>
      <c r="F5" s="50"/>
      <c r="G5" s="50"/>
      <c r="H5" s="50"/>
      <c r="I5" s="50"/>
      <c r="J5" s="50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 s="13" customFormat="1" ht="30.75" customHeight="1" x14ac:dyDescent="0.25">
      <c r="A6" s="53" t="s">
        <v>65</v>
      </c>
      <c r="B6" s="53"/>
      <c r="C6" s="53"/>
      <c r="D6" s="53"/>
      <c r="E6" s="53"/>
      <c r="F6" s="53"/>
      <c r="G6" s="53"/>
      <c r="H6" s="53"/>
      <c r="I6" s="53"/>
      <c r="J6" s="53"/>
    </row>
    <row r="7" spans="1:76" ht="30" customHeight="1" x14ac:dyDescent="0.25">
      <c r="A7" s="51" t="s">
        <v>1</v>
      </c>
      <c r="B7" s="47" t="s">
        <v>2</v>
      </c>
      <c r="C7" s="47" t="s">
        <v>3</v>
      </c>
      <c r="D7" s="47"/>
      <c r="E7" s="47" t="s">
        <v>4</v>
      </c>
      <c r="F7" s="47"/>
      <c r="G7" s="47" t="s">
        <v>5</v>
      </c>
      <c r="H7" s="47"/>
      <c r="I7" s="47" t="s">
        <v>6</v>
      </c>
      <c r="J7" s="4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x14ac:dyDescent="0.25">
      <c r="A8" s="51"/>
      <c r="B8" s="47"/>
      <c r="C8" s="4" t="s">
        <v>7</v>
      </c>
      <c r="D8" s="4" t="s">
        <v>8</v>
      </c>
      <c r="E8" s="4" t="s">
        <v>7</v>
      </c>
      <c r="F8" s="4" t="s">
        <v>8</v>
      </c>
      <c r="G8" s="4" t="s">
        <v>7</v>
      </c>
      <c r="H8" s="4" t="s">
        <v>8</v>
      </c>
      <c r="I8" s="4" t="s">
        <v>7</v>
      </c>
      <c r="J8" s="11" t="s">
        <v>8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s="3" customFormat="1" ht="15" customHeight="1" x14ac:dyDescent="0.25">
      <c r="A9" s="8">
        <v>1</v>
      </c>
      <c r="B9" s="12" t="s">
        <v>63</v>
      </c>
      <c r="C9" s="52"/>
      <c r="D9" s="52"/>
      <c r="E9" s="52"/>
      <c r="F9" s="52"/>
      <c r="G9" s="52"/>
      <c r="H9" s="52"/>
      <c r="I9" s="52"/>
      <c r="J9" s="52"/>
    </row>
    <row r="10" spans="1:76" ht="15" customHeight="1" x14ac:dyDescent="0.25">
      <c r="A10" s="14" t="s">
        <v>9</v>
      </c>
      <c r="B10" s="15" t="s">
        <v>10</v>
      </c>
      <c r="C10" s="16">
        <f>C11+C12+C13</f>
        <v>11667189</v>
      </c>
      <c r="D10" s="16">
        <f>D11+D12+D13</f>
        <v>2007259108.4400001</v>
      </c>
      <c r="E10" s="16">
        <f>E11+E12+E13</f>
        <v>6278133</v>
      </c>
      <c r="F10" s="16">
        <f>F11+F12+F13</f>
        <v>1560913713.1100001</v>
      </c>
      <c r="G10" s="21">
        <f>E10/C10*100</f>
        <v>53.810159413719958</v>
      </c>
      <c r="H10" s="21">
        <f>F10/D10*100</f>
        <v>77.763439037180888</v>
      </c>
      <c r="I10" s="16">
        <f>I11+I12+I13</f>
        <v>13664566</v>
      </c>
      <c r="J10" s="16">
        <f>J11+J12+J13</f>
        <v>3004985214.1500001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ht="15" customHeight="1" x14ac:dyDescent="0.25">
      <c r="A11" s="4" t="s">
        <v>11</v>
      </c>
      <c r="B11" s="6" t="s">
        <v>12</v>
      </c>
      <c r="C11" s="2">
        <v>10915809</v>
      </c>
      <c r="D11" s="32">
        <v>1394032729.74</v>
      </c>
      <c r="E11" s="34">
        <v>5929800</v>
      </c>
      <c r="F11" s="35">
        <v>1047700477.98</v>
      </c>
      <c r="G11" s="21">
        <f t="shared" ref="G11:G31" si="0">E11/C11*100</f>
        <v>54.323046509883056</v>
      </c>
      <c r="H11" s="21">
        <f t="shared" ref="H11:H31" si="1">F11/D11*100</f>
        <v>75.156088923063223</v>
      </c>
      <c r="I11" s="34">
        <v>13292460</v>
      </c>
      <c r="J11" s="35">
        <v>2172224429.8400002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ht="15" customHeight="1" x14ac:dyDescent="0.25">
      <c r="A12" s="4" t="s">
        <v>13</v>
      </c>
      <c r="B12" s="6" t="s">
        <v>14</v>
      </c>
      <c r="C12" s="2">
        <v>192258</v>
      </c>
      <c r="D12" s="32">
        <v>65848156.350000001</v>
      </c>
      <c r="E12" s="5">
        <v>9429</v>
      </c>
      <c r="F12" s="33">
        <v>15075906.859999999</v>
      </c>
      <c r="G12" s="21">
        <f t="shared" si="0"/>
        <v>4.9043472833380148</v>
      </c>
      <c r="H12" s="21">
        <f t="shared" si="1"/>
        <v>22.894956663429802</v>
      </c>
      <c r="I12" s="5">
        <v>19090</v>
      </c>
      <c r="J12" s="33">
        <v>39602318.409999996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ht="15" customHeight="1" x14ac:dyDescent="0.25">
      <c r="A13" s="4" t="s">
        <v>15</v>
      </c>
      <c r="B13" s="6" t="s">
        <v>16</v>
      </c>
      <c r="C13" s="2">
        <v>559122</v>
      </c>
      <c r="D13" s="32">
        <v>547378222.35000002</v>
      </c>
      <c r="E13" s="5">
        <v>338904</v>
      </c>
      <c r="F13" s="33">
        <v>498137328.26999998</v>
      </c>
      <c r="G13" s="21">
        <f t="shared" si="0"/>
        <v>60.613604901971307</v>
      </c>
      <c r="H13" s="21">
        <f t="shared" si="1"/>
        <v>91.004228507922832</v>
      </c>
      <c r="I13" s="5">
        <v>353016</v>
      </c>
      <c r="J13" s="33">
        <v>793158465.89999998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ht="30" x14ac:dyDescent="0.25">
      <c r="A14" s="22"/>
      <c r="B14" s="23" t="s">
        <v>17</v>
      </c>
      <c r="C14" s="40">
        <v>62765</v>
      </c>
      <c r="D14" s="40">
        <v>35441666</v>
      </c>
      <c r="E14" s="5">
        <v>18391</v>
      </c>
      <c r="F14" s="33">
        <v>8886412.4100000001</v>
      </c>
      <c r="G14" s="21">
        <f t="shared" si="0"/>
        <v>29.30136222416952</v>
      </c>
      <c r="H14" s="21">
        <f t="shared" si="1"/>
        <v>25.073348442480103</v>
      </c>
      <c r="I14" s="5">
        <v>74783</v>
      </c>
      <c r="J14" s="33">
        <v>12460841.619999999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x14ac:dyDescent="0.25">
      <c r="A15" s="22"/>
      <c r="B15" s="23" t="s">
        <v>18</v>
      </c>
      <c r="C15" s="40">
        <v>6904124</v>
      </c>
      <c r="D15" s="40">
        <v>990402696.60000002</v>
      </c>
      <c r="E15" s="5">
        <v>3036534</v>
      </c>
      <c r="F15" s="33">
        <v>544244383.08000004</v>
      </c>
      <c r="G15" s="21">
        <f t="shared" si="0"/>
        <v>43.981452245063963</v>
      </c>
      <c r="H15" s="21">
        <f t="shared" si="1"/>
        <v>54.951827670538677</v>
      </c>
      <c r="I15" s="5">
        <v>6630709</v>
      </c>
      <c r="J15" s="33">
        <v>1462418221.8499999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ht="15" customHeight="1" x14ac:dyDescent="0.25">
      <c r="A16" s="14" t="s">
        <v>19</v>
      </c>
      <c r="B16" s="17" t="s">
        <v>20</v>
      </c>
      <c r="C16" s="16">
        <f>C17+C18+C19+C20</f>
        <v>3978123</v>
      </c>
      <c r="D16" s="16">
        <f>D17+D18+D19+D20</f>
        <v>5327449388.5500002</v>
      </c>
      <c r="E16" s="16">
        <f>E17+E18+E19+E20</f>
        <v>1481236</v>
      </c>
      <c r="F16" s="16">
        <f>F17+F18+F19+F20</f>
        <v>5244277344.5299997</v>
      </c>
      <c r="G16" s="21">
        <f t="shared" si="0"/>
        <v>37.234545035435055</v>
      </c>
      <c r="H16" s="21">
        <f t="shared" si="1"/>
        <v>98.438801798872873</v>
      </c>
      <c r="I16" s="16">
        <f>I17+I18+I19+I20</f>
        <v>2945910</v>
      </c>
      <c r="J16" s="16">
        <f>J17+J18+J19+J20</f>
        <v>5779680358.8100004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ht="15" customHeight="1" x14ac:dyDescent="0.25">
      <c r="A17" s="4" t="s">
        <v>21</v>
      </c>
      <c r="B17" s="6" t="s">
        <v>22</v>
      </c>
      <c r="C17" s="2">
        <v>2115954</v>
      </c>
      <c r="D17" s="32">
        <v>1648255361.0599999</v>
      </c>
      <c r="E17" s="5">
        <v>1090754</v>
      </c>
      <c r="F17" s="33">
        <v>1642989916.8599999</v>
      </c>
      <c r="G17" s="21">
        <f t="shared" si="0"/>
        <v>51.549041236246154</v>
      </c>
      <c r="H17" s="21">
        <f t="shared" si="1"/>
        <v>99.680544391093989</v>
      </c>
      <c r="I17" s="5">
        <v>2529775</v>
      </c>
      <c r="J17" s="33">
        <v>2680327060.0599999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ht="15" customHeight="1" x14ac:dyDescent="0.25">
      <c r="A18" s="4" t="s">
        <v>23</v>
      </c>
      <c r="B18" s="7" t="s">
        <v>24</v>
      </c>
      <c r="C18" s="2">
        <v>497472</v>
      </c>
      <c r="D18" s="32">
        <v>1724933635.1700001</v>
      </c>
      <c r="E18" s="5">
        <v>187556</v>
      </c>
      <c r="F18" s="33">
        <v>1696749759.54</v>
      </c>
      <c r="G18" s="21">
        <f t="shared" si="0"/>
        <v>37.701820403962429</v>
      </c>
      <c r="H18" s="21">
        <f t="shared" si="1"/>
        <v>98.366089276981228</v>
      </c>
      <c r="I18" s="5">
        <v>234181</v>
      </c>
      <c r="J18" s="33">
        <v>1734759651.23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ht="15" customHeight="1" x14ac:dyDescent="0.25">
      <c r="A19" s="4" t="s">
        <v>25</v>
      </c>
      <c r="B19" s="7" t="s">
        <v>26</v>
      </c>
      <c r="C19" s="2">
        <v>419993</v>
      </c>
      <c r="D19" s="32">
        <v>1353145144.97</v>
      </c>
      <c r="E19" s="5">
        <v>105967</v>
      </c>
      <c r="F19" s="33">
        <v>1877848879.74</v>
      </c>
      <c r="G19" s="21">
        <f t="shared" si="0"/>
        <v>25.230658606214867</v>
      </c>
      <c r="H19" s="21">
        <f t="shared" si="1"/>
        <v>138.77660402658674</v>
      </c>
      <c r="I19" s="5">
        <v>64910</v>
      </c>
      <c r="J19" s="33">
        <v>1327062486.96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ht="15" customHeight="1" x14ac:dyDescent="0.25">
      <c r="A20" s="4" t="s">
        <v>27</v>
      </c>
      <c r="B20" s="7" t="s">
        <v>28</v>
      </c>
      <c r="C20" s="2">
        <v>944704</v>
      </c>
      <c r="D20" s="32">
        <v>601115247.35000002</v>
      </c>
      <c r="E20" s="5">
        <v>96959</v>
      </c>
      <c r="F20" s="33">
        <v>26688788.390000001</v>
      </c>
      <c r="G20" s="21">
        <f t="shared" si="0"/>
        <v>10.263426427748797</v>
      </c>
      <c r="H20" s="21">
        <f t="shared" si="1"/>
        <v>4.439878793235871</v>
      </c>
      <c r="I20" s="5">
        <v>117044</v>
      </c>
      <c r="J20" s="33">
        <v>37531160.560000002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ht="18.75" customHeight="1" x14ac:dyDescent="0.25">
      <c r="A21" s="22"/>
      <c r="B21" s="25" t="s">
        <v>29</v>
      </c>
      <c r="C21" s="25">
        <v>127439</v>
      </c>
      <c r="D21" s="41">
        <v>66475010.259999998</v>
      </c>
      <c r="E21" s="5">
        <v>23</v>
      </c>
      <c r="F21" s="33">
        <v>1007938.12</v>
      </c>
      <c r="G21" s="21">
        <f t="shared" si="0"/>
        <v>1.8047850344086187E-2</v>
      </c>
      <c r="H21" s="21">
        <f t="shared" si="1"/>
        <v>1.5162662120061476</v>
      </c>
      <c r="I21" s="5">
        <v>16</v>
      </c>
      <c r="J21" s="33">
        <v>304145.36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ht="15" customHeight="1" x14ac:dyDescent="0.25">
      <c r="A22" s="4" t="s">
        <v>30</v>
      </c>
      <c r="B22" s="6" t="s">
        <v>31</v>
      </c>
      <c r="C22" s="2">
        <v>81989</v>
      </c>
      <c r="D22" s="32">
        <v>123959355</v>
      </c>
      <c r="E22" s="5">
        <v>1831</v>
      </c>
      <c r="F22" s="33">
        <v>30537796.859999999</v>
      </c>
      <c r="G22" s="21">
        <f t="shared" si="0"/>
        <v>2.2332264084206419</v>
      </c>
      <c r="H22" s="21">
        <f t="shared" si="1"/>
        <v>24.635330556536051</v>
      </c>
      <c r="I22" s="5">
        <v>404</v>
      </c>
      <c r="J22" s="33">
        <v>12787478.720000001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ht="15" customHeight="1" x14ac:dyDescent="0.25">
      <c r="A23" s="4" t="s">
        <v>32</v>
      </c>
      <c r="B23" s="6" t="s">
        <v>33</v>
      </c>
      <c r="C23" s="2">
        <v>262947</v>
      </c>
      <c r="D23" s="32">
        <v>31957426.329999998</v>
      </c>
      <c r="E23" s="5">
        <v>94117</v>
      </c>
      <c r="F23" s="33">
        <v>14923995.42</v>
      </c>
      <c r="G23" s="21">
        <f t="shared" si="0"/>
        <v>35.793144626103356</v>
      </c>
      <c r="H23" s="21">
        <f t="shared" si="1"/>
        <v>46.699616126440432</v>
      </c>
      <c r="I23" s="5">
        <v>206366</v>
      </c>
      <c r="J23" s="33">
        <v>89249766.25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ht="15" customHeight="1" x14ac:dyDescent="0.25">
      <c r="A24" s="4" t="s">
        <v>34</v>
      </c>
      <c r="B24" s="6" t="s">
        <v>35</v>
      </c>
      <c r="C24" s="2">
        <v>275562</v>
      </c>
      <c r="D24" s="32">
        <v>396693889.16000003</v>
      </c>
      <c r="E24" s="5">
        <v>421941</v>
      </c>
      <c r="F24" s="33">
        <v>316410855.89999998</v>
      </c>
      <c r="G24" s="21">
        <f t="shared" si="0"/>
        <v>153.12016896379038</v>
      </c>
      <c r="H24" s="21">
        <f t="shared" si="1"/>
        <v>79.76196874874995</v>
      </c>
      <c r="I24" s="5">
        <v>1776507</v>
      </c>
      <c r="J24" s="33">
        <v>2312174155.1100001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ht="15" customHeight="1" x14ac:dyDescent="0.25">
      <c r="A25" s="4" t="s">
        <v>36</v>
      </c>
      <c r="B25" s="6" t="s">
        <v>37</v>
      </c>
      <c r="C25" s="2">
        <v>172928</v>
      </c>
      <c r="D25" s="32">
        <v>33718120.259999998</v>
      </c>
      <c r="E25" s="5">
        <v>585</v>
      </c>
      <c r="F25" s="33">
        <v>16665193.51</v>
      </c>
      <c r="G25" s="21">
        <f t="shared" si="0"/>
        <v>0.33829108068097707</v>
      </c>
      <c r="H25" s="21">
        <f t="shared" si="1"/>
        <v>49.425037284092063</v>
      </c>
      <c r="I25" s="5">
        <v>5630</v>
      </c>
      <c r="J25" s="33">
        <v>53288088.200000003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ht="15" customHeight="1" x14ac:dyDescent="0.25">
      <c r="A26" s="4" t="s">
        <v>38</v>
      </c>
      <c r="B26" s="6" t="s">
        <v>39</v>
      </c>
      <c r="C26" s="2">
        <v>192909</v>
      </c>
      <c r="D26" s="32">
        <v>21374557.02</v>
      </c>
      <c r="E26" s="5">
        <v>103031</v>
      </c>
      <c r="F26" s="33">
        <v>24879897.43</v>
      </c>
      <c r="G26" s="21">
        <f t="shared" si="0"/>
        <v>53.409120362450693</v>
      </c>
      <c r="H26" s="21">
        <f t="shared" si="1"/>
        <v>116.39959324873999</v>
      </c>
      <c r="I26" s="5">
        <v>128234</v>
      </c>
      <c r="J26" s="33">
        <v>33871116.420000002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ht="15" customHeight="1" x14ac:dyDescent="0.25">
      <c r="A27" s="4" t="s">
        <v>40</v>
      </c>
      <c r="B27" s="6" t="s">
        <v>41</v>
      </c>
      <c r="C27" s="2">
        <v>846749</v>
      </c>
      <c r="D27" s="32">
        <v>119271675.37</v>
      </c>
      <c r="E27" s="5">
        <v>400149</v>
      </c>
      <c r="F27" s="33">
        <v>130675385.94</v>
      </c>
      <c r="G27" s="21">
        <f t="shared" si="0"/>
        <v>47.257097439737159</v>
      </c>
      <c r="H27" s="21">
        <f t="shared" si="1"/>
        <v>109.56112214792309</v>
      </c>
      <c r="I27" s="5">
        <v>991007</v>
      </c>
      <c r="J27" s="33">
        <v>157059716.31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x14ac:dyDescent="0.25">
      <c r="A28" s="22"/>
      <c r="B28" s="26" t="s">
        <v>42</v>
      </c>
      <c r="C28" s="42">
        <v>18748</v>
      </c>
      <c r="D28" s="43">
        <v>13029337.460000001</v>
      </c>
      <c r="E28" s="5">
        <v>320</v>
      </c>
      <c r="F28" s="33">
        <v>1021685.57</v>
      </c>
      <c r="G28" s="21">
        <f t="shared" si="0"/>
        <v>1.7068487305312567</v>
      </c>
      <c r="H28" s="21">
        <f t="shared" si="1"/>
        <v>7.8414238109694319</v>
      </c>
      <c r="I28" s="5">
        <v>2899</v>
      </c>
      <c r="J28" s="33">
        <v>1428384.92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</row>
    <row r="29" spans="1:76" ht="30" x14ac:dyDescent="0.25">
      <c r="A29" s="14">
        <v>2</v>
      </c>
      <c r="B29" s="15" t="s">
        <v>43</v>
      </c>
      <c r="C29" s="16">
        <f>C10+C16+C22+C23+C24+C25+C26+C27</f>
        <v>17478396</v>
      </c>
      <c r="D29" s="16">
        <f t="shared" ref="D29:F29" si="2">D10+D16+D22+D23+D24+D25+D26+D27</f>
        <v>8061683520.1300001</v>
      </c>
      <c r="E29" s="16">
        <f t="shared" si="2"/>
        <v>8781023</v>
      </c>
      <c r="F29" s="16">
        <f t="shared" si="2"/>
        <v>7339284182.6999989</v>
      </c>
      <c r="G29" s="21">
        <f t="shared" si="0"/>
        <v>50.239295413606598</v>
      </c>
      <c r="H29" s="21">
        <f t="shared" si="1"/>
        <v>91.039100758220386</v>
      </c>
      <c r="I29" s="16">
        <f>I10+I16+I22+I23+I24+I25+I26+I27</f>
        <v>19718624</v>
      </c>
      <c r="J29" s="16">
        <f>J10+J16+J22+J23+J24+J25+J26+J27</f>
        <v>11443095893.970001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</row>
    <row r="30" spans="1:76" ht="15" customHeight="1" x14ac:dyDescent="0.25">
      <c r="A30" s="4">
        <v>3</v>
      </c>
      <c r="B30" s="9" t="s">
        <v>44</v>
      </c>
      <c r="C30" s="2">
        <v>6998762</v>
      </c>
      <c r="D30" s="32">
        <v>1611867065.47</v>
      </c>
      <c r="E30" s="5">
        <v>3466899</v>
      </c>
      <c r="F30" s="33">
        <v>856892947.27999997</v>
      </c>
      <c r="G30" s="21">
        <f t="shared" si="0"/>
        <v>49.535889347287423</v>
      </c>
      <c r="H30" s="21">
        <f t="shared" si="1"/>
        <v>53.161514720206839</v>
      </c>
      <c r="I30" s="5">
        <v>11819300</v>
      </c>
      <c r="J30" s="33">
        <v>2070077972.76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</row>
    <row r="31" spans="1:76" ht="15" customHeight="1" x14ac:dyDescent="0.25">
      <c r="A31" s="4"/>
      <c r="B31" s="24" t="s">
        <v>45</v>
      </c>
      <c r="C31" s="24">
        <v>1690732</v>
      </c>
      <c r="D31" s="24">
        <v>531251345.60000002</v>
      </c>
      <c r="E31" s="36">
        <v>691046</v>
      </c>
      <c r="F31" s="37">
        <v>50027482.869999997</v>
      </c>
      <c r="G31" s="21">
        <f t="shared" si="0"/>
        <v>40.872592462909559</v>
      </c>
      <c r="H31" s="21">
        <f t="shared" si="1"/>
        <v>9.4169140999536687</v>
      </c>
      <c r="I31" s="36">
        <v>2803321</v>
      </c>
      <c r="J31" s="37">
        <v>115907094.31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</row>
    <row r="32" spans="1:76" s="3" customFormat="1" ht="15" customHeight="1" x14ac:dyDescent="0.25">
      <c r="A32" s="8">
        <v>4</v>
      </c>
      <c r="B32" s="12" t="s">
        <v>64</v>
      </c>
      <c r="C32" s="52"/>
      <c r="D32" s="52"/>
      <c r="E32" s="52"/>
      <c r="F32" s="52"/>
      <c r="G32" s="52"/>
      <c r="H32" s="52"/>
      <c r="I32" s="52"/>
      <c r="J32" s="52"/>
    </row>
    <row r="33" spans="1:76" ht="15" customHeight="1" x14ac:dyDescent="0.25">
      <c r="A33" s="4" t="s">
        <v>46</v>
      </c>
      <c r="B33" s="7" t="s">
        <v>47</v>
      </c>
      <c r="C33" s="2">
        <v>70569</v>
      </c>
      <c r="D33" s="32">
        <v>81137749</v>
      </c>
      <c r="E33" s="5">
        <v>13239</v>
      </c>
      <c r="F33" s="33">
        <v>217694704.03</v>
      </c>
      <c r="G33" s="21">
        <f t="shared" ref="G33" si="3">E33/C33*100</f>
        <v>18.760362198699145</v>
      </c>
      <c r="H33" s="21">
        <f t="shared" ref="H33" si="4">F33/D33*100</f>
        <v>268.30261710859145</v>
      </c>
      <c r="I33" s="5">
        <v>22619</v>
      </c>
      <c r="J33" s="33">
        <v>111117635.01000001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</row>
    <row r="34" spans="1:76" ht="15" customHeight="1" x14ac:dyDescent="0.25">
      <c r="A34" s="4" t="s">
        <v>48</v>
      </c>
      <c r="B34" s="7" t="s">
        <v>33</v>
      </c>
      <c r="C34" s="2">
        <v>37560</v>
      </c>
      <c r="D34" s="32">
        <v>42385827.009999998</v>
      </c>
      <c r="E34" s="5">
        <v>18593</v>
      </c>
      <c r="F34" s="33">
        <v>29285708.23</v>
      </c>
      <c r="G34" s="21">
        <f t="shared" ref="G34:G39" si="5">E34/C34*100</f>
        <v>49.502129925452607</v>
      </c>
      <c r="H34" s="21">
        <f t="shared" ref="H34:H39" si="6">F34/D34*100</f>
        <v>69.093162257022115</v>
      </c>
      <c r="I34" s="5">
        <v>44399</v>
      </c>
      <c r="J34" s="33">
        <v>124862822.66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</row>
    <row r="35" spans="1:76" ht="15" customHeight="1" x14ac:dyDescent="0.25">
      <c r="A35" s="4" t="s">
        <v>49</v>
      </c>
      <c r="B35" s="7" t="s">
        <v>50</v>
      </c>
      <c r="C35" s="2">
        <v>746349</v>
      </c>
      <c r="D35" s="32">
        <v>2047457590.1600001</v>
      </c>
      <c r="E35" s="5">
        <v>396740</v>
      </c>
      <c r="F35" s="33">
        <v>1796551684.99</v>
      </c>
      <c r="G35" s="21">
        <f t="shared" si="5"/>
        <v>53.15743707032501</v>
      </c>
      <c r="H35" s="21">
        <f t="shared" si="6"/>
        <v>87.745489509729339</v>
      </c>
      <c r="I35" s="5">
        <v>1578504</v>
      </c>
      <c r="J35" s="33">
        <v>5647741580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</row>
    <row r="36" spans="1:76" ht="15" customHeight="1" x14ac:dyDescent="0.25">
      <c r="A36" s="4" t="s">
        <v>51</v>
      </c>
      <c r="B36" s="7" t="s">
        <v>52</v>
      </c>
      <c r="C36" s="2">
        <v>1261331</v>
      </c>
      <c r="D36" s="32">
        <v>691821209.00999999</v>
      </c>
      <c r="E36" s="5">
        <v>1882893</v>
      </c>
      <c r="F36" s="33">
        <v>685900643.10000002</v>
      </c>
      <c r="G36" s="21">
        <f t="shared" si="5"/>
        <v>149.27826240693364</v>
      </c>
      <c r="H36" s="21">
        <f t="shared" si="6"/>
        <v>99.144205781364775</v>
      </c>
      <c r="I36" s="5">
        <v>5395529</v>
      </c>
      <c r="J36" s="33">
        <v>1398934423.8800001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</row>
    <row r="37" spans="1:76" ht="15" customHeight="1" x14ac:dyDescent="0.25">
      <c r="A37" s="4" t="s">
        <v>53</v>
      </c>
      <c r="B37" s="7" t="s">
        <v>41</v>
      </c>
      <c r="C37" s="2">
        <v>43070894</v>
      </c>
      <c r="D37" s="32">
        <v>33843567274.84</v>
      </c>
      <c r="E37" s="5">
        <v>20951368</v>
      </c>
      <c r="F37" s="33">
        <v>33253169355.200001</v>
      </c>
      <c r="G37" s="21">
        <f t="shared" si="5"/>
        <v>48.643912522456581</v>
      </c>
      <c r="H37" s="21">
        <f t="shared" si="6"/>
        <v>98.255509193680908</v>
      </c>
      <c r="I37" s="5">
        <v>28115132</v>
      </c>
      <c r="J37" s="33">
        <v>29480965667.029999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</row>
    <row r="38" spans="1:76" ht="30" x14ac:dyDescent="0.25">
      <c r="A38" s="14">
        <v>5</v>
      </c>
      <c r="B38" s="18" t="s">
        <v>54</v>
      </c>
      <c r="C38" s="16">
        <f>C33+C34+C35+C36+C37</f>
        <v>45186703</v>
      </c>
      <c r="D38" s="16">
        <f t="shared" ref="D38:F38" si="7">D33+D34+D35+D36+D37</f>
        <v>36706369650.020004</v>
      </c>
      <c r="E38" s="16">
        <f t="shared" si="7"/>
        <v>23262833</v>
      </c>
      <c r="F38" s="16">
        <f t="shared" si="7"/>
        <v>35982602095.550003</v>
      </c>
      <c r="G38" s="21">
        <f t="shared" si="5"/>
        <v>51.481589617193357</v>
      </c>
      <c r="H38" s="21">
        <f t="shared" si="6"/>
        <v>98.028223544385284</v>
      </c>
      <c r="I38" s="16">
        <f>I33+I34+I35+I36+I37</f>
        <v>35156183</v>
      </c>
      <c r="J38" s="16">
        <f>J33+J34+J35+J36+J37</f>
        <v>36763622128.580002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</row>
    <row r="39" spans="1:76" s="3" customFormat="1" ht="15" customHeight="1" x14ac:dyDescent="0.25">
      <c r="A39" s="14"/>
      <c r="B39" s="19" t="s">
        <v>55</v>
      </c>
      <c r="C39" s="16">
        <f>C29+C38</f>
        <v>62665099</v>
      </c>
      <c r="D39" s="16">
        <f t="shared" ref="D39:F39" si="8">D29+D38</f>
        <v>44768053170.150002</v>
      </c>
      <c r="E39" s="16">
        <f t="shared" si="8"/>
        <v>32043856</v>
      </c>
      <c r="F39" s="16">
        <f t="shared" si="8"/>
        <v>43321886278.25</v>
      </c>
      <c r="G39" s="21">
        <f t="shared" si="5"/>
        <v>51.13509195924194</v>
      </c>
      <c r="H39" s="21">
        <f t="shared" si="6"/>
        <v>96.769645339716803</v>
      </c>
      <c r="I39" s="29">
        <f>I29+I38</f>
        <v>54874807</v>
      </c>
      <c r="J39" s="29">
        <f>J29+J38</f>
        <v>48206718022.550003</v>
      </c>
    </row>
    <row r="40" spans="1:76" s="3" customFormat="1" ht="15" customHeight="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</row>
    <row r="41" spans="1:76" x14ac:dyDescent="0.25">
      <c r="A41" s="55" t="s">
        <v>59</v>
      </c>
      <c r="B41" s="55"/>
      <c r="C41" s="55"/>
      <c r="D41" s="55"/>
      <c r="E41" s="55"/>
      <c r="F41" s="55"/>
      <c r="G41" s="55"/>
      <c r="H41" s="55"/>
      <c r="I41" s="55"/>
      <c r="J41" s="55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</row>
    <row r="42" spans="1:76" ht="34.5" customHeight="1" x14ac:dyDescent="0.25">
      <c r="A42" s="51"/>
      <c r="B42" s="47" t="s">
        <v>2</v>
      </c>
      <c r="C42" s="47" t="s">
        <v>3</v>
      </c>
      <c r="D42" s="47"/>
      <c r="E42" s="47" t="s">
        <v>4</v>
      </c>
      <c r="F42" s="47"/>
      <c r="G42" s="47" t="s">
        <v>5</v>
      </c>
      <c r="H42" s="47"/>
      <c r="I42" s="47" t="s">
        <v>6</v>
      </c>
      <c r="J42" s="47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</row>
    <row r="43" spans="1:76" x14ac:dyDescent="0.25">
      <c r="A43" s="51"/>
      <c r="B43" s="47"/>
      <c r="C43" s="4" t="s">
        <v>7</v>
      </c>
      <c r="D43" s="4" t="s">
        <v>8</v>
      </c>
      <c r="E43" s="4" t="s">
        <v>7</v>
      </c>
      <c r="F43" s="4" t="s">
        <v>8</v>
      </c>
      <c r="G43" s="4" t="s">
        <v>7</v>
      </c>
      <c r="H43" s="4" t="s">
        <v>8</v>
      </c>
      <c r="I43" s="4" t="s">
        <v>7</v>
      </c>
      <c r="J43" s="11" t="s">
        <v>8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</row>
    <row r="44" spans="1:76" x14ac:dyDescent="0.25">
      <c r="A44" s="8">
        <v>1</v>
      </c>
      <c r="B44" s="12" t="s">
        <v>63</v>
      </c>
      <c r="C44" s="52"/>
      <c r="D44" s="52"/>
      <c r="E44" s="52"/>
      <c r="F44" s="52"/>
      <c r="G44" s="52"/>
      <c r="H44" s="52"/>
      <c r="I44" s="52"/>
      <c r="J44" s="52"/>
    </row>
    <row r="45" spans="1:76" x14ac:dyDescent="0.25">
      <c r="A45" s="14" t="s">
        <v>9</v>
      </c>
      <c r="B45" s="15" t="s">
        <v>10</v>
      </c>
      <c r="C45" s="16">
        <f>C46+C47+C48</f>
        <v>5181044</v>
      </c>
      <c r="D45" s="16">
        <f t="shared" ref="D45:F45" si="9">D46+D47+D48</f>
        <v>941500349.04999995</v>
      </c>
      <c r="E45" s="16">
        <f t="shared" si="9"/>
        <v>2485218</v>
      </c>
      <c r="F45" s="16">
        <f t="shared" si="9"/>
        <v>751384011.12</v>
      </c>
      <c r="G45" s="31">
        <f>E45/C45*100</f>
        <v>47.967513883302281</v>
      </c>
      <c r="H45" s="31">
        <f>F45/D45*100</f>
        <v>79.807087897329765</v>
      </c>
      <c r="I45" s="30">
        <f t="shared" ref="I45:J45" si="10">I46+I47+I48</f>
        <v>4930847</v>
      </c>
      <c r="J45" s="30">
        <f t="shared" si="10"/>
        <v>1344226256.8099999</v>
      </c>
    </row>
    <row r="46" spans="1:76" x14ac:dyDescent="0.25">
      <c r="A46" s="4" t="s">
        <v>11</v>
      </c>
      <c r="B46" s="6" t="s">
        <v>12</v>
      </c>
      <c r="C46" s="2">
        <v>4774699</v>
      </c>
      <c r="D46" s="32">
        <v>613063870.32000005</v>
      </c>
      <c r="E46" s="34">
        <v>2177741</v>
      </c>
      <c r="F46" s="35">
        <v>495910123.44</v>
      </c>
      <c r="G46" s="31">
        <f t="shared" ref="G46:G65" si="11">E46/C46*100</f>
        <v>45.610016463865051</v>
      </c>
      <c r="H46" s="31">
        <f t="shared" ref="H46:H65" si="12">F46/D46*100</f>
        <v>80.890449991964218</v>
      </c>
      <c r="I46" s="34">
        <v>4639926</v>
      </c>
      <c r="J46" s="35">
        <v>846767038.69000006</v>
      </c>
    </row>
    <row r="47" spans="1:76" x14ac:dyDescent="0.25">
      <c r="A47" s="4" t="s">
        <v>13</v>
      </c>
      <c r="B47" s="6" t="s">
        <v>14</v>
      </c>
      <c r="C47" s="2">
        <v>108165</v>
      </c>
      <c r="D47" s="32">
        <v>36846145.909999996</v>
      </c>
      <c r="E47" s="5">
        <v>8322</v>
      </c>
      <c r="F47" s="33">
        <v>9346001.5800000001</v>
      </c>
      <c r="G47" s="31">
        <f t="shared" si="11"/>
        <v>7.6938011371515733</v>
      </c>
      <c r="H47" s="31">
        <f t="shared" si="12"/>
        <v>25.364936682464549</v>
      </c>
      <c r="I47" s="5">
        <v>10216</v>
      </c>
      <c r="J47" s="33">
        <v>19868901.620000001</v>
      </c>
    </row>
    <row r="48" spans="1:76" x14ac:dyDescent="0.25">
      <c r="A48" s="4" t="s">
        <v>15</v>
      </c>
      <c r="B48" s="6" t="s">
        <v>16</v>
      </c>
      <c r="C48" s="2">
        <v>298180</v>
      </c>
      <c r="D48" s="32">
        <v>291590332.81999999</v>
      </c>
      <c r="E48" s="5">
        <v>299155</v>
      </c>
      <c r="F48" s="33">
        <v>246127886.09999999</v>
      </c>
      <c r="G48" s="31">
        <f t="shared" si="11"/>
        <v>100.32698370112013</v>
      </c>
      <c r="H48" s="31">
        <f t="shared" si="12"/>
        <v>84.40879494174996</v>
      </c>
      <c r="I48" s="5">
        <v>280705</v>
      </c>
      <c r="J48" s="33">
        <v>477590316.5</v>
      </c>
    </row>
    <row r="49" spans="1:10" ht="30" x14ac:dyDescent="0.25">
      <c r="A49" s="22"/>
      <c r="B49" s="23" t="s">
        <v>17</v>
      </c>
      <c r="C49" s="28">
        <v>29370</v>
      </c>
      <c r="D49" s="44">
        <v>16922903.920000002</v>
      </c>
      <c r="E49" s="5">
        <v>12495</v>
      </c>
      <c r="F49" s="33">
        <v>5409310.2999999998</v>
      </c>
      <c r="G49" s="31">
        <f t="shared" si="11"/>
        <v>42.54341164453524</v>
      </c>
      <c r="H49" s="31">
        <f t="shared" si="12"/>
        <v>31.96443308767541</v>
      </c>
      <c r="I49" s="5">
        <v>23294</v>
      </c>
      <c r="J49" s="33">
        <v>7637132.0300000003</v>
      </c>
    </row>
    <row r="50" spans="1:10" x14ac:dyDescent="0.25">
      <c r="A50" s="22"/>
      <c r="B50" s="23" t="s">
        <v>18</v>
      </c>
      <c r="C50" s="28">
        <v>3075456</v>
      </c>
      <c r="D50" s="44">
        <v>448986058.92000002</v>
      </c>
      <c r="E50" s="5">
        <v>1675635</v>
      </c>
      <c r="F50" s="33">
        <v>327503875.38</v>
      </c>
      <c r="G50" s="31">
        <f t="shared" si="11"/>
        <v>54.484115526282928</v>
      </c>
      <c r="H50" s="31">
        <f t="shared" si="12"/>
        <v>72.942994303160404</v>
      </c>
      <c r="I50" s="5">
        <v>3703949</v>
      </c>
      <c r="J50" s="33">
        <v>825431226.62</v>
      </c>
    </row>
    <row r="51" spans="1:10" x14ac:dyDescent="0.25">
      <c r="A51" s="14" t="s">
        <v>19</v>
      </c>
      <c r="B51" s="17" t="s">
        <v>20</v>
      </c>
      <c r="C51" s="16">
        <f>C52+C53+C54+C55</f>
        <v>1864084</v>
      </c>
      <c r="D51" s="16">
        <f t="shared" ref="D51:F51" si="13">D52+D53+D54+D55</f>
        <v>2552144348.2400002</v>
      </c>
      <c r="E51" s="16">
        <f t="shared" si="13"/>
        <v>800670</v>
      </c>
      <c r="F51" s="16">
        <f t="shared" si="13"/>
        <v>1960876169.1900001</v>
      </c>
      <c r="G51" s="31">
        <f t="shared" si="11"/>
        <v>42.95246351559264</v>
      </c>
      <c r="H51" s="31">
        <f t="shared" si="12"/>
        <v>76.832494625245303</v>
      </c>
      <c r="I51" s="30">
        <f t="shared" ref="I51:J51" si="14">I52+I53+I54+I55</f>
        <v>1393047</v>
      </c>
      <c r="J51" s="30">
        <f t="shared" si="14"/>
        <v>2515173743.4000001</v>
      </c>
    </row>
    <row r="52" spans="1:10" x14ac:dyDescent="0.25">
      <c r="A52" s="4" t="s">
        <v>21</v>
      </c>
      <c r="B52" s="6" t="s">
        <v>22</v>
      </c>
      <c r="C52" s="2">
        <v>1047987</v>
      </c>
      <c r="D52" s="32">
        <v>823598853.26999998</v>
      </c>
      <c r="E52" s="5">
        <v>646659</v>
      </c>
      <c r="F52" s="33">
        <v>741371605.46000004</v>
      </c>
      <c r="G52" s="31">
        <f t="shared" si="11"/>
        <v>61.704868476421936</v>
      </c>
      <c r="H52" s="31">
        <f t="shared" si="12"/>
        <v>90.016104626235631</v>
      </c>
      <c r="I52" s="5">
        <v>1182116</v>
      </c>
      <c r="J52" s="33">
        <v>1163918877.1700001</v>
      </c>
    </row>
    <row r="53" spans="1:10" x14ac:dyDescent="0.25">
      <c r="A53" s="4" t="s">
        <v>23</v>
      </c>
      <c r="B53" s="7" t="s">
        <v>24</v>
      </c>
      <c r="C53" s="2">
        <v>230919</v>
      </c>
      <c r="D53" s="32">
        <v>817047676.32000005</v>
      </c>
      <c r="E53" s="5">
        <v>31246</v>
      </c>
      <c r="F53" s="33">
        <v>507189028.02999997</v>
      </c>
      <c r="G53" s="31">
        <f t="shared" si="11"/>
        <v>13.531151615934592</v>
      </c>
      <c r="H53" s="31">
        <f t="shared" si="12"/>
        <v>62.075817939338627</v>
      </c>
      <c r="I53" s="5">
        <v>83307</v>
      </c>
      <c r="J53" s="33">
        <v>658803356.72000003</v>
      </c>
    </row>
    <row r="54" spans="1:10" x14ac:dyDescent="0.25">
      <c r="A54" s="4" t="s">
        <v>25</v>
      </c>
      <c r="B54" s="7" t="s">
        <v>26</v>
      </c>
      <c r="C54" s="2">
        <v>177785</v>
      </c>
      <c r="D54" s="32">
        <v>653816525.14999998</v>
      </c>
      <c r="E54" s="5">
        <v>27348</v>
      </c>
      <c r="F54" s="33">
        <v>691990547</v>
      </c>
      <c r="G54" s="31">
        <f t="shared" si="11"/>
        <v>15.382625080856091</v>
      </c>
      <c r="H54" s="31">
        <f t="shared" si="12"/>
        <v>105.83864438746666</v>
      </c>
      <c r="I54" s="5">
        <v>17753</v>
      </c>
      <c r="J54" s="33">
        <v>661754289.88</v>
      </c>
    </row>
    <row r="55" spans="1:10" x14ac:dyDescent="0.25">
      <c r="A55" s="4" t="s">
        <v>27</v>
      </c>
      <c r="B55" s="7" t="s">
        <v>28</v>
      </c>
      <c r="C55" s="2">
        <v>407393</v>
      </c>
      <c r="D55" s="32">
        <v>257681293.5</v>
      </c>
      <c r="E55" s="5">
        <v>95417</v>
      </c>
      <c r="F55" s="33">
        <v>20324988.699999999</v>
      </c>
      <c r="G55" s="31">
        <f t="shared" si="11"/>
        <v>23.421364628258218</v>
      </c>
      <c r="H55" s="31">
        <f t="shared" si="12"/>
        <v>7.8876461787087386</v>
      </c>
      <c r="I55" s="5">
        <v>109871</v>
      </c>
      <c r="J55" s="33">
        <v>30697219.629999999</v>
      </c>
    </row>
    <row r="56" spans="1:10" ht="17.25" customHeight="1" x14ac:dyDescent="0.25">
      <c r="A56" s="22"/>
      <c r="B56" s="25" t="s">
        <v>29</v>
      </c>
      <c r="C56" s="28">
        <v>46519</v>
      </c>
      <c r="D56" s="44">
        <v>25007273.800000001</v>
      </c>
      <c r="E56" s="5">
        <v>0</v>
      </c>
      <c r="F56" s="33">
        <v>0</v>
      </c>
      <c r="G56" s="31">
        <f t="shared" si="11"/>
        <v>0</v>
      </c>
      <c r="H56" s="31">
        <f t="shared" si="12"/>
        <v>0</v>
      </c>
      <c r="I56" s="5">
        <v>0</v>
      </c>
      <c r="J56" s="33">
        <v>0</v>
      </c>
    </row>
    <row r="57" spans="1:10" x14ac:dyDescent="0.25">
      <c r="A57" s="4" t="s">
        <v>30</v>
      </c>
      <c r="B57" s="6" t="s">
        <v>31</v>
      </c>
      <c r="C57" s="2">
        <v>22839</v>
      </c>
      <c r="D57" s="32">
        <v>59474440</v>
      </c>
      <c r="E57" s="5">
        <v>1218</v>
      </c>
      <c r="F57" s="33">
        <v>12880096.15</v>
      </c>
      <c r="G57" s="31">
        <f t="shared" si="11"/>
        <v>5.3329830553001445</v>
      </c>
      <c r="H57" s="31">
        <f t="shared" si="12"/>
        <v>21.656523625947553</v>
      </c>
      <c r="I57" s="5">
        <v>286</v>
      </c>
      <c r="J57" s="33">
        <v>6683208.5099999998</v>
      </c>
    </row>
    <row r="58" spans="1:10" x14ac:dyDescent="0.25">
      <c r="A58" s="4" t="s">
        <v>32</v>
      </c>
      <c r="B58" s="6" t="s">
        <v>33</v>
      </c>
      <c r="C58" s="2">
        <v>145795</v>
      </c>
      <c r="D58" s="32">
        <v>17899055.34</v>
      </c>
      <c r="E58" s="5">
        <v>89809</v>
      </c>
      <c r="F58" s="33">
        <v>13286562.84</v>
      </c>
      <c r="G58" s="31">
        <f t="shared" si="11"/>
        <v>61.599506155903839</v>
      </c>
      <c r="H58" s="31">
        <f t="shared" si="12"/>
        <v>74.230525508839506</v>
      </c>
      <c r="I58" s="5">
        <v>185727</v>
      </c>
      <c r="J58" s="33">
        <v>77450678.099999994</v>
      </c>
    </row>
    <row r="59" spans="1:10" x14ac:dyDescent="0.25">
      <c r="A59" s="4" t="s">
        <v>34</v>
      </c>
      <c r="B59" s="6" t="s">
        <v>35</v>
      </c>
      <c r="C59" s="2">
        <v>137329</v>
      </c>
      <c r="D59" s="32">
        <v>187746648.09999999</v>
      </c>
      <c r="E59" s="5">
        <v>226537</v>
      </c>
      <c r="F59" s="33">
        <v>189751446.22</v>
      </c>
      <c r="G59" s="31">
        <f t="shared" si="11"/>
        <v>164.95933124103431</v>
      </c>
      <c r="H59" s="31">
        <f t="shared" si="12"/>
        <v>101.06782099189977</v>
      </c>
      <c r="I59" s="5">
        <v>774763</v>
      </c>
      <c r="J59" s="33">
        <v>1102148225.1600001</v>
      </c>
    </row>
    <row r="60" spans="1:10" x14ac:dyDescent="0.25">
      <c r="A60" s="4" t="s">
        <v>36</v>
      </c>
      <c r="B60" s="6" t="s">
        <v>37</v>
      </c>
      <c r="C60" s="2">
        <v>51701</v>
      </c>
      <c r="D60" s="32">
        <v>13163844.27</v>
      </c>
      <c r="E60" s="5">
        <v>175</v>
      </c>
      <c r="F60" s="33">
        <v>16404891.029999999</v>
      </c>
      <c r="G60" s="31">
        <f t="shared" si="11"/>
        <v>0.33848474884431634</v>
      </c>
      <c r="H60" s="31">
        <f t="shared" si="12"/>
        <v>124.62082271351574</v>
      </c>
      <c r="I60" s="5">
        <v>356</v>
      </c>
      <c r="J60" s="33">
        <v>52487545.560000002</v>
      </c>
    </row>
    <row r="61" spans="1:10" x14ac:dyDescent="0.25">
      <c r="A61" s="4" t="s">
        <v>38</v>
      </c>
      <c r="B61" s="6" t="s">
        <v>39</v>
      </c>
      <c r="C61" s="2">
        <v>88430</v>
      </c>
      <c r="D61" s="32">
        <v>9674647</v>
      </c>
      <c r="E61" s="5">
        <v>102416</v>
      </c>
      <c r="F61" s="33">
        <v>19580490.559999999</v>
      </c>
      <c r="G61" s="31">
        <f t="shared" si="11"/>
        <v>115.81589958158996</v>
      </c>
      <c r="H61" s="31">
        <f t="shared" si="12"/>
        <v>202.38971571779308</v>
      </c>
      <c r="I61" s="5">
        <v>126344</v>
      </c>
      <c r="J61" s="33">
        <v>26674653.140000001</v>
      </c>
    </row>
    <row r="62" spans="1:10" x14ac:dyDescent="0.25">
      <c r="A62" s="4" t="s">
        <v>40</v>
      </c>
      <c r="B62" s="6" t="s">
        <v>41</v>
      </c>
      <c r="C62" s="2">
        <v>193059</v>
      </c>
      <c r="D62" s="32">
        <v>31717239.32</v>
      </c>
      <c r="E62" s="5">
        <v>59079</v>
      </c>
      <c r="F62" s="33">
        <v>36712721.359999999</v>
      </c>
      <c r="G62" s="31">
        <f t="shared" si="11"/>
        <v>30.601525958385778</v>
      </c>
      <c r="H62" s="31">
        <f t="shared" si="12"/>
        <v>115.75005311653965</v>
      </c>
      <c r="I62" s="5">
        <v>42326</v>
      </c>
      <c r="J62" s="33">
        <v>26273591.760000002</v>
      </c>
    </row>
    <row r="63" spans="1:10" x14ac:dyDescent="0.25">
      <c r="A63" s="22"/>
      <c r="B63" s="26" t="s">
        <v>42</v>
      </c>
      <c r="C63" s="28">
        <v>4943</v>
      </c>
      <c r="D63" s="44">
        <v>5450925.7000000002</v>
      </c>
      <c r="E63" s="5">
        <v>0</v>
      </c>
      <c r="F63" s="33">
        <v>0</v>
      </c>
      <c r="G63" s="31">
        <f t="shared" si="11"/>
        <v>0</v>
      </c>
      <c r="H63" s="31">
        <f t="shared" si="12"/>
        <v>0</v>
      </c>
      <c r="I63" s="5">
        <v>0</v>
      </c>
      <c r="J63" s="33">
        <v>0</v>
      </c>
    </row>
    <row r="64" spans="1:10" x14ac:dyDescent="0.25">
      <c r="A64" s="14">
        <v>2</v>
      </c>
      <c r="B64" s="15" t="s">
        <v>43</v>
      </c>
      <c r="C64" s="16">
        <f>C45+C51+C57+C58+C59+C60+C61+C62</f>
        <v>7684281</v>
      </c>
      <c r="D64" s="16">
        <f t="shared" ref="D64:F64" si="15">D45+D51+D57+D58+D59+D60+D61+D62</f>
        <v>3813320571.3200002</v>
      </c>
      <c r="E64" s="16">
        <f t="shared" si="15"/>
        <v>3765122</v>
      </c>
      <c r="F64" s="16">
        <f t="shared" si="15"/>
        <v>3000876388.4700003</v>
      </c>
      <c r="G64" s="31">
        <f t="shared" si="11"/>
        <v>48.997713644256372</v>
      </c>
      <c r="H64" s="31">
        <f t="shared" si="12"/>
        <v>78.694574252151895</v>
      </c>
      <c r="I64" s="38">
        <f t="shared" ref="I64:J64" si="16">I45+I51+I57+I58+I59+I60+I61+I62</f>
        <v>7453696</v>
      </c>
      <c r="J64" s="38">
        <f t="shared" si="16"/>
        <v>5151117902.4400015</v>
      </c>
    </row>
    <row r="65" spans="1:10" x14ac:dyDescent="0.25">
      <c r="A65" s="4">
        <v>3</v>
      </c>
      <c r="B65" s="9" t="s">
        <v>44</v>
      </c>
      <c r="C65" s="2">
        <v>2603058</v>
      </c>
      <c r="D65" s="32">
        <v>744320555.58000004</v>
      </c>
      <c r="E65" s="5">
        <v>1565724</v>
      </c>
      <c r="F65" s="33">
        <v>417654970.74000001</v>
      </c>
      <c r="G65" s="31">
        <f t="shared" si="11"/>
        <v>60.149408887546876</v>
      </c>
      <c r="H65" s="31">
        <f t="shared" si="12"/>
        <v>56.112244597967461</v>
      </c>
      <c r="I65" s="5">
        <v>4600870</v>
      </c>
      <c r="J65" s="33">
        <v>981495428.08000004</v>
      </c>
    </row>
    <row r="66" spans="1:10" x14ac:dyDescent="0.25">
      <c r="A66" s="22"/>
      <c r="B66" s="27" t="s">
        <v>45</v>
      </c>
      <c r="C66" s="45">
        <v>764750</v>
      </c>
      <c r="D66" s="46">
        <v>255500448.38999999</v>
      </c>
      <c r="E66" s="36">
        <v>195954</v>
      </c>
      <c r="F66" s="37">
        <v>11716497.109999999</v>
      </c>
      <c r="G66" s="31">
        <f>E66/C66*100</f>
        <v>25.623275580254983</v>
      </c>
      <c r="H66" s="31">
        <f>F66/D66*100</f>
        <v>4.5857051069107122</v>
      </c>
      <c r="I66" s="36">
        <v>743106</v>
      </c>
      <c r="J66" s="37">
        <v>37441692.920000002</v>
      </c>
    </row>
    <row r="67" spans="1:10" x14ac:dyDescent="0.25">
      <c r="A67" s="8">
        <v>4</v>
      </c>
      <c r="B67" s="12" t="s">
        <v>64</v>
      </c>
      <c r="C67" s="56"/>
      <c r="D67" s="56"/>
      <c r="E67" s="56"/>
      <c r="F67" s="56"/>
      <c r="G67" s="56"/>
      <c r="H67" s="56"/>
      <c r="I67" s="56"/>
      <c r="J67" s="56"/>
    </row>
    <row r="68" spans="1:10" x14ac:dyDescent="0.25">
      <c r="A68" s="4" t="s">
        <v>46</v>
      </c>
      <c r="B68" s="7" t="s">
        <v>47</v>
      </c>
      <c r="C68" s="2">
        <v>26874</v>
      </c>
      <c r="D68" s="32">
        <v>49490085</v>
      </c>
      <c r="E68" s="5">
        <v>925</v>
      </c>
      <c r="F68" s="33">
        <v>177789372.22999999</v>
      </c>
      <c r="G68" s="31">
        <f>E68/C68*100</f>
        <v>3.4419885391084324</v>
      </c>
      <c r="H68" s="31">
        <f>F68/D68*100</f>
        <v>359.24240629208856</v>
      </c>
      <c r="I68" s="5">
        <v>3328</v>
      </c>
      <c r="J68" s="33">
        <v>63443429.770000003</v>
      </c>
    </row>
    <row r="69" spans="1:10" x14ac:dyDescent="0.25">
      <c r="A69" s="4" t="s">
        <v>48</v>
      </c>
      <c r="B69" s="7" t="s">
        <v>33</v>
      </c>
      <c r="C69" s="2">
        <v>22147</v>
      </c>
      <c r="D69" s="32">
        <v>23776146.010000002</v>
      </c>
      <c r="E69" s="5">
        <v>14371</v>
      </c>
      <c r="F69" s="33">
        <v>18360343.77</v>
      </c>
      <c r="G69" s="31">
        <f t="shared" ref="G69:G74" si="17">E69/C69*100</f>
        <v>64.889149771978154</v>
      </c>
      <c r="H69" s="31">
        <f t="shared" ref="H69:H74" si="18">F69/D69*100</f>
        <v>77.221698429500847</v>
      </c>
      <c r="I69" s="5">
        <v>27716</v>
      </c>
      <c r="J69" s="33">
        <v>76875796.709999993</v>
      </c>
    </row>
    <row r="70" spans="1:10" x14ac:dyDescent="0.25">
      <c r="A70" s="4" t="s">
        <v>49</v>
      </c>
      <c r="B70" s="7" t="s">
        <v>50</v>
      </c>
      <c r="C70" s="2">
        <v>453700</v>
      </c>
      <c r="D70" s="32">
        <v>961374903.65999997</v>
      </c>
      <c r="E70" s="5">
        <v>260765</v>
      </c>
      <c r="F70" s="33">
        <v>1187304365.3099999</v>
      </c>
      <c r="G70" s="31">
        <f t="shared" si="17"/>
        <v>57.475203879215343</v>
      </c>
      <c r="H70" s="31">
        <f t="shared" si="18"/>
        <v>123.50066147866725</v>
      </c>
      <c r="I70" s="5">
        <v>869498</v>
      </c>
      <c r="J70" s="33">
        <v>2662152285.04</v>
      </c>
    </row>
    <row r="71" spans="1:10" x14ac:dyDescent="0.25">
      <c r="A71" s="4" t="s">
        <v>51</v>
      </c>
      <c r="B71" s="7" t="s">
        <v>52</v>
      </c>
      <c r="C71" s="2">
        <v>617331</v>
      </c>
      <c r="D71" s="32">
        <v>310229446.00999999</v>
      </c>
      <c r="E71" s="5">
        <v>406237</v>
      </c>
      <c r="F71" s="33">
        <v>245272960.05000001</v>
      </c>
      <c r="G71" s="31">
        <f t="shared" si="17"/>
        <v>65.805378314064896</v>
      </c>
      <c r="H71" s="31">
        <f t="shared" si="18"/>
        <v>79.061792232995771</v>
      </c>
      <c r="I71" s="5">
        <v>1266056</v>
      </c>
      <c r="J71" s="33">
        <v>591082792.25</v>
      </c>
    </row>
    <row r="72" spans="1:10" x14ac:dyDescent="0.25">
      <c r="A72" s="4" t="s">
        <v>53</v>
      </c>
      <c r="B72" s="7" t="s">
        <v>41</v>
      </c>
      <c r="C72" s="2">
        <v>21692048</v>
      </c>
      <c r="D72" s="32">
        <v>17587945288.32</v>
      </c>
      <c r="E72" s="5">
        <v>1821318</v>
      </c>
      <c r="F72" s="33">
        <v>19488714985.169998</v>
      </c>
      <c r="G72" s="31">
        <f t="shared" si="17"/>
        <v>8.3962473252871295</v>
      </c>
      <c r="H72" s="31">
        <f t="shared" si="18"/>
        <v>110.80722998446149</v>
      </c>
      <c r="I72" s="5">
        <v>2630743</v>
      </c>
      <c r="J72" s="33">
        <v>18646185438.330002</v>
      </c>
    </row>
    <row r="73" spans="1:10" x14ac:dyDescent="0.25">
      <c r="A73" s="14">
        <v>5</v>
      </c>
      <c r="B73" s="18" t="s">
        <v>54</v>
      </c>
      <c r="C73" s="16">
        <f>C68+C69+C70+C71+C72</f>
        <v>22812100</v>
      </c>
      <c r="D73" s="16">
        <f t="shared" ref="D73:F73" si="19">D68+D69+D70+D71+D72</f>
        <v>18932815869</v>
      </c>
      <c r="E73" s="16">
        <f t="shared" si="19"/>
        <v>2503616</v>
      </c>
      <c r="F73" s="16">
        <f t="shared" si="19"/>
        <v>21117442026.529999</v>
      </c>
      <c r="G73" s="31">
        <f t="shared" si="17"/>
        <v>10.974947505928871</v>
      </c>
      <c r="H73" s="31">
        <f t="shared" si="18"/>
        <v>111.53883380394059</v>
      </c>
      <c r="I73" s="38">
        <f t="shared" ref="I73:J73" si="20">I68+I69+I70+I71+I72</f>
        <v>4797341</v>
      </c>
      <c r="J73" s="38">
        <f t="shared" si="20"/>
        <v>22039739742.100002</v>
      </c>
    </row>
    <row r="74" spans="1:10" x14ac:dyDescent="0.25">
      <c r="A74" s="14"/>
      <c r="B74" s="19" t="s">
        <v>55</v>
      </c>
      <c r="C74" s="16">
        <f>C64+C73</f>
        <v>30496381</v>
      </c>
      <c r="D74" s="16">
        <f t="shared" ref="D74:F74" si="21">D64+D73</f>
        <v>22746136440.32</v>
      </c>
      <c r="E74" s="16">
        <f t="shared" si="21"/>
        <v>6268738</v>
      </c>
      <c r="F74" s="16">
        <f t="shared" si="21"/>
        <v>24118318415</v>
      </c>
      <c r="G74" s="31">
        <f t="shared" si="17"/>
        <v>20.555678393446094</v>
      </c>
      <c r="H74" s="31">
        <f t="shared" si="18"/>
        <v>106.03259361553665</v>
      </c>
      <c r="I74" s="38">
        <f t="shared" ref="I74:J74" si="22">I64+I73</f>
        <v>12251037</v>
      </c>
      <c r="J74" s="38">
        <f t="shared" si="22"/>
        <v>27190857644.540005</v>
      </c>
    </row>
    <row r="75" spans="1:10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</row>
    <row r="76" spans="1:10" x14ac:dyDescent="0.25">
      <c r="A76" s="55" t="s">
        <v>56</v>
      </c>
      <c r="B76" s="55"/>
      <c r="C76" s="55"/>
      <c r="D76" s="55"/>
      <c r="E76" s="55"/>
      <c r="F76" s="55"/>
      <c r="G76" s="55"/>
      <c r="H76" s="55"/>
      <c r="I76" s="55"/>
      <c r="J76" s="55"/>
    </row>
    <row r="77" spans="1:10" ht="33" customHeight="1" x14ac:dyDescent="0.25">
      <c r="A77" s="51" t="s">
        <v>1</v>
      </c>
      <c r="B77" s="47" t="s">
        <v>2</v>
      </c>
      <c r="C77" s="47" t="s">
        <v>3</v>
      </c>
      <c r="D77" s="47"/>
      <c r="E77" s="47" t="s">
        <v>4</v>
      </c>
      <c r="F77" s="47"/>
      <c r="G77" s="47" t="s">
        <v>5</v>
      </c>
      <c r="H77" s="47"/>
      <c r="I77" s="47" t="s">
        <v>6</v>
      </c>
      <c r="J77" s="47"/>
    </row>
    <row r="78" spans="1:10" x14ac:dyDescent="0.25">
      <c r="A78" s="51"/>
      <c r="B78" s="47"/>
      <c r="C78" s="4" t="s">
        <v>7</v>
      </c>
      <c r="D78" s="4" t="s">
        <v>8</v>
      </c>
      <c r="E78" s="4" t="s">
        <v>7</v>
      </c>
      <c r="F78" s="4" t="s">
        <v>8</v>
      </c>
      <c r="G78" s="4" t="s">
        <v>7</v>
      </c>
      <c r="H78" s="4" t="s">
        <v>8</v>
      </c>
      <c r="I78" s="4" t="s">
        <v>7</v>
      </c>
      <c r="J78" s="11" t="s">
        <v>8</v>
      </c>
    </row>
    <row r="79" spans="1:10" x14ac:dyDescent="0.25">
      <c r="A79" s="8">
        <v>1</v>
      </c>
      <c r="B79" s="12" t="s">
        <v>63</v>
      </c>
      <c r="C79" s="52"/>
      <c r="D79" s="52"/>
      <c r="E79" s="52"/>
      <c r="F79" s="52"/>
      <c r="G79" s="52"/>
      <c r="H79" s="52"/>
      <c r="I79" s="52"/>
      <c r="J79" s="52"/>
    </row>
    <row r="80" spans="1:10" x14ac:dyDescent="0.25">
      <c r="A80" s="14" t="s">
        <v>9</v>
      </c>
      <c r="B80" s="15" t="s">
        <v>10</v>
      </c>
      <c r="C80" s="16">
        <f>C81+C82+C83</f>
        <v>2742054</v>
      </c>
      <c r="D80" s="16">
        <f>D81+D82+D83</f>
        <v>647640254.38999999</v>
      </c>
      <c r="E80" s="16">
        <f t="shared" ref="E80:F80" si="23">E81+E82+E83</f>
        <v>1051006</v>
      </c>
      <c r="F80" s="16">
        <f t="shared" si="23"/>
        <v>503746405</v>
      </c>
      <c r="G80" s="21">
        <f>E80/C80*100</f>
        <v>38.329150337666576</v>
      </c>
      <c r="H80" s="21">
        <f>F80/D80*100</f>
        <v>77.781824336177053</v>
      </c>
      <c r="I80" s="30">
        <f>I81+I82+I83</f>
        <v>3533601</v>
      </c>
      <c r="J80" s="30">
        <f>J81+J82+J83</f>
        <v>1011418401</v>
      </c>
    </row>
    <row r="81" spans="1:10" x14ac:dyDescent="0.25">
      <c r="A81" s="4" t="s">
        <v>11</v>
      </c>
      <c r="B81" s="6" t="s">
        <v>12</v>
      </c>
      <c r="C81" s="2">
        <v>2478262</v>
      </c>
      <c r="D81" s="32">
        <v>396790251.07999998</v>
      </c>
      <c r="E81" s="34">
        <v>1014751</v>
      </c>
      <c r="F81" s="35">
        <v>258580103</v>
      </c>
      <c r="G81" s="21">
        <f t="shared" ref="G81:G101" si="24">E81/C81*100</f>
        <v>40.94607430529944</v>
      </c>
      <c r="H81" s="21">
        <f t="shared" ref="H81:H101" si="25">F81/D81*100</f>
        <v>65.167957704652792</v>
      </c>
      <c r="I81" s="34">
        <v>3480062</v>
      </c>
      <c r="J81" s="35">
        <v>689410472</v>
      </c>
    </row>
    <row r="82" spans="1:10" x14ac:dyDescent="0.25">
      <c r="A82" s="4" t="s">
        <v>13</v>
      </c>
      <c r="B82" s="6" t="s">
        <v>14</v>
      </c>
      <c r="C82" s="2">
        <v>64190</v>
      </c>
      <c r="D82" s="32">
        <v>23751745.129999999</v>
      </c>
      <c r="E82" s="5">
        <v>768</v>
      </c>
      <c r="F82" s="33">
        <v>4928461</v>
      </c>
      <c r="G82" s="21">
        <f t="shared" si="24"/>
        <v>1.1964480448668018</v>
      </c>
      <c r="H82" s="21">
        <f t="shared" si="25"/>
        <v>20.749890052394647</v>
      </c>
      <c r="I82" s="5">
        <v>2615</v>
      </c>
      <c r="J82" s="33">
        <v>15739862</v>
      </c>
    </row>
    <row r="83" spans="1:10" x14ac:dyDescent="0.25">
      <c r="A83" s="4" t="s">
        <v>15</v>
      </c>
      <c r="B83" s="6" t="s">
        <v>16</v>
      </c>
      <c r="C83" s="2">
        <v>199602</v>
      </c>
      <c r="D83" s="32">
        <v>227098258.18000001</v>
      </c>
      <c r="E83" s="5">
        <v>35487</v>
      </c>
      <c r="F83" s="33">
        <v>240237841</v>
      </c>
      <c r="G83" s="21">
        <f t="shared" si="24"/>
        <v>17.778879971142576</v>
      </c>
      <c r="H83" s="21">
        <f t="shared" si="25"/>
        <v>105.78585803576945</v>
      </c>
      <c r="I83" s="5">
        <v>50924</v>
      </c>
      <c r="J83" s="33">
        <v>306268067</v>
      </c>
    </row>
    <row r="84" spans="1:10" ht="30" x14ac:dyDescent="0.25">
      <c r="A84" s="22"/>
      <c r="B84" s="23" t="s">
        <v>17</v>
      </c>
      <c r="C84" s="28">
        <v>29278</v>
      </c>
      <c r="D84" s="44">
        <v>16445431.26</v>
      </c>
      <c r="E84" s="5">
        <v>131</v>
      </c>
      <c r="F84" s="33">
        <v>1276847</v>
      </c>
      <c r="G84" s="21">
        <f t="shared" si="24"/>
        <v>0.44743493408019674</v>
      </c>
      <c r="H84" s="21">
        <f t="shared" si="25"/>
        <v>7.7641442161851826</v>
      </c>
      <c r="I84" s="5">
        <v>17</v>
      </c>
      <c r="J84" s="33">
        <v>89964</v>
      </c>
    </row>
    <row r="85" spans="1:10" x14ac:dyDescent="0.25">
      <c r="A85" s="22"/>
      <c r="B85" s="23" t="s">
        <v>18</v>
      </c>
      <c r="C85" s="28">
        <v>1626756</v>
      </c>
      <c r="D85" s="44">
        <v>299336450.06</v>
      </c>
      <c r="E85" s="5">
        <v>403842</v>
      </c>
      <c r="F85" s="33">
        <v>113347986</v>
      </c>
      <c r="G85" s="21">
        <f t="shared" si="24"/>
        <v>24.824989119449999</v>
      </c>
      <c r="H85" s="21">
        <f t="shared" si="25"/>
        <v>37.866416193978431</v>
      </c>
      <c r="I85" s="5">
        <v>1053824</v>
      </c>
      <c r="J85" s="33">
        <v>433478011</v>
      </c>
    </row>
    <row r="86" spans="1:10" x14ac:dyDescent="0.25">
      <c r="A86" s="14" t="s">
        <v>19</v>
      </c>
      <c r="B86" s="17" t="s">
        <v>20</v>
      </c>
      <c r="C86" s="16">
        <f>C87+C88+C89+C90</f>
        <v>1698917</v>
      </c>
      <c r="D86" s="16">
        <f>D87+D88+D89+D90</f>
        <v>2564875680.29</v>
      </c>
      <c r="E86" s="16">
        <f>E87+E88+E89+E90</f>
        <v>446157</v>
      </c>
      <c r="F86" s="16">
        <f>F87+F88+F89+F90</f>
        <v>3026859124</v>
      </c>
      <c r="G86" s="21">
        <f t="shared" si="24"/>
        <v>26.261259378768948</v>
      </c>
      <c r="H86" s="21">
        <f t="shared" si="25"/>
        <v>118.01192343395628</v>
      </c>
      <c r="I86" s="30">
        <f>I87+I88+I89+I90</f>
        <v>943755</v>
      </c>
      <c r="J86" s="30">
        <f>J87+J88+J89+J90</f>
        <v>3026797456</v>
      </c>
    </row>
    <row r="87" spans="1:10" x14ac:dyDescent="0.25">
      <c r="A87" s="4" t="s">
        <v>21</v>
      </c>
      <c r="B87" s="6" t="s">
        <v>22</v>
      </c>
      <c r="C87" s="2">
        <v>832172</v>
      </c>
      <c r="D87" s="32">
        <v>749979572.82000005</v>
      </c>
      <c r="E87" s="5">
        <v>258896</v>
      </c>
      <c r="F87" s="33">
        <v>816126471</v>
      </c>
      <c r="G87" s="21">
        <f t="shared" si="24"/>
        <v>31.110876116956593</v>
      </c>
      <c r="H87" s="21">
        <f t="shared" si="25"/>
        <v>108.8198266429152</v>
      </c>
      <c r="I87" s="5">
        <v>752851</v>
      </c>
      <c r="J87" s="33">
        <v>1354301113</v>
      </c>
    </row>
    <row r="88" spans="1:10" x14ac:dyDescent="0.25">
      <c r="A88" s="4" t="s">
        <v>23</v>
      </c>
      <c r="B88" s="7" t="s">
        <v>24</v>
      </c>
      <c r="C88" s="2">
        <v>213342</v>
      </c>
      <c r="D88" s="32">
        <v>843334420.82000005</v>
      </c>
      <c r="E88" s="5">
        <v>133228</v>
      </c>
      <c r="F88" s="33">
        <v>1112955445</v>
      </c>
      <c r="G88" s="21">
        <f t="shared" si="24"/>
        <v>62.448088046423109</v>
      </c>
      <c r="H88" s="21">
        <f t="shared" si="25"/>
        <v>131.97083120570829</v>
      </c>
      <c r="I88" s="5">
        <v>145696</v>
      </c>
      <c r="J88" s="33">
        <v>1041136371</v>
      </c>
    </row>
    <row r="89" spans="1:10" x14ac:dyDescent="0.25">
      <c r="A89" s="4" t="s">
        <v>25</v>
      </c>
      <c r="B89" s="7" t="s">
        <v>26</v>
      </c>
      <c r="C89" s="2">
        <v>188730</v>
      </c>
      <c r="D89" s="32">
        <v>656305860.80999994</v>
      </c>
      <c r="E89" s="5">
        <v>54032</v>
      </c>
      <c r="F89" s="33">
        <v>1097757208</v>
      </c>
      <c r="G89" s="21">
        <f t="shared" si="24"/>
        <v>28.629258729401791</v>
      </c>
      <c r="H89" s="21">
        <f t="shared" si="25"/>
        <v>167.26305120072664</v>
      </c>
      <c r="I89" s="5">
        <v>45201</v>
      </c>
      <c r="J89" s="33">
        <v>631087752</v>
      </c>
    </row>
    <row r="90" spans="1:10" x14ac:dyDescent="0.25">
      <c r="A90" s="4" t="s">
        <v>27</v>
      </c>
      <c r="B90" s="7" t="s">
        <v>28</v>
      </c>
      <c r="C90" s="2">
        <v>464673</v>
      </c>
      <c r="D90" s="32">
        <v>315255825.83999997</v>
      </c>
      <c r="E90" s="5">
        <v>1</v>
      </c>
      <c r="F90" s="33">
        <v>20000</v>
      </c>
      <c r="G90" s="21">
        <f t="shared" si="24"/>
        <v>2.1520510122171934E-4</v>
      </c>
      <c r="H90" s="21">
        <f t="shared" si="25"/>
        <v>6.3440540541035047E-3</v>
      </c>
      <c r="I90" s="5">
        <v>7</v>
      </c>
      <c r="J90" s="33">
        <v>272220</v>
      </c>
    </row>
    <row r="91" spans="1:10" x14ac:dyDescent="0.25">
      <c r="A91" s="22"/>
      <c r="B91" s="25" t="s">
        <v>29</v>
      </c>
      <c r="C91" s="28">
        <v>74848</v>
      </c>
      <c r="D91" s="44">
        <v>38476878.759999998</v>
      </c>
      <c r="E91" s="5">
        <v>23</v>
      </c>
      <c r="F91" s="33">
        <v>1007938</v>
      </c>
      <c r="G91" s="21">
        <f t="shared" si="24"/>
        <v>3.0728943993159473E-2</v>
      </c>
      <c r="H91" s="21">
        <f t="shared" si="25"/>
        <v>2.619593980808645</v>
      </c>
      <c r="I91" s="5">
        <v>16</v>
      </c>
      <c r="J91" s="33">
        <v>304145</v>
      </c>
    </row>
    <row r="92" spans="1:10" x14ac:dyDescent="0.25">
      <c r="A92" s="4" t="s">
        <v>30</v>
      </c>
      <c r="B92" s="6" t="s">
        <v>31</v>
      </c>
      <c r="C92" s="2">
        <v>27621</v>
      </c>
      <c r="D92" s="32">
        <v>55691424</v>
      </c>
      <c r="E92" s="5">
        <v>605</v>
      </c>
      <c r="F92" s="33">
        <v>17654351</v>
      </c>
      <c r="G92" s="21">
        <f t="shared" si="24"/>
        <v>2.190362405416169</v>
      </c>
      <c r="H92" s="21">
        <f t="shared" si="25"/>
        <v>31.700304520854054</v>
      </c>
      <c r="I92" s="5">
        <v>118</v>
      </c>
      <c r="J92" s="33">
        <v>6104270</v>
      </c>
    </row>
    <row r="93" spans="1:10" x14ac:dyDescent="0.25">
      <c r="A93" s="4" t="s">
        <v>32</v>
      </c>
      <c r="B93" s="6" t="s">
        <v>33</v>
      </c>
      <c r="C93" s="2">
        <v>57362</v>
      </c>
      <c r="D93" s="32">
        <v>8700478.9600000009</v>
      </c>
      <c r="E93" s="5">
        <v>2497</v>
      </c>
      <c r="F93" s="33">
        <v>1075272</v>
      </c>
      <c r="G93" s="21">
        <f t="shared" si="24"/>
        <v>4.3530560301244723</v>
      </c>
      <c r="H93" s="21">
        <f t="shared" si="25"/>
        <v>12.358767890176013</v>
      </c>
      <c r="I93" s="5">
        <v>13500</v>
      </c>
      <c r="J93" s="33">
        <v>8418864</v>
      </c>
    </row>
    <row r="94" spans="1:10" x14ac:dyDescent="0.25">
      <c r="A94" s="4" t="s">
        <v>34</v>
      </c>
      <c r="B94" s="6" t="s">
        <v>35</v>
      </c>
      <c r="C94" s="2">
        <v>106830</v>
      </c>
      <c r="D94" s="32">
        <v>163786395.03999999</v>
      </c>
      <c r="E94" s="5">
        <v>163118</v>
      </c>
      <c r="F94" s="33">
        <v>108642158</v>
      </c>
      <c r="G94" s="21">
        <f t="shared" si="24"/>
        <v>152.68931947954692</v>
      </c>
      <c r="H94" s="21">
        <f t="shared" si="25"/>
        <v>66.331613180366631</v>
      </c>
      <c r="I94" s="5">
        <v>831571</v>
      </c>
      <c r="J94" s="33">
        <v>1118315011</v>
      </c>
    </row>
    <row r="95" spans="1:10" x14ac:dyDescent="0.25">
      <c r="A95" s="4" t="s">
        <v>36</v>
      </c>
      <c r="B95" s="6" t="s">
        <v>37</v>
      </c>
      <c r="C95" s="2">
        <v>53708</v>
      </c>
      <c r="D95" s="32">
        <v>12356261.99</v>
      </c>
      <c r="E95" s="5">
        <v>386</v>
      </c>
      <c r="F95" s="33">
        <v>253134</v>
      </c>
      <c r="G95" s="21">
        <f t="shared" si="24"/>
        <v>0.71870112459968727</v>
      </c>
      <c r="H95" s="21">
        <f t="shared" si="25"/>
        <v>2.0486292715779491</v>
      </c>
      <c r="I95" s="5">
        <v>5013</v>
      </c>
      <c r="J95" s="33">
        <v>703318</v>
      </c>
    </row>
    <row r="96" spans="1:10" x14ac:dyDescent="0.25">
      <c r="A96" s="4" t="s">
        <v>38</v>
      </c>
      <c r="B96" s="6" t="s">
        <v>39</v>
      </c>
      <c r="C96" s="2">
        <v>58466</v>
      </c>
      <c r="D96" s="32">
        <v>6585217.0199999996</v>
      </c>
      <c r="E96" s="5">
        <v>101</v>
      </c>
      <c r="F96" s="33">
        <v>5015523</v>
      </c>
      <c r="G96" s="21">
        <f t="shared" si="24"/>
        <v>0.17274997434406322</v>
      </c>
      <c r="H96" s="21">
        <f t="shared" si="25"/>
        <v>76.16336689842305</v>
      </c>
      <c r="I96" s="5">
        <v>137</v>
      </c>
      <c r="J96" s="33">
        <v>6651355</v>
      </c>
    </row>
    <row r="97" spans="1:10" x14ac:dyDescent="0.25">
      <c r="A97" s="4" t="s">
        <v>40</v>
      </c>
      <c r="B97" s="6" t="s">
        <v>41</v>
      </c>
      <c r="C97" s="2">
        <v>181471</v>
      </c>
      <c r="D97" s="32">
        <v>24145066.030000001</v>
      </c>
      <c r="E97" s="5">
        <v>43513</v>
      </c>
      <c r="F97" s="33">
        <v>19699346</v>
      </c>
      <c r="G97" s="21">
        <f t="shared" si="24"/>
        <v>23.977935868540978</v>
      </c>
      <c r="H97" s="21">
        <f t="shared" si="25"/>
        <v>81.587459630567011</v>
      </c>
      <c r="I97" s="5">
        <v>145759</v>
      </c>
      <c r="J97" s="33">
        <v>47469732</v>
      </c>
    </row>
    <row r="98" spans="1:10" x14ac:dyDescent="0.25">
      <c r="A98" s="22"/>
      <c r="B98" s="26" t="s">
        <v>42</v>
      </c>
      <c r="C98" s="28">
        <v>4504</v>
      </c>
      <c r="D98" s="44">
        <v>3774615.61</v>
      </c>
      <c r="E98" s="5">
        <v>24</v>
      </c>
      <c r="F98" s="33">
        <v>903374</v>
      </c>
      <c r="G98" s="21">
        <f t="shared" si="24"/>
        <v>0.53285968028419184</v>
      </c>
      <c r="H98" s="21">
        <f t="shared" si="25"/>
        <v>23.932874054955757</v>
      </c>
      <c r="I98" s="5">
        <v>1</v>
      </c>
      <c r="J98" s="33">
        <v>84</v>
      </c>
    </row>
    <row r="99" spans="1:10" x14ac:dyDescent="0.25">
      <c r="A99" s="14">
        <v>2</v>
      </c>
      <c r="B99" s="15" t="s">
        <v>43</v>
      </c>
      <c r="C99" s="16">
        <f>C80+C86+C92+C93+C94+C95+C96+C97</f>
        <v>4926429</v>
      </c>
      <c r="D99" s="16">
        <f t="shared" ref="D99:F99" si="26">D80+D86+D92+D93+D94+D95+D96+D97</f>
        <v>3483780777.7199998</v>
      </c>
      <c r="E99" s="16">
        <f t="shared" si="26"/>
        <v>1707383</v>
      </c>
      <c r="F99" s="16">
        <f t="shared" si="26"/>
        <v>3682945313</v>
      </c>
      <c r="G99" s="21">
        <f t="shared" si="24"/>
        <v>34.657619139543066</v>
      </c>
      <c r="H99" s="21">
        <f t="shared" si="25"/>
        <v>105.7169078075672</v>
      </c>
      <c r="I99" s="38">
        <f>I80+I86+I92+I93+I94+I95+I96+I97</f>
        <v>5473454</v>
      </c>
      <c r="J99" s="38">
        <f>J80+J86+J92+J93+J94+J95+J96+J97</f>
        <v>5225878407</v>
      </c>
    </row>
    <row r="100" spans="1:10" x14ac:dyDescent="0.25">
      <c r="A100" s="4">
        <v>3</v>
      </c>
      <c r="B100" s="9" t="s">
        <v>44</v>
      </c>
      <c r="C100" s="2">
        <v>2936282</v>
      </c>
      <c r="D100" s="32">
        <v>674176695.76999998</v>
      </c>
      <c r="E100" s="5">
        <v>912520</v>
      </c>
      <c r="F100" s="33">
        <v>306981925</v>
      </c>
      <c r="G100" s="21">
        <f t="shared" si="24"/>
        <v>31.077396517092019</v>
      </c>
      <c r="H100" s="21">
        <f t="shared" si="25"/>
        <v>45.534342395117292</v>
      </c>
      <c r="I100" s="5">
        <v>4214906</v>
      </c>
      <c r="J100" s="33">
        <v>784540435</v>
      </c>
    </row>
    <row r="101" spans="1:10" x14ac:dyDescent="0.25">
      <c r="A101" s="22"/>
      <c r="B101" s="27" t="s">
        <v>45</v>
      </c>
      <c r="C101" s="45">
        <v>473346</v>
      </c>
      <c r="D101" s="46">
        <v>213583133.33000001</v>
      </c>
      <c r="E101" s="36">
        <v>172509</v>
      </c>
      <c r="F101" s="37">
        <v>13552934</v>
      </c>
      <c r="G101" s="21">
        <f t="shared" si="24"/>
        <v>36.444588102571899</v>
      </c>
      <c r="H101" s="21">
        <f t="shared" si="25"/>
        <v>6.3455076197706228</v>
      </c>
      <c r="I101" s="36">
        <v>880509</v>
      </c>
      <c r="J101" s="37">
        <v>33605421</v>
      </c>
    </row>
    <row r="102" spans="1:10" x14ac:dyDescent="0.25">
      <c r="A102" s="8">
        <v>4</v>
      </c>
      <c r="B102" s="12" t="s">
        <v>64</v>
      </c>
      <c r="C102" s="52"/>
      <c r="D102" s="52"/>
      <c r="E102" s="52"/>
      <c r="F102" s="52"/>
      <c r="G102" s="52"/>
      <c r="H102" s="52"/>
      <c r="I102" s="52"/>
      <c r="J102" s="52"/>
    </row>
    <row r="103" spans="1:10" x14ac:dyDescent="0.25">
      <c r="A103" s="4" t="s">
        <v>46</v>
      </c>
      <c r="B103" s="7" t="s">
        <v>47</v>
      </c>
      <c r="C103" s="2">
        <v>38430</v>
      </c>
      <c r="D103" s="32">
        <v>28997431</v>
      </c>
      <c r="E103" s="5">
        <v>12239</v>
      </c>
      <c r="F103" s="33">
        <v>35443156</v>
      </c>
      <c r="G103" s="21">
        <f t="shared" ref="G103" si="27">E103/C103*100</f>
        <v>31.847514962269059</v>
      </c>
      <c r="H103" s="21">
        <f t="shared" ref="H103" si="28">F103/D103*100</f>
        <v>122.22860707902021</v>
      </c>
      <c r="I103" s="5">
        <v>18226</v>
      </c>
      <c r="J103" s="33">
        <v>29602663</v>
      </c>
    </row>
    <row r="104" spans="1:10" x14ac:dyDescent="0.25">
      <c r="A104" s="4" t="s">
        <v>48</v>
      </c>
      <c r="B104" s="7" t="s">
        <v>33</v>
      </c>
      <c r="C104" s="2">
        <v>13656</v>
      </c>
      <c r="D104" s="32">
        <v>17002098</v>
      </c>
      <c r="E104" s="5">
        <v>3785</v>
      </c>
      <c r="F104" s="33">
        <v>10754598</v>
      </c>
      <c r="G104" s="21">
        <f t="shared" ref="G104:G109" si="29">E104/C104*100</f>
        <v>27.716754540128878</v>
      </c>
      <c r="H104" s="21">
        <f t="shared" ref="H104:H109" si="30">F104/D104*100</f>
        <v>63.254534822702468</v>
      </c>
      <c r="I104" s="5">
        <v>15817</v>
      </c>
      <c r="J104" s="33">
        <v>47634679</v>
      </c>
    </row>
    <row r="105" spans="1:10" x14ac:dyDescent="0.25">
      <c r="A105" s="4" t="s">
        <v>49</v>
      </c>
      <c r="B105" s="7" t="s">
        <v>50</v>
      </c>
      <c r="C105" s="2">
        <v>244416</v>
      </c>
      <c r="D105" s="32">
        <v>983273137.53999996</v>
      </c>
      <c r="E105" s="5">
        <v>130837</v>
      </c>
      <c r="F105" s="33">
        <v>601336936</v>
      </c>
      <c r="G105" s="21">
        <f t="shared" si="29"/>
        <v>53.530456271275206</v>
      </c>
      <c r="H105" s="21">
        <f t="shared" si="30"/>
        <v>61.156652515134667</v>
      </c>
      <c r="I105" s="5">
        <v>681963</v>
      </c>
      <c r="J105" s="33">
        <v>2941915476</v>
      </c>
    </row>
    <row r="106" spans="1:10" x14ac:dyDescent="0.25">
      <c r="A106" s="4" t="s">
        <v>51</v>
      </c>
      <c r="B106" s="7" t="s">
        <v>52</v>
      </c>
      <c r="C106" s="2">
        <v>520233</v>
      </c>
      <c r="D106" s="32">
        <v>322334253</v>
      </c>
      <c r="E106" s="5">
        <v>511680</v>
      </c>
      <c r="F106" s="33">
        <v>362902842</v>
      </c>
      <c r="G106" s="21">
        <f t="shared" si="29"/>
        <v>98.355928977977186</v>
      </c>
      <c r="H106" s="21">
        <f t="shared" si="30"/>
        <v>112.58587587959508</v>
      </c>
      <c r="I106" s="5">
        <v>2987195</v>
      </c>
      <c r="J106" s="33">
        <v>707385401</v>
      </c>
    </row>
    <row r="107" spans="1:10" x14ac:dyDescent="0.25">
      <c r="A107" s="4" t="s">
        <v>53</v>
      </c>
      <c r="B107" s="7" t="s">
        <v>41</v>
      </c>
      <c r="C107" s="2">
        <v>18874481</v>
      </c>
      <c r="D107" s="32">
        <v>14579016316.559999</v>
      </c>
      <c r="E107" s="5">
        <v>17672130</v>
      </c>
      <c r="F107" s="33">
        <v>12934384403</v>
      </c>
      <c r="G107" s="21">
        <f t="shared" si="29"/>
        <v>93.629753316130916</v>
      </c>
      <c r="H107" s="21">
        <f t="shared" si="30"/>
        <v>88.719184629130993</v>
      </c>
      <c r="I107" s="5">
        <v>24768020</v>
      </c>
      <c r="J107" s="33">
        <v>10213940687</v>
      </c>
    </row>
    <row r="108" spans="1:10" x14ac:dyDescent="0.25">
      <c r="A108" s="14">
        <v>5</v>
      </c>
      <c r="B108" s="18" t="s">
        <v>54</v>
      </c>
      <c r="C108" s="16">
        <f>C103+C104+C105+C106+C107</f>
        <v>19691216</v>
      </c>
      <c r="D108" s="16">
        <f t="shared" ref="D108:F108" si="31">D103+D104+D105+D106+D107</f>
        <v>15930623236.099998</v>
      </c>
      <c r="E108" s="16">
        <f t="shared" si="31"/>
        <v>18330671</v>
      </c>
      <c r="F108" s="16">
        <f t="shared" si="31"/>
        <v>13944821935</v>
      </c>
      <c r="G108" s="21">
        <f t="shared" si="29"/>
        <v>93.090599381978237</v>
      </c>
      <c r="H108" s="21">
        <f t="shared" si="30"/>
        <v>87.534691696179081</v>
      </c>
      <c r="I108" s="38">
        <f>I103+I104+I105+I106+I107</f>
        <v>28471221</v>
      </c>
      <c r="J108" s="38">
        <f>J103+J104+J105+J106+J107</f>
        <v>13940478906</v>
      </c>
    </row>
    <row r="109" spans="1:10" x14ac:dyDescent="0.25">
      <c r="A109" s="14"/>
      <c r="B109" s="19" t="s">
        <v>55</v>
      </c>
      <c r="C109" s="16">
        <f>C99+C108</f>
        <v>24617645</v>
      </c>
      <c r="D109" s="16">
        <f t="shared" ref="D109:F109" si="32">D99+D108</f>
        <v>19414404013.82</v>
      </c>
      <c r="E109" s="16">
        <f t="shared" si="32"/>
        <v>20038054</v>
      </c>
      <c r="F109" s="16">
        <f t="shared" si="32"/>
        <v>17627767248</v>
      </c>
      <c r="G109" s="21">
        <f t="shared" si="29"/>
        <v>81.397119830105595</v>
      </c>
      <c r="H109" s="21">
        <f t="shared" si="30"/>
        <v>90.797364860913603</v>
      </c>
      <c r="I109" s="38">
        <f>I99+I108</f>
        <v>33944675</v>
      </c>
      <c r="J109" s="38">
        <f>J99+J108</f>
        <v>19166357313</v>
      </c>
    </row>
    <row r="110" spans="1:10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</row>
    <row r="111" spans="1:10" x14ac:dyDescent="0.25">
      <c r="A111" s="55" t="s">
        <v>57</v>
      </c>
      <c r="B111" s="55"/>
      <c r="C111" s="55"/>
      <c r="D111" s="55"/>
      <c r="E111" s="55"/>
      <c r="F111" s="55"/>
      <c r="G111" s="55"/>
      <c r="H111" s="55"/>
      <c r="I111" s="55"/>
      <c r="J111" s="55"/>
    </row>
    <row r="112" spans="1:10" ht="28.5" customHeight="1" x14ac:dyDescent="0.25">
      <c r="A112" s="51" t="s">
        <v>1</v>
      </c>
      <c r="B112" s="47" t="s">
        <v>2</v>
      </c>
      <c r="C112" s="47" t="s">
        <v>3</v>
      </c>
      <c r="D112" s="47"/>
      <c r="E112" s="47" t="s">
        <v>4</v>
      </c>
      <c r="F112" s="47"/>
      <c r="G112" s="47" t="s">
        <v>5</v>
      </c>
      <c r="H112" s="47"/>
      <c r="I112" s="47" t="s">
        <v>6</v>
      </c>
      <c r="J112" s="47"/>
    </row>
    <row r="113" spans="1:10" x14ac:dyDescent="0.25">
      <c r="A113" s="51"/>
      <c r="B113" s="47"/>
      <c r="C113" s="4" t="s">
        <v>7</v>
      </c>
      <c r="D113" s="4" t="s">
        <v>8</v>
      </c>
      <c r="E113" s="4" t="s">
        <v>7</v>
      </c>
      <c r="F113" s="4" t="s">
        <v>8</v>
      </c>
      <c r="G113" s="4" t="s">
        <v>7</v>
      </c>
      <c r="H113" s="4" t="s">
        <v>8</v>
      </c>
      <c r="I113" s="4" t="s">
        <v>7</v>
      </c>
      <c r="J113" s="11" t="s">
        <v>8</v>
      </c>
    </row>
    <row r="114" spans="1:10" x14ac:dyDescent="0.25">
      <c r="A114" s="8">
        <v>1</v>
      </c>
      <c r="B114" s="12" t="s">
        <v>63</v>
      </c>
      <c r="C114" s="52"/>
      <c r="D114" s="52"/>
      <c r="E114" s="52"/>
      <c r="F114" s="52"/>
      <c r="G114" s="52"/>
      <c r="H114" s="52"/>
      <c r="I114" s="52"/>
      <c r="J114" s="52"/>
    </row>
    <row r="115" spans="1:10" x14ac:dyDescent="0.25">
      <c r="A115" s="14" t="s">
        <v>9</v>
      </c>
      <c r="B115" s="15" t="s">
        <v>10</v>
      </c>
      <c r="C115" s="16">
        <f>C116+C117+C118</f>
        <v>635342</v>
      </c>
      <c r="D115" s="16">
        <f t="shared" ref="D115:F115" si="33">D116+D117+D118</f>
        <v>69859744.980000004</v>
      </c>
      <c r="E115" s="16">
        <f t="shared" si="33"/>
        <v>313285</v>
      </c>
      <c r="F115" s="16">
        <f t="shared" si="33"/>
        <v>35178336.280000001</v>
      </c>
      <c r="G115" s="21">
        <f>E115/C115*100</f>
        <v>49.309663142055776</v>
      </c>
      <c r="H115" s="21">
        <f>F115/D115*100</f>
        <v>50.355660888929854</v>
      </c>
      <c r="I115" s="31">
        <f>I116+I117+I118</f>
        <v>815117</v>
      </c>
      <c r="J115" s="31">
        <f>J116+J117+J118</f>
        <v>89013870.560000002</v>
      </c>
    </row>
    <row r="116" spans="1:10" x14ac:dyDescent="0.25">
      <c r="A116" s="4" t="s">
        <v>11</v>
      </c>
      <c r="B116" s="6" t="s">
        <v>12</v>
      </c>
      <c r="C116" s="2">
        <v>614636</v>
      </c>
      <c r="D116" s="32">
        <v>64642757</v>
      </c>
      <c r="E116" s="34">
        <v>313177</v>
      </c>
      <c r="F116" s="35">
        <v>35110924.780000001</v>
      </c>
      <c r="G116" s="21">
        <f t="shared" ref="G116:G136" si="34">E116/C116*100</f>
        <v>50.953247125127717</v>
      </c>
      <c r="H116" s="21">
        <f t="shared" ref="H116:H136" si="35">F116/D116*100</f>
        <v>54.315326897335147</v>
      </c>
      <c r="I116" s="34">
        <v>813860</v>
      </c>
      <c r="J116" s="35">
        <v>88758700.670000002</v>
      </c>
    </row>
    <row r="117" spans="1:10" x14ac:dyDescent="0.25">
      <c r="A117" s="4" t="s">
        <v>13</v>
      </c>
      <c r="B117" s="6" t="s">
        <v>14</v>
      </c>
      <c r="C117" s="2">
        <v>5150</v>
      </c>
      <c r="D117" s="32">
        <v>830641.97</v>
      </c>
      <c r="E117" s="5">
        <v>3</v>
      </c>
      <c r="F117" s="33">
        <v>7235</v>
      </c>
      <c r="G117" s="21">
        <f t="shared" si="34"/>
        <v>5.8252427184466021E-2</v>
      </c>
      <c r="H117" s="21">
        <f t="shared" si="35"/>
        <v>0.87101305511928329</v>
      </c>
      <c r="I117" s="5">
        <v>979</v>
      </c>
      <c r="J117" s="33">
        <v>143285.26</v>
      </c>
    </row>
    <row r="118" spans="1:10" x14ac:dyDescent="0.25">
      <c r="A118" s="4" t="s">
        <v>15</v>
      </c>
      <c r="B118" s="6" t="s">
        <v>16</v>
      </c>
      <c r="C118" s="2">
        <v>15556</v>
      </c>
      <c r="D118" s="32">
        <v>4386346.01</v>
      </c>
      <c r="E118" s="5">
        <v>105</v>
      </c>
      <c r="F118" s="33">
        <v>60176.5</v>
      </c>
      <c r="G118" s="21">
        <f t="shared" si="34"/>
        <v>0.67498071483671895</v>
      </c>
      <c r="H118" s="21">
        <f t="shared" si="35"/>
        <v>1.3719049947908692</v>
      </c>
      <c r="I118" s="5">
        <v>278</v>
      </c>
      <c r="J118" s="33">
        <v>111884.63</v>
      </c>
    </row>
    <row r="119" spans="1:10" ht="30" x14ac:dyDescent="0.25">
      <c r="A119" s="22"/>
      <c r="B119" s="23" t="s">
        <v>17</v>
      </c>
      <c r="C119" s="28">
        <v>1015</v>
      </c>
      <c r="D119" s="44">
        <v>525185.38</v>
      </c>
      <c r="E119" s="5">
        <v>0</v>
      </c>
      <c r="F119" s="33">
        <v>0</v>
      </c>
      <c r="G119" s="21">
        <f t="shared" si="34"/>
        <v>0</v>
      </c>
      <c r="H119" s="21">
        <f t="shared" si="35"/>
        <v>0</v>
      </c>
      <c r="I119" s="5">
        <v>0</v>
      </c>
      <c r="J119" s="33">
        <v>0</v>
      </c>
    </row>
    <row r="120" spans="1:10" x14ac:dyDescent="0.25">
      <c r="A120" s="22"/>
      <c r="B120" s="23" t="s">
        <v>18</v>
      </c>
      <c r="C120" s="28">
        <v>387384</v>
      </c>
      <c r="D120" s="44">
        <v>42112038.109999999</v>
      </c>
      <c r="E120" s="5">
        <v>232840</v>
      </c>
      <c r="F120" s="33">
        <v>24582905.289999999</v>
      </c>
      <c r="G120" s="21">
        <f t="shared" si="34"/>
        <v>60.105734878053816</v>
      </c>
      <c r="H120" s="21">
        <f t="shared" si="35"/>
        <v>58.375007226645003</v>
      </c>
      <c r="I120" s="5">
        <v>631781</v>
      </c>
      <c r="J120" s="33">
        <v>63577002.82</v>
      </c>
    </row>
    <row r="121" spans="1:10" x14ac:dyDescent="0.25">
      <c r="A121" s="14" t="s">
        <v>19</v>
      </c>
      <c r="B121" s="17" t="s">
        <v>20</v>
      </c>
      <c r="C121" s="16">
        <f>C122+C123+C124+C125</f>
        <v>79923</v>
      </c>
      <c r="D121" s="16">
        <f t="shared" ref="D121:F121" si="36">D122+D123+D124+D125</f>
        <v>25481123.030000001</v>
      </c>
      <c r="E121" s="16">
        <f t="shared" si="36"/>
        <v>20574</v>
      </c>
      <c r="F121" s="16">
        <f t="shared" si="36"/>
        <v>13124835.41</v>
      </c>
      <c r="G121" s="21">
        <f t="shared" si="34"/>
        <v>25.742276941556248</v>
      </c>
      <c r="H121" s="21">
        <f t="shared" si="35"/>
        <v>51.508072837086402</v>
      </c>
      <c r="I121" s="31">
        <f>I122+I123+I124+I125</f>
        <v>80586</v>
      </c>
      <c r="J121" s="31">
        <f>J122+J123+J124+J125</f>
        <v>21945903.080000002</v>
      </c>
    </row>
    <row r="122" spans="1:10" x14ac:dyDescent="0.25">
      <c r="A122" s="4" t="s">
        <v>21</v>
      </c>
      <c r="B122" s="6" t="s">
        <v>22</v>
      </c>
      <c r="C122" s="2">
        <v>44640</v>
      </c>
      <c r="D122" s="32">
        <v>9301915.9800000004</v>
      </c>
      <c r="E122" s="5">
        <v>20525</v>
      </c>
      <c r="F122" s="33">
        <v>10682065.41</v>
      </c>
      <c r="G122" s="21">
        <f t="shared" si="34"/>
        <v>45.978942652329749</v>
      </c>
      <c r="H122" s="21">
        <f t="shared" si="35"/>
        <v>114.8372596889442</v>
      </c>
      <c r="I122" s="5">
        <v>80285</v>
      </c>
      <c r="J122" s="33">
        <v>14748080.66</v>
      </c>
    </row>
    <row r="123" spans="1:10" x14ac:dyDescent="0.25">
      <c r="A123" s="4" t="s">
        <v>23</v>
      </c>
      <c r="B123" s="7" t="s">
        <v>24</v>
      </c>
      <c r="C123" s="2">
        <v>7020</v>
      </c>
      <c r="D123" s="32">
        <v>7614488.0300000003</v>
      </c>
      <c r="E123" s="5">
        <v>43</v>
      </c>
      <c r="F123" s="33">
        <v>1488770</v>
      </c>
      <c r="G123" s="21">
        <f t="shared" si="34"/>
        <v>0.61253561253561251</v>
      </c>
      <c r="H123" s="21">
        <f t="shared" si="35"/>
        <v>19.551806951885116</v>
      </c>
      <c r="I123" s="5">
        <v>286</v>
      </c>
      <c r="J123" s="33">
        <v>4306440.03</v>
      </c>
    </row>
    <row r="124" spans="1:10" x14ac:dyDescent="0.25">
      <c r="A124" s="4" t="s">
        <v>25</v>
      </c>
      <c r="B124" s="7" t="s">
        <v>26</v>
      </c>
      <c r="C124" s="2">
        <v>9138</v>
      </c>
      <c r="D124" s="32">
        <v>5070006.01</v>
      </c>
      <c r="E124" s="5">
        <v>6</v>
      </c>
      <c r="F124" s="33">
        <v>954000</v>
      </c>
      <c r="G124" s="21">
        <f t="shared" si="34"/>
        <v>6.5659881812212731E-2</v>
      </c>
      <c r="H124" s="21">
        <f t="shared" si="35"/>
        <v>18.816545742122308</v>
      </c>
      <c r="I124" s="5">
        <v>15</v>
      </c>
      <c r="J124" s="33">
        <v>2891382.39</v>
      </c>
    </row>
    <row r="125" spans="1:10" x14ac:dyDescent="0.25">
      <c r="A125" s="4" t="s">
        <v>27</v>
      </c>
      <c r="B125" s="7" t="s">
        <v>28</v>
      </c>
      <c r="C125" s="2">
        <v>19125</v>
      </c>
      <c r="D125" s="32">
        <v>3494713.01</v>
      </c>
      <c r="E125" s="5">
        <v>0</v>
      </c>
      <c r="F125" s="33">
        <v>0</v>
      </c>
      <c r="G125" s="21">
        <f t="shared" si="34"/>
        <v>0</v>
      </c>
      <c r="H125" s="21">
        <f t="shared" si="35"/>
        <v>0</v>
      </c>
      <c r="I125" s="5">
        <v>0</v>
      </c>
      <c r="J125" s="33">
        <v>0</v>
      </c>
    </row>
    <row r="126" spans="1:10" x14ac:dyDescent="0.25">
      <c r="A126" s="22"/>
      <c r="B126" s="25" t="s">
        <v>29</v>
      </c>
      <c r="C126" s="28">
        <v>1147</v>
      </c>
      <c r="D126" s="44">
        <v>488799.35</v>
      </c>
      <c r="E126" s="5">
        <v>0</v>
      </c>
      <c r="F126" s="33">
        <v>0</v>
      </c>
      <c r="G126" s="21">
        <f t="shared" si="34"/>
        <v>0</v>
      </c>
      <c r="H126" s="21">
        <f t="shared" si="35"/>
        <v>0</v>
      </c>
      <c r="I126" s="5">
        <v>0</v>
      </c>
      <c r="J126" s="33">
        <v>0</v>
      </c>
    </row>
    <row r="127" spans="1:10" x14ac:dyDescent="0.25">
      <c r="A127" s="4" t="s">
        <v>30</v>
      </c>
      <c r="B127" s="6" t="s">
        <v>31</v>
      </c>
      <c r="C127" s="2">
        <v>8712</v>
      </c>
      <c r="D127" s="32">
        <v>665930</v>
      </c>
      <c r="E127" s="5">
        <v>0</v>
      </c>
      <c r="F127" s="33">
        <v>0</v>
      </c>
      <c r="G127" s="21">
        <f t="shared" si="34"/>
        <v>0</v>
      </c>
      <c r="H127" s="21">
        <f t="shared" si="35"/>
        <v>0</v>
      </c>
      <c r="I127" s="5">
        <v>0</v>
      </c>
      <c r="J127" s="33">
        <v>0</v>
      </c>
    </row>
    <row r="128" spans="1:10" x14ac:dyDescent="0.25">
      <c r="A128" s="4" t="s">
        <v>32</v>
      </c>
      <c r="B128" s="6" t="s">
        <v>33</v>
      </c>
      <c r="C128" s="2">
        <v>13536</v>
      </c>
      <c r="D128" s="32">
        <v>635544.04</v>
      </c>
      <c r="E128" s="5">
        <v>82</v>
      </c>
      <c r="F128" s="33">
        <v>19746.89</v>
      </c>
      <c r="G128" s="21">
        <f t="shared" si="34"/>
        <v>0.60579196217494091</v>
      </c>
      <c r="H128" s="21">
        <f t="shared" si="35"/>
        <v>3.1070844437468095</v>
      </c>
      <c r="I128" s="5">
        <v>1614</v>
      </c>
      <c r="J128" s="33">
        <v>424653.18</v>
      </c>
    </row>
    <row r="129" spans="1:10" x14ac:dyDescent="0.25">
      <c r="A129" s="4" t="s">
        <v>34</v>
      </c>
      <c r="B129" s="6" t="s">
        <v>35</v>
      </c>
      <c r="C129" s="2">
        <v>3703</v>
      </c>
      <c r="D129" s="32">
        <v>3157562.01</v>
      </c>
      <c r="E129" s="5">
        <v>474</v>
      </c>
      <c r="F129" s="33">
        <v>717529.61</v>
      </c>
      <c r="G129" s="21">
        <f t="shared" si="34"/>
        <v>12.800432082095597</v>
      </c>
      <c r="H129" s="21">
        <f t="shared" si="35"/>
        <v>22.724165280921909</v>
      </c>
      <c r="I129" s="5">
        <v>18589</v>
      </c>
      <c r="J129" s="33">
        <v>14727869.189999999</v>
      </c>
    </row>
    <row r="130" spans="1:10" x14ac:dyDescent="0.25">
      <c r="A130" s="4" t="s">
        <v>36</v>
      </c>
      <c r="B130" s="6" t="s">
        <v>37</v>
      </c>
      <c r="C130" s="2">
        <v>12175</v>
      </c>
      <c r="D130" s="32">
        <v>1061854</v>
      </c>
      <c r="E130" s="5">
        <v>8</v>
      </c>
      <c r="F130" s="33">
        <v>5895</v>
      </c>
      <c r="G130" s="21">
        <f t="shared" si="34"/>
        <v>6.570841889117042E-2</v>
      </c>
      <c r="H130" s="21">
        <f t="shared" si="35"/>
        <v>0.55516106734070791</v>
      </c>
      <c r="I130" s="5">
        <v>11</v>
      </c>
      <c r="J130" s="33">
        <v>5320.26</v>
      </c>
    </row>
    <row r="131" spans="1:10" x14ac:dyDescent="0.25">
      <c r="A131" s="4" t="s">
        <v>38</v>
      </c>
      <c r="B131" s="6" t="s">
        <v>39</v>
      </c>
      <c r="C131" s="2">
        <v>7272</v>
      </c>
      <c r="D131" s="32">
        <v>746347</v>
      </c>
      <c r="E131" s="5">
        <v>112</v>
      </c>
      <c r="F131" s="33">
        <v>35002.1</v>
      </c>
      <c r="G131" s="21">
        <f t="shared" si="34"/>
        <v>1.5401540154015401</v>
      </c>
      <c r="H131" s="21">
        <f t="shared" si="35"/>
        <v>4.6897890659438568</v>
      </c>
      <c r="I131" s="5">
        <v>492</v>
      </c>
      <c r="J131" s="33">
        <v>93565.51</v>
      </c>
    </row>
    <row r="132" spans="1:10" x14ac:dyDescent="0.25">
      <c r="A132" s="4" t="s">
        <v>40</v>
      </c>
      <c r="B132" s="6" t="s">
        <v>41</v>
      </c>
      <c r="C132" s="2">
        <v>81420</v>
      </c>
      <c r="D132" s="32">
        <v>9390591.0199999996</v>
      </c>
      <c r="E132" s="5">
        <v>38180</v>
      </c>
      <c r="F132" s="33">
        <v>13050480.390000001</v>
      </c>
      <c r="G132" s="21">
        <f t="shared" si="34"/>
        <v>46.89265536723164</v>
      </c>
      <c r="H132" s="21">
        <f t="shared" si="35"/>
        <v>138.97400453502021</v>
      </c>
      <c r="I132" s="5">
        <v>111463</v>
      </c>
      <c r="J132" s="33">
        <v>20038109.370000001</v>
      </c>
    </row>
    <row r="133" spans="1:10" x14ac:dyDescent="0.25">
      <c r="A133" s="22"/>
      <c r="B133" s="26" t="s">
        <v>42</v>
      </c>
      <c r="C133" s="28">
        <v>2134</v>
      </c>
      <c r="D133" s="44">
        <v>1056639.75</v>
      </c>
      <c r="E133" s="5">
        <v>0</v>
      </c>
      <c r="F133" s="33">
        <v>0</v>
      </c>
      <c r="G133" s="21">
        <f t="shared" si="34"/>
        <v>0</v>
      </c>
      <c r="H133" s="21">
        <f t="shared" si="35"/>
        <v>0</v>
      </c>
      <c r="I133" s="5">
        <v>0</v>
      </c>
      <c r="J133" s="33">
        <v>0</v>
      </c>
    </row>
    <row r="134" spans="1:10" x14ac:dyDescent="0.25">
      <c r="A134" s="14">
        <v>2</v>
      </c>
      <c r="B134" s="15" t="s">
        <v>43</v>
      </c>
      <c r="C134" s="16">
        <f>C115+C121+C127+C128+C129+C130+C131+C132</f>
        <v>842083</v>
      </c>
      <c r="D134" s="16">
        <f t="shared" ref="D134:F134" si="37">D115+D121+D127+D128+D129+D130+D131+D132</f>
        <v>110998696.08000001</v>
      </c>
      <c r="E134" s="16">
        <f t="shared" si="37"/>
        <v>372715</v>
      </c>
      <c r="F134" s="16">
        <f t="shared" si="37"/>
        <v>62131825.68</v>
      </c>
      <c r="G134" s="21">
        <f t="shared" si="34"/>
        <v>44.261076402207387</v>
      </c>
      <c r="H134" s="21">
        <f t="shared" si="35"/>
        <v>55.975275272801198</v>
      </c>
      <c r="I134" s="39">
        <f>I115+I121+I127+I128+I129+I130+I131+I132</f>
        <v>1027872</v>
      </c>
      <c r="J134" s="39">
        <f>J115+J121+J127+J128+J129+J130+J131+J132</f>
        <v>146249291.15000001</v>
      </c>
    </row>
    <row r="135" spans="1:10" x14ac:dyDescent="0.25">
      <c r="A135" s="4">
        <v>3</v>
      </c>
      <c r="B135" s="9" t="s">
        <v>44</v>
      </c>
      <c r="C135" s="2">
        <v>292003</v>
      </c>
      <c r="D135" s="32">
        <v>36826419.859999999</v>
      </c>
      <c r="E135" s="5">
        <v>334856</v>
      </c>
      <c r="F135" s="33">
        <v>47170380.560000002</v>
      </c>
      <c r="G135" s="21">
        <f t="shared" si="34"/>
        <v>114.675534155471</v>
      </c>
      <c r="H135" s="21">
        <f t="shared" si="35"/>
        <v>128.08842330947127</v>
      </c>
      <c r="I135" s="5">
        <v>772020</v>
      </c>
      <c r="J135" s="33">
        <v>80084856.439999998</v>
      </c>
    </row>
    <row r="136" spans="1:10" x14ac:dyDescent="0.25">
      <c r="A136" s="22"/>
      <c r="B136" s="27" t="s">
        <v>45</v>
      </c>
      <c r="C136" s="45">
        <v>89183</v>
      </c>
      <c r="D136" s="46">
        <v>10531669.119999999</v>
      </c>
      <c r="E136" s="36">
        <v>50135</v>
      </c>
      <c r="F136" s="37">
        <v>4045979.87</v>
      </c>
      <c r="G136" s="21">
        <f t="shared" si="34"/>
        <v>56.215870737696648</v>
      </c>
      <c r="H136" s="21">
        <f t="shared" si="35"/>
        <v>38.417271031773552</v>
      </c>
      <c r="I136" s="36">
        <v>138928</v>
      </c>
      <c r="J136" s="37">
        <v>9012050.8200000003</v>
      </c>
    </row>
    <row r="137" spans="1:10" x14ac:dyDescent="0.25">
      <c r="A137" s="8">
        <v>4</v>
      </c>
      <c r="B137" s="12" t="s">
        <v>64</v>
      </c>
      <c r="C137" s="52"/>
      <c r="D137" s="52"/>
      <c r="E137" s="52"/>
      <c r="F137" s="52"/>
      <c r="G137" s="52"/>
      <c r="H137" s="52"/>
      <c r="I137" s="52"/>
      <c r="J137" s="52"/>
    </row>
    <row r="138" spans="1:10" x14ac:dyDescent="0.25">
      <c r="A138" s="4" t="s">
        <v>46</v>
      </c>
      <c r="B138" s="7" t="s">
        <v>47</v>
      </c>
      <c r="C138" s="2">
        <v>1913</v>
      </c>
      <c r="D138" s="32">
        <v>97493</v>
      </c>
      <c r="E138" s="5">
        <v>0</v>
      </c>
      <c r="F138" s="33">
        <v>0</v>
      </c>
      <c r="G138" s="21">
        <f t="shared" ref="G138" si="38">E138/C138*100</f>
        <v>0</v>
      </c>
      <c r="H138" s="21">
        <f t="shared" ref="H138" si="39">F138/D138*100</f>
        <v>0</v>
      </c>
      <c r="I138" s="5">
        <v>0</v>
      </c>
      <c r="J138" s="33">
        <v>0</v>
      </c>
    </row>
    <row r="139" spans="1:10" x14ac:dyDescent="0.25">
      <c r="A139" s="4" t="s">
        <v>48</v>
      </c>
      <c r="B139" s="7" t="s">
        <v>33</v>
      </c>
      <c r="C139" s="2">
        <v>131</v>
      </c>
      <c r="D139" s="32">
        <v>63265</v>
      </c>
      <c r="E139" s="5">
        <v>10</v>
      </c>
      <c r="F139" s="33">
        <v>34434</v>
      </c>
      <c r="G139" s="21">
        <f t="shared" ref="G139:G144" si="40">E139/C139*100</f>
        <v>7.6335877862595423</v>
      </c>
      <c r="H139" s="21">
        <f t="shared" ref="H139:H144" si="41">F139/D139*100</f>
        <v>54.428198846123458</v>
      </c>
      <c r="I139" s="5">
        <v>33</v>
      </c>
      <c r="J139" s="33">
        <v>87810.68</v>
      </c>
    </row>
    <row r="140" spans="1:10" x14ac:dyDescent="0.25">
      <c r="A140" s="4" t="s">
        <v>49</v>
      </c>
      <c r="B140" s="7" t="s">
        <v>50</v>
      </c>
      <c r="C140" s="2">
        <v>8183</v>
      </c>
      <c r="D140" s="32">
        <v>6658761</v>
      </c>
      <c r="E140" s="5">
        <v>293</v>
      </c>
      <c r="F140" s="33">
        <v>1255069.5900000001</v>
      </c>
      <c r="G140" s="21">
        <f t="shared" si="40"/>
        <v>3.5805939142123919</v>
      </c>
      <c r="H140" s="21">
        <f t="shared" si="41"/>
        <v>18.848395219471012</v>
      </c>
      <c r="I140" s="5">
        <v>2853</v>
      </c>
      <c r="J140" s="33">
        <v>8961116.1099999994</v>
      </c>
    </row>
    <row r="141" spans="1:10" x14ac:dyDescent="0.25">
      <c r="A141" s="4" t="s">
        <v>51</v>
      </c>
      <c r="B141" s="7" t="s">
        <v>52</v>
      </c>
      <c r="C141" s="2">
        <v>4199</v>
      </c>
      <c r="D141" s="32">
        <v>814945</v>
      </c>
      <c r="E141" s="5">
        <v>404</v>
      </c>
      <c r="F141" s="33">
        <v>448078.85</v>
      </c>
      <c r="G141" s="21">
        <f t="shared" si="40"/>
        <v>9.6213384139080738</v>
      </c>
      <c r="H141" s="21">
        <f t="shared" si="41"/>
        <v>54.982710489664946</v>
      </c>
      <c r="I141" s="5">
        <v>3096</v>
      </c>
      <c r="J141" s="33">
        <v>1598870.66</v>
      </c>
    </row>
    <row r="142" spans="1:10" x14ac:dyDescent="0.25">
      <c r="A142" s="4" t="s">
        <v>53</v>
      </c>
      <c r="B142" s="7" t="s">
        <v>41</v>
      </c>
      <c r="C142" s="2">
        <v>57946</v>
      </c>
      <c r="D142" s="32">
        <v>18258344.02</v>
      </c>
      <c r="E142" s="5">
        <v>59582</v>
      </c>
      <c r="F142" s="33">
        <v>11989837.25</v>
      </c>
      <c r="G142" s="21">
        <f t="shared" si="40"/>
        <v>102.82331826182998</v>
      </c>
      <c r="H142" s="21">
        <f t="shared" si="41"/>
        <v>65.667714645240878</v>
      </c>
      <c r="I142" s="5">
        <v>49568</v>
      </c>
      <c r="J142" s="33">
        <v>19083177.260000002</v>
      </c>
    </row>
    <row r="143" spans="1:10" x14ac:dyDescent="0.25">
      <c r="A143" s="14">
        <v>5</v>
      </c>
      <c r="B143" s="18" t="s">
        <v>54</v>
      </c>
      <c r="C143" s="16">
        <f>C138+C139+C140+C141+C142</f>
        <v>72372</v>
      </c>
      <c r="D143" s="16">
        <f t="shared" ref="D143:F143" si="42">D138+D139+D140+D141+D142</f>
        <v>25892808.02</v>
      </c>
      <c r="E143" s="16">
        <f t="shared" si="42"/>
        <v>60289</v>
      </c>
      <c r="F143" s="16">
        <f t="shared" si="42"/>
        <v>13727419.689999999</v>
      </c>
      <c r="G143" s="21">
        <f t="shared" si="40"/>
        <v>83.304316586525175</v>
      </c>
      <c r="H143" s="21">
        <f t="shared" si="41"/>
        <v>53.016342141789842</v>
      </c>
      <c r="I143" s="39">
        <f>I138+I139+I140+I141+I142</f>
        <v>55550</v>
      </c>
      <c r="J143" s="39">
        <f>J138+J139+J140+J141+J142</f>
        <v>29730974.710000001</v>
      </c>
    </row>
    <row r="144" spans="1:10" x14ac:dyDescent="0.25">
      <c r="A144" s="14"/>
      <c r="B144" s="19" t="s">
        <v>55</v>
      </c>
      <c r="C144" s="16">
        <f>C134+C143</f>
        <v>914455</v>
      </c>
      <c r="D144" s="16">
        <f t="shared" ref="D144:F144" si="43">D134+D143</f>
        <v>136891504.10000002</v>
      </c>
      <c r="E144" s="16">
        <f t="shared" si="43"/>
        <v>433004</v>
      </c>
      <c r="F144" s="16">
        <f t="shared" si="43"/>
        <v>75859245.370000005</v>
      </c>
      <c r="G144" s="21">
        <f t="shared" si="40"/>
        <v>47.351045158044954</v>
      </c>
      <c r="H144" s="21">
        <f t="shared" si="41"/>
        <v>55.41559782598663</v>
      </c>
      <c r="I144" s="39">
        <f>I134+I143</f>
        <v>1083422</v>
      </c>
      <c r="J144" s="39">
        <f>J134+J143</f>
        <v>175980265.86000001</v>
      </c>
    </row>
    <row r="145" spans="1:10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</row>
    <row r="146" spans="1:10" x14ac:dyDescent="0.25">
      <c r="A146" s="55" t="s">
        <v>58</v>
      </c>
      <c r="B146" s="55"/>
      <c r="C146" s="55"/>
      <c r="D146" s="55"/>
      <c r="E146" s="55"/>
      <c r="F146" s="55"/>
      <c r="G146" s="55"/>
      <c r="H146" s="55"/>
      <c r="I146" s="55"/>
      <c r="J146" s="55"/>
    </row>
    <row r="147" spans="1:10" ht="31.5" customHeight="1" x14ac:dyDescent="0.25">
      <c r="A147" s="51" t="s">
        <v>1</v>
      </c>
      <c r="B147" s="47" t="s">
        <v>2</v>
      </c>
      <c r="C147" s="47" t="s">
        <v>3</v>
      </c>
      <c r="D147" s="47"/>
      <c r="E147" s="47" t="s">
        <v>4</v>
      </c>
      <c r="F147" s="47"/>
      <c r="G147" s="47" t="s">
        <v>5</v>
      </c>
      <c r="H147" s="47"/>
      <c r="I147" s="47" t="s">
        <v>6</v>
      </c>
      <c r="J147" s="47"/>
    </row>
    <row r="148" spans="1:10" x14ac:dyDescent="0.25">
      <c r="A148" s="51"/>
      <c r="B148" s="47"/>
      <c r="C148" s="4" t="s">
        <v>7</v>
      </c>
      <c r="D148" s="4" t="s">
        <v>8</v>
      </c>
      <c r="E148" s="4" t="s">
        <v>7</v>
      </c>
      <c r="F148" s="4" t="s">
        <v>8</v>
      </c>
      <c r="G148" s="4" t="s">
        <v>7</v>
      </c>
      <c r="H148" s="4" t="s">
        <v>8</v>
      </c>
      <c r="I148" s="4" t="s">
        <v>7</v>
      </c>
      <c r="J148" s="11" t="s">
        <v>8</v>
      </c>
    </row>
    <row r="149" spans="1:10" x14ac:dyDescent="0.25">
      <c r="A149" s="8">
        <v>1</v>
      </c>
      <c r="B149" s="12" t="s">
        <v>63</v>
      </c>
      <c r="C149" s="52"/>
      <c r="D149" s="52"/>
      <c r="E149" s="52"/>
      <c r="F149" s="52"/>
      <c r="G149" s="52"/>
      <c r="H149" s="52"/>
      <c r="I149" s="52"/>
      <c r="J149" s="52"/>
    </row>
    <row r="150" spans="1:10" x14ac:dyDescent="0.25">
      <c r="A150" s="14" t="s">
        <v>9</v>
      </c>
      <c r="B150" s="15" t="s">
        <v>10</v>
      </c>
      <c r="C150" s="16">
        <f>C151+C152+C153</f>
        <v>254577</v>
      </c>
      <c r="D150" s="16">
        <f t="shared" ref="D150:F150" si="44">D151+D152+D153</f>
        <v>39528326.969999999</v>
      </c>
      <c r="E150" s="16">
        <f t="shared" si="44"/>
        <v>219032</v>
      </c>
      <c r="F150" s="16">
        <f t="shared" si="44"/>
        <v>26962082.050000001</v>
      </c>
      <c r="G150" s="21">
        <f>E150/C150*100</f>
        <v>86.037623194554101</v>
      </c>
      <c r="H150" s="21">
        <f>F150/D150*100</f>
        <v>68.209519898129912</v>
      </c>
      <c r="I150" s="30">
        <f>I151+I152+I153</f>
        <v>671931</v>
      </c>
      <c r="J150" s="30">
        <f>J151+J152+J153</f>
        <v>45437785.270000003</v>
      </c>
    </row>
    <row r="151" spans="1:10" x14ac:dyDescent="0.25">
      <c r="A151" s="4" t="s">
        <v>11</v>
      </c>
      <c r="B151" s="6" t="s">
        <v>12</v>
      </c>
      <c r="C151" s="2">
        <v>234879</v>
      </c>
      <c r="D151" s="32">
        <v>25924016.32</v>
      </c>
      <c r="E151" s="34">
        <v>216764</v>
      </c>
      <c r="F151" s="35">
        <v>26146115.890000001</v>
      </c>
      <c r="G151" s="21">
        <f t="shared" ref="G151:G171" si="45">E151/C151*100</f>
        <v>92.287518254079757</v>
      </c>
      <c r="H151" s="21">
        <f t="shared" ref="H151:H171" si="46">F151/D151*100</f>
        <v>100.85673287371237</v>
      </c>
      <c r="I151" s="34">
        <v>665845</v>
      </c>
      <c r="J151" s="35">
        <v>42849304.880000003</v>
      </c>
    </row>
    <row r="152" spans="1:10" x14ac:dyDescent="0.25">
      <c r="A152" s="4" t="s">
        <v>13</v>
      </c>
      <c r="B152" s="6" t="s">
        <v>14</v>
      </c>
      <c r="C152" s="2">
        <v>4855</v>
      </c>
      <c r="D152" s="32">
        <v>1736206.32</v>
      </c>
      <c r="E152" s="5">
        <v>51</v>
      </c>
      <c r="F152" s="33">
        <v>468972.07</v>
      </c>
      <c r="G152" s="21">
        <f t="shared" si="45"/>
        <v>1.0504634397528321</v>
      </c>
      <c r="H152" s="21">
        <f t="shared" si="46"/>
        <v>27.011309923120198</v>
      </c>
      <c r="I152" s="5">
        <v>153</v>
      </c>
      <c r="J152" s="33">
        <v>744976.08</v>
      </c>
    </row>
    <row r="153" spans="1:10" x14ac:dyDescent="0.25">
      <c r="A153" s="4" t="s">
        <v>15</v>
      </c>
      <c r="B153" s="6" t="s">
        <v>16</v>
      </c>
      <c r="C153" s="2">
        <v>14843</v>
      </c>
      <c r="D153" s="32">
        <v>11868104.33</v>
      </c>
      <c r="E153" s="5">
        <v>2217</v>
      </c>
      <c r="F153" s="33">
        <v>346994.09</v>
      </c>
      <c r="G153" s="21">
        <f t="shared" si="45"/>
        <v>14.936333625277909</v>
      </c>
      <c r="H153" s="21">
        <f t="shared" si="46"/>
        <v>2.9237532831833475</v>
      </c>
      <c r="I153" s="5">
        <v>5933</v>
      </c>
      <c r="J153" s="33">
        <v>1843504.31</v>
      </c>
    </row>
    <row r="154" spans="1:10" ht="30" x14ac:dyDescent="0.25">
      <c r="A154" s="22"/>
      <c r="B154" s="23" t="s">
        <v>17</v>
      </c>
      <c r="C154" s="28">
        <v>688</v>
      </c>
      <c r="D154" s="44">
        <v>417270.95</v>
      </c>
      <c r="E154" s="5">
        <v>0</v>
      </c>
      <c r="F154" s="33">
        <v>0</v>
      </c>
      <c r="G154" s="21">
        <f t="shared" si="45"/>
        <v>0</v>
      </c>
      <c r="H154" s="21">
        <f t="shared" si="46"/>
        <v>0</v>
      </c>
      <c r="I154" s="5">
        <v>0</v>
      </c>
      <c r="J154" s="33">
        <v>0</v>
      </c>
    </row>
    <row r="155" spans="1:10" x14ac:dyDescent="0.25">
      <c r="A155" s="22"/>
      <c r="B155" s="23" t="s">
        <v>18</v>
      </c>
      <c r="C155" s="28">
        <v>140144</v>
      </c>
      <c r="D155" s="44">
        <v>18961148.199999999</v>
      </c>
      <c r="E155" s="5">
        <v>187379</v>
      </c>
      <c r="F155" s="33">
        <v>20792220.280000001</v>
      </c>
      <c r="G155" s="21">
        <f t="shared" si="45"/>
        <v>133.70461810708986</v>
      </c>
      <c r="H155" s="21">
        <f t="shared" si="46"/>
        <v>109.65696834751813</v>
      </c>
      <c r="I155" s="5">
        <v>587627</v>
      </c>
      <c r="J155" s="33">
        <v>33027975.100000001</v>
      </c>
    </row>
    <row r="156" spans="1:10" x14ac:dyDescent="0.25">
      <c r="A156" s="14" t="s">
        <v>19</v>
      </c>
      <c r="B156" s="17" t="s">
        <v>20</v>
      </c>
      <c r="C156" s="16">
        <f>C157+C158+C159+C160</f>
        <v>146115</v>
      </c>
      <c r="D156" s="16">
        <f t="shared" ref="D156:F156" si="47">D157+D158+D159+D160</f>
        <v>114030997</v>
      </c>
      <c r="E156" s="16">
        <f t="shared" si="47"/>
        <v>153367</v>
      </c>
      <c r="F156" s="16">
        <f t="shared" si="47"/>
        <v>51674351.590000004</v>
      </c>
      <c r="G156" s="21">
        <f t="shared" si="45"/>
        <v>104.96321390685419</v>
      </c>
      <c r="H156" s="21">
        <f t="shared" si="46"/>
        <v>45.316056992819242</v>
      </c>
      <c r="I156" s="31">
        <f>I157+I158+I159+I160</f>
        <v>483094</v>
      </c>
      <c r="J156" s="31">
        <f>J157+J158+J159+J160</f>
        <v>132758169.29999998</v>
      </c>
    </row>
    <row r="157" spans="1:10" x14ac:dyDescent="0.25">
      <c r="A157" s="4" t="s">
        <v>21</v>
      </c>
      <c r="B157" s="6" t="s">
        <v>22</v>
      </c>
      <c r="C157" s="2">
        <v>87031</v>
      </c>
      <c r="D157" s="32">
        <v>42168521</v>
      </c>
      <c r="E157" s="5">
        <v>151243</v>
      </c>
      <c r="F157" s="33">
        <v>46753565.060000002</v>
      </c>
      <c r="G157" s="21">
        <f t="shared" si="45"/>
        <v>173.78060691018143</v>
      </c>
      <c r="H157" s="21">
        <f t="shared" si="46"/>
        <v>110.87314411619987</v>
      </c>
      <c r="I157" s="5">
        <v>478325</v>
      </c>
      <c r="J157" s="33">
        <v>116887830.91</v>
      </c>
    </row>
    <row r="158" spans="1:10" x14ac:dyDescent="0.25">
      <c r="A158" s="4" t="s">
        <v>23</v>
      </c>
      <c r="B158" s="7" t="s">
        <v>24</v>
      </c>
      <c r="C158" s="2">
        <v>17221</v>
      </c>
      <c r="D158" s="32">
        <v>35066543</v>
      </c>
      <c r="E158" s="5">
        <v>1613</v>
      </c>
      <c r="F158" s="33">
        <v>4356828.13</v>
      </c>
      <c r="G158" s="21">
        <f t="shared" si="45"/>
        <v>9.3664711689216649</v>
      </c>
      <c r="H158" s="21">
        <f t="shared" si="46"/>
        <v>12.424458635685873</v>
      </c>
      <c r="I158" s="5">
        <v>3527</v>
      </c>
      <c r="J158" s="33">
        <v>12181595.49</v>
      </c>
    </row>
    <row r="159" spans="1:10" x14ac:dyDescent="0.25">
      <c r="A159" s="4" t="s">
        <v>25</v>
      </c>
      <c r="B159" s="7" t="s">
        <v>26</v>
      </c>
      <c r="C159" s="2">
        <v>11554</v>
      </c>
      <c r="D159" s="32">
        <v>23549831</v>
      </c>
      <c r="E159" s="5">
        <v>509</v>
      </c>
      <c r="F159" s="33">
        <v>557958.40000000002</v>
      </c>
      <c r="G159" s="21">
        <f t="shared" si="45"/>
        <v>4.405400727020945</v>
      </c>
      <c r="H159" s="21">
        <f t="shared" si="46"/>
        <v>2.3692671085410337</v>
      </c>
      <c r="I159" s="5">
        <v>1239</v>
      </c>
      <c r="J159" s="33">
        <v>3666223.6</v>
      </c>
    </row>
    <row r="160" spans="1:10" x14ac:dyDescent="0.25">
      <c r="A160" s="4" t="s">
        <v>27</v>
      </c>
      <c r="B160" s="7" t="s">
        <v>28</v>
      </c>
      <c r="C160" s="2">
        <v>30309</v>
      </c>
      <c r="D160" s="32">
        <v>13246102</v>
      </c>
      <c r="E160" s="5">
        <v>2</v>
      </c>
      <c r="F160" s="33">
        <v>6000</v>
      </c>
      <c r="G160" s="21">
        <f t="shared" si="45"/>
        <v>6.5987000560889502E-3</v>
      </c>
      <c r="H160" s="21">
        <f t="shared" si="46"/>
        <v>4.5296344539699301E-2</v>
      </c>
      <c r="I160" s="5">
        <v>3</v>
      </c>
      <c r="J160" s="33">
        <v>22519.3</v>
      </c>
    </row>
    <row r="161" spans="1:10" x14ac:dyDescent="0.25">
      <c r="A161" s="22"/>
      <c r="B161" s="25" t="s">
        <v>29</v>
      </c>
      <c r="C161" s="28">
        <v>2361</v>
      </c>
      <c r="D161" s="44">
        <v>1222904.95</v>
      </c>
      <c r="E161" s="5">
        <v>0</v>
      </c>
      <c r="F161" s="33">
        <v>0</v>
      </c>
      <c r="G161" s="21">
        <f t="shared" si="45"/>
        <v>0</v>
      </c>
      <c r="H161" s="21">
        <f t="shared" si="46"/>
        <v>0</v>
      </c>
      <c r="I161" s="5">
        <v>0</v>
      </c>
      <c r="J161" s="33">
        <v>0</v>
      </c>
    </row>
    <row r="162" spans="1:10" x14ac:dyDescent="0.25">
      <c r="A162" s="4" t="s">
        <v>30</v>
      </c>
      <c r="B162" s="6" t="s">
        <v>31</v>
      </c>
      <c r="C162" s="2">
        <v>14822</v>
      </c>
      <c r="D162" s="32">
        <v>4218258</v>
      </c>
      <c r="E162" s="5">
        <v>0</v>
      </c>
      <c r="F162" s="33">
        <v>0</v>
      </c>
      <c r="G162" s="21">
        <f t="shared" si="45"/>
        <v>0</v>
      </c>
      <c r="H162" s="21">
        <f t="shared" si="46"/>
        <v>0</v>
      </c>
      <c r="I162" s="5">
        <v>0</v>
      </c>
      <c r="J162" s="33">
        <v>0</v>
      </c>
    </row>
    <row r="163" spans="1:10" x14ac:dyDescent="0.25">
      <c r="A163" s="4" t="s">
        <v>32</v>
      </c>
      <c r="B163" s="6" t="s">
        <v>33</v>
      </c>
      <c r="C163" s="2">
        <v>5975</v>
      </c>
      <c r="D163" s="32">
        <v>552942</v>
      </c>
      <c r="E163" s="5">
        <v>2</v>
      </c>
      <c r="F163" s="33">
        <v>278.60000000000002</v>
      </c>
      <c r="G163" s="21">
        <f t="shared" si="45"/>
        <v>3.3472803347280339E-2</v>
      </c>
      <c r="H163" s="21">
        <f t="shared" si="46"/>
        <v>5.038503134144269E-2</v>
      </c>
      <c r="I163" s="5">
        <v>1</v>
      </c>
      <c r="J163" s="33">
        <v>809.89</v>
      </c>
    </row>
    <row r="164" spans="1:10" x14ac:dyDescent="0.25">
      <c r="A164" s="4" t="s">
        <v>34</v>
      </c>
      <c r="B164" s="6" t="s">
        <v>35</v>
      </c>
      <c r="C164" s="2">
        <v>12596</v>
      </c>
      <c r="D164" s="32">
        <v>18862878</v>
      </c>
      <c r="E164" s="5">
        <v>27473</v>
      </c>
      <c r="F164" s="33">
        <v>14797430.24</v>
      </c>
      <c r="G164" s="21">
        <f t="shared" si="45"/>
        <v>218.10892346776757</v>
      </c>
      <c r="H164" s="21">
        <f t="shared" si="46"/>
        <v>78.447362274198028</v>
      </c>
      <c r="I164" s="5">
        <v>98907</v>
      </c>
      <c r="J164" s="33">
        <v>47108389.850000001</v>
      </c>
    </row>
    <row r="165" spans="1:10" x14ac:dyDescent="0.25">
      <c r="A165" s="4" t="s">
        <v>36</v>
      </c>
      <c r="B165" s="6" t="s">
        <v>37</v>
      </c>
      <c r="C165" s="2">
        <v>17151</v>
      </c>
      <c r="D165" s="32">
        <v>2418075</v>
      </c>
      <c r="E165" s="5">
        <v>0</v>
      </c>
      <c r="F165" s="33">
        <v>0</v>
      </c>
      <c r="G165" s="21">
        <f t="shared" si="45"/>
        <v>0</v>
      </c>
      <c r="H165" s="21">
        <f t="shared" si="46"/>
        <v>0</v>
      </c>
      <c r="I165" s="5">
        <v>7</v>
      </c>
      <c r="J165" s="33">
        <v>105.16</v>
      </c>
    </row>
    <row r="166" spans="1:10" x14ac:dyDescent="0.25">
      <c r="A166" s="4" t="s">
        <v>38</v>
      </c>
      <c r="B166" s="6" t="s">
        <v>39</v>
      </c>
      <c r="C166" s="2">
        <v>12779</v>
      </c>
      <c r="D166" s="32">
        <v>1337501</v>
      </c>
      <c r="E166" s="5">
        <v>2</v>
      </c>
      <c r="F166" s="33">
        <v>161440.85</v>
      </c>
      <c r="G166" s="21">
        <f t="shared" si="45"/>
        <v>1.5650676891775569E-2</v>
      </c>
      <c r="H166" s="21">
        <f t="shared" si="46"/>
        <v>12.070334900684186</v>
      </c>
      <c r="I166" s="5">
        <v>4</v>
      </c>
      <c r="J166" s="33">
        <v>263743.76</v>
      </c>
    </row>
    <row r="167" spans="1:10" x14ac:dyDescent="0.25">
      <c r="A167" s="4" t="s">
        <v>40</v>
      </c>
      <c r="B167" s="6" t="s">
        <v>41</v>
      </c>
      <c r="C167" s="2">
        <v>233841</v>
      </c>
      <c r="D167" s="32">
        <v>19058518</v>
      </c>
      <c r="E167" s="5">
        <v>177006</v>
      </c>
      <c r="F167" s="33">
        <v>11562838.970000001</v>
      </c>
      <c r="G167" s="21">
        <f t="shared" si="45"/>
        <v>75.695023541637269</v>
      </c>
      <c r="H167" s="21">
        <f t="shared" si="46"/>
        <v>60.67018941346857</v>
      </c>
      <c r="I167" s="5">
        <v>506053</v>
      </c>
      <c r="J167" s="33">
        <v>18856105.609999999</v>
      </c>
    </row>
    <row r="168" spans="1:10" x14ac:dyDescent="0.25">
      <c r="A168" s="22"/>
      <c r="B168" s="26" t="s">
        <v>42</v>
      </c>
      <c r="C168" s="28">
        <v>5280</v>
      </c>
      <c r="D168" s="44">
        <v>1979200.5</v>
      </c>
      <c r="E168" s="5">
        <v>0</v>
      </c>
      <c r="F168" s="33">
        <v>0</v>
      </c>
      <c r="G168" s="21">
        <f t="shared" si="45"/>
        <v>0</v>
      </c>
      <c r="H168" s="21">
        <f t="shared" si="46"/>
        <v>0</v>
      </c>
      <c r="I168" s="5">
        <v>0</v>
      </c>
      <c r="J168" s="33">
        <v>0</v>
      </c>
    </row>
    <row r="169" spans="1:10" x14ac:dyDescent="0.25">
      <c r="A169" s="14">
        <v>2</v>
      </c>
      <c r="B169" s="15" t="s">
        <v>43</v>
      </c>
      <c r="C169" s="16">
        <f>C150+C156+C162+C163+C164+C165+C166+C167</f>
        <v>697856</v>
      </c>
      <c r="D169" s="16">
        <f t="shared" ref="D169:F169" si="48">D150+D156+D162+D163+D164+D165+D166+D167</f>
        <v>200007495.97</v>
      </c>
      <c r="E169" s="16">
        <f t="shared" si="48"/>
        <v>576882</v>
      </c>
      <c r="F169" s="16">
        <f t="shared" si="48"/>
        <v>105158422.29999998</v>
      </c>
      <c r="G169" s="21">
        <f t="shared" si="45"/>
        <v>82.66490508070433</v>
      </c>
      <c r="H169" s="21">
        <f t="shared" si="46"/>
        <v>52.577240562910276</v>
      </c>
      <c r="I169" s="39">
        <f>I150+I156+I162+I163+I164+I165+I166+I167</f>
        <v>1759997</v>
      </c>
      <c r="J169" s="39">
        <f>J150+J156+J162+J163+J164+J165+J166+J167</f>
        <v>244425108.83999997</v>
      </c>
    </row>
    <row r="170" spans="1:10" x14ac:dyDescent="0.25">
      <c r="A170" s="4">
        <v>3</v>
      </c>
      <c r="B170" s="9" t="s">
        <v>44</v>
      </c>
      <c r="C170" s="2">
        <v>224987</v>
      </c>
      <c r="D170" s="32">
        <v>43384718.219999999</v>
      </c>
      <c r="E170" s="5">
        <v>415899</v>
      </c>
      <c r="F170" s="33">
        <v>35895255.170000002</v>
      </c>
      <c r="G170" s="21">
        <f t="shared" si="45"/>
        <v>184.85468049265069</v>
      </c>
      <c r="H170" s="21">
        <f t="shared" si="46"/>
        <v>82.737094172142349</v>
      </c>
      <c r="I170" s="5">
        <v>1351021</v>
      </c>
      <c r="J170" s="33">
        <v>66340084.280000001</v>
      </c>
    </row>
    <row r="171" spans="1:10" x14ac:dyDescent="0.25">
      <c r="A171" s="22"/>
      <c r="B171" s="27" t="s">
        <v>45</v>
      </c>
      <c r="C171" s="45">
        <v>65578</v>
      </c>
      <c r="D171" s="46">
        <v>15321332.74</v>
      </c>
      <c r="E171" s="36">
        <v>267473</v>
      </c>
      <c r="F171" s="37">
        <v>17820964.91</v>
      </c>
      <c r="G171" s="21">
        <f t="shared" si="45"/>
        <v>407.87001738387875</v>
      </c>
      <c r="H171" s="21">
        <f t="shared" si="46"/>
        <v>116.31471760595677</v>
      </c>
      <c r="I171" s="36">
        <v>1013341</v>
      </c>
      <c r="J171" s="37">
        <v>32104331.600000001</v>
      </c>
    </row>
    <row r="172" spans="1:10" x14ac:dyDescent="0.25">
      <c r="A172" s="8">
        <v>4</v>
      </c>
      <c r="B172" s="12" t="s">
        <v>64</v>
      </c>
      <c r="C172" s="52"/>
      <c r="D172" s="52"/>
      <c r="E172" s="52"/>
      <c r="F172" s="52"/>
      <c r="G172" s="52"/>
      <c r="H172" s="52"/>
      <c r="I172" s="52"/>
      <c r="J172" s="52"/>
    </row>
    <row r="173" spans="1:10" x14ac:dyDescent="0.25">
      <c r="A173" s="4" t="s">
        <v>46</v>
      </c>
      <c r="B173" s="7" t="s">
        <v>47</v>
      </c>
      <c r="C173" s="2">
        <v>271</v>
      </c>
      <c r="D173" s="32">
        <v>1343917</v>
      </c>
      <c r="E173" s="5">
        <v>0</v>
      </c>
      <c r="F173" s="33">
        <v>0</v>
      </c>
      <c r="G173" s="21">
        <f t="shared" ref="G173" si="49">E173/C173*100</f>
        <v>0</v>
      </c>
      <c r="H173" s="21">
        <f t="shared" ref="H173" si="50">F173/D173*100</f>
        <v>0</v>
      </c>
      <c r="I173" s="5">
        <v>0</v>
      </c>
      <c r="J173" s="33">
        <v>0</v>
      </c>
    </row>
    <row r="174" spans="1:10" x14ac:dyDescent="0.25">
      <c r="A174" s="4" t="s">
        <v>48</v>
      </c>
      <c r="B174" s="7" t="s">
        <v>33</v>
      </c>
      <c r="C174" s="2">
        <v>440</v>
      </c>
      <c r="D174" s="32">
        <v>675875</v>
      </c>
      <c r="E174" s="5">
        <v>0</v>
      </c>
      <c r="F174" s="33">
        <v>0</v>
      </c>
      <c r="G174" s="21">
        <f t="shared" ref="G174:G179" si="51">E174/C174*100</f>
        <v>0</v>
      </c>
      <c r="H174" s="21">
        <f t="shared" ref="H174:H179" si="52">F174/D174*100</f>
        <v>0</v>
      </c>
      <c r="I174" s="5">
        <v>0</v>
      </c>
      <c r="J174" s="33">
        <v>0</v>
      </c>
    </row>
    <row r="175" spans="1:10" x14ac:dyDescent="0.25">
      <c r="A175" s="4" t="s">
        <v>49</v>
      </c>
      <c r="B175" s="7" t="s">
        <v>50</v>
      </c>
      <c r="C175" s="2">
        <v>14689</v>
      </c>
      <c r="D175" s="32">
        <v>32166366</v>
      </c>
      <c r="E175" s="5">
        <v>3923</v>
      </c>
      <c r="F175" s="33">
        <v>5223498.05</v>
      </c>
      <c r="G175" s="21">
        <f t="shared" si="51"/>
        <v>26.707059704540814</v>
      </c>
      <c r="H175" s="21">
        <f t="shared" si="52"/>
        <v>16.239005829878327</v>
      </c>
      <c r="I175" s="5">
        <v>15479</v>
      </c>
      <c r="J175" s="33">
        <v>19608885.309999999</v>
      </c>
    </row>
    <row r="176" spans="1:10" x14ac:dyDescent="0.25">
      <c r="A176" s="4" t="s">
        <v>51</v>
      </c>
      <c r="B176" s="7" t="s">
        <v>52</v>
      </c>
      <c r="C176" s="2">
        <v>24734</v>
      </c>
      <c r="D176" s="32">
        <v>12446011</v>
      </c>
      <c r="E176" s="5">
        <v>237164</v>
      </c>
      <c r="F176" s="33">
        <v>122163.26</v>
      </c>
      <c r="G176" s="21">
        <f t="shared" si="51"/>
        <v>958.85825179914286</v>
      </c>
      <c r="H176" s="21">
        <f t="shared" si="52"/>
        <v>0.98154549276872716</v>
      </c>
      <c r="I176" s="5">
        <v>282909</v>
      </c>
      <c r="J176" s="33">
        <v>4312047.8600000003</v>
      </c>
    </row>
    <row r="177" spans="1:10" x14ac:dyDescent="0.25">
      <c r="A177" s="4" t="s">
        <v>53</v>
      </c>
      <c r="B177" s="7" t="s">
        <v>41</v>
      </c>
      <c r="C177" s="2">
        <v>1226883</v>
      </c>
      <c r="D177" s="32">
        <v>904470271</v>
      </c>
      <c r="E177" s="5">
        <v>153196</v>
      </c>
      <c r="F177" s="33">
        <v>88943323.319999993</v>
      </c>
      <c r="G177" s="21">
        <f t="shared" si="51"/>
        <v>12.486602226944216</v>
      </c>
      <c r="H177" s="21">
        <f t="shared" si="52"/>
        <v>9.8337475726717383</v>
      </c>
      <c r="I177" s="5">
        <v>323426</v>
      </c>
      <c r="J177" s="33">
        <v>161829888.06</v>
      </c>
    </row>
    <row r="178" spans="1:10" x14ac:dyDescent="0.25">
      <c r="A178" s="14">
        <v>5</v>
      </c>
      <c r="B178" s="18" t="s">
        <v>54</v>
      </c>
      <c r="C178" s="16">
        <f>C173+C174+C175+C176+C177</f>
        <v>1267017</v>
      </c>
      <c r="D178" s="16">
        <f t="shared" ref="D178:F178" si="53">D173+D174+D175+D176+D177</f>
        <v>951102440</v>
      </c>
      <c r="E178" s="16">
        <f t="shared" si="53"/>
        <v>394283</v>
      </c>
      <c r="F178" s="16">
        <f t="shared" si="53"/>
        <v>94288984.629999995</v>
      </c>
      <c r="G178" s="21">
        <f t="shared" si="51"/>
        <v>31.118998403336342</v>
      </c>
      <c r="H178" s="21">
        <f t="shared" si="52"/>
        <v>9.9136518491110159</v>
      </c>
      <c r="I178" s="39">
        <f>I173+I174+I175+I176+I177</f>
        <v>621814</v>
      </c>
      <c r="J178" s="39">
        <f>J173+J174+J175+J176+J177</f>
        <v>185750821.22999999</v>
      </c>
    </row>
    <row r="179" spans="1:10" x14ac:dyDescent="0.25">
      <c r="A179" s="14"/>
      <c r="B179" s="19" t="s">
        <v>55</v>
      </c>
      <c r="C179" s="16">
        <f>C169+C178</f>
        <v>1964873</v>
      </c>
      <c r="D179" s="16">
        <f t="shared" ref="D179:F179" si="54">D169+D178</f>
        <v>1151109935.97</v>
      </c>
      <c r="E179" s="16">
        <f t="shared" si="54"/>
        <v>971165</v>
      </c>
      <c r="F179" s="16">
        <f t="shared" si="54"/>
        <v>199447406.92999998</v>
      </c>
      <c r="G179" s="21">
        <f t="shared" si="51"/>
        <v>49.426349692830016</v>
      </c>
      <c r="H179" s="21">
        <f t="shared" si="52"/>
        <v>17.326529873268154</v>
      </c>
      <c r="I179" s="39">
        <f>I169+I178</f>
        <v>2381811</v>
      </c>
      <c r="J179" s="39">
        <f>J169+J178</f>
        <v>430175930.06999993</v>
      </c>
    </row>
    <row r="180" spans="1:10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</row>
    <row r="181" spans="1:10" x14ac:dyDescent="0.25">
      <c r="A181" s="55" t="s">
        <v>67</v>
      </c>
      <c r="B181" s="55"/>
      <c r="C181" s="55"/>
      <c r="D181" s="55"/>
      <c r="E181" s="55"/>
      <c r="F181" s="55"/>
      <c r="G181" s="55"/>
      <c r="H181" s="55"/>
      <c r="I181" s="55"/>
      <c r="J181" s="55"/>
    </row>
    <row r="182" spans="1:10" ht="30.75" customHeight="1" x14ac:dyDescent="0.25">
      <c r="A182" s="51" t="s">
        <v>1</v>
      </c>
      <c r="B182" s="47" t="s">
        <v>2</v>
      </c>
      <c r="C182" s="47" t="s">
        <v>3</v>
      </c>
      <c r="D182" s="47"/>
      <c r="E182" s="47" t="s">
        <v>4</v>
      </c>
      <c r="F182" s="47"/>
      <c r="G182" s="47" t="s">
        <v>5</v>
      </c>
      <c r="H182" s="47"/>
      <c r="I182" s="47" t="s">
        <v>6</v>
      </c>
      <c r="J182" s="47"/>
    </row>
    <row r="183" spans="1:10" x14ac:dyDescent="0.25">
      <c r="A183" s="51"/>
      <c r="B183" s="47"/>
      <c r="C183" s="4" t="s">
        <v>7</v>
      </c>
      <c r="D183" s="4" t="s">
        <v>8</v>
      </c>
      <c r="E183" s="4" t="s">
        <v>7</v>
      </c>
      <c r="F183" s="4" t="s">
        <v>8</v>
      </c>
      <c r="G183" s="4" t="s">
        <v>7</v>
      </c>
      <c r="H183" s="4" t="s">
        <v>8</v>
      </c>
      <c r="I183" s="4" t="s">
        <v>7</v>
      </c>
      <c r="J183" s="11" t="s">
        <v>8</v>
      </c>
    </row>
    <row r="184" spans="1:10" x14ac:dyDescent="0.25">
      <c r="A184" s="8">
        <v>1</v>
      </c>
      <c r="B184" s="12" t="s">
        <v>63</v>
      </c>
      <c r="C184" s="52"/>
      <c r="D184" s="52"/>
      <c r="E184" s="52"/>
      <c r="F184" s="52"/>
      <c r="G184" s="52"/>
      <c r="H184" s="52"/>
      <c r="I184" s="52"/>
      <c r="J184" s="52"/>
    </row>
    <row r="185" spans="1:10" x14ac:dyDescent="0.25">
      <c r="A185" s="14" t="s">
        <v>9</v>
      </c>
      <c r="B185" s="15" t="s">
        <v>10</v>
      </c>
      <c r="C185" s="16">
        <f>C186+C187+C188</f>
        <v>10275</v>
      </c>
      <c r="D185" s="16">
        <f t="shared" ref="D185:F185" si="55">D186+D187+D188</f>
        <v>3472862</v>
      </c>
      <c r="E185" s="16">
        <f t="shared" si="55"/>
        <v>35149</v>
      </c>
      <c r="F185" s="16">
        <f t="shared" si="55"/>
        <v>25999219.18</v>
      </c>
      <c r="G185" s="21">
        <f>E185/C185*100</f>
        <v>342.08272506082722</v>
      </c>
      <c r="H185" s="21">
        <f>F185/D185*100</f>
        <v>748.63957105119641</v>
      </c>
      <c r="I185" s="30">
        <f>I186+I187+I188</f>
        <v>149888</v>
      </c>
      <c r="J185" s="31">
        <f>J186+J187+J188</f>
        <v>54336824.189999998</v>
      </c>
    </row>
    <row r="186" spans="1:10" x14ac:dyDescent="0.25">
      <c r="A186" s="4" t="s">
        <v>11</v>
      </c>
      <c r="B186" s="6" t="s">
        <v>12</v>
      </c>
      <c r="C186" s="2">
        <v>4179</v>
      </c>
      <c r="D186" s="32">
        <v>773200</v>
      </c>
      <c r="E186" s="34">
        <v>34891</v>
      </c>
      <c r="F186" s="35">
        <v>19265180.5</v>
      </c>
      <c r="G186" s="21">
        <f t="shared" ref="G186:G206" si="56">E186/C186*100</f>
        <v>834.91265853074901</v>
      </c>
      <c r="H186" s="21">
        <f t="shared" ref="H186:H206" si="57">F186/D186*100</f>
        <v>2491.6167227108122</v>
      </c>
      <c r="I186" s="34">
        <v>149836</v>
      </c>
      <c r="J186" s="35">
        <v>53328252</v>
      </c>
    </row>
    <row r="187" spans="1:10" x14ac:dyDescent="0.25">
      <c r="A187" s="4" t="s">
        <v>13</v>
      </c>
      <c r="B187" s="6" t="s">
        <v>14</v>
      </c>
      <c r="C187" s="2">
        <v>13</v>
      </c>
      <c r="D187" s="32">
        <v>30933</v>
      </c>
      <c r="E187" s="5">
        <v>4</v>
      </c>
      <c r="F187" s="33">
        <v>89822.07</v>
      </c>
      <c r="G187" s="21">
        <f t="shared" si="56"/>
        <v>30.76923076923077</v>
      </c>
      <c r="H187" s="21">
        <f t="shared" si="57"/>
        <v>290.3762001745709</v>
      </c>
      <c r="I187" s="5">
        <v>0</v>
      </c>
      <c r="J187" s="33">
        <v>0</v>
      </c>
    </row>
    <row r="188" spans="1:10" x14ac:dyDescent="0.25">
      <c r="A188" s="4" t="s">
        <v>15</v>
      </c>
      <c r="B188" s="6" t="s">
        <v>16</v>
      </c>
      <c r="C188" s="2">
        <v>6083</v>
      </c>
      <c r="D188" s="32">
        <v>2668729</v>
      </c>
      <c r="E188" s="5">
        <v>254</v>
      </c>
      <c r="F188" s="33">
        <v>6644216.6100000003</v>
      </c>
      <c r="G188" s="21">
        <f t="shared" si="56"/>
        <v>4.1755712641788589</v>
      </c>
      <c r="H188" s="21">
        <f t="shared" si="57"/>
        <v>248.9655791202479</v>
      </c>
      <c r="I188" s="5">
        <v>52</v>
      </c>
      <c r="J188" s="33">
        <v>1008572.19</v>
      </c>
    </row>
    <row r="189" spans="1:10" ht="30" x14ac:dyDescent="0.25">
      <c r="A189" s="22"/>
      <c r="B189" s="23" t="s">
        <v>17</v>
      </c>
      <c r="C189" s="28">
        <v>381</v>
      </c>
      <c r="D189" s="44">
        <v>194579.35</v>
      </c>
      <c r="E189" s="5">
        <v>0</v>
      </c>
      <c r="F189" s="33">
        <v>0</v>
      </c>
      <c r="G189" s="21">
        <f t="shared" si="56"/>
        <v>0</v>
      </c>
      <c r="H189" s="21">
        <f t="shared" si="57"/>
        <v>0</v>
      </c>
      <c r="I189" s="5">
        <v>0</v>
      </c>
      <c r="J189" s="33">
        <v>0</v>
      </c>
    </row>
    <row r="190" spans="1:10" x14ac:dyDescent="0.25">
      <c r="A190" s="22"/>
      <c r="B190" s="23" t="s">
        <v>18</v>
      </c>
      <c r="C190" s="28">
        <v>4021</v>
      </c>
      <c r="D190" s="44">
        <v>1206123.3999999999</v>
      </c>
      <c r="E190" s="5">
        <v>2209</v>
      </c>
      <c r="F190" s="33">
        <v>21798061.390000001</v>
      </c>
      <c r="G190" s="21">
        <f t="shared" si="56"/>
        <v>54.936582939567266</v>
      </c>
      <c r="H190" s="21">
        <f t="shared" si="57"/>
        <v>1807.2828526500689</v>
      </c>
      <c r="I190" s="5">
        <v>4939</v>
      </c>
      <c r="J190" s="33">
        <v>45747386.759999998</v>
      </c>
    </row>
    <row r="191" spans="1:10" x14ac:dyDescent="0.25">
      <c r="A191" s="14" t="s">
        <v>19</v>
      </c>
      <c r="B191" s="17" t="s">
        <v>20</v>
      </c>
      <c r="C191" s="16">
        <f>C192+C193+C194+C195</f>
        <v>10035</v>
      </c>
      <c r="D191" s="16">
        <f>D192+D193+D194+D195</f>
        <v>22521780</v>
      </c>
      <c r="E191" s="16">
        <f>E192+E193+E194+E195</f>
        <v>53950</v>
      </c>
      <c r="F191" s="16">
        <f>F192+F193+F194+F195</f>
        <v>172796502.42000002</v>
      </c>
      <c r="G191" s="21">
        <f t="shared" si="56"/>
        <v>537.61833582461384</v>
      </c>
      <c r="H191" s="21">
        <f t="shared" si="57"/>
        <v>767.24176517131423</v>
      </c>
      <c r="I191" s="31">
        <f>I192+I193+I194+I195</f>
        <v>21209</v>
      </c>
      <c r="J191" s="31">
        <f>J192+J193+J194+J195</f>
        <v>53559267.539999999</v>
      </c>
    </row>
    <row r="192" spans="1:10" x14ac:dyDescent="0.25">
      <c r="A192" s="4" t="s">
        <v>21</v>
      </c>
      <c r="B192" s="6" t="s">
        <v>22</v>
      </c>
      <c r="C192" s="2">
        <v>3044</v>
      </c>
      <c r="D192" s="32">
        <v>5642747</v>
      </c>
      <c r="E192" s="5">
        <v>8648</v>
      </c>
      <c r="F192" s="33">
        <v>24962738.559999999</v>
      </c>
      <c r="G192" s="21">
        <f t="shared" si="56"/>
        <v>284.09986859395531</v>
      </c>
      <c r="H192" s="21">
        <f t="shared" si="57"/>
        <v>442.38628029929396</v>
      </c>
      <c r="I192" s="5">
        <v>19723</v>
      </c>
      <c r="J192" s="33">
        <v>23662731.25</v>
      </c>
    </row>
    <row r="193" spans="1:10" x14ac:dyDescent="0.25">
      <c r="A193" s="4" t="s">
        <v>23</v>
      </c>
      <c r="B193" s="7" t="s">
        <v>24</v>
      </c>
      <c r="C193" s="2">
        <v>1793</v>
      </c>
      <c r="D193" s="32">
        <v>8114348</v>
      </c>
      <c r="E193" s="5">
        <v>21286</v>
      </c>
      <c r="F193" s="33">
        <v>69652394.859999999</v>
      </c>
      <c r="G193" s="21">
        <f t="shared" si="56"/>
        <v>1187.1723368655885</v>
      </c>
      <c r="H193" s="21">
        <f t="shared" si="57"/>
        <v>858.38560115982204</v>
      </c>
      <c r="I193" s="5">
        <v>894</v>
      </c>
      <c r="J193" s="33">
        <v>14665582.720000001</v>
      </c>
    </row>
    <row r="194" spans="1:10" x14ac:dyDescent="0.25">
      <c r="A194" s="4" t="s">
        <v>25</v>
      </c>
      <c r="B194" s="7" t="s">
        <v>26</v>
      </c>
      <c r="C194" s="2">
        <v>1060</v>
      </c>
      <c r="D194" s="32">
        <v>3771812</v>
      </c>
      <c r="E194" s="5">
        <v>24016</v>
      </c>
      <c r="F194" s="33">
        <v>78181369</v>
      </c>
      <c r="G194" s="21">
        <f t="shared" si="56"/>
        <v>2265.6603773584907</v>
      </c>
      <c r="H194" s="21">
        <f t="shared" si="57"/>
        <v>2072.7801120522445</v>
      </c>
      <c r="I194" s="5">
        <v>592</v>
      </c>
      <c r="J194" s="33">
        <v>15230953.57</v>
      </c>
    </row>
    <row r="195" spans="1:10" x14ac:dyDescent="0.25">
      <c r="A195" s="4" t="s">
        <v>27</v>
      </c>
      <c r="B195" s="7" t="s">
        <v>28</v>
      </c>
      <c r="C195" s="2">
        <v>4138</v>
      </c>
      <c r="D195" s="32">
        <v>4992873</v>
      </c>
      <c r="E195" s="5">
        <v>0</v>
      </c>
      <c r="F195" s="33">
        <v>0</v>
      </c>
      <c r="G195" s="21">
        <f t="shared" si="56"/>
        <v>0</v>
      </c>
      <c r="H195" s="21">
        <f t="shared" si="57"/>
        <v>0</v>
      </c>
      <c r="I195" s="5">
        <v>0</v>
      </c>
      <c r="J195" s="33">
        <v>0</v>
      </c>
    </row>
    <row r="196" spans="1:10" x14ac:dyDescent="0.25">
      <c r="A196" s="22"/>
      <c r="B196" s="25" t="s">
        <v>29</v>
      </c>
      <c r="C196" s="28">
        <v>1299</v>
      </c>
      <c r="D196" s="44">
        <v>653295.94999999995</v>
      </c>
      <c r="E196" s="5">
        <v>0</v>
      </c>
      <c r="F196" s="33">
        <v>0</v>
      </c>
      <c r="G196" s="21">
        <f t="shared" si="56"/>
        <v>0</v>
      </c>
      <c r="H196" s="21">
        <f t="shared" si="57"/>
        <v>0</v>
      </c>
      <c r="I196" s="5">
        <v>0</v>
      </c>
      <c r="J196" s="33">
        <v>0</v>
      </c>
    </row>
    <row r="197" spans="1:10" x14ac:dyDescent="0.25">
      <c r="A197" s="4" t="s">
        <v>30</v>
      </c>
      <c r="B197" s="6" t="s">
        <v>31</v>
      </c>
      <c r="C197" s="2">
        <v>115</v>
      </c>
      <c r="D197" s="32">
        <v>2290173</v>
      </c>
      <c r="E197" s="5">
        <v>0</v>
      </c>
      <c r="F197" s="33">
        <v>0</v>
      </c>
      <c r="G197" s="21">
        <f t="shared" si="56"/>
        <v>0</v>
      </c>
      <c r="H197" s="21">
        <f t="shared" si="57"/>
        <v>0</v>
      </c>
      <c r="I197" s="5">
        <v>0</v>
      </c>
      <c r="J197" s="33">
        <v>0</v>
      </c>
    </row>
    <row r="198" spans="1:10" x14ac:dyDescent="0.25">
      <c r="A198" s="4" t="s">
        <v>32</v>
      </c>
      <c r="B198" s="6" t="s">
        <v>33</v>
      </c>
      <c r="C198" s="2">
        <v>53</v>
      </c>
      <c r="D198" s="32">
        <v>13977</v>
      </c>
      <c r="E198" s="5">
        <v>0</v>
      </c>
      <c r="F198" s="33">
        <v>0</v>
      </c>
      <c r="G198" s="21">
        <f t="shared" si="56"/>
        <v>0</v>
      </c>
      <c r="H198" s="21">
        <f t="shared" si="57"/>
        <v>0</v>
      </c>
      <c r="I198" s="5">
        <v>1</v>
      </c>
      <c r="J198" s="33">
        <v>356.21</v>
      </c>
    </row>
    <row r="199" spans="1:10" x14ac:dyDescent="0.25">
      <c r="A199" s="4" t="s">
        <v>34</v>
      </c>
      <c r="B199" s="6" t="s">
        <v>35</v>
      </c>
      <c r="C199" s="2">
        <v>93</v>
      </c>
      <c r="D199" s="32">
        <v>176061</v>
      </c>
      <c r="E199" s="5">
        <v>0</v>
      </c>
      <c r="F199" s="33">
        <v>0</v>
      </c>
      <c r="G199" s="21">
        <f t="shared" si="56"/>
        <v>0</v>
      </c>
      <c r="H199" s="21">
        <f t="shared" si="57"/>
        <v>0</v>
      </c>
      <c r="I199" s="5">
        <v>4721</v>
      </c>
      <c r="J199" s="33">
        <v>7329772.2000000002</v>
      </c>
    </row>
    <row r="200" spans="1:10" x14ac:dyDescent="0.25">
      <c r="A200" s="4" t="s">
        <v>36</v>
      </c>
      <c r="B200" s="6" t="s">
        <v>37</v>
      </c>
      <c r="C200" s="2">
        <v>102</v>
      </c>
      <c r="D200" s="32">
        <v>37316</v>
      </c>
      <c r="E200" s="5">
        <v>0</v>
      </c>
      <c r="F200" s="33">
        <v>0</v>
      </c>
      <c r="G200" s="21">
        <f t="shared" si="56"/>
        <v>0</v>
      </c>
      <c r="H200" s="21">
        <f t="shared" si="57"/>
        <v>0</v>
      </c>
      <c r="I200" s="5">
        <v>243</v>
      </c>
      <c r="J200" s="33">
        <v>91799.44</v>
      </c>
    </row>
    <row r="201" spans="1:10" x14ac:dyDescent="0.25">
      <c r="A201" s="4" t="s">
        <v>38</v>
      </c>
      <c r="B201" s="6" t="s">
        <v>39</v>
      </c>
      <c r="C201" s="2">
        <v>150</v>
      </c>
      <c r="D201" s="32">
        <v>14239</v>
      </c>
      <c r="E201" s="5">
        <v>0</v>
      </c>
      <c r="F201" s="33">
        <v>0</v>
      </c>
      <c r="G201" s="21">
        <f t="shared" si="56"/>
        <v>0</v>
      </c>
      <c r="H201" s="21">
        <f t="shared" si="57"/>
        <v>0</v>
      </c>
      <c r="I201" s="5">
        <v>0</v>
      </c>
      <c r="J201" s="33">
        <v>0</v>
      </c>
    </row>
    <row r="202" spans="1:10" x14ac:dyDescent="0.25">
      <c r="A202" s="4" t="s">
        <v>40</v>
      </c>
      <c r="B202" s="6" t="s">
        <v>41</v>
      </c>
      <c r="C202" s="2">
        <v>680</v>
      </c>
      <c r="D202" s="32">
        <v>95041</v>
      </c>
      <c r="E202" s="5">
        <v>1</v>
      </c>
      <c r="F202" s="33">
        <v>73.510000000000005</v>
      </c>
      <c r="G202" s="21">
        <f t="shared" si="56"/>
        <v>0.14705882352941177</v>
      </c>
      <c r="H202" s="21">
        <f t="shared" si="57"/>
        <v>7.7345566650182551E-2</v>
      </c>
      <c r="I202" s="5">
        <v>4354</v>
      </c>
      <c r="J202" s="33">
        <v>97357.02</v>
      </c>
    </row>
    <row r="203" spans="1:10" x14ac:dyDescent="0.25">
      <c r="A203" s="22"/>
      <c r="B203" s="26" t="s">
        <v>42</v>
      </c>
      <c r="C203" s="28">
        <v>17</v>
      </c>
      <c r="D203" s="44">
        <v>14821.1</v>
      </c>
      <c r="E203" s="5">
        <v>0</v>
      </c>
      <c r="F203" s="33">
        <v>0</v>
      </c>
      <c r="G203" s="21">
        <f t="shared" si="56"/>
        <v>0</v>
      </c>
      <c r="H203" s="21">
        <f t="shared" si="57"/>
        <v>0</v>
      </c>
      <c r="I203" s="5">
        <v>0</v>
      </c>
      <c r="J203" s="33">
        <v>0</v>
      </c>
    </row>
    <row r="204" spans="1:10" x14ac:dyDescent="0.25">
      <c r="A204" s="14">
        <v>2</v>
      </c>
      <c r="B204" s="15" t="s">
        <v>43</v>
      </c>
      <c r="C204" s="16">
        <f>C185+C191+C197+C198+C199+C200+C201+C202</f>
        <v>21503</v>
      </c>
      <c r="D204" s="16">
        <f t="shared" ref="D204:F204" si="58">D185+D191+D197+D198+D199+D200+D201+D202</f>
        <v>28621449</v>
      </c>
      <c r="E204" s="16">
        <f t="shared" si="58"/>
        <v>89100</v>
      </c>
      <c r="F204" s="16">
        <f t="shared" si="58"/>
        <v>198795795.11000001</v>
      </c>
      <c r="G204" s="21">
        <f t="shared" si="56"/>
        <v>414.36078686694879</v>
      </c>
      <c r="H204" s="21">
        <f t="shared" si="57"/>
        <v>694.56929001043943</v>
      </c>
      <c r="I204" s="39">
        <f>I185+I191+I197+I198+I199+I200+I201+I202</f>
        <v>180416</v>
      </c>
      <c r="J204" s="39">
        <f>J185+J191+J197+J198+J199+J200+J201+J202</f>
        <v>115415376.59999998</v>
      </c>
    </row>
    <row r="205" spans="1:10" x14ac:dyDescent="0.25">
      <c r="A205" s="4">
        <v>3</v>
      </c>
      <c r="B205" s="9" t="s">
        <v>44</v>
      </c>
      <c r="C205" s="2">
        <v>4901</v>
      </c>
      <c r="D205" s="32">
        <v>6428798.5</v>
      </c>
      <c r="E205" s="5">
        <v>1979</v>
      </c>
      <c r="F205" s="33">
        <v>13267031.970000001</v>
      </c>
      <c r="G205" s="21">
        <f t="shared" si="56"/>
        <v>40.379514384819423</v>
      </c>
      <c r="H205" s="21">
        <f t="shared" si="57"/>
        <v>206.3687634633439</v>
      </c>
      <c r="I205" s="5">
        <v>6134</v>
      </c>
      <c r="J205" s="33">
        <v>46621672.979999997</v>
      </c>
    </row>
    <row r="206" spans="1:10" x14ac:dyDescent="0.25">
      <c r="A206" s="22"/>
      <c r="B206" s="27" t="s">
        <v>45</v>
      </c>
      <c r="C206" s="45">
        <v>1574</v>
      </c>
      <c r="D206" s="46">
        <v>2125736.98</v>
      </c>
      <c r="E206" s="36">
        <v>8</v>
      </c>
      <c r="F206" s="37">
        <v>218248.43</v>
      </c>
      <c r="G206" s="21">
        <f t="shared" si="56"/>
        <v>0.50825921219822112</v>
      </c>
      <c r="H206" s="21">
        <f t="shared" si="57"/>
        <v>10.266953628477593</v>
      </c>
      <c r="I206" s="36">
        <v>9</v>
      </c>
      <c r="J206" s="37">
        <v>205860.53</v>
      </c>
    </row>
    <row r="207" spans="1:10" x14ac:dyDescent="0.25">
      <c r="A207" s="8">
        <v>4</v>
      </c>
      <c r="B207" s="12" t="s">
        <v>64</v>
      </c>
      <c r="C207" s="52"/>
      <c r="D207" s="52"/>
      <c r="E207" s="52"/>
      <c r="F207" s="52"/>
      <c r="G207" s="52"/>
      <c r="H207" s="52"/>
      <c r="I207" s="52"/>
      <c r="J207" s="52"/>
    </row>
    <row r="208" spans="1:10" x14ac:dyDescent="0.25">
      <c r="A208" s="4" t="s">
        <v>46</v>
      </c>
      <c r="B208" s="7" t="s">
        <v>47</v>
      </c>
      <c r="C208" s="2">
        <v>10</v>
      </c>
      <c r="D208" s="32">
        <v>44613</v>
      </c>
      <c r="E208" s="5">
        <v>0</v>
      </c>
      <c r="F208" s="33">
        <v>0</v>
      </c>
      <c r="G208" s="21">
        <f t="shared" ref="G208" si="59">E208/C208*100</f>
        <v>0</v>
      </c>
      <c r="H208" s="21">
        <f t="shared" ref="H208" si="60">F208/D208*100</f>
        <v>0</v>
      </c>
      <c r="I208" s="5">
        <v>0</v>
      </c>
      <c r="J208" s="33">
        <v>0</v>
      </c>
    </row>
    <row r="209" spans="1:10" x14ac:dyDescent="0.25">
      <c r="A209" s="4" t="s">
        <v>48</v>
      </c>
      <c r="B209" s="7" t="s">
        <v>33</v>
      </c>
      <c r="C209" s="2">
        <v>9</v>
      </c>
      <c r="D209" s="32">
        <v>19201</v>
      </c>
      <c r="E209" s="5">
        <v>0</v>
      </c>
      <c r="F209" s="33">
        <v>0</v>
      </c>
      <c r="G209" s="21">
        <f t="shared" ref="G209:G214" si="61">E209/C209*100</f>
        <v>0</v>
      </c>
      <c r="H209" s="21">
        <f t="shared" ref="H209:H214" si="62">F209/D209*100</f>
        <v>0</v>
      </c>
      <c r="I209" s="5">
        <v>0</v>
      </c>
      <c r="J209" s="33">
        <v>0</v>
      </c>
    </row>
    <row r="210" spans="1:10" x14ac:dyDescent="0.25">
      <c r="A210" s="4" t="s">
        <v>49</v>
      </c>
      <c r="B210" s="7" t="s">
        <v>50</v>
      </c>
      <c r="C210" s="2">
        <v>157</v>
      </c>
      <c r="D210" s="32">
        <v>1905538</v>
      </c>
      <c r="E210" s="5">
        <v>36</v>
      </c>
      <c r="F210" s="33">
        <v>534545.06999999995</v>
      </c>
      <c r="G210" s="21">
        <f t="shared" si="61"/>
        <v>22.929936305732486</v>
      </c>
      <c r="H210" s="21">
        <f t="shared" si="62"/>
        <v>28.052186311687301</v>
      </c>
      <c r="I210" s="5">
        <v>3551</v>
      </c>
      <c r="J210" s="33">
        <v>9488208.7300000004</v>
      </c>
    </row>
    <row r="211" spans="1:10" x14ac:dyDescent="0.25">
      <c r="A211" s="4" t="s">
        <v>51</v>
      </c>
      <c r="B211" s="7" t="s">
        <v>52</v>
      </c>
      <c r="C211" s="2">
        <v>951</v>
      </c>
      <c r="D211" s="32">
        <v>392054</v>
      </c>
      <c r="E211" s="5">
        <v>497933</v>
      </c>
      <c r="F211" s="33">
        <v>9707587.6600000001</v>
      </c>
      <c r="G211" s="21">
        <f t="shared" si="61"/>
        <v>52358.885383806526</v>
      </c>
      <c r="H211" s="21">
        <f t="shared" si="62"/>
        <v>2476.0843302198168</v>
      </c>
      <c r="I211" s="5">
        <v>371988</v>
      </c>
      <c r="J211" s="33">
        <v>8562325.6600000001</v>
      </c>
    </row>
    <row r="212" spans="1:10" x14ac:dyDescent="0.25">
      <c r="A212" s="4" t="s">
        <v>53</v>
      </c>
      <c r="B212" s="7" t="s">
        <v>41</v>
      </c>
      <c r="C212" s="2">
        <v>51872</v>
      </c>
      <c r="D212" s="32">
        <v>125480290</v>
      </c>
      <c r="E212" s="5">
        <v>1133931</v>
      </c>
      <c r="F212" s="33">
        <v>440534375.08999997</v>
      </c>
      <c r="G212" s="21">
        <f t="shared" si="61"/>
        <v>2186.0175046267736</v>
      </c>
      <c r="H212" s="21">
        <f t="shared" si="62"/>
        <v>351.07854396096786</v>
      </c>
      <c r="I212" s="5">
        <v>171200</v>
      </c>
      <c r="J212" s="33">
        <v>156070534.33000001</v>
      </c>
    </row>
    <row r="213" spans="1:10" x14ac:dyDescent="0.25">
      <c r="A213" s="14">
        <v>5</v>
      </c>
      <c r="B213" s="18" t="s">
        <v>54</v>
      </c>
      <c r="C213" s="16">
        <f>C208+C209+C210+C211+C212</f>
        <v>52999</v>
      </c>
      <c r="D213" s="16">
        <f t="shared" ref="D213:F213" si="63">D208+D209+D210+D211+D212</f>
        <v>127841696</v>
      </c>
      <c r="E213" s="16">
        <f t="shared" si="63"/>
        <v>1631900</v>
      </c>
      <c r="F213" s="16">
        <f t="shared" si="63"/>
        <v>450776507.81999999</v>
      </c>
      <c r="G213" s="21">
        <f t="shared" si="61"/>
        <v>3079.1147002773637</v>
      </c>
      <c r="H213" s="21">
        <f t="shared" si="62"/>
        <v>352.60523125412851</v>
      </c>
      <c r="I213" s="39">
        <f>I208+I209+I210+I211+I212</f>
        <v>546739</v>
      </c>
      <c r="J213" s="39">
        <f>J208+J209+J210+J211+J212</f>
        <v>174121068.72000003</v>
      </c>
    </row>
    <row r="214" spans="1:10" x14ac:dyDescent="0.25">
      <c r="A214" s="14"/>
      <c r="B214" s="19" t="s">
        <v>55</v>
      </c>
      <c r="C214" s="16">
        <f>C204+C213</f>
        <v>74502</v>
      </c>
      <c r="D214" s="16">
        <f t="shared" ref="D214:F214" si="64">D204+D213</f>
        <v>156463145</v>
      </c>
      <c r="E214" s="16">
        <f t="shared" si="64"/>
        <v>1721000</v>
      </c>
      <c r="F214" s="16">
        <f t="shared" si="64"/>
        <v>649572302.93000007</v>
      </c>
      <c r="G214" s="21">
        <f t="shared" si="61"/>
        <v>2310.0051005342139</v>
      </c>
      <c r="H214" s="21">
        <f t="shared" si="62"/>
        <v>415.15994257305772</v>
      </c>
      <c r="I214" s="39">
        <f>I204+I213</f>
        <v>727155</v>
      </c>
      <c r="J214" s="39">
        <f>J204+J213</f>
        <v>289536445.31999999</v>
      </c>
    </row>
    <row r="215" spans="1:10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</row>
    <row r="216" spans="1:10" x14ac:dyDescent="0.25">
      <c r="A216" s="55" t="s">
        <v>66</v>
      </c>
      <c r="B216" s="55"/>
      <c r="C216" s="55"/>
      <c r="D216" s="55"/>
      <c r="E216" s="55"/>
      <c r="F216" s="55"/>
      <c r="G216" s="55"/>
      <c r="H216" s="55"/>
      <c r="I216" s="55"/>
      <c r="J216" s="55"/>
    </row>
    <row r="217" spans="1:10" ht="32.25" customHeight="1" x14ac:dyDescent="0.25">
      <c r="A217" s="51" t="s">
        <v>1</v>
      </c>
      <c r="B217" s="47" t="s">
        <v>2</v>
      </c>
      <c r="C217" s="47" t="s">
        <v>3</v>
      </c>
      <c r="D217" s="47"/>
      <c r="E217" s="47" t="s">
        <v>4</v>
      </c>
      <c r="F217" s="47"/>
      <c r="G217" s="47" t="s">
        <v>5</v>
      </c>
      <c r="H217" s="47"/>
      <c r="I217" s="47" t="s">
        <v>6</v>
      </c>
      <c r="J217" s="47"/>
    </row>
    <row r="218" spans="1:10" x14ac:dyDescent="0.25">
      <c r="A218" s="51"/>
      <c r="B218" s="47"/>
      <c r="C218" s="4" t="s">
        <v>7</v>
      </c>
      <c r="D218" s="4" t="s">
        <v>8</v>
      </c>
      <c r="E218" s="4" t="s">
        <v>7</v>
      </c>
      <c r="F218" s="4" t="s">
        <v>8</v>
      </c>
      <c r="G218" s="4" t="s">
        <v>7</v>
      </c>
      <c r="H218" s="4" t="s">
        <v>8</v>
      </c>
      <c r="I218" s="4" t="s">
        <v>7</v>
      </c>
      <c r="J218" s="11" t="s">
        <v>8</v>
      </c>
    </row>
    <row r="219" spans="1:10" x14ac:dyDescent="0.25">
      <c r="A219" s="8">
        <v>1</v>
      </c>
      <c r="B219" s="12" t="s">
        <v>63</v>
      </c>
      <c r="C219" s="52"/>
      <c r="D219" s="52"/>
      <c r="E219" s="52"/>
      <c r="F219" s="52"/>
      <c r="G219" s="52"/>
      <c r="H219" s="52"/>
      <c r="I219" s="52"/>
      <c r="J219" s="52"/>
    </row>
    <row r="220" spans="1:10" x14ac:dyDescent="0.25">
      <c r="A220" s="14" t="s">
        <v>9</v>
      </c>
      <c r="B220" s="15" t="s">
        <v>10</v>
      </c>
      <c r="C220" s="20">
        <f>C221+C222+C223</f>
        <v>2843897</v>
      </c>
      <c r="D220" s="16">
        <f>D221+D222+D223</f>
        <v>305257571.04999995</v>
      </c>
      <c r="E220" s="20">
        <f>E221+E222+E223</f>
        <v>2174443</v>
      </c>
      <c r="F220" s="16">
        <f>F221+F222+F223</f>
        <v>217643660.10999998</v>
      </c>
      <c r="G220" s="21">
        <f>E220/C220*100</f>
        <v>76.459977277658083</v>
      </c>
      <c r="H220" s="21">
        <f>F220/D220*100</f>
        <v>71.298365954157063</v>
      </c>
      <c r="I220" s="31">
        <f>I221+I222+I223</f>
        <v>3563182</v>
      </c>
      <c r="J220" s="31">
        <f>J221+J222+J223</f>
        <v>460552076.33999997</v>
      </c>
    </row>
    <row r="221" spans="1:10" x14ac:dyDescent="0.25">
      <c r="A221" s="4" t="s">
        <v>11</v>
      </c>
      <c r="B221" s="6" t="s">
        <v>12</v>
      </c>
      <c r="C221" s="2">
        <v>2809154</v>
      </c>
      <c r="D221" s="32">
        <v>292838635.01999998</v>
      </c>
      <c r="E221" s="34">
        <v>2172476</v>
      </c>
      <c r="F221" s="35">
        <v>212688030.68000001</v>
      </c>
      <c r="G221" s="21">
        <f t="shared" ref="G221:G241" si="65">E221/C221*100</f>
        <v>77.335596410876732</v>
      </c>
      <c r="H221" s="21">
        <f t="shared" ref="H221:H241" si="66">F221/D221*100</f>
        <v>72.629771227240582</v>
      </c>
      <c r="I221" s="34">
        <v>3542931</v>
      </c>
      <c r="J221" s="35">
        <v>451110661.13999999</v>
      </c>
    </row>
    <row r="222" spans="1:10" x14ac:dyDescent="0.25">
      <c r="A222" s="4" t="s">
        <v>13</v>
      </c>
      <c r="B222" s="6" t="s">
        <v>14</v>
      </c>
      <c r="C222" s="2">
        <v>9885</v>
      </c>
      <c r="D222" s="32">
        <v>2652484.02</v>
      </c>
      <c r="E222" s="5">
        <v>281</v>
      </c>
      <c r="F222" s="33">
        <v>235415.17</v>
      </c>
      <c r="G222" s="21">
        <f t="shared" si="65"/>
        <v>2.8426909458775924</v>
      </c>
      <c r="H222" s="21">
        <f t="shared" si="66"/>
        <v>8.8752719422603725</v>
      </c>
      <c r="I222" s="5">
        <v>5127</v>
      </c>
      <c r="J222" s="33">
        <v>3105293.82</v>
      </c>
    </row>
    <row r="223" spans="1:10" x14ac:dyDescent="0.25">
      <c r="A223" s="4" t="s">
        <v>15</v>
      </c>
      <c r="B223" s="6" t="s">
        <v>16</v>
      </c>
      <c r="C223" s="2">
        <v>24858</v>
      </c>
      <c r="D223" s="32">
        <v>9766452.0099999998</v>
      </c>
      <c r="E223" s="5">
        <v>1686</v>
      </c>
      <c r="F223" s="33">
        <v>4720214.26</v>
      </c>
      <c r="G223" s="21">
        <f t="shared" si="65"/>
        <v>6.7825247405261884</v>
      </c>
      <c r="H223" s="21">
        <f t="shared" si="66"/>
        <v>48.330901080217359</v>
      </c>
      <c r="I223" s="5">
        <v>15124</v>
      </c>
      <c r="J223" s="33">
        <v>6336121.3799999999</v>
      </c>
    </row>
    <row r="224" spans="1:10" ht="30" x14ac:dyDescent="0.25">
      <c r="A224" s="22"/>
      <c r="B224" s="23" t="s">
        <v>17</v>
      </c>
      <c r="C224" s="28">
        <v>2033</v>
      </c>
      <c r="D224" s="44">
        <v>936295.14</v>
      </c>
      <c r="E224" s="5">
        <v>5765</v>
      </c>
      <c r="F224" s="33">
        <v>2200254.84</v>
      </c>
      <c r="G224" s="21">
        <f t="shared" si="65"/>
        <v>283.57107722577473</v>
      </c>
      <c r="H224" s="21">
        <f t="shared" si="66"/>
        <v>234.99586252258018</v>
      </c>
      <c r="I224" s="5">
        <v>51472</v>
      </c>
      <c r="J224" s="33">
        <v>4733745.55</v>
      </c>
    </row>
    <row r="225" spans="1:10" x14ac:dyDescent="0.25">
      <c r="A225" s="22"/>
      <c r="B225" s="23" t="s">
        <v>18</v>
      </c>
      <c r="C225" s="28">
        <v>1670363</v>
      </c>
      <c r="D225" s="44">
        <v>179800877.91</v>
      </c>
      <c r="E225" s="5">
        <v>534629</v>
      </c>
      <c r="F225" s="33">
        <v>36219334.880000003</v>
      </c>
      <c r="G225" s="21">
        <f t="shared" si="65"/>
        <v>32.006755417834327</v>
      </c>
      <c r="H225" s="21">
        <f t="shared" si="66"/>
        <v>20.144136836823304</v>
      </c>
      <c r="I225" s="5">
        <v>648589</v>
      </c>
      <c r="J225" s="33">
        <v>61156619.210000001</v>
      </c>
    </row>
    <row r="226" spans="1:10" x14ac:dyDescent="0.25">
      <c r="A226" s="14" t="s">
        <v>19</v>
      </c>
      <c r="B226" s="17" t="s">
        <v>20</v>
      </c>
      <c r="C226" s="20">
        <f>C227+C228+C229+C230</f>
        <v>179049</v>
      </c>
      <c r="D226" s="16">
        <f t="shared" ref="D226:F226" si="67">D227+D228+D229+D230</f>
        <v>48395459.989999995</v>
      </c>
      <c r="E226" s="20">
        <f t="shared" si="67"/>
        <v>6518</v>
      </c>
      <c r="F226" s="16">
        <f t="shared" si="67"/>
        <v>18946362.370000001</v>
      </c>
      <c r="G226" s="21">
        <f t="shared" si="65"/>
        <v>3.6403442633022247</v>
      </c>
      <c r="H226" s="21">
        <f t="shared" si="66"/>
        <v>39.149049051119484</v>
      </c>
      <c r="I226" s="31">
        <f>I227+I228+I229+I230</f>
        <v>24219</v>
      </c>
      <c r="J226" s="31">
        <f>J227+J228+J229+J230</f>
        <v>29445820.02</v>
      </c>
    </row>
    <row r="227" spans="1:10" x14ac:dyDescent="0.25">
      <c r="A227" s="4" t="s">
        <v>21</v>
      </c>
      <c r="B227" s="6" t="s">
        <v>22</v>
      </c>
      <c r="C227" s="2">
        <v>101080</v>
      </c>
      <c r="D227" s="32">
        <v>17563750.989999998</v>
      </c>
      <c r="E227" s="5">
        <v>4783</v>
      </c>
      <c r="F227" s="33">
        <v>3093471.44</v>
      </c>
      <c r="G227" s="21">
        <f t="shared" si="65"/>
        <v>4.7318955282944204</v>
      </c>
      <c r="H227" s="21">
        <f t="shared" si="66"/>
        <v>17.612817682061664</v>
      </c>
      <c r="I227" s="5">
        <v>16475</v>
      </c>
      <c r="J227" s="33">
        <v>6808427.4500000002</v>
      </c>
    </row>
    <row r="228" spans="1:10" x14ac:dyDescent="0.25">
      <c r="A228" s="4" t="s">
        <v>23</v>
      </c>
      <c r="B228" s="7" t="s">
        <v>24</v>
      </c>
      <c r="C228" s="2">
        <v>27177</v>
      </c>
      <c r="D228" s="32">
        <v>13756159</v>
      </c>
      <c r="E228" s="5">
        <v>140</v>
      </c>
      <c r="F228" s="33">
        <v>1107294.02</v>
      </c>
      <c r="G228" s="21">
        <f t="shared" si="65"/>
        <v>0.51514147992788017</v>
      </c>
      <c r="H228" s="21">
        <f t="shared" si="66"/>
        <v>8.0494418536453374</v>
      </c>
      <c r="I228" s="5">
        <v>471</v>
      </c>
      <c r="J228" s="33">
        <v>3666305.33</v>
      </c>
    </row>
    <row r="229" spans="1:10" x14ac:dyDescent="0.25">
      <c r="A229" s="4" t="s">
        <v>25</v>
      </c>
      <c r="B229" s="7" t="s">
        <v>26</v>
      </c>
      <c r="C229" s="2">
        <v>31726</v>
      </c>
      <c r="D229" s="32">
        <v>10631110</v>
      </c>
      <c r="E229" s="5">
        <v>56</v>
      </c>
      <c r="F229" s="33">
        <v>8407797.2200000007</v>
      </c>
      <c r="G229" s="21">
        <f t="shared" si="65"/>
        <v>0.17651137867994704</v>
      </c>
      <c r="H229" s="21">
        <f t="shared" si="66"/>
        <v>79.086729607726753</v>
      </c>
      <c r="I229" s="5">
        <v>110</v>
      </c>
      <c r="J229" s="33">
        <v>12431885.109999999</v>
      </c>
    </row>
    <row r="230" spans="1:10" x14ac:dyDescent="0.25">
      <c r="A230" s="4" t="s">
        <v>27</v>
      </c>
      <c r="B230" s="7" t="s">
        <v>28</v>
      </c>
      <c r="C230" s="2">
        <v>19066</v>
      </c>
      <c r="D230" s="32">
        <v>6444440</v>
      </c>
      <c r="E230" s="5">
        <v>1539</v>
      </c>
      <c r="F230" s="33">
        <v>6337799.6900000004</v>
      </c>
      <c r="G230" s="21">
        <f t="shared" si="65"/>
        <v>8.0719605580614715</v>
      </c>
      <c r="H230" s="21">
        <f t="shared" si="66"/>
        <v>98.345235427748577</v>
      </c>
      <c r="I230" s="5">
        <v>7163</v>
      </c>
      <c r="J230" s="33">
        <v>6539202.1299999999</v>
      </c>
    </row>
    <row r="231" spans="1:10" x14ac:dyDescent="0.25">
      <c r="A231" s="22"/>
      <c r="B231" s="25" t="s">
        <v>29</v>
      </c>
      <c r="C231" s="28">
        <v>1265</v>
      </c>
      <c r="D231" s="44">
        <v>625857.44999999995</v>
      </c>
      <c r="E231" s="5">
        <v>0</v>
      </c>
      <c r="F231" s="33">
        <v>0</v>
      </c>
      <c r="G231" s="21">
        <f t="shared" si="65"/>
        <v>0</v>
      </c>
      <c r="H231" s="21">
        <f t="shared" si="66"/>
        <v>0</v>
      </c>
      <c r="I231" s="5">
        <v>0</v>
      </c>
      <c r="J231" s="33">
        <v>0</v>
      </c>
    </row>
    <row r="232" spans="1:10" x14ac:dyDescent="0.25">
      <c r="A232" s="4" t="s">
        <v>30</v>
      </c>
      <c r="B232" s="6" t="s">
        <v>31</v>
      </c>
      <c r="C232" s="2">
        <v>7880</v>
      </c>
      <c r="D232" s="32">
        <v>1619130</v>
      </c>
      <c r="E232" s="5">
        <v>8</v>
      </c>
      <c r="F232" s="33">
        <v>3350</v>
      </c>
      <c r="G232" s="21">
        <f t="shared" si="65"/>
        <v>0.10152284263959391</v>
      </c>
      <c r="H232" s="21">
        <f t="shared" si="66"/>
        <v>0.20690123708411307</v>
      </c>
      <c r="I232" s="5">
        <v>0</v>
      </c>
      <c r="J232" s="33">
        <v>0</v>
      </c>
    </row>
    <row r="233" spans="1:10" x14ac:dyDescent="0.25">
      <c r="A233" s="4" t="s">
        <v>32</v>
      </c>
      <c r="B233" s="6" t="s">
        <v>33</v>
      </c>
      <c r="C233" s="2">
        <v>40226</v>
      </c>
      <c r="D233" s="32">
        <v>4155428.99</v>
      </c>
      <c r="E233" s="5">
        <v>1727</v>
      </c>
      <c r="F233" s="33">
        <v>542135.56999999995</v>
      </c>
      <c r="G233" s="21">
        <f t="shared" si="65"/>
        <v>4.293243176055288</v>
      </c>
      <c r="H233" s="21">
        <f t="shared" si="66"/>
        <v>13.046440483152136</v>
      </c>
      <c r="I233" s="5">
        <v>5523</v>
      </c>
      <c r="J233" s="33">
        <v>2954404.41</v>
      </c>
    </row>
    <row r="234" spans="1:10" x14ac:dyDescent="0.25">
      <c r="A234" s="4" t="s">
        <v>34</v>
      </c>
      <c r="B234" s="6" t="s">
        <v>35</v>
      </c>
      <c r="C234" s="2">
        <v>15011</v>
      </c>
      <c r="D234" s="32">
        <v>22964345.010000002</v>
      </c>
      <c r="E234" s="5">
        <v>4339</v>
      </c>
      <c r="F234" s="33">
        <v>2502291.7400000002</v>
      </c>
      <c r="G234" s="21">
        <f t="shared" si="65"/>
        <v>28.905469322496835</v>
      </c>
      <c r="H234" s="21">
        <f t="shared" si="66"/>
        <v>10.896421121135212</v>
      </c>
      <c r="I234" s="5">
        <v>47956</v>
      </c>
      <c r="J234" s="33">
        <v>22544887.43</v>
      </c>
    </row>
    <row r="235" spans="1:10" x14ac:dyDescent="0.25">
      <c r="A235" s="4" t="s">
        <v>36</v>
      </c>
      <c r="B235" s="6" t="s">
        <v>37</v>
      </c>
      <c r="C235" s="2">
        <v>38091</v>
      </c>
      <c r="D235" s="32">
        <v>4680769</v>
      </c>
      <c r="E235" s="5">
        <v>16</v>
      </c>
      <c r="F235" s="33">
        <v>1273.72</v>
      </c>
      <c r="G235" s="21">
        <f t="shared" si="65"/>
        <v>4.2004673019873463E-2</v>
      </c>
      <c r="H235" s="21">
        <f t="shared" si="66"/>
        <v>2.7211767980859555E-2</v>
      </c>
      <c r="I235" s="5">
        <v>0</v>
      </c>
      <c r="J235" s="33">
        <v>0</v>
      </c>
    </row>
    <row r="236" spans="1:10" x14ac:dyDescent="0.25">
      <c r="A236" s="4" t="s">
        <v>38</v>
      </c>
      <c r="B236" s="6" t="s">
        <v>39</v>
      </c>
      <c r="C236" s="2">
        <v>25812</v>
      </c>
      <c r="D236" s="32">
        <v>3016606</v>
      </c>
      <c r="E236" s="5">
        <v>400</v>
      </c>
      <c r="F236" s="33">
        <v>87441.36</v>
      </c>
      <c r="G236" s="21">
        <f t="shared" si="65"/>
        <v>1.5496668216333487</v>
      </c>
      <c r="H236" s="21">
        <f t="shared" si="66"/>
        <v>2.8986669124174651</v>
      </c>
      <c r="I236" s="5">
        <v>1257</v>
      </c>
      <c r="J236" s="33">
        <v>187798.72</v>
      </c>
    </row>
    <row r="237" spans="1:10" x14ac:dyDescent="0.25">
      <c r="A237" s="4" t="s">
        <v>40</v>
      </c>
      <c r="B237" s="6" t="s">
        <v>41</v>
      </c>
      <c r="C237" s="2">
        <v>156278</v>
      </c>
      <c r="D237" s="32">
        <v>34865220</v>
      </c>
      <c r="E237" s="5">
        <v>82370</v>
      </c>
      <c r="F237" s="33">
        <v>49649925.899999999</v>
      </c>
      <c r="G237" s="21">
        <f t="shared" si="65"/>
        <v>52.707354842012307</v>
      </c>
      <c r="H237" s="21">
        <f t="shared" si="66"/>
        <v>142.40531366215384</v>
      </c>
      <c r="I237" s="5">
        <v>181052</v>
      </c>
      <c r="J237" s="33">
        <v>44324821</v>
      </c>
    </row>
    <row r="238" spans="1:10" x14ac:dyDescent="0.25">
      <c r="A238" s="22"/>
      <c r="B238" s="26" t="s">
        <v>42</v>
      </c>
      <c r="C238" s="28">
        <v>1870</v>
      </c>
      <c r="D238" s="44">
        <v>753134.8</v>
      </c>
      <c r="E238" s="5">
        <v>296</v>
      </c>
      <c r="F238" s="33">
        <v>118311.9</v>
      </c>
      <c r="G238" s="21">
        <f t="shared" si="65"/>
        <v>15.828877005347595</v>
      </c>
      <c r="H238" s="21">
        <f t="shared" si="66"/>
        <v>15.709259484490691</v>
      </c>
      <c r="I238" s="5">
        <v>2898</v>
      </c>
      <c r="J238" s="33">
        <v>1428301.09</v>
      </c>
    </row>
    <row r="239" spans="1:10" x14ac:dyDescent="0.25">
      <c r="A239" s="14">
        <v>2</v>
      </c>
      <c r="B239" s="15" t="s">
        <v>43</v>
      </c>
      <c r="C239" s="20">
        <f>C220+C226+C232+C233+C234+C235+C236+C237</f>
        <v>3306244</v>
      </c>
      <c r="D239" s="20">
        <f t="shared" ref="D239:F239" si="68">D220+D226+D232+D233+D234+D235+D236+D237</f>
        <v>424954530.03999996</v>
      </c>
      <c r="E239" s="20">
        <f t="shared" si="68"/>
        <v>2269821</v>
      </c>
      <c r="F239" s="16">
        <f t="shared" si="68"/>
        <v>289376440.76999998</v>
      </c>
      <c r="G239" s="21">
        <f t="shared" si="65"/>
        <v>68.65255558875873</v>
      </c>
      <c r="H239" s="21">
        <f t="shared" si="66"/>
        <v>68.095859748279807</v>
      </c>
      <c r="I239" s="39">
        <f>I220+I226+I232+I233+I234+I235+I236+I237</f>
        <v>3823189</v>
      </c>
      <c r="J239" s="39">
        <f>J220+J226+J232+J233+J234+J235+J236+J237</f>
        <v>560009807.92000008</v>
      </c>
    </row>
    <row r="240" spans="1:10" x14ac:dyDescent="0.25">
      <c r="A240" s="4">
        <v>3</v>
      </c>
      <c r="B240" s="9" t="s">
        <v>44</v>
      </c>
      <c r="C240" s="2">
        <v>937531</v>
      </c>
      <c r="D240" s="32">
        <v>106729877.54000001</v>
      </c>
      <c r="E240" s="5">
        <v>235921</v>
      </c>
      <c r="F240" s="33">
        <v>35923383.789999999</v>
      </c>
      <c r="G240" s="21">
        <f t="shared" si="65"/>
        <v>25.164074574600733</v>
      </c>
      <c r="H240" s="21">
        <f t="shared" si="66"/>
        <v>33.658226372963568</v>
      </c>
      <c r="I240" s="5">
        <v>874349</v>
      </c>
      <c r="J240" s="33">
        <v>110995495.52</v>
      </c>
    </row>
    <row r="241" spans="1:10" x14ac:dyDescent="0.25">
      <c r="A241" s="22"/>
      <c r="B241" s="27" t="s">
        <v>45</v>
      </c>
      <c r="C241" s="45">
        <v>296301</v>
      </c>
      <c r="D241" s="46">
        <v>34189025.039999999</v>
      </c>
      <c r="E241" s="36">
        <v>4967</v>
      </c>
      <c r="F241" s="37">
        <v>2672858.39</v>
      </c>
      <c r="G241" s="21">
        <f t="shared" si="65"/>
        <v>1.6763358881677755</v>
      </c>
      <c r="H241" s="21">
        <f t="shared" si="66"/>
        <v>7.8178842095463272</v>
      </c>
      <c r="I241" s="36">
        <v>27428</v>
      </c>
      <c r="J241" s="37">
        <v>3537737.83</v>
      </c>
    </row>
    <row r="242" spans="1:10" x14ac:dyDescent="0.25">
      <c r="A242" s="8">
        <v>4</v>
      </c>
      <c r="B242" s="12" t="s">
        <v>64</v>
      </c>
      <c r="C242" s="52"/>
      <c r="D242" s="52"/>
      <c r="E242" s="52"/>
      <c r="F242" s="52"/>
      <c r="G242" s="52"/>
      <c r="H242" s="52"/>
      <c r="I242" s="52"/>
      <c r="J242" s="52"/>
    </row>
    <row r="243" spans="1:10" x14ac:dyDescent="0.25">
      <c r="A243" s="4" t="s">
        <v>46</v>
      </c>
      <c r="B243" s="7" t="s">
        <v>47</v>
      </c>
      <c r="C243" s="2">
        <v>3071</v>
      </c>
      <c r="D243" s="32">
        <v>1164210</v>
      </c>
      <c r="E243" s="5">
        <v>75</v>
      </c>
      <c r="F243" s="33">
        <v>4462175.79</v>
      </c>
      <c r="G243" s="21">
        <f t="shared" ref="G243" si="69">E243/C243*100</f>
        <v>2.4422012373819602</v>
      </c>
      <c r="H243" s="21">
        <f t="shared" ref="H243" si="70">F243/D243*100</f>
        <v>383.27928724199245</v>
      </c>
      <c r="I243" s="5">
        <v>1065</v>
      </c>
      <c r="J243" s="33">
        <v>18071541.760000002</v>
      </c>
    </row>
    <row r="244" spans="1:10" x14ac:dyDescent="0.25">
      <c r="A244" s="4" t="s">
        <v>48</v>
      </c>
      <c r="B244" s="7" t="s">
        <v>33</v>
      </c>
      <c r="C244" s="2">
        <v>1177</v>
      </c>
      <c r="D244" s="32">
        <v>849242</v>
      </c>
      <c r="E244" s="5">
        <v>427</v>
      </c>
      <c r="F244" s="33">
        <v>136332.54</v>
      </c>
      <c r="G244" s="21">
        <f t="shared" ref="G244:G249" si="71">E244/C244*100</f>
        <v>36.278674596431607</v>
      </c>
      <c r="H244" s="21">
        <f t="shared" ref="H244:H249" si="72">F244/D244*100</f>
        <v>16.053438242573968</v>
      </c>
      <c r="I244" s="5">
        <v>833</v>
      </c>
      <c r="J244" s="33">
        <v>264536.74</v>
      </c>
    </row>
    <row r="245" spans="1:10" x14ac:dyDescent="0.25">
      <c r="A245" s="4" t="s">
        <v>49</v>
      </c>
      <c r="B245" s="7" t="s">
        <v>50</v>
      </c>
      <c r="C245" s="2">
        <v>25204</v>
      </c>
      <c r="D245" s="32">
        <v>62078883.960000001</v>
      </c>
      <c r="E245" s="5">
        <v>886</v>
      </c>
      <c r="F245" s="33">
        <v>897270.87</v>
      </c>
      <c r="G245" s="21">
        <f t="shared" si="71"/>
        <v>3.5153150293604192</v>
      </c>
      <c r="H245" s="21">
        <f t="shared" si="72"/>
        <v>1.4453721020148314</v>
      </c>
      <c r="I245" s="5">
        <v>5160</v>
      </c>
      <c r="J245" s="33">
        <v>5615609.21</v>
      </c>
    </row>
    <row r="246" spans="1:10" x14ac:dyDescent="0.25">
      <c r="A246" s="4" t="s">
        <v>51</v>
      </c>
      <c r="B246" s="7" t="s">
        <v>52</v>
      </c>
      <c r="C246" s="2">
        <v>93883</v>
      </c>
      <c r="D246" s="32">
        <v>45604500</v>
      </c>
      <c r="E246" s="5">
        <v>229475</v>
      </c>
      <c r="F246" s="33">
        <v>67447011.030000001</v>
      </c>
      <c r="G246" s="21">
        <f t="shared" si="71"/>
        <v>244.42657350105983</v>
      </c>
      <c r="H246" s="21">
        <f t="shared" si="72"/>
        <v>147.89551695556361</v>
      </c>
      <c r="I246" s="5">
        <v>484285</v>
      </c>
      <c r="J246" s="33">
        <v>85992986.079999998</v>
      </c>
    </row>
    <row r="247" spans="1:10" x14ac:dyDescent="0.25">
      <c r="A247" s="4" t="s">
        <v>53</v>
      </c>
      <c r="B247" s="7" t="s">
        <v>41</v>
      </c>
      <c r="C247" s="2">
        <v>1167664</v>
      </c>
      <c r="D247" s="32">
        <v>628396764.94000006</v>
      </c>
      <c r="E247" s="5">
        <v>111211</v>
      </c>
      <c r="F247" s="33">
        <v>288602431.49000001</v>
      </c>
      <c r="G247" s="21">
        <f t="shared" si="71"/>
        <v>9.5242295728908317</v>
      </c>
      <c r="H247" s="21">
        <f t="shared" si="72"/>
        <v>45.926785049180843</v>
      </c>
      <c r="I247" s="5">
        <v>172175</v>
      </c>
      <c r="J247" s="33">
        <v>283855942.13</v>
      </c>
    </row>
    <row r="248" spans="1:10" x14ac:dyDescent="0.25">
      <c r="A248" s="14">
        <v>5</v>
      </c>
      <c r="B248" s="18" t="s">
        <v>54</v>
      </c>
      <c r="C248" s="20">
        <f>C243+C244+C245+C246+C247</f>
        <v>1290999</v>
      </c>
      <c r="D248" s="16">
        <f t="shared" ref="D248:F248" si="73">D243+D244+D245+D246+D247</f>
        <v>738093600.9000001</v>
      </c>
      <c r="E248" s="20">
        <f t="shared" si="73"/>
        <v>342074</v>
      </c>
      <c r="F248" s="16">
        <f t="shared" si="73"/>
        <v>361545221.72000003</v>
      </c>
      <c r="G248" s="21">
        <f t="shared" si="71"/>
        <v>26.496844691591548</v>
      </c>
      <c r="H248" s="21">
        <f t="shared" si="72"/>
        <v>48.983654820899012</v>
      </c>
      <c r="I248" s="39">
        <f>I243+I244+I245+I246+I247</f>
        <v>663518</v>
      </c>
      <c r="J248" s="39">
        <f>J243+J244+J245+J246+J247</f>
        <v>393800615.91999996</v>
      </c>
    </row>
    <row r="249" spans="1:10" x14ac:dyDescent="0.25">
      <c r="A249" s="14"/>
      <c r="B249" s="19" t="s">
        <v>55</v>
      </c>
      <c r="C249" s="20">
        <f>C239+C248</f>
        <v>4597243</v>
      </c>
      <c r="D249" s="20">
        <f t="shared" ref="D249:F249" si="74">D239+D248</f>
        <v>1163048130.9400001</v>
      </c>
      <c r="E249" s="20">
        <f t="shared" si="74"/>
        <v>2611895</v>
      </c>
      <c r="F249" s="16">
        <f t="shared" si="74"/>
        <v>650921662.49000001</v>
      </c>
      <c r="G249" s="21">
        <f t="shared" si="71"/>
        <v>56.814377660697943</v>
      </c>
      <c r="H249" s="21">
        <f t="shared" si="72"/>
        <v>55.966872322292573</v>
      </c>
      <c r="I249" s="39">
        <f>I239+I248</f>
        <v>4486707</v>
      </c>
      <c r="J249" s="39">
        <f>J239+J248</f>
        <v>953810423.84000003</v>
      </c>
    </row>
  </sheetData>
  <mergeCells count="74">
    <mergeCell ref="C219:J219"/>
    <mergeCell ref="C242:J242"/>
    <mergeCell ref="C184:J184"/>
    <mergeCell ref="C207:J207"/>
    <mergeCell ref="A216:J216"/>
    <mergeCell ref="C217:D217"/>
    <mergeCell ref="E217:F217"/>
    <mergeCell ref="G217:H217"/>
    <mergeCell ref="I217:J217"/>
    <mergeCell ref="A215:J215"/>
    <mergeCell ref="A217:A218"/>
    <mergeCell ref="B217:B218"/>
    <mergeCell ref="C149:J149"/>
    <mergeCell ref="C172:J172"/>
    <mergeCell ref="A181:J181"/>
    <mergeCell ref="C182:D182"/>
    <mergeCell ref="E182:F182"/>
    <mergeCell ref="G182:H182"/>
    <mergeCell ref="I182:J182"/>
    <mergeCell ref="A180:J180"/>
    <mergeCell ref="A182:A183"/>
    <mergeCell ref="B182:B183"/>
    <mergeCell ref="C114:J114"/>
    <mergeCell ref="C137:J137"/>
    <mergeCell ref="A146:J146"/>
    <mergeCell ref="C147:D147"/>
    <mergeCell ref="E147:F147"/>
    <mergeCell ref="G147:H147"/>
    <mergeCell ref="I147:J147"/>
    <mergeCell ref="B147:B148"/>
    <mergeCell ref="A147:A148"/>
    <mergeCell ref="A145:J145"/>
    <mergeCell ref="C79:J79"/>
    <mergeCell ref="C102:J102"/>
    <mergeCell ref="A111:J111"/>
    <mergeCell ref="C112:D112"/>
    <mergeCell ref="E112:F112"/>
    <mergeCell ref="G112:H112"/>
    <mergeCell ref="I112:J112"/>
    <mergeCell ref="B112:B113"/>
    <mergeCell ref="A112:A113"/>
    <mergeCell ref="A110:J110"/>
    <mergeCell ref="A41:J41"/>
    <mergeCell ref="C44:J44"/>
    <mergeCell ref="A76:J76"/>
    <mergeCell ref="C77:D77"/>
    <mergeCell ref="E77:F77"/>
    <mergeCell ref="G77:H77"/>
    <mergeCell ref="I77:J77"/>
    <mergeCell ref="C67:J67"/>
    <mergeCell ref="B77:B78"/>
    <mergeCell ref="A77:A78"/>
    <mergeCell ref="A75:J75"/>
    <mergeCell ref="B42:B43"/>
    <mergeCell ref="A42:A43"/>
    <mergeCell ref="C42:D42"/>
    <mergeCell ref="E42:F42"/>
    <mergeCell ref="G42:H42"/>
    <mergeCell ref="I42:J42"/>
    <mergeCell ref="A1:J1"/>
    <mergeCell ref="A2:J2"/>
    <mergeCell ref="A3:J3"/>
    <mergeCell ref="A5:J5"/>
    <mergeCell ref="A40:J40"/>
    <mergeCell ref="C9:J9"/>
    <mergeCell ref="C32:J32"/>
    <mergeCell ref="A6:J6"/>
    <mergeCell ref="B7:B8"/>
    <mergeCell ref="A7:A8"/>
    <mergeCell ref="A4:J4"/>
    <mergeCell ref="C7:D7"/>
    <mergeCell ref="E7:F7"/>
    <mergeCell ref="G7:H7"/>
    <mergeCell ref="I7:J7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72" orientation="landscape" r:id="rId1"/>
  <headerFooter>
    <oddFooter>&amp;C&amp;"Microsoft Sans Serif,Bold Italic"&amp;10UnClassified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377871cb-4f66-4c4e-8f00-364d4ca83fc1</TitusGUID>
  <TitusMetadata xmlns="">eyJucyI6Imh0dHA6XC9cL3d3dy50aXR1cy5jb21cL25zXC9CT00iLCJwcm9wcyI6W3sibiI6IkNsYXNzaWZpY2F0aW9uIiwidmFscyI6W3sidmFsdWUiOiIjVW5DbGFzc2lmaWVkIyJ9XX1dfQ==</TitusMetadata>
</titus>
</file>

<file path=customXml/itemProps1.xml><?xml version="1.0" encoding="utf-8"?>
<ds:datastoreItem xmlns:ds="http://schemas.openxmlformats.org/officeDocument/2006/customXml" ds:itemID="{C7BDC6E3-613E-4FB3-A110-F4933900EB9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BOM FISLBC</cp:lastModifiedBy>
  <cp:lastPrinted>2026-01-23T06:12:49Z</cp:lastPrinted>
  <dcterms:created xsi:type="dcterms:W3CDTF">2019-04-15T11:17:30Z</dcterms:created>
  <dcterms:modified xsi:type="dcterms:W3CDTF">2026-01-23T06:13:33Z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MAHABANK\B020800</vt:lpwstr>
  </property>
  <property fmtid="{D5CDD505-2E9C-101B-9397-08002B2CF9AE}" pid="4" name="DLPManualFileClassificationLastModificationDate">
    <vt:lpwstr>1619611739</vt:lpwstr>
  </property>
  <property fmtid="{D5CDD505-2E9C-101B-9397-08002B2CF9AE}" pid="5" name="DLPManualFileClassificationVersion">
    <vt:lpwstr>10.0.100.37</vt:lpwstr>
  </property>
  <property fmtid="{D5CDD505-2E9C-101B-9397-08002B2CF9AE}" pid="6" name="TitusGUID">
    <vt:lpwstr>377871cb-4f66-4c4e-8f00-364d4ca83fc1</vt:lpwstr>
  </property>
  <property fmtid="{D5CDD505-2E9C-101B-9397-08002B2CF9AE}" pid="7" name="Author/Owner">
    <vt:lpwstr>B020855</vt:lpwstr>
  </property>
  <property fmtid="{D5CDD505-2E9C-101B-9397-08002B2CF9AE}" pid="8" name="Classification">
    <vt:lpwstr>#UnClassified#</vt:lpwstr>
  </property>
</Properties>
</file>