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it Teke\Web Updation\Septemebr 2021\ACP\"/>
    </mc:Choice>
  </mc:AlternateContent>
  <bookViews>
    <workbookView xWindow="0" yWindow="0" windowWidth="20490" windowHeight="6795" activeTab="2"/>
  </bookViews>
  <sheets>
    <sheet name="MIS-II DISB" sheetId="1" r:id="rId1"/>
    <sheet name="Disb Dist wise Summary" sheetId="2" r:id="rId2"/>
    <sheet name="Disb Bank wise Summary" sheetId="3" r:id="rId3"/>
  </sheets>
  <definedNames>
    <definedName name="_xlnm.Print_Area" localSheetId="2">'Disb Bank wise Summary'!$A$1:$AI$62</definedName>
    <definedName name="_xlnm.Print_Area" localSheetId="1">'Disb Dist wise Summary'!$A$1:$AI$46</definedName>
    <definedName name="_xlnm.Print_Area" localSheetId="0">'MIS-II DISB'!$A$1:$D$366</definedName>
    <definedName name="_xlnm.Print_Titles" localSheetId="2">'Disb Bank wise Summary'!$A:$B,'Disb Bank wise Summary'!$1:$57</definedName>
    <definedName name="_xlnm.Print_Titles" localSheetId="1">'Disb Dist wise Summary'!$A:$B,'Disb Dist wise Summary'!$1:$46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1" i="3" l="1"/>
  <c r="AX61" i="3"/>
  <c r="AW61" i="3"/>
  <c r="AV61" i="3"/>
  <c r="AU61" i="3"/>
  <c r="AT61" i="3"/>
  <c r="AS61" i="3"/>
  <c r="BA61" i="3" s="1"/>
  <c r="AR61" i="3"/>
  <c r="AQ61" i="3"/>
  <c r="AP61" i="3"/>
  <c r="AZ61" i="3" s="1"/>
  <c r="AO61" i="3"/>
  <c r="AN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O61" i="3" s="1"/>
  <c r="P61" i="3"/>
  <c r="N61" i="3"/>
  <c r="M61" i="3"/>
  <c r="L61" i="3"/>
  <c r="K61" i="3"/>
  <c r="J61" i="3"/>
  <c r="I61" i="3"/>
  <c r="H61" i="3"/>
  <c r="G61" i="3"/>
  <c r="F61" i="3"/>
  <c r="E61" i="3"/>
  <c r="D61" i="3"/>
  <c r="C61" i="3"/>
  <c r="AL61" i="3" s="1"/>
  <c r="BA60" i="3"/>
  <c r="AZ60" i="3"/>
  <c r="AM60" i="3"/>
  <c r="BC60" i="3" s="1"/>
  <c r="AL60" i="3"/>
  <c r="BB60" i="3" s="1"/>
  <c r="O60" i="3"/>
  <c r="N60" i="3"/>
  <c r="AX59" i="3"/>
  <c r="AT59" i="3"/>
  <c r="AP59" i="3"/>
  <c r="AH59" i="3"/>
  <c r="AD59" i="3"/>
  <c r="Z59" i="3"/>
  <c r="V59" i="3"/>
  <c r="R59" i="3"/>
  <c r="J59" i="3"/>
  <c r="F59" i="3"/>
  <c r="AY59" i="3"/>
  <c r="AW59" i="3"/>
  <c r="AV59" i="3"/>
  <c r="AU59" i="3"/>
  <c r="AS59" i="3"/>
  <c r="AR59" i="3"/>
  <c r="AZ58" i="3"/>
  <c r="AO59" i="3"/>
  <c r="AN59" i="3"/>
  <c r="AK59" i="3"/>
  <c r="AJ59" i="3"/>
  <c r="AI59" i="3"/>
  <c r="AG59" i="3"/>
  <c r="AF59" i="3"/>
  <c r="AE59" i="3"/>
  <c r="AC59" i="3"/>
  <c r="AB59" i="3"/>
  <c r="AA59" i="3"/>
  <c r="Y59" i="3"/>
  <c r="X59" i="3"/>
  <c r="W59" i="3"/>
  <c r="U59" i="3"/>
  <c r="T59" i="3"/>
  <c r="S59" i="3"/>
  <c r="Q59" i="3"/>
  <c r="N58" i="3"/>
  <c r="O58" i="3"/>
  <c r="AM58" i="3" s="1"/>
  <c r="M59" i="3"/>
  <c r="L59" i="3"/>
  <c r="K59" i="3"/>
  <c r="I59" i="3"/>
  <c r="H59" i="3"/>
  <c r="G59" i="3"/>
  <c r="E59" i="3"/>
  <c r="D58" i="3"/>
  <c r="D59" i="3" s="1"/>
  <c r="C58" i="3"/>
  <c r="AV57" i="3"/>
  <c r="AR57" i="3"/>
  <c r="AN57" i="3"/>
  <c r="AJ57" i="3"/>
  <c r="AF57" i="3"/>
  <c r="AB57" i="3"/>
  <c r="X57" i="3"/>
  <c r="T57" i="3"/>
  <c r="P57" i="3"/>
  <c r="L57" i="3"/>
  <c r="H57" i="3"/>
  <c r="BA56" i="3"/>
  <c r="AZ56" i="3"/>
  <c r="BB56" i="3" s="1"/>
  <c r="O56" i="3"/>
  <c r="N56" i="3"/>
  <c r="D56" i="3"/>
  <c r="C56" i="3"/>
  <c r="AL56" i="3" s="1"/>
  <c r="AY57" i="3"/>
  <c r="AX57" i="3"/>
  <c r="AU57" i="3"/>
  <c r="AT57" i="3"/>
  <c r="AQ57" i="3"/>
  <c r="AI57" i="3"/>
  <c r="AH57" i="3"/>
  <c r="AE57" i="3"/>
  <c r="AD57" i="3"/>
  <c r="AA57" i="3"/>
  <c r="Z57" i="3"/>
  <c r="W57" i="3"/>
  <c r="V57" i="3"/>
  <c r="S57" i="3"/>
  <c r="R57" i="3"/>
  <c r="O55" i="3"/>
  <c r="N55" i="3"/>
  <c r="AL55" i="3" s="1"/>
  <c r="M57" i="3"/>
  <c r="K57" i="3"/>
  <c r="J57" i="3"/>
  <c r="I57" i="3"/>
  <c r="G57" i="3"/>
  <c r="E57" i="3"/>
  <c r="C55" i="3"/>
  <c r="C57" i="3" s="1"/>
  <c r="AY54" i="3"/>
  <c r="AU54" i="3"/>
  <c r="AQ54" i="3"/>
  <c r="AI54" i="3"/>
  <c r="AE54" i="3"/>
  <c r="AA54" i="3"/>
  <c r="W54" i="3"/>
  <c r="S54" i="3"/>
  <c r="K54" i="3"/>
  <c r="G54" i="3"/>
  <c r="C54" i="3"/>
  <c r="AX54" i="3"/>
  <c r="AW54" i="3"/>
  <c r="AV54" i="3"/>
  <c r="AT54" i="3"/>
  <c r="AS54" i="3"/>
  <c r="AR54" i="3"/>
  <c r="BA53" i="3"/>
  <c r="AP54" i="3"/>
  <c r="AZ54" i="3" s="1"/>
  <c r="AO54" i="3"/>
  <c r="AN54" i="3"/>
  <c r="AK54" i="3"/>
  <c r="AJ54" i="3"/>
  <c r="AH54" i="3"/>
  <c r="AG54" i="3"/>
  <c r="AF54" i="3"/>
  <c r="AD54" i="3"/>
  <c r="AC54" i="3"/>
  <c r="AB54" i="3"/>
  <c r="Z54" i="3"/>
  <c r="Y54" i="3"/>
  <c r="X54" i="3"/>
  <c r="V54" i="3"/>
  <c r="U54" i="3"/>
  <c r="T54" i="3"/>
  <c r="R54" i="3"/>
  <c r="Q54" i="3"/>
  <c r="O53" i="3"/>
  <c r="M54" i="3"/>
  <c r="L54" i="3"/>
  <c r="J54" i="3"/>
  <c r="I54" i="3"/>
  <c r="H54" i="3"/>
  <c r="F54" i="3"/>
  <c r="E54" i="3"/>
  <c r="D53" i="3"/>
  <c r="C53" i="3"/>
  <c r="AW52" i="3"/>
  <c r="AS52" i="3"/>
  <c r="AO52" i="3"/>
  <c r="AK52" i="3"/>
  <c r="AG52" i="3"/>
  <c r="AC52" i="3"/>
  <c r="Y52" i="3"/>
  <c r="U52" i="3"/>
  <c r="Q52" i="3"/>
  <c r="M52" i="3"/>
  <c r="I52" i="3"/>
  <c r="E52" i="3"/>
  <c r="AY52" i="3"/>
  <c r="AX52" i="3"/>
  <c r="AV52" i="3"/>
  <c r="AU52" i="3"/>
  <c r="AT52" i="3"/>
  <c r="AR52" i="3"/>
  <c r="BA51" i="3"/>
  <c r="AN52" i="3"/>
  <c r="AJ52" i="3"/>
  <c r="AI52" i="3"/>
  <c r="AH52" i="3"/>
  <c r="AF52" i="3"/>
  <c r="AE52" i="3"/>
  <c r="AD52" i="3"/>
  <c r="AB52" i="3"/>
  <c r="AA52" i="3"/>
  <c r="Z52" i="3"/>
  <c r="X52" i="3"/>
  <c r="W52" i="3"/>
  <c r="V52" i="3"/>
  <c r="T52" i="3"/>
  <c r="S52" i="3"/>
  <c r="R52" i="3"/>
  <c r="P52" i="3"/>
  <c r="N52" i="3" s="1"/>
  <c r="O51" i="3"/>
  <c r="N51" i="3"/>
  <c r="AL51" i="3" s="1"/>
  <c r="L52" i="3"/>
  <c r="K52" i="3"/>
  <c r="J52" i="3"/>
  <c r="H52" i="3"/>
  <c r="G52" i="3"/>
  <c r="C51" i="3"/>
  <c r="C52" i="3" s="1"/>
  <c r="AL52" i="3" s="1"/>
  <c r="AT49" i="3"/>
  <c r="AD49" i="3"/>
  <c r="V49" i="3"/>
  <c r="I49" i="3"/>
  <c r="F49" i="3"/>
  <c r="BA48" i="3"/>
  <c r="AZ48" i="3"/>
  <c r="O48" i="3"/>
  <c r="AM48" i="3" s="1"/>
  <c r="N48" i="3"/>
  <c r="C48" i="3"/>
  <c r="AL48" i="3" s="1"/>
  <c r="BB48" i="3" s="1"/>
  <c r="D48" i="3"/>
  <c r="AZ47" i="3"/>
  <c r="BB47" i="3" s="1"/>
  <c r="BA47" i="3"/>
  <c r="N47" i="3"/>
  <c r="O47" i="3"/>
  <c r="D47" i="3"/>
  <c r="AM47" i="3" s="1"/>
  <c r="BC47" i="3" s="1"/>
  <c r="C47" i="3"/>
  <c r="AL47" i="3" s="1"/>
  <c r="BA46" i="3"/>
  <c r="AZ46" i="3"/>
  <c r="O46" i="3"/>
  <c r="N46" i="3"/>
  <c r="C46" i="3"/>
  <c r="D46" i="3"/>
  <c r="BA45" i="3"/>
  <c r="AZ45" i="3"/>
  <c r="O45" i="3"/>
  <c r="N45" i="3"/>
  <c r="D45" i="3"/>
  <c r="AM45" i="3" s="1"/>
  <c r="C45" i="3"/>
  <c r="BA44" i="3"/>
  <c r="AZ44" i="3"/>
  <c r="AM44" i="3"/>
  <c r="O44" i="3"/>
  <c r="N44" i="3"/>
  <c r="C44" i="3"/>
  <c r="AL44" i="3" s="1"/>
  <c r="BB44" i="3" s="1"/>
  <c r="D44" i="3"/>
  <c r="BC43" i="3"/>
  <c r="AZ43" i="3"/>
  <c r="BA43" i="3"/>
  <c r="N43" i="3"/>
  <c r="O43" i="3"/>
  <c r="D43" i="3"/>
  <c r="AM43" i="3" s="1"/>
  <c r="C43" i="3"/>
  <c r="AL43" i="3" s="1"/>
  <c r="BA42" i="3"/>
  <c r="AZ42" i="3"/>
  <c r="AG49" i="3"/>
  <c r="Y49" i="3"/>
  <c r="O42" i="3"/>
  <c r="N42" i="3"/>
  <c r="C42" i="3"/>
  <c r="D42" i="3"/>
  <c r="BA41" i="3"/>
  <c r="BC41" i="3" s="1"/>
  <c r="AW49" i="3"/>
  <c r="AS49" i="3"/>
  <c r="AZ41" i="3"/>
  <c r="AO49" i="3"/>
  <c r="AK49" i="3"/>
  <c r="AC49" i="3"/>
  <c r="U49" i="3"/>
  <c r="O41" i="3"/>
  <c r="N41" i="3"/>
  <c r="M49" i="3"/>
  <c r="D41" i="3"/>
  <c r="AM41" i="3" s="1"/>
  <c r="C41" i="3"/>
  <c r="AL41" i="3" s="1"/>
  <c r="BB41" i="3" s="1"/>
  <c r="AX49" i="3"/>
  <c r="AV49" i="3"/>
  <c r="AR49" i="3"/>
  <c r="AZ40" i="3"/>
  <c r="AN49" i="3"/>
  <c r="AI49" i="3"/>
  <c r="AI50" i="3" s="1"/>
  <c r="AH49" i="3"/>
  <c r="AE49" i="3"/>
  <c r="AA49" i="3"/>
  <c r="Z49" i="3"/>
  <c r="W49" i="3"/>
  <c r="S49" i="3"/>
  <c r="R49" i="3"/>
  <c r="O40" i="3"/>
  <c r="AM40" i="3" s="1"/>
  <c r="N40" i="3"/>
  <c r="L49" i="3"/>
  <c r="K49" i="3"/>
  <c r="H49" i="3"/>
  <c r="D40" i="3"/>
  <c r="AU39" i="3"/>
  <c r="BA38" i="3"/>
  <c r="AZ38" i="3"/>
  <c r="O38" i="3"/>
  <c r="N38" i="3"/>
  <c r="C38" i="3"/>
  <c r="D38" i="3"/>
  <c r="BA37" i="3"/>
  <c r="AZ37" i="3"/>
  <c r="O37" i="3"/>
  <c r="N37" i="3"/>
  <c r="D37" i="3"/>
  <c r="C37" i="3"/>
  <c r="AL37" i="3" s="1"/>
  <c r="BA36" i="3"/>
  <c r="AZ36" i="3"/>
  <c r="O36" i="3"/>
  <c r="N36" i="3"/>
  <c r="AL36" i="3" s="1"/>
  <c r="BB36" i="3" s="1"/>
  <c r="D36" i="3"/>
  <c r="AM36" i="3" s="1"/>
  <c r="C36" i="3"/>
  <c r="AZ35" i="3"/>
  <c r="BB35" i="3" s="1"/>
  <c r="BA35" i="3"/>
  <c r="N35" i="3"/>
  <c r="O35" i="3"/>
  <c r="AM35" i="3" s="1"/>
  <c r="BC35" i="3" s="1"/>
  <c r="D35" i="3"/>
  <c r="C35" i="3"/>
  <c r="AL35" i="3" s="1"/>
  <c r="BA34" i="3"/>
  <c r="AZ34" i="3"/>
  <c r="BB34" i="3" s="1"/>
  <c r="O34" i="3"/>
  <c r="N34" i="3"/>
  <c r="C34" i="3"/>
  <c r="AL34" i="3" s="1"/>
  <c r="D34" i="3"/>
  <c r="AM34" i="3" s="1"/>
  <c r="BA33" i="3"/>
  <c r="BC33" i="3" s="1"/>
  <c r="AZ33" i="3"/>
  <c r="BB33" i="3" s="1"/>
  <c r="O33" i="3"/>
  <c r="N33" i="3"/>
  <c r="D33" i="3"/>
  <c r="AM33" i="3" s="1"/>
  <c r="C33" i="3"/>
  <c r="AL33" i="3" s="1"/>
  <c r="BA32" i="3"/>
  <c r="AZ32" i="3"/>
  <c r="BB32" i="3" s="1"/>
  <c r="O32" i="3"/>
  <c r="N32" i="3"/>
  <c r="AL32" i="3" s="1"/>
  <c r="C32" i="3"/>
  <c r="D32" i="3"/>
  <c r="AM32" i="3" s="1"/>
  <c r="AZ31" i="3"/>
  <c r="BA31" i="3"/>
  <c r="N31" i="3"/>
  <c r="O31" i="3"/>
  <c r="AM31" i="3" s="1"/>
  <c r="BC31" i="3" s="1"/>
  <c r="C31" i="3"/>
  <c r="AL31" i="3" s="1"/>
  <c r="D31" i="3"/>
  <c r="BA30" i="3"/>
  <c r="BC30" i="3" s="1"/>
  <c r="AZ30" i="3"/>
  <c r="BB30" i="3" s="1"/>
  <c r="O30" i="3"/>
  <c r="N30" i="3"/>
  <c r="C30" i="3"/>
  <c r="AL30" i="3" s="1"/>
  <c r="D30" i="3"/>
  <c r="AM30" i="3" s="1"/>
  <c r="BA29" i="3"/>
  <c r="BC29" i="3" s="1"/>
  <c r="AZ29" i="3"/>
  <c r="BB29" i="3" s="1"/>
  <c r="N29" i="3"/>
  <c r="O29" i="3"/>
  <c r="D29" i="3"/>
  <c r="AM29" i="3" s="1"/>
  <c r="C29" i="3"/>
  <c r="AL29" i="3" s="1"/>
  <c r="BA28" i="3"/>
  <c r="BC28" i="3" s="1"/>
  <c r="AZ28" i="3"/>
  <c r="O28" i="3"/>
  <c r="N28" i="3"/>
  <c r="AL28" i="3" s="1"/>
  <c r="C28" i="3"/>
  <c r="D28" i="3"/>
  <c r="AM28" i="3" s="1"/>
  <c r="AZ27" i="3"/>
  <c r="BB27" i="3" s="1"/>
  <c r="BA27" i="3"/>
  <c r="O27" i="3"/>
  <c r="AM27" i="3" s="1"/>
  <c r="BC27" i="3" s="1"/>
  <c r="N27" i="3"/>
  <c r="D27" i="3"/>
  <c r="C27" i="3"/>
  <c r="AL27" i="3" s="1"/>
  <c r="BA26" i="3"/>
  <c r="AZ26" i="3"/>
  <c r="BB26" i="3" s="1"/>
  <c r="O26" i="3"/>
  <c r="N26" i="3"/>
  <c r="C26" i="3"/>
  <c r="AL26" i="3" s="1"/>
  <c r="D26" i="3"/>
  <c r="AM26" i="3" s="1"/>
  <c r="BA25" i="3"/>
  <c r="BC25" i="3" s="1"/>
  <c r="AZ25" i="3"/>
  <c r="N25" i="3"/>
  <c r="O25" i="3"/>
  <c r="D25" i="3"/>
  <c r="AM25" i="3" s="1"/>
  <c r="C25" i="3"/>
  <c r="AL25" i="3" s="1"/>
  <c r="BA24" i="3"/>
  <c r="BC24" i="3" s="1"/>
  <c r="AZ24" i="3"/>
  <c r="BB24" i="3" s="1"/>
  <c r="O24" i="3"/>
  <c r="N24" i="3"/>
  <c r="C24" i="3"/>
  <c r="AL24" i="3" s="1"/>
  <c r="D24" i="3"/>
  <c r="AM24" i="3" s="1"/>
  <c r="AV39" i="3"/>
  <c r="AR39" i="3"/>
  <c r="AN39" i="3"/>
  <c r="AI39" i="3"/>
  <c r="AE39" i="3"/>
  <c r="AA39" i="3"/>
  <c r="W39" i="3"/>
  <c r="S39" i="3"/>
  <c r="O23" i="3"/>
  <c r="AM23" i="3" s="1"/>
  <c r="G39" i="3"/>
  <c r="D23" i="3"/>
  <c r="C23" i="3"/>
  <c r="AK22" i="3"/>
  <c r="AC22" i="3"/>
  <c r="U22" i="3"/>
  <c r="H22" i="3"/>
  <c r="BA21" i="3"/>
  <c r="AZ21" i="3"/>
  <c r="N21" i="3"/>
  <c r="O21" i="3"/>
  <c r="D21" i="3"/>
  <c r="AM21" i="3" s="1"/>
  <c r="C21" i="3"/>
  <c r="BA20" i="3"/>
  <c r="BC20" i="3" s="1"/>
  <c r="AZ20" i="3"/>
  <c r="O20" i="3"/>
  <c r="N20" i="3"/>
  <c r="C20" i="3"/>
  <c r="AL20" i="3" s="1"/>
  <c r="D20" i="3"/>
  <c r="AM20" i="3" s="1"/>
  <c r="AZ19" i="3"/>
  <c r="BB19" i="3" s="1"/>
  <c r="BA19" i="3"/>
  <c r="N19" i="3"/>
  <c r="O19" i="3"/>
  <c r="AM19" i="3" s="1"/>
  <c r="BC19" i="3" s="1"/>
  <c r="D19" i="3"/>
  <c r="C19" i="3"/>
  <c r="AL19" i="3" s="1"/>
  <c r="BA18" i="3"/>
  <c r="BC18" i="3" s="1"/>
  <c r="AZ18" i="3"/>
  <c r="BB18" i="3" s="1"/>
  <c r="O18" i="3"/>
  <c r="N18" i="3"/>
  <c r="C18" i="3"/>
  <c r="AL18" i="3" s="1"/>
  <c r="D18" i="3"/>
  <c r="AM18" i="3" s="1"/>
  <c r="BA17" i="3"/>
  <c r="AZ17" i="3"/>
  <c r="N17" i="3"/>
  <c r="O17" i="3"/>
  <c r="D17" i="3"/>
  <c r="AM17" i="3" s="1"/>
  <c r="C17" i="3"/>
  <c r="AL17" i="3" s="1"/>
  <c r="BA16" i="3"/>
  <c r="AZ16" i="3"/>
  <c r="N16" i="3"/>
  <c r="O16" i="3"/>
  <c r="C16" i="3"/>
  <c r="D16" i="3"/>
  <c r="AM16" i="3" s="1"/>
  <c r="AZ15" i="3"/>
  <c r="BB15" i="3" s="1"/>
  <c r="BA15" i="3"/>
  <c r="O15" i="3"/>
  <c r="AM15" i="3" s="1"/>
  <c r="BC15" i="3" s="1"/>
  <c r="N15" i="3"/>
  <c r="D15" i="3"/>
  <c r="C15" i="3"/>
  <c r="AL15" i="3" s="1"/>
  <c r="BA14" i="3"/>
  <c r="BC14" i="3" s="1"/>
  <c r="AZ14" i="3"/>
  <c r="BB14" i="3" s="1"/>
  <c r="O14" i="3"/>
  <c r="N14" i="3"/>
  <c r="C14" i="3"/>
  <c r="AL14" i="3" s="1"/>
  <c r="D14" i="3"/>
  <c r="AM14" i="3" s="1"/>
  <c r="BA13" i="3"/>
  <c r="AZ13" i="3"/>
  <c r="N13" i="3"/>
  <c r="O13" i="3"/>
  <c r="D13" i="3"/>
  <c r="AM13" i="3" s="1"/>
  <c r="C13" i="3"/>
  <c r="BA12" i="3"/>
  <c r="AZ12" i="3"/>
  <c r="N12" i="3"/>
  <c r="O12" i="3"/>
  <c r="C12" i="3"/>
  <c r="AL12" i="3" s="1"/>
  <c r="D12" i="3"/>
  <c r="AM12" i="3" s="1"/>
  <c r="AV22" i="3"/>
  <c r="AZ11" i="3"/>
  <c r="BB11" i="3" s="1"/>
  <c r="BA11" i="3"/>
  <c r="AN22" i="3"/>
  <c r="O11" i="3"/>
  <c r="AM11" i="3" s="1"/>
  <c r="BC11" i="3" s="1"/>
  <c r="N11" i="3"/>
  <c r="D11" i="3"/>
  <c r="C11" i="3"/>
  <c r="AL11" i="3" s="1"/>
  <c r="AW22" i="3"/>
  <c r="BA10" i="3"/>
  <c r="AR22" i="3"/>
  <c r="AO22" i="3"/>
  <c r="AJ22" i="3"/>
  <c r="AI22" i="3"/>
  <c r="AG22" i="3"/>
  <c r="AF22" i="3"/>
  <c r="AE22" i="3"/>
  <c r="AB22" i="3"/>
  <c r="AA22" i="3"/>
  <c r="Y22" i="3"/>
  <c r="X22" i="3"/>
  <c r="W22" i="3"/>
  <c r="T22" i="3"/>
  <c r="S22" i="3"/>
  <c r="O10" i="3"/>
  <c r="N10" i="3"/>
  <c r="M22" i="3"/>
  <c r="L22" i="3"/>
  <c r="I22" i="3"/>
  <c r="C10" i="3"/>
  <c r="D10" i="3"/>
  <c r="AM10" i="3" s="1"/>
  <c r="A38" i="1"/>
  <c r="A333" i="1" s="1"/>
  <c r="D46" i="1" l="1"/>
  <c r="D86" i="1"/>
  <c r="D271" i="1"/>
  <c r="C46" i="1"/>
  <c r="C341" i="1"/>
  <c r="D193" i="1"/>
  <c r="D341" i="1"/>
  <c r="C162" i="1"/>
  <c r="D231" i="1"/>
  <c r="D247" i="1" s="1"/>
  <c r="C291" i="1"/>
  <c r="C193" i="1"/>
  <c r="C197" i="1"/>
  <c r="C217" i="1"/>
  <c r="D305" i="1"/>
  <c r="D10" i="1" s="1"/>
  <c r="C315" i="1"/>
  <c r="C20" i="1" s="1"/>
  <c r="C319" i="1"/>
  <c r="C24" i="1" s="1"/>
  <c r="C327" i="1"/>
  <c r="C32" i="1" s="1"/>
  <c r="C123" i="1"/>
  <c r="C311" i="1"/>
  <c r="C16" i="1" s="1"/>
  <c r="C271" i="1"/>
  <c r="A74" i="1"/>
  <c r="A111" i="1"/>
  <c r="D158" i="1"/>
  <c r="D162" i="1"/>
  <c r="C235" i="1"/>
  <c r="C255" i="1"/>
  <c r="C50" i="1"/>
  <c r="C70" i="1"/>
  <c r="D82" i="1"/>
  <c r="C86" i="1"/>
  <c r="D106" i="1"/>
  <c r="C119" i="1"/>
  <c r="D123" i="1"/>
  <c r="C143" i="1"/>
  <c r="D182" i="1"/>
  <c r="D197" i="1"/>
  <c r="D314" i="1"/>
  <c r="D19" i="1" s="1"/>
  <c r="D318" i="1"/>
  <c r="D23" i="1" s="1"/>
  <c r="D324" i="1"/>
  <c r="D29" i="1" s="1"/>
  <c r="D326" i="1"/>
  <c r="D31" i="1" s="1"/>
  <c r="C231" i="1"/>
  <c r="A259" i="1"/>
  <c r="C345" i="1"/>
  <c r="C365" i="1"/>
  <c r="D307" i="1"/>
  <c r="D12" i="1" s="1"/>
  <c r="C325" i="1"/>
  <c r="C30" i="1" s="1"/>
  <c r="C323" i="1"/>
  <c r="C28" i="1" s="1"/>
  <c r="D50" i="1"/>
  <c r="D312" i="1"/>
  <c r="D17" i="1" s="1"/>
  <c r="D316" i="1"/>
  <c r="D21" i="1" s="1"/>
  <c r="D321" i="1"/>
  <c r="D26" i="1" s="1"/>
  <c r="D70" i="1"/>
  <c r="C82" i="1"/>
  <c r="C106" i="1"/>
  <c r="D119" i="1"/>
  <c r="D143" i="1"/>
  <c r="C158" i="1"/>
  <c r="C182" i="1"/>
  <c r="A223" i="1"/>
  <c r="D235" i="1"/>
  <c r="D255" i="1"/>
  <c r="C267" i="1"/>
  <c r="C309" i="1"/>
  <c r="C14" i="1" s="1"/>
  <c r="C313" i="1"/>
  <c r="C18" i="1" s="1"/>
  <c r="C317" i="1"/>
  <c r="C22" i="1" s="1"/>
  <c r="D345" i="1"/>
  <c r="D365" i="1"/>
  <c r="BB12" i="3"/>
  <c r="BB17" i="3"/>
  <c r="BB20" i="3"/>
  <c r="BC12" i="3"/>
  <c r="AL16" i="3"/>
  <c r="BB16" i="3"/>
  <c r="BB21" i="3"/>
  <c r="BC10" i="3"/>
  <c r="BA22" i="3"/>
  <c r="AL13" i="3"/>
  <c r="BB13" i="3" s="1"/>
  <c r="BC16" i="3"/>
  <c r="AL21" i="3"/>
  <c r="BB28" i="3"/>
  <c r="E22" i="3"/>
  <c r="AS22" i="3"/>
  <c r="AZ23" i="3"/>
  <c r="S50" i="3"/>
  <c r="AA50" i="3"/>
  <c r="M50" i="3"/>
  <c r="F22" i="3"/>
  <c r="J22" i="3"/>
  <c r="AP22" i="3"/>
  <c r="AT22" i="3"/>
  <c r="AX22" i="3"/>
  <c r="BC13" i="3"/>
  <c r="P22" i="3"/>
  <c r="K39" i="3"/>
  <c r="K50" i="3" s="1"/>
  <c r="K62" i="3" s="1"/>
  <c r="N23" i="3"/>
  <c r="AL23" i="3" s="1"/>
  <c r="P39" i="3"/>
  <c r="X39" i="3"/>
  <c r="AJ39" i="3"/>
  <c r="BB25" i="3"/>
  <c r="BC32" i="3"/>
  <c r="BC34" i="3"/>
  <c r="BC37" i="3"/>
  <c r="BC44" i="3"/>
  <c r="AR62" i="3"/>
  <c r="BB61" i="3"/>
  <c r="G22" i="3"/>
  <c r="K22" i="3"/>
  <c r="AQ22" i="3"/>
  <c r="AU22" i="3"/>
  <c r="AY22" i="3"/>
  <c r="Q22" i="3"/>
  <c r="O22" i="3" s="1"/>
  <c r="D39" i="3"/>
  <c r="H39" i="3"/>
  <c r="H50" i="3" s="1"/>
  <c r="H62" i="3" s="1"/>
  <c r="L39" i="3"/>
  <c r="L50" i="3" s="1"/>
  <c r="L62" i="3" s="1"/>
  <c r="AM37" i="3"/>
  <c r="AM38" i="3"/>
  <c r="BC38" i="3" s="1"/>
  <c r="AX50" i="3"/>
  <c r="AX62" i="3" s="1"/>
  <c r="AL45" i="3"/>
  <c r="BB45" i="3" s="1"/>
  <c r="BC45" i="3"/>
  <c r="AT50" i="3"/>
  <c r="AT62" i="3" s="1"/>
  <c r="C22" i="3"/>
  <c r="AL10" i="3"/>
  <c r="G49" i="3"/>
  <c r="G50" i="3" s="1"/>
  <c r="C40" i="3"/>
  <c r="W50" i="3"/>
  <c r="AE50" i="3"/>
  <c r="BC46" i="3"/>
  <c r="F50" i="3"/>
  <c r="BC17" i="3"/>
  <c r="BC21" i="3"/>
  <c r="C39" i="3"/>
  <c r="T39" i="3"/>
  <c r="AB39" i="3"/>
  <c r="AF39" i="3"/>
  <c r="BC26" i="3"/>
  <c r="R22" i="3"/>
  <c r="V22" i="3"/>
  <c r="Z22" i="3"/>
  <c r="AD22" i="3"/>
  <c r="AH22" i="3"/>
  <c r="AZ10" i="3"/>
  <c r="D22" i="3"/>
  <c r="AM22" i="3" s="1"/>
  <c r="AQ39" i="3"/>
  <c r="BA23" i="3"/>
  <c r="AY39" i="3"/>
  <c r="BB31" i="3"/>
  <c r="BC36" i="3"/>
  <c r="BB37" i="3"/>
  <c r="AL38" i="3"/>
  <c r="BB38" i="3" s="1"/>
  <c r="J49" i="3"/>
  <c r="J50" i="3" s="1"/>
  <c r="R50" i="3"/>
  <c r="R62" i="3" s="1"/>
  <c r="BA40" i="3"/>
  <c r="BC40" i="3" s="1"/>
  <c r="AQ49" i="3"/>
  <c r="AU49" i="3"/>
  <c r="AY49" i="3"/>
  <c r="AY50" i="3" s="1"/>
  <c r="U50" i="3"/>
  <c r="AC50" i="3"/>
  <c r="BB43" i="3"/>
  <c r="BB46" i="3"/>
  <c r="BC48" i="3"/>
  <c r="AL58" i="3"/>
  <c r="C59" i="3"/>
  <c r="G62" i="3"/>
  <c r="AB62" i="3"/>
  <c r="AF62" i="3"/>
  <c r="BB58" i="3"/>
  <c r="P49" i="3"/>
  <c r="T49" i="3"/>
  <c r="T50" i="3" s="1"/>
  <c r="T62" i="3" s="1"/>
  <c r="AB49" i="3"/>
  <c r="AB50" i="3" s="1"/>
  <c r="AN50" i="3"/>
  <c r="AN62" i="3" s="1"/>
  <c r="AV50" i="3"/>
  <c r="AV62" i="3" s="1"/>
  <c r="E39" i="3"/>
  <c r="I39" i="3"/>
  <c r="I50" i="3" s="1"/>
  <c r="M39" i="3"/>
  <c r="Q39" i="3"/>
  <c r="O39" i="3" s="1"/>
  <c r="U39" i="3"/>
  <c r="Y39" i="3"/>
  <c r="Y50" i="3" s="1"/>
  <c r="AC39" i="3"/>
  <c r="AG39" i="3"/>
  <c r="AG50" i="3" s="1"/>
  <c r="AK39" i="3"/>
  <c r="AK50" i="3" s="1"/>
  <c r="AK62" i="3" s="1"/>
  <c r="AO39" i="3"/>
  <c r="AO50" i="3" s="1"/>
  <c r="AS39" i="3"/>
  <c r="AS50" i="3" s="1"/>
  <c r="AW39" i="3"/>
  <c r="AW50" i="3" s="1"/>
  <c r="AM42" i="3"/>
  <c r="BC42" i="3" s="1"/>
  <c r="AM46" i="3"/>
  <c r="AP49" i="3"/>
  <c r="AL53" i="3"/>
  <c r="N53" i="3"/>
  <c r="P54" i="3"/>
  <c r="N54" i="3" s="1"/>
  <c r="AL54" i="3" s="1"/>
  <c r="BB54" i="3" s="1"/>
  <c r="BC56" i="3"/>
  <c r="AZ59" i="3"/>
  <c r="X49" i="3"/>
  <c r="X50" i="3" s="1"/>
  <c r="X62" i="3" s="1"/>
  <c r="AF49" i="3"/>
  <c r="AF50" i="3" s="1"/>
  <c r="AJ49" i="3"/>
  <c r="AJ50" i="3" s="1"/>
  <c r="AJ62" i="3" s="1"/>
  <c r="AR50" i="3"/>
  <c r="Q49" i="3"/>
  <c r="O59" i="3"/>
  <c r="AM61" i="3"/>
  <c r="BC61" i="3" s="1"/>
  <c r="F39" i="3"/>
  <c r="J39" i="3"/>
  <c r="R39" i="3"/>
  <c r="V39" i="3"/>
  <c r="V50" i="3" s="1"/>
  <c r="V62" i="3" s="1"/>
  <c r="Z39" i="3"/>
  <c r="Z50" i="3" s="1"/>
  <c r="Z62" i="3" s="1"/>
  <c r="AD39" i="3"/>
  <c r="AD50" i="3" s="1"/>
  <c r="AD62" i="3" s="1"/>
  <c r="AH39" i="3"/>
  <c r="AH50" i="3" s="1"/>
  <c r="AH62" i="3" s="1"/>
  <c r="AP39" i="3"/>
  <c r="AT39" i="3"/>
  <c r="AX39" i="3"/>
  <c r="D49" i="3"/>
  <c r="AL42" i="3"/>
  <c r="BB42" i="3" s="1"/>
  <c r="AL46" i="3"/>
  <c r="E49" i="3"/>
  <c r="E50" i="3" s="1"/>
  <c r="AZ51" i="3"/>
  <c r="BB51" i="3" s="1"/>
  <c r="AP52" i="3"/>
  <c r="AZ52" i="3" s="1"/>
  <c r="BB52" i="3" s="1"/>
  <c r="O54" i="3"/>
  <c r="F57" i="3"/>
  <c r="F62" i="3" s="1"/>
  <c r="D55" i="3"/>
  <c r="J62" i="3"/>
  <c r="D51" i="3"/>
  <c r="AM51" i="3" s="1"/>
  <c r="F52" i="3"/>
  <c r="D52" i="3" s="1"/>
  <c r="BC51" i="3"/>
  <c r="AM53" i="3"/>
  <c r="D54" i="3"/>
  <c r="AM54" i="3" s="1"/>
  <c r="BC53" i="3"/>
  <c r="BA54" i="3"/>
  <c r="BC54" i="3" s="1"/>
  <c r="AO57" i="3"/>
  <c r="AO62" i="3" s="1"/>
  <c r="AS57" i="3"/>
  <c r="AS62" i="3" s="1"/>
  <c r="AW57" i="3"/>
  <c r="N57" i="3"/>
  <c r="AL57" i="3" s="1"/>
  <c r="E62" i="3"/>
  <c r="I62" i="3"/>
  <c r="M62" i="3"/>
  <c r="BA58" i="3"/>
  <c r="BC58" i="3" s="1"/>
  <c r="AQ59" i="3"/>
  <c r="AY62" i="3"/>
  <c r="O52" i="3"/>
  <c r="AZ53" i="3"/>
  <c r="BB53" i="3" s="1"/>
  <c r="Q57" i="3"/>
  <c r="U57" i="3"/>
  <c r="U62" i="3" s="1"/>
  <c r="Y57" i="3"/>
  <c r="Y62" i="3" s="1"/>
  <c r="AC57" i="3"/>
  <c r="AC62" i="3" s="1"/>
  <c r="AG57" i="3"/>
  <c r="AK57" i="3"/>
  <c r="AP57" i="3"/>
  <c r="AZ57" i="3" s="1"/>
  <c r="AZ55" i="3"/>
  <c r="BB55" i="3" s="1"/>
  <c r="AM56" i="3"/>
  <c r="S62" i="3"/>
  <c r="W62" i="3"/>
  <c r="AA62" i="3"/>
  <c r="AE62" i="3"/>
  <c r="AI62" i="3"/>
  <c r="AQ52" i="3"/>
  <c r="BA52" i="3" s="1"/>
  <c r="P59" i="3"/>
  <c r="BA55" i="3"/>
  <c r="D325" i="1"/>
  <c r="D30" i="1" s="1"/>
  <c r="C321" i="1"/>
  <c r="C26" i="1" s="1"/>
  <c r="C326" i="1"/>
  <c r="C31" i="1" s="1"/>
  <c r="D267" i="1"/>
  <c r="D283" i="1" s="1"/>
  <c r="D306" i="1"/>
  <c r="D11" i="1" s="1"/>
  <c r="D309" i="1"/>
  <c r="D311" i="1"/>
  <c r="D16" i="1" s="1"/>
  <c r="D313" i="1"/>
  <c r="D18" i="1" s="1"/>
  <c r="D315" i="1"/>
  <c r="D20" i="1" s="1"/>
  <c r="D317" i="1"/>
  <c r="D22" i="1" s="1"/>
  <c r="D319" i="1"/>
  <c r="D24" i="1" s="1"/>
  <c r="D291" i="1"/>
  <c r="D323" i="1"/>
  <c r="D327" i="1"/>
  <c r="D32" i="1" s="1"/>
  <c r="D217" i="1"/>
  <c r="C324" i="1"/>
  <c r="C29" i="1" s="1"/>
  <c r="C306" i="1"/>
  <c r="C11" i="1" s="1"/>
  <c r="C305" i="1"/>
  <c r="C307" i="1"/>
  <c r="C12" i="1" s="1"/>
  <c r="C310" i="1"/>
  <c r="C15" i="1" s="1"/>
  <c r="C312" i="1"/>
  <c r="C17" i="1" s="1"/>
  <c r="C314" i="1"/>
  <c r="C19" i="1" s="1"/>
  <c r="C316" i="1"/>
  <c r="C21" i="1" s="1"/>
  <c r="C318" i="1"/>
  <c r="C23" i="1" s="1"/>
  <c r="D310" i="1"/>
  <c r="D15" i="1" s="1"/>
  <c r="A150" i="1"/>
  <c r="A296" i="1"/>
  <c r="A185" i="1"/>
  <c r="D98" i="1" l="1"/>
  <c r="D62" i="1"/>
  <c r="D135" i="1"/>
  <c r="D144" i="1" s="1"/>
  <c r="C357" i="1"/>
  <c r="C366" i="1" s="1"/>
  <c r="D107" i="1"/>
  <c r="C62" i="1"/>
  <c r="D357" i="1"/>
  <c r="D366" i="1" s="1"/>
  <c r="D209" i="1"/>
  <c r="C135" i="1"/>
  <c r="C144" i="1" s="1"/>
  <c r="C174" i="1"/>
  <c r="C183" i="1" s="1"/>
  <c r="C71" i="1"/>
  <c r="C247" i="1"/>
  <c r="C256" i="1" s="1"/>
  <c r="C209" i="1"/>
  <c r="C218" i="1" s="1"/>
  <c r="D174" i="1"/>
  <c r="D183" i="1" s="1"/>
  <c r="C283" i="1"/>
  <c r="C292" i="1" s="1"/>
  <c r="D304" i="1"/>
  <c r="D256" i="1"/>
  <c r="D218" i="1"/>
  <c r="C98" i="1"/>
  <c r="C107" i="1" s="1"/>
  <c r="D71" i="1"/>
  <c r="AG62" i="3"/>
  <c r="AW62" i="3"/>
  <c r="BC55" i="3"/>
  <c r="BA57" i="3"/>
  <c r="AM59" i="3"/>
  <c r="BA49" i="3"/>
  <c r="AQ50" i="3"/>
  <c r="BA50" i="3" s="1"/>
  <c r="BA39" i="3"/>
  <c r="BC23" i="3"/>
  <c r="BC39" i="3" s="1"/>
  <c r="N59" i="3"/>
  <c r="BB57" i="3"/>
  <c r="AM55" i="3"/>
  <c r="D57" i="3"/>
  <c r="P50" i="3"/>
  <c r="N50" i="3" s="1"/>
  <c r="N49" i="3"/>
  <c r="BC52" i="3"/>
  <c r="BA59" i="3"/>
  <c r="O49" i="3"/>
  <c r="Q50" i="3"/>
  <c r="N22" i="3"/>
  <c r="C49" i="3"/>
  <c r="AL40" i="3"/>
  <c r="BB40" i="3" s="1"/>
  <c r="AZ39" i="3"/>
  <c r="BB23" i="3"/>
  <c r="BB39" i="3" s="1"/>
  <c r="AM52" i="3"/>
  <c r="AM49" i="3"/>
  <c r="D50" i="3"/>
  <c r="AP50" i="3"/>
  <c r="AZ50" i="3" s="1"/>
  <c r="AZ49" i="3"/>
  <c r="AL39" i="3"/>
  <c r="AM39" i="3"/>
  <c r="BC22" i="3"/>
  <c r="O57" i="3"/>
  <c r="AZ62" i="3"/>
  <c r="AU50" i="3"/>
  <c r="AU62" i="3" s="1"/>
  <c r="BB10" i="3"/>
  <c r="BB22" i="3" s="1"/>
  <c r="AZ22" i="3"/>
  <c r="AL22" i="3"/>
  <c r="N39" i="3"/>
  <c r="C33" i="1"/>
  <c r="C13" i="1"/>
  <c r="C304" i="1"/>
  <c r="C10" i="1"/>
  <c r="D9" i="1"/>
  <c r="C328" i="1"/>
  <c r="D292" i="1"/>
  <c r="D328" i="1"/>
  <c r="D28" i="1"/>
  <c r="D308" i="1"/>
  <c r="D14" i="1"/>
  <c r="C308" i="1"/>
  <c r="C320" i="1" l="1"/>
  <c r="D320" i="1"/>
  <c r="D25" i="1" s="1"/>
  <c r="O50" i="3"/>
  <c r="O62" i="3" s="1"/>
  <c r="Q62" i="3"/>
  <c r="N62" i="3"/>
  <c r="P62" i="3"/>
  <c r="AP62" i="3"/>
  <c r="BA62" i="3"/>
  <c r="BC59" i="3"/>
  <c r="C50" i="3"/>
  <c r="AL49" i="3"/>
  <c r="BB49" i="3" s="1"/>
  <c r="AL59" i="3"/>
  <c r="AM57" i="3"/>
  <c r="BC57" i="3" s="1"/>
  <c r="D62" i="3"/>
  <c r="BC49" i="3"/>
  <c r="AM50" i="3"/>
  <c r="BC50" i="3" s="1"/>
  <c r="AQ62" i="3"/>
  <c r="D329" i="1"/>
  <c r="C9" i="1"/>
  <c r="D33" i="1"/>
  <c r="C329" i="1"/>
  <c r="C25" i="1"/>
  <c r="D13" i="1"/>
  <c r="AM62" i="3" l="1"/>
  <c r="AL50" i="3"/>
  <c r="BB50" i="3" s="1"/>
  <c r="C62" i="3"/>
  <c r="BC62" i="3"/>
  <c r="AL62" i="3"/>
  <c r="BB59" i="3"/>
  <c r="BB62" i="3" s="1"/>
  <c r="D34" i="1"/>
  <c r="C34" i="1"/>
</calcChain>
</file>

<file path=xl/sharedStrings.xml><?xml version="1.0" encoding="utf-8"?>
<sst xmlns="http://schemas.openxmlformats.org/spreadsheetml/2006/main" count="830" uniqueCount="183">
  <si>
    <t>SLBC Maharashtra - Convener : Bank of Maharashtra</t>
  </si>
  <si>
    <t>Name of the State - Maharashtra</t>
  </si>
  <si>
    <t xml:space="preserve">Sr. No </t>
  </si>
  <si>
    <t>Sub-Sector</t>
  </si>
  <si>
    <t>Disb up to end of Current Qtr</t>
  </si>
  <si>
    <t xml:space="preserve">Number </t>
  </si>
  <si>
    <t>Amount</t>
  </si>
  <si>
    <t>Priority Sector</t>
  </si>
  <si>
    <t>1A</t>
  </si>
  <si>
    <t>Agriculture = 1A(i) + 1A(ii) + 1A(iii)</t>
  </si>
  <si>
    <t>1A(i)</t>
  </si>
  <si>
    <t>Farm Credit</t>
  </si>
  <si>
    <t>1A(ii)</t>
  </si>
  <si>
    <t>Agriculture Infrastructure</t>
  </si>
  <si>
    <t>1A(iii)</t>
  </si>
  <si>
    <t>Ancilliary Activities</t>
  </si>
  <si>
    <t>1B</t>
  </si>
  <si>
    <t>MSME = 1B(i) + 1B(ii) + 1B(iii) + 1B(iv)</t>
  </si>
  <si>
    <t>1B(i)</t>
  </si>
  <si>
    <t>Micro Enterprises
(Manu + Service Adv up to Rs. 5 Crore)</t>
  </si>
  <si>
    <t>1B(ii)</t>
  </si>
  <si>
    <t>Small Enterprises
(Manu + Service Adv up to Rs. 5 Crore)</t>
  </si>
  <si>
    <t>1B(Iii)</t>
  </si>
  <si>
    <t>Medium Enterprises
(Manu + Service Adv up to Rs. 10 Crore)</t>
  </si>
  <si>
    <t>1B(iv)</t>
  </si>
  <si>
    <t>Khadi &amp; Village Industries</t>
  </si>
  <si>
    <t>1B(v)</t>
  </si>
  <si>
    <t>Others under MSMEs</t>
  </si>
  <si>
    <t>1C</t>
  </si>
  <si>
    <t>Export Credit</t>
  </si>
  <si>
    <t>1D</t>
  </si>
  <si>
    <t>Education</t>
  </si>
  <si>
    <t>1E</t>
  </si>
  <si>
    <t>Housing</t>
  </si>
  <si>
    <t>1F</t>
  </si>
  <si>
    <t>Social Infrastructure</t>
  </si>
  <si>
    <t>1G</t>
  </si>
  <si>
    <t>Renewable Energy</t>
  </si>
  <si>
    <t>1H</t>
  </si>
  <si>
    <t>Others</t>
  </si>
  <si>
    <t>Sub Total = 1A+1B+1C+1D+1E+1F+1G+1H</t>
  </si>
  <si>
    <t>Loans to Weaker Sections Under Priority Sector</t>
  </si>
  <si>
    <t>Non Priority Sector</t>
  </si>
  <si>
    <t>4A</t>
  </si>
  <si>
    <t>Agriculture</t>
  </si>
  <si>
    <t>4C</t>
  </si>
  <si>
    <t>4D</t>
  </si>
  <si>
    <t>4E</t>
  </si>
  <si>
    <t>Personal Loans Under Non Priority Sector</t>
  </si>
  <si>
    <t>4F</t>
  </si>
  <si>
    <t>Sub Total = 4A+4B+4C+4D+4E+4F+4G+4H</t>
  </si>
  <si>
    <t>Total 2 + 5</t>
  </si>
  <si>
    <t>1.  Public Sector Banks</t>
  </si>
  <si>
    <t>2.  Private Sector Banks</t>
  </si>
  <si>
    <t>3.  Small Finance  Banks</t>
  </si>
  <si>
    <t>4.  Wholly Owned Subsidiaries of Foreign Banks</t>
  </si>
  <si>
    <t>5.  Post Payment Bank</t>
  </si>
  <si>
    <t>6.  Gramin Banks</t>
  </si>
  <si>
    <t>7.  Other Banks</t>
  </si>
  <si>
    <t xml:space="preserve">4.  Scheduled Commercial Banks (1+2+3+4+5+6+7) </t>
  </si>
  <si>
    <t xml:space="preserve">5.  Cooperative Banks (MS Coop / DCCBs / MSCARD etc.) </t>
  </si>
  <si>
    <t>SLBC Maharashtra</t>
  </si>
  <si>
    <t>No.s actual / Rs. in Lakh</t>
  </si>
  <si>
    <t>PRIORITY</t>
  </si>
  <si>
    <t>NON PRIORITY</t>
  </si>
  <si>
    <t>Total Plan
62=40+60
63=41+61</t>
  </si>
  <si>
    <t>Sr. No.</t>
  </si>
  <si>
    <t>District</t>
  </si>
  <si>
    <r>
      <t xml:space="preserve">Agriculture
</t>
    </r>
    <r>
      <rPr>
        <b/>
        <sz val="8"/>
        <rFont val="Arial"/>
        <family val="2"/>
      </rPr>
      <t>3 = 5+7+9
4 = 6+8+10</t>
    </r>
  </si>
  <si>
    <t>Of Agriculture, Crop Loan</t>
  </si>
  <si>
    <r>
      <t xml:space="preserve">MSME
</t>
    </r>
    <r>
      <rPr>
        <b/>
        <sz val="8"/>
        <rFont val="Arial"/>
        <family val="2"/>
      </rPr>
      <t>14=16+18+20+22+24
15=17+19+21+23+25</t>
    </r>
  </si>
  <si>
    <r>
      <t xml:space="preserve">Micro Enterprises
</t>
    </r>
    <r>
      <rPr>
        <b/>
        <sz val="8"/>
        <rFont val="Arial"/>
        <family val="2"/>
      </rPr>
      <t>(Manu + Service Adv up to Rs. 5 Crore)</t>
    </r>
  </si>
  <si>
    <r>
      <t xml:space="preserve">Small Enterprises
</t>
    </r>
    <r>
      <rPr>
        <b/>
        <sz val="8"/>
        <rFont val="Arial"/>
        <family val="2"/>
      </rPr>
      <t>(Manu + Service Adv up to Rs. 5 Crore)</t>
    </r>
  </si>
  <si>
    <r>
      <t xml:space="preserve">Medium Enterprises
</t>
    </r>
    <r>
      <rPr>
        <b/>
        <sz val="8"/>
        <rFont val="Arial"/>
        <family val="2"/>
      </rPr>
      <t>(Manu + Service Adv up to Rs. 10 Crore)</t>
    </r>
  </si>
  <si>
    <r>
      <t xml:space="preserve">Total Priority
</t>
    </r>
    <r>
      <rPr>
        <b/>
        <sz val="6"/>
        <rFont val="Arial"/>
        <family val="2"/>
      </rPr>
      <t>38=3+14+26+28+30+32+34+36
39=4+15+27+29+31+33+35+37</t>
    </r>
  </si>
  <si>
    <t>Personal Loans Under Non Priority</t>
  </si>
  <si>
    <r>
      <t xml:space="preserve">Total Non Priority
</t>
    </r>
    <r>
      <rPr>
        <b/>
        <sz val="7"/>
        <rFont val="Arial"/>
        <family val="2"/>
      </rPr>
      <t>52=42+44+46+48+50
53=43+45+47+49+51</t>
    </r>
  </si>
  <si>
    <r>
      <t>Total Plan
54</t>
    </r>
    <r>
      <rPr>
        <b/>
        <sz val="8"/>
        <rFont val="Arial"/>
        <family val="2"/>
      </rPr>
      <t>=38+52
55=39+53</t>
    </r>
  </si>
  <si>
    <t>No. of Acc</t>
  </si>
  <si>
    <t>Amt</t>
  </si>
  <si>
    <t>Kharif</t>
  </si>
  <si>
    <t>Rabi</t>
  </si>
  <si>
    <t>Total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</si>
  <si>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</si>
  <si>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</si>
  <si>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</si>
  <si>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</si>
  <si>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</si>
  <si>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</si>
  <si>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</si>
  <si>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</si>
  <si>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</si>
  <si>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</si>
  <si>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</si>
  <si>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</si>
  <si>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</si>
  <si>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</si>
  <si>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</si>
  <si>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</si>
  <si>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</si>
  <si>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</si>
  <si>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</si>
  <si>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</si>
  <si>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</si>
  <si>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</si>
  <si>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</si>
  <si>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</si>
  <si>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</si>
  <si>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</si>
  <si>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</si>
  <si>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</si>
  <si>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</si>
  <si>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</si>
  <si>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</si>
  <si>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</si>
  <si>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</si>
  <si>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</si>
  <si>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</si>
  <si>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</si>
  <si>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Bank</t>
  </si>
  <si>
    <r>
      <t xml:space="preserve">Total Plan
</t>
    </r>
    <r>
      <rPr>
        <b/>
        <sz val="8"/>
        <rFont val="Arial"/>
        <family val="2"/>
      </rPr>
      <t>54=38+52
55=39+53</t>
    </r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</si>
  <si>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</si>
  <si>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</si>
  <si>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</si>
  <si>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</si>
  <si>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</si>
  <si>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</si>
  <si>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</si>
  <si>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Sindh Bank</t>
  </si>
  <si>
    <t>Punjab National Bank</t>
  </si>
  <si>
    <t>State Bank of India</t>
  </si>
  <si>
    <t>Union Bank of India</t>
  </si>
  <si>
    <t>United Commercial Bank</t>
  </si>
  <si>
    <t>Sub Total PSBs</t>
  </si>
  <si>
    <t>Axis Bank Ltd</t>
  </si>
  <si>
    <t>Bandhan Bank</t>
  </si>
  <si>
    <t>Catholic Syrian Bank</t>
  </si>
  <si>
    <t>DCB BANK LIMITED</t>
  </si>
  <si>
    <t>Dhanlaxmi Bank</t>
  </si>
  <si>
    <t>Federal Bank</t>
  </si>
  <si>
    <t>HDFC Bank LTd.</t>
  </si>
  <si>
    <t>ICICI Bank</t>
  </si>
  <si>
    <t>IDBI Bank</t>
  </si>
  <si>
    <t>IDFC First</t>
  </si>
  <si>
    <t>Indusind Bank</t>
  </si>
  <si>
    <t>Karnataka Bank Ltd.</t>
  </si>
  <si>
    <t>Karur Vysya Bank</t>
  </si>
  <si>
    <t>Kotak Mahindra Bank</t>
  </si>
  <si>
    <t>RBL Bank</t>
  </si>
  <si>
    <t>Yes Bank</t>
  </si>
  <si>
    <t>Sub Total Pvt Sec Banks</t>
  </si>
  <si>
    <t>AU</t>
  </si>
  <si>
    <t>Capital</t>
  </si>
  <si>
    <t>Equitas</t>
  </si>
  <si>
    <t>ESAF</t>
  </si>
  <si>
    <t>Fincare Small Finance Bank Limited</t>
  </si>
  <si>
    <t>Jana</t>
  </si>
  <si>
    <t>Suryoday</t>
  </si>
  <si>
    <t>Ujjivan</t>
  </si>
  <si>
    <t>Utkarsh</t>
  </si>
  <si>
    <t>A</t>
  </si>
  <si>
    <t>Sub Total SFB</t>
  </si>
  <si>
    <t>B</t>
  </si>
  <si>
    <t>Total Commercial Banks</t>
  </si>
  <si>
    <t>DBS Bank</t>
  </si>
  <si>
    <t>C</t>
  </si>
  <si>
    <t>Sub Total(Wholly Owned Subsidiaries of Foreign Banks)</t>
  </si>
  <si>
    <t>India Post Payments Bank</t>
  </si>
  <si>
    <t>D</t>
  </si>
  <si>
    <t>Sub Total(Post Payment Bank)</t>
  </si>
  <si>
    <t>Maharashtra Gramin Bank</t>
  </si>
  <si>
    <t>Vidharbha Konkan Gramin Bank</t>
  </si>
  <si>
    <t>E</t>
  </si>
  <si>
    <t>Sub Total Gramin Banks</t>
  </si>
  <si>
    <t>M.S.Coop. / DCC Banks</t>
  </si>
  <si>
    <t>F</t>
  </si>
  <si>
    <t>Sub Total Co.Op Banks</t>
  </si>
  <si>
    <t>Other Banks</t>
  </si>
  <si>
    <t>G</t>
  </si>
  <si>
    <t>Sub Total Other Banks</t>
  </si>
  <si>
    <t>Grand Total (A + B + C+ D)</t>
  </si>
  <si>
    <t>No in actual amt in Lakhs</t>
  </si>
  <si>
    <t xml:space="preserve">Disbursements under ACP 2021-22 (01.04.2021 to 30.09.2021)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</si>
</sst>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b/>
      <sz val="2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2" fillId="2" borderId="0" xfId="1" applyFont="1" applyFill="1" applyAlignment="1" applyProtection="1">
      <alignment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3" fillId="3" borderId="6" xfId="1" applyFont="1" applyFill="1" applyBorder="1" applyAlignment="1" applyProtection="1">
      <alignment horizontal="center" vertical="center"/>
      <protection hidden="1"/>
    </xf>
    <xf numFmtId="0" fontId="3" fillId="3" borderId="6" xfId="1" applyFont="1" applyFill="1" applyBorder="1" applyAlignment="1" applyProtection="1">
      <alignment vertical="center"/>
      <protection hidden="1"/>
    </xf>
    <xf numFmtId="1" fontId="4" fillId="3" borderId="6" xfId="1" applyNumberFormat="1" applyFont="1" applyFill="1" applyBorder="1" applyAlignment="1" applyProtection="1">
      <alignment horizontal="right" vertical="center"/>
      <protection hidden="1"/>
    </xf>
    <xf numFmtId="1" fontId="4" fillId="3" borderId="6" xfId="1" applyNumberFormat="1" applyFont="1" applyFill="1" applyBorder="1" applyAlignment="1" applyProtection="1">
      <alignment horizontal="center" vertical="center"/>
      <protection hidden="1"/>
    </xf>
    <xf numFmtId="1" fontId="3" fillId="3" borderId="6" xfId="1" applyNumberFormat="1" applyFont="1" applyFill="1" applyBorder="1" applyAlignment="1" applyProtection="1">
      <alignment vertical="center"/>
      <protection hidden="1"/>
    </xf>
    <xf numFmtId="0" fontId="4" fillId="3" borderId="6" xfId="1" applyFont="1" applyFill="1" applyBorder="1" applyAlignment="1" applyProtection="1">
      <alignment horizontal="center" vertical="center"/>
      <protection hidden="1"/>
    </xf>
    <xf numFmtId="0" fontId="4" fillId="3" borderId="6" xfId="1" applyFont="1" applyFill="1" applyBorder="1" applyAlignment="1" applyProtection="1">
      <alignment vertical="center"/>
      <protection hidden="1"/>
    </xf>
    <xf numFmtId="0" fontId="3" fillId="3" borderId="6" xfId="1" applyFont="1" applyFill="1" applyBorder="1" applyAlignment="1" applyProtection="1">
      <alignment vertical="center" wrapText="1"/>
      <protection hidden="1"/>
    </xf>
    <xf numFmtId="1" fontId="3" fillId="3" borderId="6" xfId="1" applyNumberFormat="1" applyFont="1" applyFill="1" applyBorder="1" applyAlignment="1" applyProtection="1">
      <alignment horizontal="right" vertical="center"/>
      <protection hidden="1"/>
    </xf>
    <xf numFmtId="0" fontId="3" fillId="3" borderId="4" xfId="1" applyFont="1" applyFill="1" applyBorder="1" applyAlignment="1" applyProtection="1">
      <alignment horizontal="left" vertical="center"/>
      <protection hidden="1"/>
    </xf>
    <xf numFmtId="0" fontId="3" fillId="3" borderId="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vertical="center"/>
      <protection hidden="1"/>
    </xf>
    <xf numFmtId="0" fontId="3" fillId="3" borderId="0" xfId="1" applyFont="1" applyFill="1" applyAlignment="1" applyProtection="1">
      <alignment horizontal="center" vertical="center"/>
      <protection hidden="1"/>
    </xf>
    <xf numFmtId="1" fontId="4" fillId="3" borderId="0" xfId="1" applyNumberFormat="1" applyFont="1" applyFill="1" applyAlignment="1" applyProtection="1">
      <alignment vertical="center"/>
      <protection hidden="1"/>
    </xf>
    <xf numFmtId="0" fontId="5" fillId="4" borderId="0" xfId="1" applyFont="1" applyFill="1" applyAlignment="1" applyProtection="1">
      <alignment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1" fontId="4" fillId="3" borderId="6" xfId="1" applyNumberFormat="1" applyFont="1" applyFill="1" applyBorder="1" applyAlignment="1" applyProtection="1">
      <alignment vertical="center"/>
      <protection hidden="1"/>
    </xf>
    <xf numFmtId="0" fontId="3" fillId="3" borderId="0" xfId="1" applyFont="1" applyFill="1" applyAlignment="1" applyProtection="1">
      <alignment horizontal="left" vertical="center"/>
      <protection hidden="1"/>
    </xf>
    <xf numFmtId="1" fontId="3" fillId="3" borderId="0" xfId="1" applyNumberFormat="1" applyFont="1" applyFill="1" applyAlignment="1" applyProtection="1">
      <alignment vertical="center"/>
      <protection hidden="1"/>
    </xf>
    <xf numFmtId="0" fontId="9" fillId="12" borderId="0" xfId="2" applyFont="1" applyFill="1" applyAlignment="1" applyProtection="1">
      <alignment horizontal="left" vertical="center"/>
      <protection locked="0"/>
    </xf>
    <xf numFmtId="0" fontId="8" fillId="0" borderId="0" xfId="2" applyAlignment="1">
      <alignment horizontal="center" vertical="center"/>
    </xf>
    <xf numFmtId="0" fontId="10" fillId="13" borderId="0" xfId="2" applyFont="1" applyFill="1" applyAlignment="1">
      <alignment horizontal="left" vertical="center"/>
    </xf>
    <xf numFmtId="0" fontId="11" fillId="14" borderId="0" xfId="2" applyFont="1" applyFill="1" applyAlignment="1">
      <alignment horizontal="left" vertical="center"/>
    </xf>
    <xf numFmtId="0" fontId="11" fillId="15" borderId="0" xfId="2" applyFont="1" applyFill="1" applyAlignment="1">
      <alignment horizontal="left" vertical="center"/>
    </xf>
    <xf numFmtId="0" fontId="10" fillId="15" borderId="0" xfId="2" applyFont="1" applyFill="1" applyAlignment="1">
      <alignment horizontal="right" vertical="center"/>
    </xf>
    <xf numFmtId="0" fontId="13" fillId="12" borderId="6" xfId="3" applyFont="1" applyFill="1" applyBorder="1" applyAlignment="1" applyProtection="1">
      <alignment horizontal="center" vertical="center" wrapText="1"/>
      <protection hidden="1"/>
    </xf>
    <xf numFmtId="0" fontId="10" fillId="12" borderId="6" xfId="3" applyFont="1" applyFill="1" applyBorder="1" applyAlignment="1" applyProtection="1">
      <alignment horizontal="center" vertical="center" wrapText="1"/>
      <protection hidden="1"/>
    </xf>
    <xf numFmtId="0" fontId="10" fillId="15" borderId="5" xfId="2" applyFont="1" applyFill="1" applyBorder="1" applyAlignment="1">
      <alignment horizontal="center" vertical="center" wrapText="1"/>
    </xf>
    <xf numFmtId="0" fontId="10" fillId="15" borderId="5" xfId="3" applyFont="1" applyFill="1" applyBorder="1" applyAlignment="1" applyProtection="1">
      <alignment horizontal="center" vertical="center" wrapText="1"/>
      <protection hidden="1"/>
    </xf>
    <xf numFmtId="0" fontId="10" fillId="19" borderId="5" xfId="3" applyFont="1" applyFill="1" applyBorder="1" applyAlignment="1" applyProtection="1">
      <alignment horizontal="center" vertical="center" wrapText="1"/>
      <protection hidden="1"/>
    </xf>
    <xf numFmtId="0" fontId="8" fillId="0" borderId="6" xfId="2" applyBorder="1" applyAlignment="1">
      <alignment horizontal="center" vertical="center"/>
    </xf>
    <xf numFmtId="0" fontId="8" fillId="0" borderId="6" xfId="2" applyBorder="1" applyAlignment="1">
      <alignment vertical="center"/>
    </xf>
    <xf numFmtId="1" fontId="12" fillId="0" borderId="6" xfId="3" applyNumberFormat="1" applyBorder="1" applyAlignment="1" applyProtection="1">
      <alignment vertical="center"/>
      <protection hidden="1"/>
    </xf>
    <xf numFmtId="1" fontId="12" fillId="0" borderId="6" xfId="2" applyNumberFormat="1" applyFont="1" applyBorder="1" applyAlignment="1">
      <alignment vertical="center" shrinkToFit="1"/>
    </xf>
    <xf numFmtId="1" fontId="12" fillId="0" borderId="6" xfId="3" applyNumberFormat="1" applyBorder="1" applyAlignment="1" applyProtection="1">
      <alignment horizontal="right" vertical="center"/>
      <protection hidden="1"/>
    </xf>
    <xf numFmtId="0" fontId="10" fillId="15" borderId="6" xfId="2" applyFont="1" applyFill="1" applyBorder="1" applyAlignment="1">
      <alignment horizontal="center" vertical="center"/>
    </xf>
    <xf numFmtId="0" fontId="10" fillId="15" borderId="6" xfId="2" applyFont="1" applyFill="1" applyBorder="1" applyAlignment="1">
      <alignment vertical="center"/>
    </xf>
    <xf numFmtId="1" fontId="10" fillId="15" borderId="6" xfId="2" applyNumberFormat="1" applyFont="1" applyFill="1" applyBorder="1" applyAlignment="1" applyProtection="1">
      <alignment horizontal="right" vertical="center" shrinkToFit="1"/>
      <protection hidden="1"/>
    </xf>
    <xf numFmtId="0" fontId="9" fillId="20" borderId="0" xfId="2" applyFont="1" applyFill="1" applyAlignment="1" applyProtection="1">
      <alignment horizontal="left" vertical="center"/>
      <protection locked="0"/>
    </xf>
    <xf numFmtId="0" fontId="8" fillId="21" borderId="6" xfId="2" applyFill="1" applyBorder="1" applyAlignment="1">
      <alignment horizontal="center" vertical="center"/>
    </xf>
    <xf numFmtId="0" fontId="10" fillId="20" borderId="0" xfId="2" applyFont="1" applyFill="1" applyAlignment="1">
      <alignment horizontal="left" vertical="center"/>
    </xf>
    <xf numFmtId="0" fontId="11" fillId="20" borderId="0" xfId="2" applyFont="1" applyFill="1" applyAlignment="1">
      <alignment horizontal="left" vertical="center"/>
    </xf>
    <xf numFmtId="0" fontId="10" fillId="20" borderId="0" xfId="2" applyFont="1" applyFill="1" applyAlignment="1">
      <alignment horizontal="right" vertical="center"/>
    </xf>
    <xf numFmtId="0" fontId="8" fillId="16" borderId="6" xfId="2" applyFill="1" applyBorder="1" applyAlignment="1">
      <alignment horizontal="center" vertical="center"/>
    </xf>
    <xf numFmtId="0" fontId="13" fillId="20" borderId="6" xfId="3" applyFont="1" applyFill="1" applyBorder="1" applyAlignment="1" applyProtection="1">
      <alignment horizontal="center" vertical="center" wrapText="1"/>
      <protection hidden="1"/>
    </xf>
    <xf numFmtId="0" fontId="10" fillId="20" borderId="6" xfId="3" applyFont="1" applyFill="1" applyBorder="1" applyAlignment="1" applyProtection="1">
      <alignment horizontal="center" vertical="center" wrapText="1"/>
      <protection hidden="1"/>
    </xf>
    <xf numFmtId="0" fontId="13" fillId="22" borderId="6" xfId="3" applyFont="1" applyFill="1" applyBorder="1" applyAlignment="1" applyProtection="1">
      <alignment horizontal="center" vertical="center" wrapText="1"/>
      <protection hidden="1"/>
    </xf>
    <xf numFmtId="0" fontId="10" fillId="22" borderId="6" xfId="3" applyFont="1" applyFill="1" applyBorder="1" applyAlignment="1" applyProtection="1">
      <alignment horizontal="center" vertical="center" wrapText="1"/>
      <protection hidden="1"/>
    </xf>
    <xf numFmtId="0" fontId="10" fillId="20" borderId="3" xfId="3" applyFont="1" applyFill="1" applyBorder="1" applyAlignment="1" applyProtection="1">
      <alignment horizontal="center" vertical="center" wrapText="1"/>
      <protection hidden="1"/>
    </xf>
    <xf numFmtId="0" fontId="10" fillId="23" borderId="5" xfId="3" applyFont="1" applyFill="1" applyBorder="1" applyAlignment="1" applyProtection="1">
      <alignment horizontal="center" vertical="center" wrapText="1"/>
      <protection hidden="1"/>
    </xf>
    <xf numFmtId="0" fontId="10" fillId="23" borderId="12" xfId="3" applyFont="1" applyFill="1" applyBorder="1" applyAlignment="1" applyProtection="1">
      <alignment horizontal="center" vertical="center" wrapText="1"/>
      <protection hidden="1"/>
    </xf>
    <xf numFmtId="0" fontId="12" fillId="0" borderId="6" xfId="3" applyBorder="1" applyAlignment="1" applyProtection="1">
      <alignment horizontal="center" vertical="center"/>
      <protection hidden="1"/>
    </xf>
    <xf numFmtId="0" fontId="16" fillId="0" borderId="6" xfId="2" applyFont="1" applyBorder="1" applyAlignment="1">
      <alignment vertical="center"/>
    </xf>
    <xf numFmtId="1" fontId="12" fillId="20" borderId="6" xfId="3" applyNumberFormat="1" applyFill="1" applyBorder="1" applyAlignment="1" applyProtection="1">
      <alignment vertical="center"/>
      <protection hidden="1"/>
    </xf>
    <xf numFmtId="1" fontId="12" fillId="0" borderId="6" xfId="3" applyNumberFormat="1" applyBorder="1" applyAlignment="1" applyProtection="1">
      <alignment vertical="center"/>
      <protection locked="0" hidden="1"/>
    </xf>
    <xf numFmtId="1" fontId="12" fillId="21" borderId="6" xfId="3" applyNumberFormat="1" applyFill="1" applyBorder="1" applyAlignment="1" applyProtection="1">
      <alignment vertical="center"/>
      <protection locked="0" hidden="1"/>
    </xf>
    <xf numFmtId="1" fontId="12" fillId="20" borderId="6" xfId="3" applyNumberFormat="1" applyFill="1" applyBorder="1" applyAlignment="1" applyProtection="1">
      <alignment horizontal="right" vertical="center"/>
      <protection hidden="1"/>
    </xf>
    <xf numFmtId="1" fontId="12" fillId="20" borderId="3" xfId="3" applyNumberFormat="1" applyFill="1" applyBorder="1" applyAlignment="1" applyProtection="1">
      <alignment horizontal="right" vertical="center"/>
      <protection hidden="1"/>
    </xf>
    <xf numFmtId="0" fontId="12" fillId="23" borderId="6" xfId="3" applyFill="1" applyBorder="1" applyAlignment="1" applyProtection="1">
      <alignment horizontal="center" vertical="center"/>
      <protection hidden="1"/>
    </xf>
    <xf numFmtId="0" fontId="10" fillId="23" borderId="6" xfId="3" applyFont="1" applyFill="1" applyBorder="1" applyAlignment="1" applyProtection="1">
      <alignment vertical="center" shrinkToFit="1"/>
      <protection hidden="1"/>
    </xf>
    <xf numFmtId="1" fontId="10" fillId="23" borderId="6" xfId="3" applyNumberFormat="1" applyFont="1" applyFill="1" applyBorder="1" applyAlignment="1" applyProtection="1">
      <alignment horizontal="right" vertical="center"/>
      <protection hidden="1"/>
    </xf>
    <xf numFmtId="1" fontId="12" fillId="23" borderId="6" xfId="3" applyNumberFormat="1" applyFill="1" applyBorder="1" applyAlignment="1" applyProtection="1">
      <alignment vertical="center"/>
      <protection hidden="1"/>
    </xf>
    <xf numFmtId="1" fontId="12" fillId="23" borderId="6" xfId="3" applyNumberFormat="1" applyFill="1" applyBorder="1" applyAlignment="1" applyProtection="1">
      <alignment horizontal="right" vertical="center"/>
      <protection hidden="1"/>
    </xf>
    <xf numFmtId="1" fontId="10" fillId="23" borderId="3" xfId="3" applyNumberFormat="1" applyFont="1" applyFill="1" applyBorder="1" applyAlignment="1" applyProtection="1">
      <alignment horizontal="right" vertical="center"/>
      <protection hidden="1"/>
    </xf>
    <xf numFmtId="0" fontId="16" fillId="21" borderId="6" xfId="2" applyFont="1" applyFill="1" applyBorder="1" applyAlignment="1">
      <alignment vertical="center"/>
    </xf>
    <xf numFmtId="1" fontId="10" fillId="21" borderId="6" xfId="3" applyNumberFormat="1" applyFont="1" applyFill="1" applyBorder="1" applyAlignment="1" applyProtection="1">
      <alignment horizontal="right" vertical="center"/>
      <protection hidden="1"/>
    </xf>
    <xf numFmtId="0" fontId="2" fillId="23" borderId="0" xfId="4" applyFont="1" applyFill="1"/>
    <xf numFmtId="1" fontId="8" fillId="21" borderId="6" xfId="2" applyNumberFormat="1" applyFill="1" applyBorder="1" applyAlignment="1">
      <alignment horizontal="right" vertical="center"/>
    </xf>
    <xf numFmtId="0" fontId="10" fillId="23" borderId="6" xfId="3" applyFont="1" applyFill="1" applyBorder="1" applyAlignment="1" applyProtection="1">
      <alignment horizontal="center" vertical="center"/>
      <protection hidden="1"/>
    </xf>
    <xf numFmtId="0" fontId="2" fillId="23" borderId="0" xfId="5" applyFont="1" applyFill="1"/>
    <xf numFmtId="0" fontId="12" fillId="21" borderId="6" xfId="3" applyFill="1" applyBorder="1" applyAlignment="1" applyProtection="1">
      <alignment horizontal="center" vertical="center"/>
      <protection hidden="1"/>
    </xf>
    <xf numFmtId="1" fontId="10" fillId="20" borderId="6" xfId="3" applyNumberFormat="1" applyFont="1" applyFill="1" applyBorder="1" applyAlignment="1" applyProtection="1">
      <alignment horizontal="right" vertical="center"/>
      <protection hidden="1"/>
    </xf>
    <xf numFmtId="1" fontId="10" fillId="20" borderId="3" xfId="3" applyNumberFormat="1" applyFont="1" applyFill="1" applyBorder="1" applyAlignment="1" applyProtection="1">
      <alignment horizontal="right" vertical="center"/>
      <protection hidden="1"/>
    </xf>
    <xf numFmtId="0" fontId="8" fillId="21" borderId="0" xfId="2" applyFill="1" applyAlignment="1">
      <alignment horizontal="center" vertical="center"/>
    </xf>
    <xf numFmtId="0" fontId="12" fillId="21" borderId="6" xfId="3" applyFill="1" applyBorder="1" applyAlignment="1" applyProtection="1">
      <alignment vertical="center" shrinkToFit="1"/>
      <protection hidden="1"/>
    </xf>
    <xf numFmtId="1" fontId="12" fillId="21" borderId="6" xfId="3" applyNumberFormat="1" applyFill="1" applyBorder="1" applyAlignment="1" applyProtection="1">
      <alignment horizontal="right" vertical="center"/>
      <protection hidden="1"/>
    </xf>
    <xf numFmtId="0" fontId="12" fillId="24" borderId="2" xfId="3" applyFill="1" applyBorder="1" applyAlignment="1" applyProtection="1">
      <alignment vertical="center"/>
      <protection hidden="1"/>
    </xf>
    <xf numFmtId="0" fontId="17" fillId="24" borderId="2" xfId="3" applyFont="1" applyFill="1" applyBorder="1" applyAlignment="1" applyProtection="1">
      <alignment vertical="center" shrinkToFit="1"/>
      <protection hidden="1"/>
    </xf>
    <xf numFmtId="1" fontId="10" fillId="24" borderId="2" xfId="3" applyNumberFormat="1" applyFont="1" applyFill="1" applyBorder="1" applyAlignment="1" applyProtection="1">
      <alignment horizontal="right" vertical="center"/>
      <protection hidden="1"/>
    </xf>
    <xf numFmtId="1" fontId="10" fillId="24" borderId="8" xfId="3" applyNumberFormat="1" applyFont="1" applyFill="1" applyBorder="1" applyAlignment="1" applyProtection="1">
      <alignment horizontal="right" vertical="center"/>
      <protection hidden="1"/>
    </xf>
    <xf numFmtId="0" fontId="8" fillId="21" borderId="3" xfId="2" applyFill="1" applyBorder="1" applyAlignment="1">
      <alignment horizontal="center" vertical="center"/>
    </xf>
    <xf numFmtId="0" fontId="2" fillId="2" borderId="6" xfId="1" applyFont="1" applyFill="1" applyBorder="1" applyAlignment="1" applyProtection="1">
      <alignment vertic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3" borderId="6" xfId="1" applyFill="1" applyBorder="1" applyAlignment="1" applyProtection="1">
      <alignment vertical="center"/>
      <protection hidden="1"/>
    </xf>
    <xf numFmtId="0" fontId="2" fillId="3" borderId="6" xfId="1" applyFont="1" applyFill="1" applyBorder="1" applyAlignment="1" applyProtection="1">
      <alignment vertical="center"/>
      <protection hidden="1"/>
    </xf>
    <xf numFmtId="0" fontId="3" fillId="5" borderId="0" xfId="1" applyFont="1" applyFill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/>
      <protection hidden="1"/>
    </xf>
    <xf numFmtId="0" fontId="3" fillId="3" borderId="5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 shrinkToFit="1"/>
      <protection hidden="1"/>
    </xf>
    <xf numFmtId="0" fontId="3" fillId="3" borderId="4" xfId="1" applyFont="1" applyFill="1" applyBorder="1" applyAlignment="1" applyProtection="1">
      <alignment horizontal="center" vertical="center" shrinkToFit="1"/>
      <protection hidden="1"/>
    </xf>
    <xf numFmtId="0" fontId="7" fillId="11" borderId="0" xfId="1" applyFont="1" applyFill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4" borderId="0" xfId="1" applyFont="1" applyFill="1" applyAlignment="1" applyProtection="1">
      <alignment horizontal="center" vertical="center" wrapText="1"/>
      <protection hidden="1"/>
    </xf>
    <xf numFmtId="0" fontId="3" fillId="10" borderId="0" xfId="1" applyFont="1" applyFill="1" applyAlignment="1" applyProtection="1">
      <alignment horizontal="center" vertical="center" wrapText="1"/>
      <protection hidden="1"/>
    </xf>
    <xf numFmtId="0" fontId="7" fillId="9" borderId="0" xfId="1" applyFont="1" applyFill="1" applyAlignment="1" applyProtection="1">
      <alignment horizontal="center" vertical="center" wrapText="1"/>
      <protection hidden="1"/>
    </xf>
    <xf numFmtId="0" fontId="7" fillId="8" borderId="0" xfId="1" applyFont="1" applyFill="1" applyAlignment="1" applyProtection="1">
      <alignment horizontal="center" vertical="center" wrapText="1"/>
      <protection hidden="1"/>
    </xf>
    <xf numFmtId="0" fontId="7" fillId="7" borderId="0" xfId="1" applyFont="1" applyFill="1" applyAlignment="1" applyProtection="1">
      <alignment horizontal="center" vertical="center" wrapText="1"/>
      <protection hidden="1"/>
    </xf>
    <xf numFmtId="0" fontId="3" fillId="6" borderId="0" xfId="1" applyFont="1" applyFill="1" applyAlignment="1" applyProtection="1">
      <alignment horizontal="center" vertical="center" wrapText="1"/>
      <protection hidden="1"/>
    </xf>
    <xf numFmtId="0" fontId="3" fillId="5" borderId="7" xfId="1" applyFont="1" applyFill="1" applyBorder="1" applyAlignment="1" applyProtection="1">
      <alignment horizontal="center" vertical="center" wrapText="1"/>
      <protection hidden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10" fillId="18" borderId="8" xfId="3" applyFont="1" applyFill="1" applyBorder="1" applyAlignment="1" applyProtection="1">
      <alignment horizontal="center" vertical="center" wrapText="1"/>
      <protection hidden="1"/>
    </xf>
    <xf numFmtId="0" fontId="10" fillId="18" borderId="9" xfId="3" applyFont="1" applyFill="1" applyBorder="1" applyAlignment="1" applyProtection="1">
      <alignment horizontal="center" vertical="center" wrapText="1"/>
      <protection hidden="1"/>
    </xf>
    <xf numFmtId="0" fontId="10" fillId="18" borderId="12" xfId="3" applyFont="1" applyFill="1" applyBorder="1" applyAlignment="1" applyProtection="1">
      <alignment horizontal="center" vertical="center" wrapText="1"/>
      <protection hidden="1"/>
    </xf>
    <xf numFmtId="0" fontId="10" fillId="18" borderId="13" xfId="3" applyFont="1" applyFill="1" applyBorder="1" applyAlignment="1" applyProtection="1">
      <alignment horizontal="center" vertical="center" wrapText="1"/>
      <protection hidden="1"/>
    </xf>
    <xf numFmtId="0" fontId="10" fillId="18" borderId="10" xfId="3" applyFont="1" applyFill="1" applyBorder="1" applyAlignment="1" applyProtection="1">
      <alignment horizontal="center" vertical="center" wrapText="1"/>
      <protection hidden="1"/>
    </xf>
    <xf numFmtId="0" fontId="10" fillId="18" borderId="7" xfId="3" applyFont="1" applyFill="1" applyBorder="1" applyAlignment="1" applyProtection="1">
      <alignment horizontal="center" vertical="center" wrapText="1"/>
      <protection hidden="1"/>
    </xf>
    <xf numFmtId="0" fontId="11" fillId="14" borderId="0" xfId="2" applyFont="1" applyFill="1" applyAlignment="1">
      <alignment horizontal="center" vertical="center"/>
    </xf>
    <xf numFmtId="0" fontId="10" fillId="16" borderId="6" xfId="2" applyFont="1" applyFill="1" applyBorder="1" applyAlignment="1">
      <alignment horizontal="center" vertical="center"/>
    </xf>
    <xf numFmtId="0" fontId="10" fillId="17" borderId="6" xfId="2" applyFont="1" applyFill="1" applyBorder="1" applyAlignment="1">
      <alignment horizontal="center" vertical="center"/>
    </xf>
    <xf numFmtId="0" fontId="10" fillId="6" borderId="6" xfId="2" applyFont="1" applyFill="1" applyBorder="1" applyAlignment="1">
      <alignment horizontal="center" vertical="center" wrapText="1"/>
    </xf>
    <xf numFmtId="0" fontId="10" fillId="6" borderId="6" xfId="2" applyFont="1" applyFill="1" applyBorder="1" applyAlignment="1">
      <alignment horizontal="center" vertical="center"/>
    </xf>
    <xf numFmtId="0" fontId="10" fillId="18" borderId="2" xfId="2" applyFont="1" applyFill="1" applyBorder="1" applyAlignment="1">
      <alignment horizontal="center" vertical="center" wrapText="1"/>
    </xf>
    <xf numFmtId="0" fontId="10" fillId="18" borderId="11" xfId="2" applyFont="1" applyFill="1" applyBorder="1" applyAlignment="1">
      <alignment horizontal="center" vertical="center" wrapText="1"/>
    </xf>
    <xf numFmtId="0" fontId="10" fillId="18" borderId="5" xfId="2" applyFont="1" applyFill="1" applyBorder="1" applyAlignment="1">
      <alignment horizontal="center" vertical="center" wrapText="1"/>
    </xf>
    <xf numFmtId="0" fontId="10" fillId="20" borderId="8" xfId="3" applyFont="1" applyFill="1" applyBorder="1" applyAlignment="1" applyProtection="1">
      <alignment horizontal="center" vertical="center" wrapText="1"/>
      <protection hidden="1"/>
    </xf>
    <xf numFmtId="0" fontId="10" fillId="20" borderId="9" xfId="3" applyFont="1" applyFill="1" applyBorder="1" applyAlignment="1" applyProtection="1">
      <alignment horizontal="center" vertical="center" wrapText="1"/>
      <protection hidden="1"/>
    </xf>
    <xf numFmtId="0" fontId="10" fillId="20" borderId="12" xfId="3" applyFont="1" applyFill="1" applyBorder="1" applyAlignment="1" applyProtection="1">
      <alignment horizontal="center" vertical="center" wrapText="1"/>
      <protection hidden="1"/>
    </xf>
    <xf numFmtId="0" fontId="10" fillId="20" borderId="13" xfId="3" applyFont="1" applyFill="1" applyBorder="1" applyAlignment="1" applyProtection="1">
      <alignment horizontal="center" vertical="center" wrapText="1"/>
      <protection hidden="1"/>
    </xf>
    <xf numFmtId="17" fontId="10" fillId="17" borderId="6" xfId="2" applyNumberFormat="1" applyFont="1" applyFill="1" applyBorder="1" applyAlignment="1">
      <alignment horizontal="center" vertical="center"/>
    </xf>
    <xf numFmtId="0" fontId="10" fillId="20" borderId="6" xfId="2" applyFont="1" applyFill="1" applyBorder="1" applyAlignment="1">
      <alignment horizontal="center" vertical="center" wrapText="1"/>
    </xf>
    <xf numFmtId="0" fontId="10" fillId="20" borderId="6" xfId="2" applyFont="1" applyFill="1" applyBorder="1" applyAlignment="1">
      <alignment horizontal="center" vertical="center"/>
    </xf>
    <xf numFmtId="0" fontId="10" fillId="18" borderId="2" xfId="3" applyFont="1" applyFill="1" applyBorder="1" applyAlignment="1" applyProtection="1">
      <alignment horizontal="center" vertical="center" wrapText="1"/>
      <protection hidden="1"/>
    </xf>
    <xf numFmtId="0" fontId="10" fillId="18" borderId="11" xfId="3" applyFont="1" applyFill="1" applyBorder="1" applyAlignment="1" applyProtection="1">
      <alignment horizontal="center" vertical="center" wrapText="1"/>
      <protection hidden="1"/>
    </xf>
    <xf numFmtId="0" fontId="10" fillId="18" borderId="5" xfId="3" applyFont="1" applyFill="1" applyBorder="1" applyAlignment="1" applyProtection="1">
      <alignment horizontal="center" vertical="center" wrapText="1"/>
      <protection hidden="1"/>
    </xf>
  </cellXfs>
  <cellStyles count="6">
    <cellStyle name="Normal" xfId="0" builtinId="0"/>
    <cellStyle name="Normal 15" xfId="4"/>
    <cellStyle name="Normal 2" xfId="2"/>
    <cellStyle name="Normal 2 2" xfId="3"/>
    <cellStyle name="Normal 5" xfId="5"/>
    <cellStyle name="Normal_MIS I Submitted to RB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6"/>
  <sheetViews>
    <sheetView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J16" sqref="J16"/>
    </sheetView>
  </sheetViews>
  <sheetFormatPr defaultRowHeight="15" x14ac:dyDescent="0.25"/>
  <cols>
    <col min="1" max="1" width="5.42578125" style="3" customWidth="1"/>
    <col min="2" max="2" width="49.5703125" style="3" bestFit="1" customWidth="1"/>
    <col min="3" max="4" width="12.7109375" style="3" customWidth="1"/>
    <col min="5" max="16384" width="9.140625" style="3"/>
  </cols>
  <sheetData>
    <row r="1" spans="1:4" x14ac:dyDescent="0.25">
      <c r="A1" s="86" t="s">
        <v>0</v>
      </c>
      <c r="B1" s="87"/>
      <c r="C1" s="86"/>
      <c r="D1" s="86"/>
    </row>
    <row r="2" spans="1:4" x14ac:dyDescent="0.25">
      <c r="A2" s="105" t="s">
        <v>182</v>
      </c>
      <c r="B2" s="105"/>
      <c r="C2" s="105"/>
      <c r="D2" s="105"/>
    </row>
    <row r="3" spans="1:4" x14ac:dyDescent="0.25">
      <c r="A3" s="88"/>
      <c r="B3" s="88"/>
      <c r="C3" s="88"/>
      <c r="D3" s="88"/>
    </row>
    <row r="4" spans="1:4" x14ac:dyDescent="0.25">
      <c r="A4" s="89" t="s">
        <v>1</v>
      </c>
      <c r="B4" s="89"/>
      <c r="C4" s="89" t="s">
        <v>181</v>
      </c>
      <c r="D4" s="89"/>
    </row>
    <row r="5" spans="1:4" x14ac:dyDescent="0.25">
      <c r="A5" s="88"/>
      <c r="B5" s="88"/>
      <c r="C5" s="88"/>
      <c r="D5" s="88"/>
    </row>
    <row r="6" spans="1:4" x14ac:dyDescent="0.25">
      <c r="A6" s="91" t="s">
        <v>2</v>
      </c>
      <c r="B6" s="91" t="s">
        <v>3</v>
      </c>
      <c r="C6" s="93" t="s">
        <v>4</v>
      </c>
      <c r="D6" s="94"/>
    </row>
    <row r="7" spans="1:4" x14ac:dyDescent="0.25">
      <c r="A7" s="92"/>
      <c r="B7" s="92"/>
      <c r="C7" s="5" t="s">
        <v>5</v>
      </c>
      <c r="D7" s="5" t="s">
        <v>6</v>
      </c>
    </row>
    <row r="8" spans="1:4" x14ac:dyDescent="0.25">
      <c r="A8" s="5">
        <v>1</v>
      </c>
      <c r="B8" s="6" t="s">
        <v>7</v>
      </c>
      <c r="C8" s="7"/>
      <c r="D8" s="8"/>
    </row>
    <row r="9" spans="1:4" x14ac:dyDescent="0.25">
      <c r="A9" s="5" t="s">
        <v>8</v>
      </c>
      <c r="B9" s="6" t="s">
        <v>9</v>
      </c>
      <c r="C9" s="9">
        <f>C10+C11+C12</f>
        <v>4132430</v>
      </c>
      <c r="D9" s="9">
        <f>D10+D11+D12</f>
        <v>5802896.8690000009</v>
      </c>
    </row>
    <row r="10" spans="1:4" x14ac:dyDescent="0.25">
      <c r="A10" s="10" t="s">
        <v>10</v>
      </c>
      <c r="B10" s="11" t="s">
        <v>11</v>
      </c>
      <c r="C10" s="7">
        <f>C305+C342</f>
        <v>4055389</v>
      </c>
      <c r="D10" s="7">
        <f t="shared" ref="C10:D12" si="0">D305+D342</f>
        <v>4246406.1180000007</v>
      </c>
    </row>
    <row r="11" spans="1:4" x14ac:dyDescent="0.25">
      <c r="A11" s="10" t="s">
        <v>12</v>
      </c>
      <c r="B11" s="11" t="s">
        <v>13</v>
      </c>
      <c r="C11" s="7">
        <f t="shared" si="0"/>
        <v>1228</v>
      </c>
      <c r="D11" s="7">
        <f t="shared" si="0"/>
        <v>70211.796999999991</v>
      </c>
    </row>
    <row r="12" spans="1:4" x14ac:dyDescent="0.25">
      <c r="A12" s="10" t="s">
        <v>14</v>
      </c>
      <c r="B12" s="11" t="s">
        <v>15</v>
      </c>
      <c r="C12" s="7">
        <f t="shared" si="0"/>
        <v>75813</v>
      </c>
      <c r="D12" s="7">
        <f t="shared" si="0"/>
        <v>1486278.9539999997</v>
      </c>
    </row>
    <row r="13" spans="1:4" x14ac:dyDescent="0.25">
      <c r="A13" s="10" t="s">
        <v>16</v>
      </c>
      <c r="B13" s="12" t="s">
        <v>17</v>
      </c>
      <c r="C13" s="9">
        <f>C14+C15+C16+C17+C18</f>
        <v>405330</v>
      </c>
      <c r="D13" s="9">
        <f>D14+D15+D16+D17+D18</f>
        <v>9785699.8809999991</v>
      </c>
    </row>
    <row r="14" spans="1:4" x14ac:dyDescent="0.25">
      <c r="A14" s="10" t="s">
        <v>18</v>
      </c>
      <c r="B14" s="11" t="s">
        <v>19</v>
      </c>
      <c r="C14" s="7">
        <f t="shared" ref="C14:D26" si="1">C309+C346</f>
        <v>298859</v>
      </c>
      <c r="D14" s="7">
        <f t="shared" si="1"/>
        <v>3172805.1710000001</v>
      </c>
    </row>
    <row r="15" spans="1:4" x14ac:dyDescent="0.25">
      <c r="A15" s="10" t="s">
        <v>20</v>
      </c>
      <c r="B15" s="11" t="s">
        <v>21</v>
      </c>
      <c r="C15" s="7">
        <f t="shared" si="1"/>
        <v>63604</v>
      </c>
      <c r="D15" s="7">
        <f t="shared" si="1"/>
        <v>3857374.5100000002</v>
      </c>
    </row>
    <row r="16" spans="1:4" x14ac:dyDescent="0.25">
      <c r="A16" s="10" t="s">
        <v>22</v>
      </c>
      <c r="B16" s="11" t="s">
        <v>23</v>
      </c>
      <c r="C16" s="7">
        <f t="shared" si="1"/>
        <v>29708</v>
      </c>
      <c r="D16" s="7">
        <f t="shared" si="1"/>
        <v>2628338.5700000003</v>
      </c>
    </row>
    <row r="17" spans="1:4" x14ac:dyDescent="0.25">
      <c r="A17" s="10" t="s">
        <v>24</v>
      </c>
      <c r="B17" s="11" t="s">
        <v>25</v>
      </c>
      <c r="C17" s="7">
        <f t="shared" si="1"/>
        <v>970</v>
      </c>
      <c r="D17" s="7">
        <f t="shared" si="1"/>
        <v>7377.3700000000008</v>
      </c>
    </row>
    <row r="18" spans="1:4" x14ac:dyDescent="0.25">
      <c r="A18" s="10" t="s">
        <v>26</v>
      </c>
      <c r="B18" s="11" t="s">
        <v>27</v>
      </c>
      <c r="C18" s="7">
        <f t="shared" si="1"/>
        <v>12189</v>
      </c>
      <c r="D18" s="7">
        <f t="shared" si="1"/>
        <v>119804.26</v>
      </c>
    </row>
    <row r="19" spans="1:4" x14ac:dyDescent="0.25">
      <c r="A19" s="5" t="s">
        <v>28</v>
      </c>
      <c r="B19" s="6" t="s">
        <v>29</v>
      </c>
      <c r="C19" s="13">
        <f t="shared" si="1"/>
        <v>403</v>
      </c>
      <c r="D19" s="13">
        <f t="shared" si="1"/>
        <v>456843.85000000003</v>
      </c>
    </row>
    <row r="20" spans="1:4" x14ac:dyDescent="0.25">
      <c r="A20" s="5" t="s">
        <v>30</v>
      </c>
      <c r="B20" s="6" t="s">
        <v>31</v>
      </c>
      <c r="C20" s="13">
        <f t="shared" si="1"/>
        <v>29963</v>
      </c>
      <c r="D20" s="13">
        <f t="shared" si="1"/>
        <v>61463.869999999988</v>
      </c>
    </row>
    <row r="21" spans="1:4" x14ac:dyDescent="0.25">
      <c r="A21" s="5" t="s">
        <v>32</v>
      </c>
      <c r="B21" s="6" t="s">
        <v>33</v>
      </c>
      <c r="C21" s="13">
        <f t="shared" si="1"/>
        <v>146801</v>
      </c>
      <c r="D21" s="13">
        <f t="shared" si="1"/>
        <v>914852.94810000004</v>
      </c>
    </row>
    <row r="22" spans="1:4" x14ac:dyDescent="0.25">
      <c r="A22" s="5" t="s">
        <v>34</v>
      </c>
      <c r="B22" s="6" t="s">
        <v>35</v>
      </c>
      <c r="C22" s="13">
        <f t="shared" si="1"/>
        <v>851</v>
      </c>
      <c r="D22" s="13">
        <f t="shared" si="1"/>
        <v>2446.6499999999996</v>
      </c>
    </row>
    <row r="23" spans="1:4" x14ac:dyDescent="0.25">
      <c r="A23" s="5" t="s">
        <v>36</v>
      </c>
      <c r="B23" s="6" t="s">
        <v>37</v>
      </c>
      <c r="C23" s="13">
        <f t="shared" si="1"/>
        <v>71</v>
      </c>
      <c r="D23" s="13">
        <f t="shared" si="1"/>
        <v>4421.78</v>
      </c>
    </row>
    <row r="24" spans="1:4" x14ac:dyDescent="0.25">
      <c r="A24" s="5" t="s">
        <v>38</v>
      </c>
      <c r="B24" s="6" t="s">
        <v>39</v>
      </c>
      <c r="C24" s="13">
        <f t="shared" si="1"/>
        <v>552334</v>
      </c>
      <c r="D24" s="13">
        <f t="shared" si="1"/>
        <v>551646.25</v>
      </c>
    </row>
    <row r="25" spans="1:4" x14ac:dyDescent="0.25">
      <c r="A25" s="5">
        <v>2</v>
      </c>
      <c r="B25" s="6" t="s">
        <v>40</v>
      </c>
      <c r="C25" s="9">
        <f t="shared" si="1"/>
        <v>5268183</v>
      </c>
      <c r="D25" s="9">
        <f t="shared" si="1"/>
        <v>17580272.098099999</v>
      </c>
    </row>
    <row r="26" spans="1:4" x14ac:dyDescent="0.25">
      <c r="A26" s="5">
        <v>3</v>
      </c>
      <c r="B26" s="12" t="s">
        <v>41</v>
      </c>
      <c r="C26" s="13">
        <f t="shared" si="1"/>
        <v>2501447</v>
      </c>
      <c r="D26" s="13">
        <f t="shared" si="1"/>
        <v>1899970.7</v>
      </c>
    </row>
    <row r="27" spans="1:4" x14ac:dyDescent="0.25">
      <c r="A27" s="5">
        <v>4</v>
      </c>
      <c r="B27" s="14" t="s">
        <v>42</v>
      </c>
      <c r="C27" s="9"/>
      <c r="D27" s="9"/>
    </row>
    <row r="28" spans="1:4" x14ac:dyDescent="0.25">
      <c r="A28" s="5" t="s">
        <v>43</v>
      </c>
      <c r="B28" s="15" t="s">
        <v>44</v>
      </c>
      <c r="C28" s="7">
        <f t="shared" ref="C28:D32" si="2">C323+C360</f>
        <v>13752</v>
      </c>
      <c r="D28" s="7">
        <f t="shared" si="2"/>
        <v>593047.91</v>
      </c>
    </row>
    <row r="29" spans="1:4" x14ac:dyDescent="0.25">
      <c r="A29" s="5" t="s">
        <v>45</v>
      </c>
      <c r="B29" s="15" t="s">
        <v>31</v>
      </c>
      <c r="C29" s="13">
        <f t="shared" si="2"/>
        <v>2897</v>
      </c>
      <c r="D29" s="13">
        <f t="shared" si="2"/>
        <v>64383.39</v>
      </c>
    </row>
    <row r="30" spans="1:4" x14ac:dyDescent="0.25">
      <c r="A30" s="5" t="s">
        <v>46</v>
      </c>
      <c r="B30" s="15" t="s">
        <v>33</v>
      </c>
      <c r="C30" s="13">
        <f t="shared" si="2"/>
        <v>111015</v>
      </c>
      <c r="D30" s="13">
        <f t="shared" si="2"/>
        <v>3036135.8399999994</v>
      </c>
    </row>
    <row r="31" spans="1:4" x14ac:dyDescent="0.25">
      <c r="A31" s="5" t="s">
        <v>47</v>
      </c>
      <c r="B31" s="15" t="s">
        <v>48</v>
      </c>
      <c r="C31" s="13">
        <f t="shared" si="2"/>
        <v>4443669</v>
      </c>
      <c r="D31" s="13">
        <f t="shared" si="2"/>
        <v>5260898.2789999992</v>
      </c>
    </row>
    <row r="32" spans="1:4" x14ac:dyDescent="0.25">
      <c r="A32" s="5" t="s">
        <v>49</v>
      </c>
      <c r="B32" s="15" t="s">
        <v>39</v>
      </c>
      <c r="C32" s="13">
        <f t="shared" si="2"/>
        <v>6592029</v>
      </c>
      <c r="D32" s="13">
        <f t="shared" si="2"/>
        <v>68949536.469999999</v>
      </c>
    </row>
    <row r="33" spans="1:4" x14ac:dyDescent="0.25">
      <c r="A33" s="5">
        <v>5</v>
      </c>
      <c r="B33" s="15" t="s">
        <v>50</v>
      </c>
      <c r="C33" s="9">
        <f>C28+C29+C30+C31+C32</f>
        <v>11163362</v>
      </c>
      <c r="D33" s="9">
        <f>D28+D29+D30+D31+D32</f>
        <v>77904001.888999999</v>
      </c>
    </row>
    <row r="34" spans="1:4" x14ac:dyDescent="0.25">
      <c r="A34" s="5"/>
      <c r="B34" s="15" t="s">
        <v>51</v>
      </c>
      <c r="C34" s="9">
        <f>C25+C33</f>
        <v>16431545</v>
      </c>
      <c r="D34" s="9">
        <f>D25+D33</f>
        <v>95484273.987100005</v>
      </c>
    </row>
    <row r="35" spans="1:4" x14ac:dyDescent="0.25">
      <c r="A35" s="16"/>
      <c r="B35" s="17"/>
      <c r="C35" s="18"/>
      <c r="D35" s="18"/>
    </row>
    <row r="36" spans="1:4" x14ac:dyDescent="0.25">
      <c r="A36" s="19" t="s">
        <v>0</v>
      </c>
      <c r="B36" s="20"/>
      <c r="C36" s="19"/>
      <c r="D36" s="19"/>
    </row>
    <row r="38" spans="1:4" x14ac:dyDescent="0.25">
      <c r="A38" s="96" t="str">
        <f>"Statement showing Disbursements and Outstanding  for the quarter ended As on 30TH JUNE 2021"</f>
        <v>Statement showing Disbursements and Outstanding  for the quarter ended As on 30TH JUNE 2021</v>
      </c>
      <c r="B38" s="97"/>
      <c r="C38" s="97"/>
      <c r="D38" s="97"/>
    </row>
    <row r="40" spans="1:4" x14ac:dyDescent="0.25">
      <c r="A40" s="4" t="s">
        <v>1</v>
      </c>
      <c r="B40" s="4"/>
      <c r="C40" s="4"/>
    </row>
    <row r="42" spans="1:4" x14ac:dyDescent="0.25">
      <c r="A42" s="104" t="s">
        <v>52</v>
      </c>
      <c r="B42" s="104"/>
      <c r="C42" s="104"/>
      <c r="D42" s="104"/>
    </row>
    <row r="43" spans="1:4" x14ac:dyDescent="0.25">
      <c r="A43" s="91" t="s">
        <v>2</v>
      </c>
      <c r="B43" s="91" t="s">
        <v>3</v>
      </c>
      <c r="C43" s="93" t="s">
        <v>4</v>
      </c>
      <c r="D43" s="94"/>
    </row>
    <row r="44" spans="1:4" x14ac:dyDescent="0.25">
      <c r="A44" s="92"/>
      <c r="B44" s="92"/>
      <c r="C44" s="5" t="s">
        <v>5</v>
      </c>
      <c r="D44" s="5" t="s">
        <v>6</v>
      </c>
    </row>
    <row r="45" spans="1:4" x14ac:dyDescent="0.25">
      <c r="A45" s="5">
        <v>1</v>
      </c>
      <c r="B45" s="6" t="s">
        <v>7</v>
      </c>
      <c r="C45" s="8"/>
      <c r="D45" s="8"/>
    </row>
    <row r="46" spans="1:4" x14ac:dyDescent="0.25">
      <c r="A46" s="5" t="s">
        <v>8</v>
      </c>
      <c r="B46" s="6" t="s">
        <v>9</v>
      </c>
      <c r="C46" s="9">
        <f>C47+C48+C49</f>
        <v>1268596</v>
      </c>
      <c r="D46" s="9">
        <f>D47+D48+D49</f>
        <v>2183055.2489999998</v>
      </c>
    </row>
    <row r="47" spans="1:4" x14ac:dyDescent="0.25">
      <c r="A47" s="10" t="s">
        <v>10</v>
      </c>
      <c r="B47" s="11" t="s">
        <v>11</v>
      </c>
      <c r="C47" s="21">
        <v>1246372</v>
      </c>
      <c r="D47" s="21">
        <v>1411984.7280000001</v>
      </c>
    </row>
    <row r="48" spans="1:4" x14ac:dyDescent="0.25">
      <c r="A48" s="10" t="s">
        <v>12</v>
      </c>
      <c r="B48" s="11" t="s">
        <v>13</v>
      </c>
      <c r="C48" s="21">
        <v>560</v>
      </c>
      <c r="D48" s="21">
        <v>15850.097000000003</v>
      </c>
    </row>
    <row r="49" spans="1:4" x14ac:dyDescent="0.25">
      <c r="A49" s="10" t="s">
        <v>14</v>
      </c>
      <c r="B49" s="11" t="s">
        <v>15</v>
      </c>
      <c r="C49" s="21">
        <v>21664</v>
      </c>
      <c r="D49" s="21">
        <v>755220.42399999988</v>
      </c>
    </row>
    <row r="50" spans="1:4" x14ac:dyDescent="0.25">
      <c r="A50" s="10" t="s">
        <v>16</v>
      </c>
      <c r="B50" s="12" t="s">
        <v>17</v>
      </c>
      <c r="C50" s="9">
        <f>C51+C52+C53+C54+C55</f>
        <v>183579</v>
      </c>
      <c r="D50" s="9">
        <f>D51+D52+D53+D54+D55</f>
        <v>4736453.0110000009</v>
      </c>
    </row>
    <row r="51" spans="1:4" x14ac:dyDescent="0.25">
      <c r="A51" s="10" t="s">
        <v>18</v>
      </c>
      <c r="B51" s="11" t="s">
        <v>19</v>
      </c>
      <c r="C51" s="21">
        <v>142770</v>
      </c>
      <c r="D51" s="21">
        <v>1969611.4110000001</v>
      </c>
    </row>
    <row r="52" spans="1:4" x14ac:dyDescent="0.25">
      <c r="A52" s="10" t="s">
        <v>20</v>
      </c>
      <c r="B52" s="11" t="s">
        <v>21</v>
      </c>
      <c r="C52" s="21">
        <v>26334</v>
      </c>
      <c r="D52" s="21">
        <v>1839711.9500000002</v>
      </c>
    </row>
    <row r="53" spans="1:4" x14ac:dyDescent="0.25">
      <c r="A53" s="10" t="s">
        <v>22</v>
      </c>
      <c r="B53" s="11" t="s">
        <v>23</v>
      </c>
      <c r="C53" s="21">
        <v>2289</v>
      </c>
      <c r="D53" s="21">
        <v>867981.21000000008</v>
      </c>
    </row>
    <row r="54" spans="1:4" x14ac:dyDescent="0.25">
      <c r="A54" s="10" t="s">
        <v>24</v>
      </c>
      <c r="B54" s="11" t="s">
        <v>25</v>
      </c>
      <c r="C54" s="21">
        <v>926</v>
      </c>
      <c r="D54" s="21">
        <v>4549.25</v>
      </c>
    </row>
    <row r="55" spans="1:4" x14ac:dyDescent="0.25">
      <c r="A55" s="10" t="s">
        <v>26</v>
      </c>
      <c r="B55" s="11" t="s">
        <v>27</v>
      </c>
      <c r="C55" s="21">
        <v>11260</v>
      </c>
      <c r="D55" s="21">
        <v>54599.189999999995</v>
      </c>
    </row>
    <row r="56" spans="1:4" x14ac:dyDescent="0.25">
      <c r="A56" s="5" t="s">
        <v>28</v>
      </c>
      <c r="B56" s="6" t="s">
        <v>29</v>
      </c>
      <c r="C56" s="9">
        <v>49</v>
      </c>
      <c r="D56" s="9">
        <v>6024.59</v>
      </c>
    </row>
    <row r="57" spans="1:4" x14ac:dyDescent="0.25">
      <c r="A57" s="5" t="s">
        <v>30</v>
      </c>
      <c r="B57" s="6" t="s">
        <v>31</v>
      </c>
      <c r="C57" s="9">
        <v>27186</v>
      </c>
      <c r="D57" s="9">
        <v>50050.339999999989</v>
      </c>
    </row>
    <row r="58" spans="1:4" x14ac:dyDescent="0.25">
      <c r="A58" s="5" t="s">
        <v>32</v>
      </c>
      <c r="B58" s="6" t="s">
        <v>33</v>
      </c>
      <c r="C58" s="9">
        <v>90132</v>
      </c>
      <c r="D58" s="9">
        <v>491886.11810000002</v>
      </c>
    </row>
    <row r="59" spans="1:4" x14ac:dyDescent="0.25">
      <c r="A59" s="5" t="s">
        <v>34</v>
      </c>
      <c r="B59" s="6" t="s">
        <v>35</v>
      </c>
      <c r="C59" s="9">
        <v>25</v>
      </c>
      <c r="D59" s="9">
        <v>988.08</v>
      </c>
    </row>
    <row r="60" spans="1:4" x14ac:dyDescent="0.25">
      <c r="A60" s="5" t="s">
        <v>36</v>
      </c>
      <c r="B60" s="6" t="s">
        <v>37</v>
      </c>
      <c r="C60" s="9">
        <v>50</v>
      </c>
      <c r="D60" s="9">
        <v>4064.12</v>
      </c>
    </row>
    <row r="61" spans="1:4" x14ac:dyDescent="0.25">
      <c r="A61" s="5" t="s">
        <v>38</v>
      </c>
      <c r="B61" s="6" t="s">
        <v>39</v>
      </c>
      <c r="C61" s="9">
        <v>142184</v>
      </c>
      <c r="D61" s="9">
        <v>95024.669999999984</v>
      </c>
    </row>
    <row r="62" spans="1:4" x14ac:dyDescent="0.25">
      <c r="A62" s="5">
        <v>2</v>
      </c>
      <c r="B62" s="6" t="s">
        <v>40</v>
      </c>
      <c r="C62" s="9">
        <f>C46+C50+C56+C57+C58+C59+C60+C61</f>
        <v>1711801</v>
      </c>
      <c r="D62" s="9">
        <f>D46+D50+D56+D57+D58+D59+D60+D61</f>
        <v>7567546.1781000001</v>
      </c>
    </row>
    <row r="63" spans="1:4" x14ac:dyDescent="0.25">
      <c r="A63" s="5">
        <v>3</v>
      </c>
      <c r="B63" s="12" t="s">
        <v>41</v>
      </c>
      <c r="C63" s="9">
        <v>647766</v>
      </c>
      <c r="D63" s="9">
        <v>806990.29999999993</v>
      </c>
    </row>
    <row r="64" spans="1:4" x14ac:dyDescent="0.25">
      <c r="A64" s="5">
        <v>4</v>
      </c>
      <c r="B64" s="14" t="s">
        <v>42</v>
      </c>
      <c r="C64" s="9"/>
      <c r="D64" s="9"/>
    </row>
    <row r="65" spans="1:4" x14ac:dyDescent="0.25">
      <c r="A65" s="5" t="s">
        <v>43</v>
      </c>
      <c r="B65" s="15" t="s">
        <v>44</v>
      </c>
      <c r="C65" s="9">
        <v>2012</v>
      </c>
      <c r="D65" s="9">
        <v>577509.82000000007</v>
      </c>
    </row>
    <row r="66" spans="1:4" x14ac:dyDescent="0.25">
      <c r="A66" s="5" t="s">
        <v>45</v>
      </c>
      <c r="B66" s="15" t="s">
        <v>31</v>
      </c>
      <c r="C66" s="21">
        <v>2108</v>
      </c>
      <c r="D66" s="21">
        <v>52755.49</v>
      </c>
    </row>
    <row r="67" spans="1:4" x14ac:dyDescent="0.25">
      <c r="A67" s="5" t="s">
        <v>46</v>
      </c>
      <c r="B67" s="15" t="s">
        <v>33</v>
      </c>
      <c r="C67" s="21">
        <v>73066</v>
      </c>
      <c r="D67" s="21">
        <v>1225181.52</v>
      </c>
    </row>
    <row r="68" spans="1:4" x14ac:dyDescent="0.25">
      <c r="A68" s="5" t="s">
        <v>47</v>
      </c>
      <c r="B68" s="15" t="s">
        <v>48</v>
      </c>
      <c r="C68" s="21">
        <v>117844</v>
      </c>
      <c r="D68" s="21">
        <v>511229.33</v>
      </c>
    </row>
    <row r="69" spans="1:4" x14ac:dyDescent="0.25">
      <c r="A69" s="5" t="s">
        <v>49</v>
      </c>
      <c r="B69" s="15" t="s">
        <v>39</v>
      </c>
      <c r="C69" s="21">
        <v>321930</v>
      </c>
      <c r="D69" s="21">
        <v>26297283.739999998</v>
      </c>
    </row>
    <row r="70" spans="1:4" x14ac:dyDescent="0.25">
      <c r="A70" s="5">
        <v>5</v>
      </c>
      <c r="B70" s="15" t="s">
        <v>50</v>
      </c>
      <c r="C70" s="9">
        <f>C65+C66+C67+C68+C69</f>
        <v>516960</v>
      </c>
      <c r="D70" s="9">
        <f>D65+D66+D67+D68+D69</f>
        <v>28663959.899999999</v>
      </c>
    </row>
    <row r="71" spans="1:4" x14ac:dyDescent="0.25">
      <c r="A71" s="5"/>
      <c r="B71" s="15" t="s">
        <v>51</v>
      </c>
      <c r="C71" s="9">
        <f>C62+C70</f>
        <v>2228761</v>
      </c>
      <c r="D71" s="9">
        <f>D62+D70</f>
        <v>36231506.078099996</v>
      </c>
    </row>
    <row r="72" spans="1:4" x14ac:dyDescent="0.25">
      <c r="A72" s="16"/>
      <c r="B72" s="17"/>
      <c r="C72" s="18"/>
      <c r="D72" s="18"/>
    </row>
    <row r="73" spans="1:4" x14ac:dyDescent="0.25">
      <c r="A73" s="1" t="s">
        <v>0</v>
      </c>
      <c r="B73" s="2"/>
      <c r="C73" s="1"/>
      <c r="D73" s="1"/>
    </row>
    <row r="74" spans="1:4" x14ac:dyDescent="0.25">
      <c r="A74" s="96" t="str">
        <f>A38</f>
        <v>Statement showing Disbursements and Outstanding  for the quarter ended As on 30TH JUNE 2021</v>
      </c>
      <c r="B74" s="97"/>
      <c r="C74" s="97"/>
      <c r="D74" s="97"/>
    </row>
    <row r="76" spans="1:4" x14ac:dyDescent="0.25">
      <c r="A76" s="4" t="s">
        <v>1</v>
      </c>
      <c r="B76" s="4"/>
      <c r="C76" s="4"/>
    </row>
    <row r="78" spans="1:4" x14ac:dyDescent="0.25">
      <c r="A78" s="103" t="s">
        <v>53</v>
      </c>
      <c r="B78" s="103"/>
      <c r="C78" s="103"/>
      <c r="D78" s="103"/>
    </row>
    <row r="79" spans="1:4" x14ac:dyDescent="0.25">
      <c r="A79" s="91" t="s">
        <v>2</v>
      </c>
      <c r="B79" s="91" t="s">
        <v>3</v>
      </c>
      <c r="C79" s="93" t="s">
        <v>4</v>
      </c>
      <c r="D79" s="94"/>
    </row>
    <row r="80" spans="1:4" x14ac:dyDescent="0.25">
      <c r="A80" s="92"/>
      <c r="B80" s="92"/>
      <c r="C80" s="5" t="s">
        <v>5</v>
      </c>
      <c r="D80" s="5" t="s">
        <v>6</v>
      </c>
    </row>
    <row r="81" spans="1:4" x14ac:dyDescent="0.25">
      <c r="A81" s="5">
        <v>1</v>
      </c>
      <c r="B81" s="6" t="s">
        <v>7</v>
      </c>
      <c r="C81" s="8"/>
      <c r="D81" s="8"/>
    </row>
    <row r="82" spans="1:4" x14ac:dyDescent="0.25">
      <c r="A82" s="5" t="s">
        <v>8</v>
      </c>
      <c r="B82" s="6" t="s">
        <v>9</v>
      </c>
      <c r="C82" s="9">
        <f>C83+C84+C85</f>
        <v>646051</v>
      </c>
      <c r="D82" s="9">
        <f>D83+D84+D85</f>
        <v>1558432.6099999999</v>
      </c>
    </row>
    <row r="83" spans="1:4" x14ac:dyDescent="0.25">
      <c r="A83" s="10" t="s">
        <v>10</v>
      </c>
      <c r="B83" s="11" t="s">
        <v>11</v>
      </c>
      <c r="C83" s="21">
        <v>637844</v>
      </c>
      <c r="D83" s="21">
        <v>1108935.8999999999</v>
      </c>
    </row>
    <row r="84" spans="1:4" x14ac:dyDescent="0.25">
      <c r="A84" s="10" t="s">
        <v>12</v>
      </c>
      <c r="B84" s="11" t="s">
        <v>13</v>
      </c>
      <c r="C84" s="21">
        <v>650</v>
      </c>
      <c r="D84" s="21">
        <v>48170.499999999993</v>
      </c>
    </row>
    <row r="85" spans="1:4" x14ac:dyDescent="0.25">
      <c r="A85" s="10" t="s">
        <v>14</v>
      </c>
      <c r="B85" s="11" t="s">
        <v>15</v>
      </c>
      <c r="C85" s="21">
        <v>7557</v>
      </c>
      <c r="D85" s="21">
        <v>401326.20999999996</v>
      </c>
    </row>
    <row r="86" spans="1:4" x14ac:dyDescent="0.25">
      <c r="A86" s="10" t="s">
        <v>16</v>
      </c>
      <c r="B86" s="12" t="s">
        <v>17</v>
      </c>
      <c r="C86" s="9">
        <f>C87+C88+C89+C90+C91</f>
        <v>172590</v>
      </c>
      <c r="D86" s="9">
        <f>D87+D88+D89+D90+D91</f>
        <v>4844823.78</v>
      </c>
    </row>
    <row r="87" spans="1:4" x14ac:dyDescent="0.25">
      <c r="A87" s="10" t="s">
        <v>18</v>
      </c>
      <c r="B87" s="11" t="s">
        <v>19</v>
      </c>
      <c r="C87" s="21">
        <v>108169</v>
      </c>
      <c r="D87" s="21">
        <v>1106457.19</v>
      </c>
    </row>
    <row r="88" spans="1:4" x14ac:dyDescent="0.25">
      <c r="A88" s="10" t="s">
        <v>20</v>
      </c>
      <c r="B88" s="11" t="s">
        <v>21</v>
      </c>
      <c r="C88" s="21">
        <v>36163</v>
      </c>
      <c r="D88" s="21">
        <v>1969349.9200000004</v>
      </c>
    </row>
    <row r="89" spans="1:4" x14ac:dyDescent="0.25">
      <c r="A89" s="10" t="s">
        <v>22</v>
      </c>
      <c r="B89" s="11" t="s">
        <v>23</v>
      </c>
      <c r="C89" s="21">
        <v>27387</v>
      </c>
      <c r="D89" s="21">
        <v>1739360.81</v>
      </c>
    </row>
    <row r="90" spans="1:4" x14ac:dyDescent="0.25">
      <c r="A90" s="10" t="s">
        <v>24</v>
      </c>
      <c r="B90" s="11" t="s">
        <v>25</v>
      </c>
      <c r="C90" s="21">
        <v>41</v>
      </c>
      <c r="D90" s="21">
        <v>2827.86</v>
      </c>
    </row>
    <row r="91" spans="1:4" x14ac:dyDescent="0.25">
      <c r="A91" s="10" t="s">
        <v>26</v>
      </c>
      <c r="B91" s="11" t="s">
        <v>27</v>
      </c>
      <c r="C91" s="21">
        <v>830</v>
      </c>
      <c r="D91" s="21">
        <v>26828</v>
      </c>
    </row>
    <row r="92" spans="1:4" x14ac:dyDescent="0.25">
      <c r="A92" s="5" t="s">
        <v>28</v>
      </c>
      <c r="B92" s="6" t="s">
        <v>29</v>
      </c>
      <c r="C92" s="9">
        <v>349</v>
      </c>
      <c r="D92" s="9">
        <v>205060.26</v>
      </c>
    </row>
    <row r="93" spans="1:4" x14ac:dyDescent="0.25">
      <c r="A93" s="5" t="s">
        <v>30</v>
      </c>
      <c r="B93" s="6" t="s">
        <v>31</v>
      </c>
      <c r="C93" s="9">
        <v>2295</v>
      </c>
      <c r="D93" s="9">
        <v>10714.55</v>
      </c>
    </row>
    <row r="94" spans="1:4" x14ac:dyDescent="0.25">
      <c r="A94" s="5" t="s">
        <v>32</v>
      </c>
      <c r="B94" s="6" t="s">
        <v>33</v>
      </c>
      <c r="C94" s="9">
        <v>47386</v>
      </c>
      <c r="D94" s="9">
        <v>373442.77</v>
      </c>
    </row>
    <row r="95" spans="1:4" x14ac:dyDescent="0.25">
      <c r="A95" s="5" t="s">
        <v>34</v>
      </c>
      <c r="B95" s="6" t="s">
        <v>35</v>
      </c>
      <c r="C95" s="9">
        <v>826</v>
      </c>
      <c r="D95" s="9">
        <v>1458.5699999999997</v>
      </c>
    </row>
    <row r="96" spans="1:4" x14ac:dyDescent="0.25">
      <c r="A96" s="5" t="s">
        <v>36</v>
      </c>
      <c r="B96" s="6" t="s">
        <v>37</v>
      </c>
      <c r="C96" s="9">
        <v>4</v>
      </c>
      <c r="D96" s="9">
        <v>331.42</v>
      </c>
    </row>
    <row r="97" spans="1:4" x14ac:dyDescent="0.25">
      <c r="A97" s="5" t="s">
        <v>38</v>
      </c>
      <c r="B97" s="6" t="s">
        <v>39</v>
      </c>
      <c r="C97" s="9">
        <v>191163</v>
      </c>
      <c r="D97" s="9">
        <v>88161.760000000009</v>
      </c>
    </row>
    <row r="98" spans="1:4" x14ac:dyDescent="0.25">
      <c r="A98" s="5">
        <v>2</v>
      </c>
      <c r="B98" s="6" t="s">
        <v>40</v>
      </c>
      <c r="C98" s="9">
        <f>C82+C86+C92+C93+C94+C95+C96+C97</f>
        <v>1060664</v>
      </c>
      <c r="D98" s="9">
        <f>D82+D86+D92+D93+D94+D95+D96+D97</f>
        <v>7082425.7200000007</v>
      </c>
    </row>
    <row r="99" spans="1:4" x14ac:dyDescent="0.25">
      <c r="A99" s="5">
        <v>3</v>
      </c>
      <c r="B99" s="12" t="s">
        <v>41</v>
      </c>
      <c r="C99" s="9">
        <v>989316</v>
      </c>
      <c r="D99" s="9">
        <v>873753.65</v>
      </c>
    </row>
    <row r="100" spans="1:4" x14ac:dyDescent="0.25">
      <c r="A100" s="5">
        <v>4</v>
      </c>
      <c r="B100" s="14" t="s">
        <v>42</v>
      </c>
      <c r="C100" s="9"/>
      <c r="D100" s="9"/>
    </row>
    <row r="101" spans="1:4" x14ac:dyDescent="0.25">
      <c r="A101" s="5" t="s">
        <v>43</v>
      </c>
      <c r="B101" s="15" t="s">
        <v>44</v>
      </c>
      <c r="C101" s="9">
        <v>3752</v>
      </c>
      <c r="D101" s="9">
        <v>13232.9</v>
      </c>
    </row>
    <row r="102" spans="1:4" x14ac:dyDescent="0.25">
      <c r="A102" s="5" t="s">
        <v>45</v>
      </c>
      <c r="B102" s="15" t="s">
        <v>31</v>
      </c>
      <c r="C102" s="21">
        <v>652</v>
      </c>
      <c r="D102" s="21">
        <v>11443.82</v>
      </c>
    </row>
    <row r="103" spans="1:4" x14ac:dyDescent="0.25">
      <c r="A103" s="5" t="s">
        <v>46</v>
      </c>
      <c r="B103" s="15" t="s">
        <v>33</v>
      </c>
      <c r="C103" s="21">
        <v>35366</v>
      </c>
      <c r="D103" s="21">
        <v>1788607.91</v>
      </c>
    </row>
    <row r="104" spans="1:4" x14ac:dyDescent="0.25">
      <c r="A104" s="5" t="s">
        <v>47</v>
      </c>
      <c r="B104" s="15" t="s">
        <v>48</v>
      </c>
      <c r="C104" s="21">
        <v>4253196</v>
      </c>
      <c r="D104" s="21">
        <v>4668326.5289999992</v>
      </c>
    </row>
    <row r="105" spans="1:4" x14ac:dyDescent="0.25">
      <c r="A105" s="5" t="s">
        <v>49</v>
      </c>
      <c r="B105" s="15" t="s">
        <v>39</v>
      </c>
      <c r="C105" s="21">
        <v>6219330</v>
      </c>
      <c r="D105" s="21">
        <v>40443166.230000004</v>
      </c>
    </row>
    <row r="106" spans="1:4" x14ac:dyDescent="0.25">
      <c r="A106" s="5">
        <v>5</v>
      </c>
      <c r="B106" s="15" t="s">
        <v>50</v>
      </c>
      <c r="C106" s="9">
        <f>C101+C102+C103+C104+C105</f>
        <v>10512296</v>
      </c>
      <c r="D106" s="9">
        <f>D101+D102+D103+D104+D105</f>
        <v>46924777.389000006</v>
      </c>
    </row>
    <row r="107" spans="1:4" x14ac:dyDescent="0.25">
      <c r="A107" s="5"/>
      <c r="B107" s="15" t="s">
        <v>51</v>
      </c>
      <c r="C107" s="9">
        <f>C98+C106</f>
        <v>11572960</v>
      </c>
      <c r="D107" s="9">
        <f>D98+D106</f>
        <v>54007203.109000005</v>
      </c>
    </row>
    <row r="108" spans="1:4" x14ac:dyDescent="0.25">
      <c r="A108" s="16"/>
      <c r="B108" s="17"/>
      <c r="C108" s="18"/>
      <c r="D108" s="18"/>
    </row>
    <row r="109" spans="1:4" x14ac:dyDescent="0.25">
      <c r="A109" s="1" t="s">
        <v>0</v>
      </c>
      <c r="B109" s="2"/>
      <c r="C109" s="1"/>
      <c r="D109" s="1"/>
    </row>
    <row r="111" spans="1:4" x14ac:dyDescent="0.25">
      <c r="A111" s="96" t="str">
        <f>A38</f>
        <v>Statement showing Disbursements and Outstanding  for the quarter ended As on 30TH JUNE 2021</v>
      </c>
      <c r="B111" s="97"/>
      <c r="C111" s="97"/>
      <c r="D111" s="97"/>
    </row>
    <row r="113" spans="1:4" x14ac:dyDescent="0.25">
      <c r="A113" s="4" t="s">
        <v>1</v>
      </c>
      <c r="B113" s="4"/>
      <c r="C113" s="4"/>
    </row>
    <row r="115" spans="1:4" x14ac:dyDescent="0.25">
      <c r="A115" s="102" t="s">
        <v>54</v>
      </c>
      <c r="B115" s="102"/>
      <c r="C115" s="102"/>
      <c r="D115" s="102"/>
    </row>
    <row r="116" spans="1:4" x14ac:dyDescent="0.25">
      <c r="A116" s="91" t="s">
        <v>2</v>
      </c>
      <c r="B116" s="91" t="s">
        <v>3</v>
      </c>
      <c r="C116" s="93" t="s">
        <v>4</v>
      </c>
      <c r="D116" s="94"/>
    </row>
    <row r="117" spans="1:4" x14ac:dyDescent="0.25">
      <c r="A117" s="92"/>
      <c r="B117" s="92"/>
      <c r="C117" s="5" t="s">
        <v>5</v>
      </c>
      <c r="D117" s="5" t="s">
        <v>6</v>
      </c>
    </row>
    <row r="118" spans="1:4" x14ac:dyDescent="0.25">
      <c r="A118" s="5">
        <v>1</v>
      </c>
      <c r="B118" s="6" t="s">
        <v>7</v>
      </c>
      <c r="C118" s="8"/>
      <c r="D118" s="8"/>
    </row>
    <row r="119" spans="1:4" x14ac:dyDescent="0.25">
      <c r="A119" s="5" t="s">
        <v>8</v>
      </c>
      <c r="B119" s="6" t="s">
        <v>9</v>
      </c>
      <c r="C119" s="9">
        <f>C120+C121+C122</f>
        <v>141767</v>
      </c>
      <c r="D119" s="9">
        <f>D120+D121+D122</f>
        <v>69502.92</v>
      </c>
    </row>
    <row r="120" spans="1:4" x14ac:dyDescent="0.25">
      <c r="A120" s="10" t="s">
        <v>10</v>
      </c>
      <c r="B120" s="11" t="s">
        <v>11</v>
      </c>
      <c r="C120" s="21">
        <v>96313</v>
      </c>
      <c r="D120" s="21">
        <v>52920.81</v>
      </c>
    </row>
    <row r="121" spans="1:4" x14ac:dyDescent="0.25">
      <c r="A121" s="10" t="s">
        <v>12</v>
      </c>
      <c r="B121" s="11" t="s">
        <v>13</v>
      </c>
      <c r="C121" s="21">
        <v>7</v>
      </c>
      <c r="D121" s="21">
        <v>731.7</v>
      </c>
    </row>
    <row r="122" spans="1:4" x14ac:dyDescent="0.25">
      <c r="A122" s="10" t="s">
        <v>14</v>
      </c>
      <c r="B122" s="11" t="s">
        <v>15</v>
      </c>
      <c r="C122" s="21">
        <v>45447</v>
      </c>
      <c r="D122" s="21">
        <v>15850.41</v>
      </c>
    </row>
    <row r="123" spans="1:4" x14ac:dyDescent="0.25">
      <c r="A123" s="10" t="s">
        <v>16</v>
      </c>
      <c r="B123" s="12" t="s">
        <v>17</v>
      </c>
      <c r="C123" s="9">
        <f>C124+C125+C126+C127+C128</f>
        <v>38425</v>
      </c>
      <c r="D123" s="9">
        <f>D124+D125+D126+D127+D128</f>
        <v>51248.909999999996</v>
      </c>
    </row>
    <row r="124" spans="1:4" x14ac:dyDescent="0.25">
      <c r="A124" s="10" t="s">
        <v>18</v>
      </c>
      <c r="B124" s="11" t="s">
        <v>19</v>
      </c>
      <c r="C124" s="21">
        <v>37594</v>
      </c>
      <c r="D124" s="21">
        <v>44388.749999999993</v>
      </c>
    </row>
    <row r="125" spans="1:4" x14ac:dyDescent="0.25">
      <c r="A125" s="10" t="s">
        <v>20</v>
      </c>
      <c r="B125" s="11" t="s">
        <v>21</v>
      </c>
      <c r="C125" s="21">
        <v>818</v>
      </c>
      <c r="D125" s="21">
        <v>5359.6100000000006</v>
      </c>
    </row>
    <row r="126" spans="1:4" x14ac:dyDescent="0.25">
      <c r="A126" s="10" t="s">
        <v>22</v>
      </c>
      <c r="B126" s="11" t="s">
        <v>23</v>
      </c>
      <c r="C126" s="21">
        <v>13</v>
      </c>
      <c r="D126" s="21">
        <v>1500.55</v>
      </c>
    </row>
    <row r="127" spans="1:4" x14ac:dyDescent="0.25">
      <c r="A127" s="10" t="s">
        <v>24</v>
      </c>
      <c r="B127" s="11" t="s">
        <v>25</v>
      </c>
      <c r="C127" s="21">
        <v>0</v>
      </c>
      <c r="D127" s="21">
        <v>0</v>
      </c>
    </row>
    <row r="128" spans="1:4" x14ac:dyDescent="0.25">
      <c r="A128" s="10" t="s">
        <v>26</v>
      </c>
      <c r="B128" s="11" t="s">
        <v>27</v>
      </c>
      <c r="C128" s="21">
        <v>0</v>
      </c>
      <c r="D128" s="21">
        <v>0</v>
      </c>
    </row>
    <row r="129" spans="1:4" x14ac:dyDescent="0.25">
      <c r="A129" s="5" t="s">
        <v>28</v>
      </c>
      <c r="B129" s="6" t="s">
        <v>29</v>
      </c>
      <c r="C129" s="9">
        <v>0</v>
      </c>
      <c r="D129" s="9">
        <v>0</v>
      </c>
    </row>
    <row r="130" spans="1:4" x14ac:dyDescent="0.25">
      <c r="A130" s="5" t="s">
        <v>30</v>
      </c>
      <c r="B130" s="6" t="s">
        <v>31</v>
      </c>
      <c r="C130" s="9">
        <v>0</v>
      </c>
      <c r="D130" s="9">
        <v>0</v>
      </c>
    </row>
    <row r="131" spans="1:4" x14ac:dyDescent="0.25">
      <c r="A131" s="5" t="s">
        <v>32</v>
      </c>
      <c r="B131" s="6" t="s">
        <v>33</v>
      </c>
      <c r="C131" s="9">
        <v>5237</v>
      </c>
      <c r="D131" s="9">
        <v>29455.99</v>
      </c>
    </row>
    <row r="132" spans="1:4" x14ac:dyDescent="0.25">
      <c r="A132" s="5" t="s">
        <v>34</v>
      </c>
      <c r="B132" s="6" t="s">
        <v>35</v>
      </c>
      <c r="C132" s="9">
        <v>0</v>
      </c>
      <c r="D132" s="9">
        <v>0</v>
      </c>
    </row>
    <row r="133" spans="1:4" x14ac:dyDescent="0.25">
      <c r="A133" s="5" t="s">
        <v>36</v>
      </c>
      <c r="B133" s="6" t="s">
        <v>37</v>
      </c>
      <c r="C133" s="9">
        <v>0</v>
      </c>
      <c r="D133" s="9">
        <v>0</v>
      </c>
    </row>
    <row r="134" spans="1:4" x14ac:dyDescent="0.25">
      <c r="A134" s="5" t="s">
        <v>38</v>
      </c>
      <c r="B134" s="6" t="s">
        <v>39</v>
      </c>
      <c r="C134" s="9">
        <v>198788</v>
      </c>
      <c r="D134" s="9">
        <v>79195.22</v>
      </c>
    </row>
    <row r="135" spans="1:4" x14ac:dyDescent="0.25">
      <c r="A135" s="5">
        <v>2</v>
      </c>
      <c r="B135" s="6" t="s">
        <v>40</v>
      </c>
      <c r="C135" s="9">
        <f>C119+C123+C129+C130+C131+C132+C133+C134</f>
        <v>384217</v>
      </c>
      <c r="D135" s="9">
        <f>D119+D123+D129+D130+D131+D132+D133+D134</f>
        <v>229403.03999999998</v>
      </c>
    </row>
    <row r="136" spans="1:4" x14ac:dyDescent="0.25">
      <c r="A136" s="5">
        <v>3</v>
      </c>
      <c r="B136" s="12" t="s">
        <v>41</v>
      </c>
      <c r="C136" s="9">
        <v>260219</v>
      </c>
      <c r="D136" s="9">
        <v>116032.58</v>
      </c>
    </row>
    <row r="137" spans="1:4" x14ac:dyDescent="0.25">
      <c r="A137" s="5">
        <v>4</v>
      </c>
      <c r="B137" s="14" t="s">
        <v>42</v>
      </c>
      <c r="C137" s="9"/>
      <c r="D137" s="9"/>
    </row>
    <row r="138" spans="1:4" x14ac:dyDescent="0.25">
      <c r="A138" s="5" t="s">
        <v>43</v>
      </c>
      <c r="B138" s="15" t="s">
        <v>44</v>
      </c>
      <c r="C138" s="9">
        <v>0</v>
      </c>
      <c r="D138" s="9">
        <v>0</v>
      </c>
    </row>
    <row r="139" spans="1:4" x14ac:dyDescent="0.25">
      <c r="A139" s="5" t="s">
        <v>45</v>
      </c>
      <c r="B139" s="15" t="s">
        <v>31</v>
      </c>
      <c r="C139" s="21">
        <v>0</v>
      </c>
      <c r="D139" s="21">
        <v>0</v>
      </c>
    </row>
    <row r="140" spans="1:4" x14ac:dyDescent="0.25">
      <c r="A140" s="5" t="s">
        <v>46</v>
      </c>
      <c r="B140" s="15" t="s">
        <v>33</v>
      </c>
      <c r="C140" s="21">
        <v>684</v>
      </c>
      <c r="D140" s="21">
        <v>7628.96</v>
      </c>
    </row>
    <row r="141" spans="1:4" x14ac:dyDescent="0.25">
      <c r="A141" s="5" t="s">
        <v>47</v>
      </c>
      <c r="B141" s="15" t="s">
        <v>48</v>
      </c>
      <c r="C141" s="21">
        <v>267</v>
      </c>
      <c r="D141" s="21">
        <v>413.38999999999993</v>
      </c>
    </row>
    <row r="142" spans="1:4" x14ac:dyDescent="0.25">
      <c r="A142" s="5" t="s">
        <v>49</v>
      </c>
      <c r="B142" s="15" t="s">
        <v>39</v>
      </c>
      <c r="C142" s="21">
        <v>26593</v>
      </c>
      <c r="D142" s="21">
        <v>89307.62</v>
      </c>
    </row>
    <row r="143" spans="1:4" x14ac:dyDescent="0.25">
      <c r="A143" s="5">
        <v>5</v>
      </c>
      <c r="B143" s="15" t="s">
        <v>50</v>
      </c>
      <c r="C143" s="9">
        <f>C138+C139+C140+C141+C142</f>
        <v>27544</v>
      </c>
      <c r="D143" s="9">
        <f>D138+D139+D140+D141+D142</f>
        <v>97349.97</v>
      </c>
    </row>
    <row r="144" spans="1:4" x14ac:dyDescent="0.25">
      <c r="A144" s="5"/>
      <c r="B144" s="15" t="s">
        <v>51</v>
      </c>
      <c r="C144" s="9">
        <f>C135+C143</f>
        <v>411761</v>
      </c>
      <c r="D144" s="9">
        <f>D135+D143</f>
        <v>326753.01</v>
      </c>
    </row>
    <row r="145" spans="1:4" x14ac:dyDescent="0.25">
      <c r="A145" s="17"/>
      <c r="B145" s="22"/>
      <c r="C145" s="23"/>
      <c r="D145" s="23"/>
    </row>
    <row r="146" spans="1:4" x14ac:dyDescent="0.25">
      <c r="A146" s="16"/>
      <c r="B146" s="17"/>
      <c r="C146" s="18"/>
      <c r="D146" s="18"/>
    </row>
    <row r="147" spans="1:4" x14ac:dyDescent="0.25">
      <c r="A147" s="16"/>
      <c r="B147" s="17"/>
      <c r="C147" s="18"/>
      <c r="D147" s="18"/>
    </row>
    <row r="148" spans="1:4" x14ac:dyDescent="0.25">
      <c r="A148" s="1" t="s">
        <v>0</v>
      </c>
      <c r="B148" s="2"/>
      <c r="C148" s="1"/>
      <c r="D148" s="1"/>
    </row>
    <row r="150" spans="1:4" x14ac:dyDescent="0.25">
      <c r="A150" s="96" t="str">
        <f>A38</f>
        <v>Statement showing Disbursements and Outstanding  for the quarter ended As on 30TH JUNE 2021</v>
      </c>
      <c r="B150" s="97"/>
      <c r="C150" s="97"/>
      <c r="D150" s="97"/>
    </row>
    <row r="152" spans="1:4" x14ac:dyDescent="0.25">
      <c r="A152" s="4" t="s">
        <v>1</v>
      </c>
      <c r="B152" s="4"/>
      <c r="C152" s="4"/>
    </row>
    <row r="154" spans="1:4" x14ac:dyDescent="0.25">
      <c r="A154" s="101" t="s">
        <v>55</v>
      </c>
      <c r="B154" s="101"/>
      <c r="C154" s="101"/>
      <c r="D154" s="101"/>
    </row>
    <row r="155" spans="1:4" x14ac:dyDescent="0.25">
      <c r="A155" s="91" t="s">
        <v>2</v>
      </c>
      <c r="B155" s="91" t="s">
        <v>3</v>
      </c>
      <c r="C155" s="93" t="s">
        <v>4</v>
      </c>
      <c r="D155" s="94"/>
    </row>
    <row r="156" spans="1:4" x14ac:dyDescent="0.25">
      <c r="A156" s="92"/>
      <c r="B156" s="92"/>
      <c r="C156" s="5" t="s">
        <v>5</v>
      </c>
      <c r="D156" s="5" t="s">
        <v>6</v>
      </c>
    </row>
    <row r="157" spans="1:4" x14ac:dyDescent="0.25">
      <c r="A157" s="5">
        <v>1</v>
      </c>
      <c r="B157" s="6" t="s">
        <v>7</v>
      </c>
      <c r="C157" s="8"/>
      <c r="D157" s="8"/>
    </row>
    <row r="158" spans="1:4" x14ac:dyDescent="0.25">
      <c r="A158" s="5" t="s">
        <v>8</v>
      </c>
      <c r="B158" s="6" t="s">
        <v>9</v>
      </c>
      <c r="C158" s="9">
        <f>C159+C160+C161</f>
        <v>9</v>
      </c>
      <c r="D158" s="9">
        <f>D159+D160+D161</f>
        <v>285726</v>
      </c>
    </row>
    <row r="159" spans="1:4" x14ac:dyDescent="0.25">
      <c r="A159" s="10" t="s">
        <v>10</v>
      </c>
      <c r="B159" s="11" t="s">
        <v>11</v>
      </c>
      <c r="C159" s="21">
        <v>0</v>
      </c>
      <c r="D159" s="21">
        <v>0</v>
      </c>
    </row>
    <row r="160" spans="1:4" x14ac:dyDescent="0.25">
      <c r="A160" s="10" t="s">
        <v>12</v>
      </c>
      <c r="B160" s="11" t="s">
        <v>13</v>
      </c>
      <c r="C160" s="21">
        <v>0</v>
      </c>
      <c r="D160" s="21">
        <v>0</v>
      </c>
    </row>
    <row r="161" spans="1:4" x14ac:dyDescent="0.25">
      <c r="A161" s="10" t="s">
        <v>14</v>
      </c>
      <c r="B161" s="11" t="s">
        <v>15</v>
      </c>
      <c r="C161" s="21">
        <v>9</v>
      </c>
      <c r="D161" s="21">
        <v>285726</v>
      </c>
    </row>
    <row r="162" spans="1:4" x14ac:dyDescent="0.25">
      <c r="A162" s="10" t="s">
        <v>16</v>
      </c>
      <c r="B162" s="12" t="s">
        <v>17</v>
      </c>
      <c r="C162" s="9">
        <f>C163+C164+C165+C166+C167</f>
        <v>48</v>
      </c>
      <c r="D162" s="9">
        <f>D163+D164+D165+D166+D167</f>
        <v>70701</v>
      </c>
    </row>
    <row r="163" spans="1:4" x14ac:dyDescent="0.25">
      <c r="A163" s="10" t="s">
        <v>18</v>
      </c>
      <c r="B163" s="11" t="s">
        <v>19</v>
      </c>
      <c r="C163" s="21">
        <v>8</v>
      </c>
      <c r="D163" s="21">
        <v>21064</v>
      </c>
    </row>
    <row r="164" spans="1:4" x14ac:dyDescent="0.25">
      <c r="A164" s="10" t="s">
        <v>20</v>
      </c>
      <c r="B164" s="11" t="s">
        <v>21</v>
      </c>
      <c r="C164" s="21">
        <v>24</v>
      </c>
      <c r="D164" s="21">
        <v>37221</v>
      </c>
    </row>
    <row r="165" spans="1:4" x14ac:dyDescent="0.25">
      <c r="A165" s="10" t="s">
        <v>22</v>
      </c>
      <c r="B165" s="11" t="s">
        <v>23</v>
      </c>
      <c r="C165" s="21">
        <v>16</v>
      </c>
      <c r="D165" s="21">
        <v>12416</v>
      </c>
    </row>
    <row r="166" spans="1:4" x14ac:dyDescent="0.25">
      <c r="A166" s="10" t="s">
        <v>24</v>
      </c>
      <c r="B166" s="11" t="s">
        <v>25</v>
      </c>
      <c r="C166" s="21">
        <v>0</v>
      </c>
      <c r="D166" s="21">
        <v>0</v>
      </c>
    </row>
    <row r="167" spans="1:4" x14ac:dyDescent="0.25">
      <c r="A167" s="10" t="s">
        <v>26</v>
      </c>
      <c r="B167" s="11" t="s">
        <v>27</v>
      </c>
      <c r="C167" s="21">
        <v>0</v>
      </c>
      <c r="D167" s="21">
        <v>0</v>
      </c>
    </row>
    <row r="168" spans="1:4" x14ac:dyDescent="0.25">
      <c r="A168" s="5" t="s">
        <v>28</v>
      </c>
      <c r="B168" s="6" t="s">
        <v>29</v>
      </c>
      <c r="C168" s="9">
        <v>5</v>
      </c>
      <c r="D168" s="9">
        <v>245759</v>
      </c>
    </row>
    <row r="169" spans="1:4" x14ac:dyDescent="0.25">
      <c r="A169" s="5" t="s">
        <v>30</v>
      </c>
      <c r="B169" s="6" t="s">
        <v>31</v>
      </c>
      <c r="C169" s="9">
        <v>0</v>
      </c>
      <c r="D169" s="9">
        <v>0</v>
      </c>
    </row>
    <row r="170" spans="1:4" x14ac:dyDescent="0.25">
      <c r="A170" s="5" t="s">
        <v>32</v>
      </c>
      <c r="B170" s="6" t="s">
        <v>33</v>
      </c>
      <c r="C170" s="9">
        <v>0</v>
      </c>
      <c r="D170" s="9">
        <v>0</v>
      </c>
    </row>
    <row r="171" spans="1:4" x14ac:dyDescent="0.25">
      <c r="A171" s="5" t="s">
        <v>34</v>
      </c>
      <c r="B171" s="6" t="s">
        <v>35</v>
      </c>
      <c r="C171" s="9">
        <v>0</v>
      </c>
      <c r="D171" s="9">
        <v>0</v>
      </c>
    </row>
    <row r="172" spans="1:4" x14ac:dyDescent="0.25">
      <c r="A172" s="5" t="s">
        <v>36</v>
      </c>
      <c r="B172" s="6" t="s">
        <v>37</v>
      </c>
      <c r="C172" s="9">
        <v>0</v>
      </c>
      <c r="D172" s="9">
        <v>0</v>
      </c>
    </row>
    <row r="173" spans="1:4" x14ac:dyDescent="0.25">
      <c r="A173" s="5" t="s">
        <v>38</v>
      </c>
      <c r="B173" s="6" t="s">
        <v>39</v>
      </c>
      <c r="C173" s="9">
        <v>0</v>
      </c>
      <c r="D173" s="9">
        <v>0</v>
      </c>
    </row>
    <row r="174" spans="1:4" x14ac:dyDescent="0.25">
      <c r="A174" s="5">
        <v>2</v>
      </c>
      <c r="B174" s="6" t="s">
        <v>40</v>
      </c>
      <c r="C174" s="9">
        <f>C158+C162+C168+C169+C170+C171+C172+C173</f>
        <v>62</v>
      </c>
      <c r="D174" s="9">
        <f>D158+D162+D168+D169+D170+D171+D172+D173</f>
        <v>602186</v>
      </c>
    </row>
    <row r="175" spans="1:4" x14ac:dyDescent="0.25">
      <c r="A175" s="5">
        <v>3</v>
      </c>
      <c r="B175" s="12" t="s">
        <v>41</v>
      </c>
      <c r="C175" s="9">
        <v>6</v>
      </c>
      <c r="D175" s="9">
        <v>223092</v>
      </c>
    </row>
    <row r="176" spans="1:4" x14ac:dyDescent="0.25">
      <c r="A176" s="5">
        <v>4</v>
      </c>
      <c r="B176" s="14" t="s">
        <v>42</v>
      </c>
      <c r="C176" s="9"/>
      <c r="D176" s="9"/>
    </row>
    <row r="177" spans="1:4" x14ac:dyDescent="0.25">
      <c r="A177" s="5" t="s">
        <v>43</v>
      </c>
      <c r="B177" s="15" t="s">
        <v>44</v>
      </c>
      <c r="C177" s="9">
        <v>0</v>
      </c>
      <c r="D177" s="9">
        <v>0</v>
      </c>
    </row>
    <row r="178" spans="1:4" x14ac:dyDescent="0.25">
      <c r="A178" s="5" t="s">
        <v>45</v>
      </c>
      <c r="B178" s="15" t="s">
        <v>31</v>
      </c>
      <c r="C178" s="21">
        <v>0</v>
      </c>
      <c r="D178" s="21">
        <v>0</v>
      </c>
    </row>
    <row r="179" spans="1:4" x14ac:dyDescent="0.25">
      <c r="A179" s="5" t="s">
        <v>46</v>
      </c>
      <c r="B179" s="15" t="s">
        <v>33</v>
      </c>
      <c r="C179" s="21">
        <v>36</v>
      </c>
      <c r="D179" s="21">
        <v>5225</v>
      </c>
    </row>
    <row r="180" spans="1:4" x14ac:dyDescent="0.25">
      <c r="A180" s="5" t="s">
        <v>47</v>
      </c>
      <c r="B180" s="15" t="s">
        <v>48</v>
      </c>
      <c r="C180" s="21">
        <v>390</v>
      </c>
      <c r="D180" s="21">
        <v>440</v>
      </c>
    </row>
    <row r="181" spans="1:4" x14ac:dyDescent="0.25">
      <c r="A181" s="5" t="s">
        <v>49</v>
      </c>
      <c r="B181" s="15" t="s">
        <v>39</v>
      </c>
      <c r="C181" s="21">
        <v>212</v>
      </c>
      <c r="D181" s="21">
        <v>1751776</v>
      </c>
    </row>
    <row r="182" spans="1:4" x14ac:dyDescent="0.25">
      <c r="A182" s="5">
        <v>5</v>
      </c>
      <c r="B182" s="15" t="s">
        <v>50</v>
      </c>
      <c r="C182" s="9">
        <f>C177+C178+C179+C180+C181</f>
        <v>638</v>
      </c>
      <c r="D182" s="9">
        <f>D177+D178+D179+D180+D181</f>
        <v>1757441</v>
      </c>
    </row>
    <row r="183" spans="1:4" x14ac:dyDescent="0.25">
      <c r="A183" s="5"/>
      <c r="B183" s="15" t="s">
        <v>51</v>
      </c>
      <c r="C183" s="9">
        <f>C174+C182</f>
        <v>700</v>
      </c>
      <c r="D183" s="9">
        <f>D174+D182</f>
        <v>2359627</v>
      </c>
    </row>
    <row r="185" spans="1:4" x14ac:dyDescent="0.25">
      <c r="A185" s="96" t="str">
        <f>A38</f>
        <v>Statement showing Disbursements and Outstanding  for the quarter ended As on 30TH JUNE 2021</v>
      </c>
      <c r="B185" s="97"/>
      <c r="C185" s="97"/>
      <c r="D185" s="97"/>
    </row>
    <row r="187" spans="1:4" x14ac:dyDescent="0.25">
      <c r="A187" s="4" t="s">
        <v>1</v>
      </c>
      <c r="B187" s="4"/>
      <c r="C187" s="4"/>
    </row>
    <row r="189" spans="1:4" x14ac:dyDescent="0.25">
      <c r="A189" s="100" t="s">
        <v>56</v>
      </c>
      <c r="B189" s="100"/>
      <c r="C189" s="100"/>
      <c r="D189" s="100"/>
    </row>
    <row r="190" spans="1:4" x14ac:dyDescent="0.25">
      <c r="A190" s="91" t="s">
        <v>2</v>
      </c>
      <c r="B190" s="91" t="s">
        <v>3</v>
      </c>
      <c r="C190" s="93" t="s">
        <v>4</v>
      </c>
      <c r="D190" s="94"/>
    </row>
    <row r="191" spans="1:4" x14ac:dyDescent="0.25">
      <c r="A191" s="92"/>
      <c r="B191" s="92"/>
      <c r="C191" s="5" t="s">
        <v>5</v>
      </c>
      <c r="D191" s="5" t="s">
        <v>6</v>
      </c>
    </row>
    <row r="192" spans="1:4" x14ac:dyDescent="0.25">
      <c r="A192" s="5">
        <v>1</v>
      </c>
      <c r="B192" s="6" t="s">
        <v>7</v>
      </c>
      <c r="C192" s="8"/>
      <c r="D192" s="8"/>
    </row>
    <row r="193" spans="1:4" x14ac:dyDescent="0.25">
      <c r="A193" s="5" t="s">
        <v>8</v>
      </c>
      <c r="B193" s="6" t="s">
        <v>9</v>
      </c>
      <c r="C193" s="9">
        <f>C194+C195+C196</f>
        <v>0</v>
      </c>
      <c r="D193" s="9">
        <f>D194+D195+D196</f>
        <v>0</v>
      </c>
    </row>
    <row r="194" spans="1:4" x14ac:dyDescent="0.25">
      <c r="A194" s="10" t="s">
        <v>10</v>
      </c>
      <c r="B194" s="11" t="s">
        <v>11</v>
      </c>
      <c r="C194" s="21">
        <v>0</v>
      </c>
      <c r="D194" s="21">
        <v>0</v>
      </c>
    </row>
    <row r="195" spans="1:4" x14ac:dyDescent="0.25">
      <c r="A195" s="10" t="s">
        <v>12</v>
      </c>
      <c r="B195" s="11" t="s">
        <v>13</v>
      </c>
      <c r="C195" s="21">
        <v>0</v>
      </c>
      <c r="D195" s="21">
        <v>0</v>
      </c>
    </row>
    <row r="196" spans="1:4" x14ac:dyDescent="0.25">
      <c r="A196" s="10" t="s">
        <v>14</v>
      </c>
      <c r="B196" s="11" t="s">
        <v>15</v>
      </c>
      <c r="C196" s="21">
        <v>0</v>
      </c>
      <c r="D196" s="21">
        <v>0</v>
      </c>
    </row>
    <row r="197" spans="1:4" x14ac:dyDescent="0.25">
      <c r="A197" s="10" t="s">
        <v>16</v>
      </c>
      <c r="B197" s="12" t="s">
        <v>17</v>
      </c>
      <c r="C197" s="9">
        <f>C198+C199+C200+C201+C202</f>
        <v>0</v>
      </c>
      <c r="D197" s="9">
        <f>D198+D199+D200+D201+D202</f>
        <v>0</v>
      </c>
    </row>
    <row r="198" spans="1:4" x14ac:dyDescent="0.25">
      <c r="A198" s="10" t="s">
        <v>18</v>
      </c>
      <c r="B198" s="11" t="s">
        <v>19</v>
      </c>
      <c r="C198" s="21">
        <v>0</v>
      </c>
      <c r="D198" s="21">
        <v>0</v>
      </c>
    </row>
    <row r="199" spans="1:4" x14ac:dyDescent="0.25">
      <c r="A199" s="10" t="s">
        <v>20</v>
      </c>
      <c r="B199" s="11" t="s">
        <v>21</v>
      </c>
      <c r="C199" s="21">
        <v>0</v>
      </c>
      <c r="D199" s="21">
        <v>0</v>
      </c>
    </row>
    <row r="200" spans="1:4" x14ac:dyDescent="0.25">
      <c r="A200" s="10" t="s">
        <v>22</v>
      </c>
      <c r="B200" s="11" t="s">
        <v>23</v>
      </c>
      <c r="C200" s="21">
        <v>0</v>
      </c>
      <c r="D200" s="21">
        <v>0</v>
      </c>
    </row>
    <row r="201" spans="1:4" x14ac:dyDescent="0.25">
      <c r="A201" s="10" t="s">
        <v>24</v>
      </c>
      <c r="B201" s="11" t="s">
        <v>25</v>
      </c>
      <c r="C201" s="21">
        <v>0</v>
      </c>
      <c r="D201" s="21">
        <v>0</v>
      </c>
    </row>
    <row r="202" spans="1:4" x14ac:dyDescent="0.25">
      <c r="A202" s="10" t="s">
        <v>26</v>
      </c>
      <c r="B202" s="11" t="s">
        <v>27</v>
      </c>
      <c r="C202" s="21">
        <v>0</v>
      </c>
      <c r="D202" s="21">
        <v>0</v>
      </c>
    </row>
    <row r="203" spans="1:4" x14ac:dyDescent="0.25">
      <c r="A203" s="5" t="s">
        <v>28</v>
      </c>
      <c r="B203" s="6" t="s">
        <v>29</v>
      </c>
      <c r="C203" s="9">
        <v>0</v>
      </c>
      <c r="D203" s="9">
        <v>0</v>
      </c>
    </row>
    <row r="204" spans="1:4" x14ac:dyDescent="0.25">
      <c r="A204" s="5" t="s">
        <v>30</v>
      </c>
      <c r="B204" s="6" t="s">
        <v>31</v>
      </c>
      <c r="C204" s="9">
        <v>0</v>
      </c>
      <c r="D204" s="9">
        <v>0</v>
      </c>
    </row>
    <row r="205" spans="1:4" x14ac:dyDescent="0.25">
      <c r="A205" s="5" t="s">
        <v>32</v>
      </c>
      <c r="B205" s="6" t="s">
        <v>33</v>
      </c>
      <c r="C205" s="9">
        <v>0</v>
      </c>
      <c r="D205" s="9">
        <v>0</v>
      </c>
    </row>
    <row r="206" spans="1:4" x14ac:dyDescent="0.25">
      <c r="A206" s="5" t="s">
        <v>34</v>
      </c>
      <c r="B206" s="6" t="s">
        <v>35</v>
      </c>
      <c r="C206" s="9">
        <v>0</v>
      </c>
      <c r="D206" s="9">
        <v>0</v>
      </c>
    </row>
    <row r="207" spans="1:4" x14ac:dyDescent="0.25">
      <c r="A207" s="5" t="s">
        <v>36</v>
      </c>
      <c r="B207" s="6" t="s">
        <v>37</v>
      </c>
      <c r="C207" s="9">
        <v>0</v>
      </c>
      <c r="D207" s="9">
        <v>0</v>
      </c>
    </row>
    <row r="208" spans="1:4" x14ac:dyDescent="0.25">
      <c r="A208" s="5" t="s">
        <v>38</v>
      </c>
      <c r="B208" s="6" t="s">
        <v>39</v>
      </c>
      <c r="C208" s="9">
        <v>0</v>
      </c>
      <c r="D208" s="9">
        <v>0</v>
      </c>
    </row>
    <row r="209" spans="1:4" x14ac:dyDescent="0.25">
      <c r="A209" s="5">
        <v>2</v>
      </c>
      <c r="B209" s="6" t="s">
        <v>40</v>
      </c>
      <c r="C209" s="9">
        <f>C193+C197+C203+C204+C205+C206+C207+C208</f>
        <v>0</v>
      </c>
      <c r="D209" s="9">
        <f>D193+D197+D203+D204+D205+D206+D207+D208</f>
        <v>0</v>
      </c>
    </row>
    <row r="210" spans="1:4" x14ac:dyDescent="0.25">
      <c r="A210" s="5">
        <v>3</v>
      </c>
      <c r="B210" s="12" t="s">
        <v>41</v>
      </c>
      <c r="C210" s="9">
        <v>0</v>
      </c>
      <c r="D210" s="9">
        <v>0</v>
      </c>
    </row>
    <row r="211" spans="1:4" x14ac:dyDescent="0.25">
      <c r="A211" s="5">
        <v>4</v>
      </c>
      <c r="B211" s="14" t="s">
        <v>42</v>
      </c>
      <c r="C211" s="9"/>
      <c r="D211" s="9"/>
    </row>
    <row r="212" spans="1:4" x14ac:dyDescent="0.25">
      <c r="A212" s="5" t="s">
        <v>43</v>
      </c>
      <c r="B212" s="15" t="s">
        <v>44</v>
      </c>
      <c r="C212" s="9">
        <v>0</v>
      </c>
      <c r="D212" s="9">
        <v>0</v>
      </c>
    </row>
    <row r="213" spans="1:4" x14ac:dyDescent="0.25">
      <c r="A213" s="5" t="s">
        <v>45</v>
      </c>
      <c r="B213" s="15" t="s">
        <v>31</v>
      </c>
      <c r="C213" s="21">
        <v>0</v>
      </c>
      <c r="D213" s="21">
        <v>0</v>
      </c>
    </row>
    <row r="214" spans="1:4" x14ac:dyDescent="0.25">
      <c r="A214" s="5" t="s">
        <v>46</v>
      </c>
      <c r="B214" s="15" t="s">
        <v>33</v>
      </c>
      <c r="C214" s="21">
        <v>0</v>
      </c>
      <c r="D214" s="21">
        <v>0</v>
      </c>
    </row>
    <row r="215" spans="1:4" x14ac:dyDescent="0.25">
      <c r="A215" s="5" t="s">
        <v>47</v>
      </c>
      <c r="B215" s="15" t="s">
        <v>48</v>
      </c>
      <c r="C215" s="21">
        <v>0</v>
      </c>
      <c r="D215" s="21">
        <v>0</v>
      </c>
    </row>
    <row r="216" spans="1:4" x14ac:dyDescent="0.25">
      <c r="A216" s="5" t="s">
        <v>49</v>
      </c>
      <c r="B216" s="15" t="s">
        <v>39</v>
      </c>
      <c r="C216" s="21">
        <v>0</v>
      </c>
      <c r="D216" s="21">
        <v>0</v>
      </c>
    </row>
    <row r="217" spans="1:4" x14ac:dyDescent="0.25">
      <c r="A217" s="5">
        <v>5</v>
      </c>
      <c r="B217" s="15" t="s">
        <v>50</v>
      </c>
      <c r="C217" s="9">
        <f>C212+C213+C214+C215+C216</f>
        <v>0</v>
      </c>
      <c r="D217" s="9">
        <f>D212+D213+D214+D215+D216</f>
        <v>0</v>
      </c>
    </row>
    <row r="218" spans="1:4" x14ac:dyDescent="0.25">
      <c r="A218" s="5"/>
      <c r="B218" s="15" t="s">
        <v>51</v>
      </c>
      <c r="C218" s="9">
        <f>C209+C217</f>
        <v>0</v>
      </c>
      <c r="D218" s="9">
        <f>D209+D217</f>
        <v>0</v>
      </c>
    </row>
    <row r="219" spans="1:4" x14ac:dyDescent="0.25">
      <c r="A219" s="17"/>
      <c r="B219" s="22"/>
      <c r="C219" s="23"/>
      <c r="D219" s="23"/>
    </row>
    <row r="220" spans="1:4" x14ac:dyDescent="0.25">
      <c r="A220" s="16"/>
      <c r="B220" s="17"/>
      <c r="C220" s="18"/>
      <c r="D220" s="18"/>
    </row>
    <row r="221" spans="1:4" x14ac:dyDescent="0.25">
      <c r="A221" s="1" t="s">
        <v>0</v>
      </c>
      <c r="B221" s="2"/>
      <c r="C221" s="1"/>
      <c r="D221" s="1"/>
    </row>
    <row r="223" spans="1:4" x14ac:dyDescent="0.25">
      <c r="A223" s="96" t="str">
        <f>A38</f>
        <v>Statement showing Disbursements and Outstanding  for the quarter ended As on 30TH JUNE 2021</v>
      </c>
      <c r="B223" s="97"/>
      <c r="C223" s="97"/>
      <c r="D223" s="97"/>
    </row>
    <row r="225" spans="1:4" x14ac:dyDescent="0.25">
      <c r="A225" s="4" t="s">
        <v>1</v>
      </c>
      <c r="B225" s="4"/>
      <c r="C225" s="4"/>
    </row>
    <row r="227" spans="1:4" x14ac:dyDescent="0.25">
      <c r="A227" s="99" t="s">
        <v>57</v>
      </c>
      <c r="B227" s="99"/>
      <c r="C227" s="99"/>
      <c r="D227" s="99"/>
    </row>
    <row r="228" spans="1:4" x14ac:dyDescent="0.25">
      <c r="A228" s="91" t="s">
        <v>2</v>
      </c>
      <c r="B228" s="91" t="s">
        <v>3</v>
      </c>
      <c r="C228" s="93" t="s">
        <v>4</v>
      </c>
      <c r="D228" s="94"/>
    </row>
    <row r="229" spans="1:4" x14ac:dyDescent="0.25">
      <c r="A229" s="92"/>
      <c r="B229" s="92"/>
      <c r="C229" s="5" t="s">
        <v>5</v>
      </c>
      <c r="D229" s="5" t="s">
        <v>6</v>
      </c>
    </row>
    <row r="230" spans="1:4" x14ac:dyDescent="0.25">
      <c r="A230" s="5">
        <v>1</v>
      </c>
      <c r="B230" s="6" t="s">
        <v>7</v>
      </c>
      <c r="C230" s="8"/>
      <c r="D230" s="8"/>
    </row>
    <row r="231" spans="1:4" x14ac:dyDescent="0.25">
      <c r="A231" s="5" t="s">
        <v>8</v>
      </c>
      <c r="B231" s="6" t="s">
        <v>9</v>
      </c>
      <c r="C231" s="9">
        <f>C232+C233+C234</f>
        <v>326620</v>
      </c>
      <c r="D231" s="9">
        <f>D232+D233+D234</f>
        <v>281813.49</v>
      </c>
    </row>
    <row r="232" spans="1:4" x14ac:dyDescent="0.25">
      <c r="A232" s="10" t="s">
        <v>10</v>
      </c>
      <c r="B232" s="11" t="s">
        <v>11</v>
      </c>
      <c r="C232" s="21">
        <v>326618</v>
      </c>
      <c r="D232" s="21">
        <v>281738.49</v>
      </c>
    </row>
    <row r="233" spans="1:4" x14ac:dyDescent="0.25">
      <c r="A233" s="10" t="s">
        <v>12</v>
      </c>
      <c r="B233" s="11" t="s">
        <v>13</v>
      </c>
      <c r="C233" s="21">
        <v>2</v>
      </c>
      <c r="D233" s="21">
        <v>75</v>
      </c>
    </row>
    <row r="234" spans="1:4" x14ac:dyDescent="0.25">
      <c r="A234" s="10" t="s">
        <v>14</v>
      </c>
      <c r="B234" s="11" t="s">
        <v>15</v>
      </c>
      <c r="C234" s="21">
        <v>0</v>
      </c>
      <c r="D234" s="21">
        <v>0</v>
      </c>
    </row>
    <row r="235" spans="1:4" x14ac:dyDescent="0.25">
      <c r="A235" s="10" t="s">
        <v>16</v>
      </c>
      <c r="B235" s="12" t="s">
        <v>17</v>
      </c>
      <c r="C235" s="9">
        <f>C236+C237+C238+C239+C240</f>
        <v>8180</v>
      </c>
      <c r="D235" s="9">
        <f>D236+D237+D238+D239+D240</f>
        <v>38475.530000000006</v>
      </c>
    </row>
    <row r="236" spans="1:4" x14ac:dyDescent="0.25">
      <c r="A236" s="10" t="s">
        <v>18</v>
      </c>
      <c r="B236" s="11" t="s">
        <v>19</v>
      </c>
      <c r="C236" s="21">
        <v>8163</v>
      </c>
      <c r="D236" s="21">
        <v>27323.530000000006</v>
      </c>
    </row>
    <row r="237" spans="1:4" x14ac:dyDescent="0.25">
      <c r="A237" s="10" t="s">
        <v>20</v>
      </c>
      <c r="B237" s="11" t="s">
        <v>21</v>
      </c>
      <c r="C237" s="21">
        <v>14</v>
      </c>
      <c r="D237" s="21">
        <v>4072</v>
      </c>
    </row>
    <row r="238" spans="1:4" x14ac:dyDescent="0.25">
      <c r="A238" s="10" t="s">
        <v>22</v>
      </c>
      <c r="B238" s="11" t="s">
        <v>23</v>
      </c>
      <c r="C238" s="21">
        <v>3</v>
      </c>
      <c r="D238" s="21">
        <v>7080</v>
      </c>
    </row>
    <row r="239" spans="1:4" x14ac:dyDescent="0.25">
      <c r="A239" s="10" t="s">
        <v>24</v>
      </c>
      <c r="B239" s="11" t="s">
        <v>25</v>
      </c>
      <c r="C239" s="21">
        <v>0</v>
      </c>
      <c r="D239" s="21">
        <v>0</v>
      </c>
    </row>
    <row r="240" spans="1:4" x14ac:dyDescent="0.25">
      <c r="A240" s="10" t="s">
        <v>26</v>
      </c>
      <c r="B240" s="11" t="s">
        <v>27</v>
      </c>
      <c r="C240" s="21">
        <v>0</v>
      </c>
      <c r="D240" s="21">
        <v>0</v>
      </c>
    </row>
    <row r="241" spans="1:4" x14ac:dyDescent="0.25">
      <c r="A241" s="5" t="s">
        <v>28</v>
      </c>
      <c r="B241" s="6" t="s">
        <v>29</v>
      </c>
      <c r="C241" s="9">
        <v>0</v>
      </c>
      <c r="D241" s="9">
        <v>0</v>
      </c>
    </row>
    <row r="242" spans="1:4" x14ac:dyDescent="0.25">
      <c r="A242" s="5" t="s">
        <v>30</v>
      </c>
      <c r="B242" s="6" t="s">
        <v>31</v>
      </c>
      <c r="C242" s="9">
        <v>175</v>
      </c>
      <c r="D242" s="9">
        <v>182.31</v>
      </c>
    </row>
    <row r="243" spans="1:4" x14ac:dyDescent="0.25">
      <c r="A243" s="5" t="s">
        <v>32</v>
      </c>
      <c r="B243" s="6" t="s">
        <v>33</v>
      </c>
      <c r="C243" s="9">
        <v>780</v>
      </c>
      <c r="D243" s="9">
        <v>9680.59</v>
      </c>
    </row>
    <row r="244" spans="1:4" x14ac:dyDescent="0.25">
      <c r="A244" s="5" t="s">
        <v>34</v>
      </c>
      <c r="B244" s="6" t="s">
        <v>35</v>
      </c>
      <c r="C244" s="9">
        <v>0</v>
      </c>
      <c r="D244" s="9">
        <v>0</v>
      </c>
    </row>
    <row r="245" spans="1:4" x14ac:dyDescent="0.25">
      <c r="A245" s="5" t="s">
        <v>36</v>
      </c>
      <c r="B245" s="6" t="s">
        <v>37</v>
      </c>
      <c r="C245" s="9">
        <v>1</v>
      </c>
      <c r="D245" s="9">
        <v>3</v>
      </c>
    </row>
    <row r="246" spans="1:4" x14ac:dyDescent="0.25">
      <c r="A246" s="5" t="s">
        <v>38</v>
      </c>
      <c r="B246" s="6" t="s">
        <v>39</v>
      </c>
      <c r="C246" s="9">
        <v>9917</v>
      </c>
      <c r="D246" s="9">
        <v>19794.18</v>
      </c>
    </row>
    <row r="247" spans="1:4" x14ac:dyDescent="0.25">
      <c r="A247" s="5">
        <v>2</v>
      </c>
      <c r="B247" s="6" t="s">
        <v>40</v>
      </c>
      <c r="C247" s="9">
        <f>C231+C235+C241+C242+C243+C244+C245+C246</f>
        <v>345673</v>
      </c>
      <c r="D247" s="9">
        <f>D231+D235+D241+D242+D243+D244+D245+D246</f>
        <v>349949.10000000003</v>
      </c>
    </row>
    <row r="248" spans="1:4" x14ac:dyDescent="0.25">
      <c r="A248" s="5">
        <v>3</v>
      </c>
      <c r="B248" s="12" t="s">
        <v>41</v>
      </c>
      <c r="C248" s="9">
        <v>199029</v>
      </c>
      <c r="D248" s="9">
        <v>156848.30000000002</v>
      </c>
    </row>
    <row r="249" spans="1:4" x14ac:dyDescent="0.25">
      <c r="A249" s="5">
        <v>4</v>
      </c>
      <c r="B249" s="14" t="s">
        <v>42</v>
      </c>
      <c r="C249" s="9"/>
      <c r="D249" s="9"/>
    </row>
    <row r="250" spans="1:4" x14ac:dyDescent="0.25">
      <c r="A250" s="5" t="s">
        <v>43</v>
      </c>
      <c r="B250" s="15" t="s">
        <v>44</v>
      </c>
      <c r="C250" s="9">
        <v>0</v>
      </c>
      <c r="D250" s="9">
        <v>0</v>
      </c>
    </row>
    <row r="251" spans="1:4" x14ac:dyDescent="0.25">
      <c r="A251" s="5" t="s">
        <v>45</v>
      </c>
      <c r="B251" s="15" t="s">
        <v>31</v>
      </c>
      <c r="C251" s="21">
        <v>4</v>
      </c>
      <c r="D251" s="21">
        <v>23.35</v>
      </c>
    </row>
    <row r="252" spans="1:4" x14ac:dyDescent="0.25">
      <c r="A252" s="5" t="s">
        <v>46</v>
      </c>
      <c r="B252" s="15" t="s">
        <v>33</v>
      </c>
      <c r="C252" s="21">
        <v>148</v>
      </c>
      <c r="D252" s="21">
        <v>5155.67</v>
      </c>
    </row>
    <row r="253" spans="1:4" x14ac:dyDescent="0.25">
      <c r="A253" s="5" t="s">
        <v>47</v>
      </c>
      <c r="B253" s="15" t="s">
        <v>48</v>
      </c>
      <c r="C253" s="21">
        <v>176</v>
      </c>
      <c r="D253" s="21">
        <v>697.4799999999999</v>
      </c>
    </row>
    <row r="254" spans="1:4" x14ac:dyDescent="0.25">
      <c r="A254" s="5" t="s">
        <v>49</v>
      </c>
      <c r="B254" s="15" t="s">
        <v>39</v>
      </c>
      <c r="C254" s="21">
        <v>8085</v>
      </c>
      <c r="D254" s="21">
        <v>15092.439999999999</v>
      </c>
    </row>
    <row r="255" spans="1:4" x14ac:dyDescent="0.25">
      <c r="A255" s="5">
        <v>5</v>
      </c>
      <c r="B255" s="15" t="s">
        <v>50</v>
      </c>
      <c r="C255" s="9">
        <f>C250+C251+C252+C253+C254</f>
        <v>8413</v>
      </c>
      <c r="D255" s="9">
        <f>D250+D251+D252+D253+D254</f>
        <v>20968.939999999999</v>
      </c>
    </row>
    <row r="256" spans="1:4" x14ac:dyDescent="0.25">
      <c r="A256" s="5"/>
      <c r="B256" s="15" t="s">
        <v>51</v>
      </c>
      <c r="C256" s="9">
        <f>C247+C255</f>
        <v>354086</v>
      </c>
      <c r="D256" s="9">
        <f>D247+D255</f>
        <v>370918.04000000004</v>
      </c>
    </row>
    <row r="259" spans="1:4" x14ac:dyDescent="0.25">
      <c r="A259" s="96" t="str">
        <f>A38</f>
        <v>Statement showing Disbursements and Outstanding  for the quarter ended As on 30TH JUNE 2021</v>
      </c>
      <c r="B259" s="97"/>
      <c r="C259" s="97"/>
      <c r="D259" s="97"/>
    </row>
    <row r="261" spans="1:4" x14ac:dyDescent="0.25">
      <c r="A261" s="4" t="s">
        <v>1</v>
      </c>
      <c r="B261" s="4"/>
      <c r="C261" s="4"/>
    </row>
    <row r="263" spans="1:4" x14ac:dyDescent="0.25">
      <c r="A263" s="98" t="s">
        <v>58</v>
      </c>
      <c r="B263" s="98"/>
      <c r="C263" s="98"/>
      <c r="D263" s="98"/>
    </row>
    <row r="264" spans="1:4" x14ac:dyDescent="0.25">
      <c r="A264" s="91" t="s">
        <v>2</v>
      </c>
      <c r="B264" s="91" t="s">
        <v>3</v>
      </c>
      <c r="C264" s="93" t="s">
        <v>4</v>
      </c>
      <c r="D264" s="94"/>
    </row>
    <row r="265" spans="1:4" x14ac:dyDescent="0.25">
      <c r="A265" s="92"/>
      <c r="B265" s="92"/>
      <c r="C265" s="5" t="s">
        <v>5</v>
      </c>
      <c r="D265" s="5" t="s">
        <v>6</v>
      </c>
    </row>
    <row r="266" spans="1:4" x14ac:dyDescent="0.25">
      <c r="A266" s="5">
        <v>1</v>
      </c>
      <c r="B266" s="6" t="s">
        <v>7</v>
      </c>
      <c r="C266" s="8"/>
      <c r="D266" s="8"/>
    </row>
    <row r="267" spans="1:4" x14ac:dyDescent="0.25">
      <c r="A267" s="5" t="s">
        <v>8</v>
      </c>
      <c r="B267" s="6" t="s">
        <v>9</v>
      </c>
      <c r="C267" s="9">
        <f>C268+C269+C270</f>
        <v>0</v>
      </c>
      <c r="D267" s="9">
        <f>D268+D269+D270</f>
        <v>0</v>
      </c>
    </row>
    <row r="268" spans="1:4" x14ac:dyDescent="0.25">
      <c r="A268" s="10" t="s">
        <v>10</v>
      </c>
      <c r="B268" s="11" t="s">
        <v>11</v>
      </c>
      <c r="C268" s="21">
        <v>0</v>
      </c>
      <c r="D268" s="21">
        <v>0</v>
      </c>
    </row>
    <row r="269" spans="1:4" x14ac:dyDescent="0.25">
      <c r="A269" s="10" t="s">
        <v>12</v>
      </c>
      <c r="B269" s="11" t="s">
        <v>13</v>
      </c>
      <c r="C269" s="21">
        <v>0</v>
      </c>
      <c r="D269" s="21">
        <v>0</v>
      </c>
    </row>
    <row r="270" spans="1:4" x14ac:dyDescent="0.25">
      <c r="A270" s="10" t="s">
        <v>14</v>
      </c>
      <c r="B270" s="11" t="s">
        <v>15</v>
      </c>
      <c r="C270" s="21">
        <v>0</v>
      </c>
      <c r="D270" s="21">
        <v>0</v>
      </c>
    </row>
    <row r="271" spans="1:4" x14ac:dyDescent="0.25">
      <c r="A271" s="10" t="s">
        <v>16</v>
      </c>
      <c r="B271" s="12" t="s">
        <v>17</v>
      </c>
      <c r="C271" s="9">
        <f>C272+C273+C274+C275+C276</f>
        <v>0</v>
      </c>
      <c r="D271" s="9">
        <f>D272+D273+D274+D275+D276</f>
        <v>0</v>
      </c>
    </row>
    <row r="272" spans="1:4" x14ac:dyDescent="0.25">
      <c r="A272" s="10" t="s">
        <v>18</v>
      </c>
      <c r="B272" s="11" t="s">
        <v>19</v>
      </c>
      <c r="C272" s="21">
        <v>0</v>
      </c>
      <c r="D272" s="21">
        <v>0</v>
      </c>
    </row>
    <row r="273" spans="1:4" x14ac:dyDescent="0.25">
      <c r="A273" s="10" t="s">
        <v>20</v>
      </c>
      <c r="B273" s="11" t="s">
        <v>21</v>
      </c>
      <c r="C273" s="21">
        <v>0</v>
      </c>
      <c r="D273" s="21">
        <v>0</v>
      </c>
    </row>
    <row r="274" spans="1:4" x14ac:dyDescent="0.25">
      <c r="A274" s="10" t="s">
        <v>22</v>
      </c>
      <c r="B274" s="11" t="s">
        <v>23</v>
      </c>
      <c r="C274" s="21">
        <v>0</v>
      </c>
      <c r="D274" s="21">
        <v>0</v>
      </c>
    </row>
    <row r="275" spans="1:4" x14ac:dyDescent="0.25">
      <c r="A275" s="10" t="s">
        <v>24</v>
      </c>
      <c r="B275" s="11" t="s">
        <v>25</v>
      </c>
      <c r="C275" s="21">
        <v>0</v>
      </c>
      <c r="D275" s="21">
        <v>0</v>
      </c>
    </row>
    <row r="276" spans="1:4" x14ac:dyDescent="0.25">
      <c r="A276" s="10" t="s">
        <v>26</v>
      </c>
      <c r="B276" s="11" t="s">
        <v>27</v>
      </c>
      <c r="C276" s="21">
        <v>0</v>
      </c>
      <c r="D276" s="21">
        <v>0</v>
      </c>
    </row>
    <row r="277" spans="1:4" x14ac:dyDescent="0.25">
      <c r="A277" s="5" t="s">
        <v>28</v>
      </c>
      <c r="B277" s="6" t="s">
        <v>29</v>
      </c>
      <c r="C277" s="9">
        <v>0</v>
      </c>
      <c r="D277" s="9">
        <v>0</v>
      </c>
    </row>
    <row r="278" spans="1:4" x14ac:dyDescent="0.25">
      <c r="A278" s="5" t="s">
        <v>30</v>
      </c>
      <c r="B278" s="6" t="s">
        <v>31</v>
      </c>
      <c r="C278" s="9">
        <v>0</v>
      </c>
      <c r="D278" s="9">
        <v>0</v>
      </c>
    </row>
    <row r="279" spans="1:4" x14ac:dyDescent="0.25">
      <c r="A279" s="5" t="s">
        <v>32</v>
      </c>
      <c r="B279" s="6" t="s">
        <v>33</v>
      </c>
      <c r="C279" s="9">
        <v>0</v>
      </c>
      <c r="D279" s="9">
        <v>0</v>
      </c>
    </row>
    <row r="280" spans="1:4" x14ac:dyDescent="0.25">
      <c r="A280" s="5" t="s">
        <v>34</v>
      </c>
      <c r="B280" s="6" t="s">
        <v>35</v>
      </c>
      <c r="C280" s="9">
        <v>0</v>
      </c>
      <c r="D280" s="9">
        <v>0</v>
      </c>
    </row>
    <row r="281" spans="1:4" x14ac:dyDescent="0.25">
      <c r="A281" s="5" t="s">
        <v>36</v>
      </c>
      <c r="B281" s="6" t="s">
        <v>37</v>
      </c>
      <c r="C281" s="9">
        <v>0</v>
      </c>
      <c r="D281" s="9">
        <v>0</v>
      </c>
    </row>
    <row r="282" spans="1:4" x14ac:dyDescent="0.25">
      <c r="A282" s="5" t="s">
        <v>38</v>
      </c>
      <c r="B282" s="6" t="s">
        <v>39</v>
      </c>
      <c r="C282" s="9">
        <v>0</v>
      </c>
      <c r="D282" s="9">
        <v>0</v>
      </c>
    </row>
    <row r="283" spans="1:4" x14ac:dyDescent="0.25">
      <c r="A283" s="5">
        <v>2</v>
      </c>
      <c r="B283" s="6" t="s">
        <v>40</v>
      </c>
      <c r="C283" s="9">
        <f>C267+C271+C277+C278+C279+C280+C281+C282</f>
        <v>0</v>
      </c>
      <c r="D283" s="9">
        <f>D267+D271+D277+D278+D279+D280+D281+D282</f>
        <v>0</v>
      </c>
    </row>
    <row r="284" spans="1:4" x14ac:dyDescent="0.25">
      <c r="A284" s="5">
        <v>3</v>
      </c>
      <c r="B284" s="12" t="s">
        <v>41</v>
      </c>
      <c r="C284" s="9">
        <v>0</v>
      </c>
      <c r="D284" s="9">
        <v>0</v>
      </c>
    </row>
    <row r="285" spans="1:4" x14ac:dyDescent="0.25">
      <c r="A285" s="5">
        <v>4</v>
      </c>
      <c r="B285" s="14" t="s">
        <v>42</v>
      </c>
      <c r="C285" s="9"/>
      <c r="D285" s="9"/>
    </row>
    <row r="286" spans="1:4" x14ac:dyDescent="0.25">
      <c r="A286" s="5" t="s">
        <v>43</v>
      </c>
      <c r="B286" s="15" t="s">
        <v>44</v>
      </c>
      <c r="C286" s="9">
        <v>0</v>
      </c>
      <c r="D286" s="9">
        <v>0</v>
      </c>
    </row>
    <row r="287" spans="1:4" x14ac:dyDescent="0.25">
      <c r="A287" s="5" t="s">
        <v>45</v>
      </c>
      <c r="B287" s="15" t="s">
        <v>31</v>
      </c>
      <c r="C287" s="21">
        <v>0</v>
      </c>
      <c r="D287" s="21">
        <v>0</v>
      </c>
    </row>
    <row r="288" spans="1:4" x14ac:dyDescent="0.25">
      <c r="A288" s="5" t="s">
        <v>46</v>
      </c>
      <c r="B288" s="15" t="s">
        <v>33</v>
      </c>
      <c r="C288" s="21">
        <v>0</v>
      </c>
      <c r="D288" s="21">
        <v>0</v>
      </c>
    </row>
    <row r="289" spans="1:4" x14ac:dyDescent="0.25">
      <c r="A289" s="5" t="s">
        <v>47</v>
      </c>
      <c r="B289" s="15" t="s">
        <v>48</v>
      </c>
      <c r="C289" s="21">
        <v>0</v>
      </c>
      <c r="D289" s="21">
        <v>0</v>
      </c>
    </row>
    <row r="290" spans="1:4" x14ac:dyDescent="0.25">
      <c r="A290" s="5" t="s">
        <v>49</v>
      </c>
      <c r="B290" s="15" t="s">
        <v>39</v>
      </c>
      <c r="C290" s="21">
        <v>0</v>
      </c>
      <c r="D290" s="21">
        <v>0</v>
      </c>
    </row>
    <row r="291" spans="1:4" x14ac:dyDescent="0.25">
      <c r="A291" s="5">
        <v>5</v>
      </c>
      <c r="B291" s="15" t="s">
        <v>50</v>
      </c>
      <c r="C291" s="9">
        <f>C286+C287+C288+C289+C290</f>
        <v>0</v>
      </c>
      <c r="D291" s="9">
        <f>D286+D287+D288+D289+D290</f>
        <v>0</v>
      </c>
    </row>
    <row r="292" spans="1:4" x14ac:dyDescent="0.25">
      <c r="A292" s="5"/>
      <c r="B292" s="15" t="s">
        <v>51</v>
      </c>
      <c r="C292" s="9">
        <f>C283+C291</f>
        <v>0</v>
      </c>
      <c r="D292" s="9">
        <f>D283+D291</f>
        <v>0</v>
      </c>
    </row>
    <row r="294" spans="1:4" x14ac:dyDescent="0.25">
      <c r="A294" s="1" t="s">
        <v>0</v>
      </c>
      <c r="B294" s="2"/>
      <c r="C294" s="1"/>
      <c r="D294" s="1"/>
    </row>
    <row r="296" spans="1:4" x14ac:dyDescent="0.25">
      <c r="A296" s="96" t="str">
        <f>A38</f>
        <v>Statement showing Disbursements and Outstanding  for the quarter ended As on 30TH JUNE 2021</v>
      </c>
      <c r="B296" s="97"/>
      <c r="C296" s="97"/>
      <c r="D296" s="97"/>
    </row>
    <row r="298" spans="1:4" x14ac:dyDescent="0.25">
      <c r="A298" s="4" t="s">
        <v>1</v>
      </c>
      <c r="B298" s="4"/>
      <c r="C298" s="4"/>
    </row>
    <row r="300" spans="1:4" x14ac:dyDescent="0.25">
      <c r="A300" s="95" t="s">
        <v>59</v>
      </c>
      <c r="B300" s="95"/>
      <c r="C300" s="95"/>
      <c r="D300" s="95"/>
    </row>
    <row r="301" spans="1:4" x14ac:dyDescent="0.25">
      <c r="A301" s="91" t="s">
        <v>2</v>
      </c>
      <c r="B301" s="91" t="s">
        <v>3</v>
      </c>
      <c r="C301" s="93" t="s">
        <v>4</v>
      </c>
      <c r="D301" s="94"/>
    </row>
    <row r="302" spans="1:4" x14ac:dyDescent="0.25">
      <c r="A302" s="92"/>
      <c r="B302" s="92"/>
      <c r="C302" s="5" t="s">
        <v>5</v>
      </c>
      <c r="D302" s="5" t="s">
        <v>6</v>
      </c>
    </row>
    <row r="303" spans="1:4" x14ac:dyDescent="0.25">
      <c r="A303" s="5">
        <v>1</v>
      </c>
      <c r="B303" s="6" t="s">
        <v>7</v>
      </c>
      <c r="C303" s="8"/>
      <c r="D303" s="8"/>
    </row>
    <row r="304" spans="1:4" x14ac:dyDescent="0.25">
      <c r="A304" s="5" t="s">
        <v>8</v>
      </c>
      <c r="B304" s="6" t="s">
        <v>9</v>
      </c>
      <c r="C304" s="9">
        <f>C305+C306+C307</f>
        <v>2383043</v>
      </c>
      <c r="D304" s="9">
        <f>D305+D306+D307</f>
        <v>4378530.2689999994</v>
      </c>
    </row>
    <row r="305" spans="1:4" x14ac:dyDescent="0.25">
      <c r="A305" s="10" t="s">
        <v>10</v>
      </c>
      <c r="B305" s="11" t="s">
        <v>11</v>
      </c>
      <c r="C305" s="21">
        <f>C268+C232+C194+C159+C120+C83+C47</f>
        <v>2307147</v>
      </c>
      <c r="D305" s="21">
        <f>D268+D232+D194+D159+D120+D83+D47</f>
        <v>2855579.9280000003</v>
      </c>
    </row>
    <row r="306" spans="1:4" x14ac:dyDescent="0.25">
      <c r="A306" s="10" t="s">
        <v>12</v>
      </c>
      <c r="B306" s="11" t="s">
        <v>13</v>
      </c>
      <c r="C306" s="21">
        <f t="shared" ref="C306:D307" si="3">C269+C233+C195+C160+C121+C84+C48</f>
        <v>1219</v>
      </c>
      <c r="D306" s="21">
        <f t="shared" si="3"/>
        <v>64827.296999999991</v>
      </c>
    </row>
    <row r="307" spans="1:4" x14ac:dyDescent="0.25">
      <c r="A307" s="10" t="s">
        <v>14</v>
      </c>
      <c r="B307" s="11" t="s">
        <v>15</v>
      </c>
      <c r="C307" s="21">
        <f t="shared" si="3"/>
        <v>74677</v>
      </c>
      <c r="D307" s="21">
        <f t="shared" si="3"/>
        <v>1458123.0439999998</v>
      </c>
    </row>
    <row r="308" spans="1:4" x14ac:dyDescent="0.25">
      <c r="A308" s="10" t="s">
        <v>16</v>
      </c>
      <c r="B308" s="12" t="s">
        <v>17</v>
      </c>
      <c r="C308" s="9">
        <f>C309+C310+C311+C312+C313</f>
        <v>402822</v>
      </c>
      <c r="D308" s="9">
        <f>D309+D310+D311+D312+D313</f>
        <v>9741702.2310000006</v>
      </c>
    </row>
    <row r="309" spans="1:4" x14ac:dyDescent="0.25">
      <c r="A309" s="10" t="s">
        <v>18</v>
      </c>
      <c r="B309" s="11" t="s">
        <v>19</v>
      </c>
      <c r="C309" s="21">
        <f>C272+C236+C198+C163+C124+C87+C51</f>
        <v>296704</v>
      </c>
      <c r="D309" s="21">
        <f>D272+D236+D198+D163+D124+D87+D51</f>
        <v>3168844.8810000001</v>
      </c>
    </row>
    <row r="310" spans="1:4" x14ac:dyDescent="0.25">
      <c r="A310" s="10" t="s">
        <v>20</v>
      </c>
      <c r="B310" s="11" t="s">
        <v>21</v>
      </c>
      <c r="C310" s="21">
        <f t="shared" ref="C310:D319" si="4">C273+C237+C199+C164+C125+C88+C52</f>
        <v>63353</v>
      </c>
      <c r="D310" s="21">
        <f t="shared" si="4"/>
        <v>3855714.4800000004</v>
      </c>
    </row>
    <row r="311" spans="1:4" x14ac:dyDescent="0.25">
      <c r="A311" s="10" t="s">
        <v>22</v>
      </c>
      <c r="B311" s="11" t="s">
        <v>23</v>
      </c>
      <c r="C311" s="21">
        <f t="shared" si="4"/>
        <v>29708</v>
      </c>
      <c r="D311" s="21">
        <f t="shared" si="4"/>
        <v>2628338.5700000003</v>
      </c>
    </row>
    <row r="312" spans="1:4" x14ac:dyDescent="0.25">
      <c r="A312" s="10" t="s">
        <v>24</v>
      </c>
      <c r="B312" s="11" t="s">
        <v>25</v>
      </c>
      <c r="C312" s="21">
        <f t="shared" si="4"/>
        <v>967</v>
      </c>
      <c r="D312" s="21">
        <f t="shared" si="4"/>
        <v>7377.1100000000006</v>
      </c>
    </row>
    <row r="313" spans="1:4" x14ac:dyDescent="0.25">
      <c r="A313" s="10" t="s">
        <v>26</v>
      </c>
      <c r="B313" s="11" t="s">
        <v>27</v>
      </c>
      <c r="C313" s="21">
        <f t="shared" si="4"/>
        <v>12090</v>
      </c>
      <c r="D313" s="21">
        <f t="shared" si="4"/>
        <v>81427.19</v>
      </c>
    </row>
    <row r="314" spans="1:4" x14ac:dyDescent="0.25">
      <c r="A314" s="5" t="s">
        <v>28</v>
      </c>
      <c r="B314" s="6" t="s">
        <v>29</v>
      </c>
      <c r="C314" s="21">
        <f t="shared" si="4"/>
        <v>403</v>
      </c>
      <c r="D314" s="21">
        <f t="shared" si="4"/>
        <v>456843.85000000003</v>
      </c>
    </row>
    <row r="315" spans="1:4" x14ac:dyDescent="0.25">
      <c r="A315" s="5" t="s">
        <v>30</v>
      </c>
      <c r="B315" s="6" t="s">
        <v>31</v>
      </c>
      <c r="C315" s="21">
        <f t="shared" si="4"/>
        <v>29656</v>
      </c>
      <c r="D315" s="21">
        <f t="shared" si="4"/>
        <v>60947.19999999999</v>
      </c>
    </row>
    <row r="316" spans="1:4" x14ac:dyDescent="0.25">
      <c r="A316" s="5" t="s">
        <v>32</v>
      </c>
      <c r="B316" s="6" t="s">
        <v>33</v>
      </c>
      <c r="C316" s="21">
        <f t="shared" si="4"/>
        <v>143535</v>
      </c>
      <c r="D316" s="21">
        <f t="shared" si="4"/>
        <v>904465.46810000006</v>
      </c>
    </row>
    <row r="317" spans="1:4" x14ac:dyDescent="0.25">
      <c r="A317" s="5" t="s">
        <v>34</v>
      </c>
      <c r="B317" s="6" t="s">
        <v>35</v>
      </c>
      <c r="C317" s="21">
        <f t="shared" si="4"/>
        <v>851</v>
      </c>
      <c r="D317" s="21">
        <f t="shared" si="4"/>
        <v>2446.6499999999996</v>
      </c>
    </row>
    <row r="318" spans="1:4" x14ac:dyDescent="0.25">
      <c r="A318" s="5" t="s">
        <v>36</v>
      </c>
      <c r="B318" s="6" t="s">
        <v>37</v>
      </c>
      <c r="C318" s="21">
        <f t="shared" si="4"/>
        <v>55</v>
      </c>
      <c r="D318" s="21">
        <f t="shared" si="4"/>
        <v>4398.54</v>
      </c>
    </row>
    <row r="319" spans="1:4" x14ac:dyDescent="0.25">
      <c r="A319" s="5" t="s">
        <v>38</v>
      </c>
      <c r="B319" s="6" t="s">
        <v>39</v>
      </c>
      <c r="C319" s="21">
        <f t="shared" si="4"/>
        <v>542052</v>
      </c>
      <c r="D319" s="21">
        <f t="shared" si="4"/>
        <v>282175.82999999996</v>
      </c>
    </row>
    <row r="320" spans="1:4" x14ac:dyDescent="0.25">
      <c r="A320" s="5">
        <v>2</v>
      </c>
      <c r="B320" s="6" t="s">
        <v>40</v>
      </c>
      <c r="C320" s="9">
        <f>C304+C308+C314+C315+C316+C317+C318+C319</f>
        <v>3502417</v>
      </c>
      <c r="D320" s="9">
        <f>D304+D308+D314+D315+D316+D317+D318+D319</f>
        <v>15831510.038099999</v>
      </c>
    </row>
    <row r="321" spans="1:4" x14ac:dyDescent="0.25">
      <c r="A321" s="5">
        <v>3</v>
      </c>
      <c r="B321" s="12" t="s">
        <v>41</v>
      </c>
      <c r="C321" s="9">
        <f>C284+C248+C210+C175+C136+C99+C63</f>
        <v>2096336</v>
      </c>
      <c r="D321" s="9">
        <f>D248+D99+D63</f>
        <v>1837592.25</v>
      </c>
    </row>
    <row r="322" spans="1:4" x14ac:dyDescent="0.25">
      <c r="A322" s="5">
        <v>4</v>
      </c>
      <c r="B322" s="14" t="s">
        <v>42</v>
      </c>
      <c r="C322" s="9"/>
      <c r="D322" s="9"/>
    </row>
    <row r="323" spans="1:4" x14ac:dyDescent="0.25">
      <c r="A323" s="5" t="s">
        <v>43</v>
      </c>
      <c r="B323" s="15" t="s">
        <v>44</v>
      </c>
      <c r="C323" s="9">
        <f>C286+C250+C212+C177+C138+C101+C65</f>
        <v>5764</v>
      </c>
      <c r="D323" s="9">
        <f>D286+D250+D212+D177+D138+D101+D65</f>
        <v>590742.72000000009</v>
      </c>
    </row>
    <row r="324" spans="1:4" x14ac:dyDescent="0.25">
      <c r="A324" s="5" t="s">
        <v>45</v>
      </c>
      <c r="B324" s="15" t="s">
        <v>31</v>
      </c>
      <c r="C324" s="9">
        <f t="shared" ref="C324:D327" si="5">C287+C251+C213+C178+C139+C102+C66</f>
        <v>2764</v>
      </c>
      <c r="D324" s="9">
        <f t="shared" si="5"/>
        <v>64222.659999999996</v>
      </c>
    </row>
    <row r="325" spans="1:4" x14ac:dyDescent="0.25">
      <c r="A325" s="5" t="s">
        <v>46</v>
      </c>
      <c r="B325" s="15" t="s">
        <v>33</v>
      </c>
      <c r="C325" s="9">
        <f t="shared" si="5"/>
        <v>109300</v>
      </c>
      <c r="D325" s="9">
        <f t="shared" si="5"/>
        <v>3031799.0599999996</v>
      </c>
    </row>
    <row r="326" spans="1:4" x14ac:dyDescent="0.25">
      <c r="A326" s="5" t="s">
        <v>47</v>
      </c>
      <c r="B326" s="15" t="s">
        <v>48</v>
      </c>
      <c r="C326" s="9">
        <f t="shared" si="5"/>
        <v>4371873</v>
      </c>
      <c r="D326" s="9">
        <f t="shared" si="5"/>
        <v>5181106.7289999994</v>
      </c>
    </row>
    <row r="327" spans="1:4" x14ac:dyDescent="0.25">
      <c r="A327" s="5" t="s">
        <v>49</v>
      </c>
      <c r="B327" s="15" t="s">
        <v>39</v>
      </c>
      <c r="C327" s="9">
        <f t="shared" si="5"/>
        <v>6576150</v>
      </c>
      <c r="D327" s="9">
        <f t="shared" si="5"/>
        <v>68596626.030000001</v>
      </c>
    </row>
    <row r="328" spans="1:4" x14ac:dyDescent="0.25">
      <c r="A328" s="5">
        <v>5</v>
      </c>
      <c r="B328" s="15" t="s">
        <v>50</v>
      </c>
      <c r="C328" s="9">
        <f>C323+C324+C325+C326+C327</f>
        <v>11065851</v>
      </c>
      <c r="D328" s="9">
        <f>D323+D324+D325+D326+D327</f>
        <v>77464497.199000001</v>
      </c>
    </row>
    <row r="329" spans="1:4" x14ac:dyDescent="0.25">
      <c r="A329" s="5"/>
      <c r="B329" s="15" t="s">
        <v>51</v>
      </c>
      <c r="C329" s="9">
        <f>C320+C328</f>
        <v>14568268</v>
      </c>
      <c r="D329" s="9">
        <f>D320+D328</f>
        <v>93296007.237100005</v>
      </c>
    </row>
    <row r="331" spans="1:4" x14ac:dyDescent="0.25">
      <c r="A331" s="1" t="s">
        <v>0</v>
      </c>
      <c r="B331" s="2"/>
      <c r="C331" s="1"/>
      <c r="D331" s="1"/>
    </row>
    <row r="333" spans="1:4" x14ac:dyDescent="0.25">
      <c r="A333" s="96" t="str">
        <f>A38</f>
        <v>Statement showing Disbursements and Outstanding  for the quarter ended As on 30TH JUNE 2021</v>
      </c>
      <c r="B333" s="97"/>
      <c r="C333" s="97"/>
      <c r="D333" s="97"/>
    </row>
    <row r="335" spans="1:4" x14ac:dyDescent="0.25">
      <c r="A335" s="4" t="s">
        <v>1</v>
      </c>
      <c r="B335" s="4"/>
      <c r="C335" s="4"/>
    </row>
    <row r="337" spans="1:4" x14ac:dyDescent="0.25">
      <c r="A337" s="90" t="s">
        <v>60</v>
      </c>
      <c r="B337" s="90"/>
      <c r="C337" s="90"/>
      <c r="D337" s="90"/>
    </row>
    <row r="338" spans="1:4" x14ac:dyDescent="0.25">
      <c r="A338" s="91" t="s">
        <v>2</v>
      </c>
      <c r="B338" s="91" t="s">
        <v>3</v>
      </c>
      <c r="C338" s="93" t="s">
        <v>4</v>
      </c>
      <c r="D338" s="94"/>
    </row>
    <row r="339" spans="1:4" x14ac:dyDescent="0.25">
      <c r="A339" s="92"/>
      <c r="B339" s="92"/>
      <c r="C339" s="5" t="s">
        <v>5</v>
      </c>
      <c r="D339" s="5" t="s">
        <v>6</v>
      </c>
    </row>
    <row r="340" spans="1:4" x14ac:dyDescent="0.25">
      <c r="A340" s="5">
        <v>1</v>
      </c>
      <c r="B340" s="6" t="s">
        <v>7</v>
      </c>
      <c r="C340" s="8"/>
      <c r="D340" s="8"/>
    </row>
    <row r="341" spans="1:4" x14ac:dyDescent="0.25">
      <c r="A341" s="5" t="s">
        <v>8</v>
      </c>
      <c r="B341" s="6" t="s">
        <v>9</v>
      </c>
      <c r="C341" s="9">
        <f>C342+C343+C344</f>
        <v>1749387</v>
      </c>
      <c r="D341" s="9">
        <f>D342+D343+D344</f>
        <v>1424366.5999999999</v>
      </c>
    </row>
    <row r="342" spans="1:4" x14ac:dyDescent="0.25">
      <c r="A342" s="10" t="s">
        <v>10</v>
      </c>
      <c r="B342" s="11" t="s">
        <v>11</v>
      </c>
      <c r="C342" s="21">
        <v>1748242</v>
      </c>
      <c r="D342" s="21">
        <v>1390826.19</v>
      </c>
    </row>
    <row r="343" spans="1:4" x14ac:dyDescent="0.25">
      <c r="A343" s="10" t="s">
        <v>12</v>
      </c>
      <c r="B343" s="11" t="s">
        <v>13</v>
      </c>
      <c r="C343" s="21">
        <v>9</v>
      </c>
      <c r="D343" s="21">
        <v>5384.4999999999991</v>
      </c>
    </row>
    <row r="344" spans="1:4" x14ac:dyDescent="0.25">
      <c r="A344" s="10" t="s">
        <v>14</v>
      </c>
      <c r="B344" s="11" t="s">
        <v>15</v>
      </c>
      <c r="C344" s="21">
        <v>1136</v>
      </c>
      <c r="D344" s="21">
        <v>28155.909999999996</v>
      </c>
    </row>
    <row r="345" spans="1:4" x14ac:dyDescent="0.25">
      <c r="A345" s="10" t="s">
        <v>16</v>
      </c>
      <c r="B345" s="12" t="s">
        <v>17</v>
      </c>
      <c r="C345" s="9">
        <f>C346+C347+C348+C349+C350</f>
        <v>2508</v>
      </c>
      <c r="D345" s="9">
        <f>D346+D347+D348+D349+D350</f>
        <v>43997.649999999994</v>
      </c>
    </row>
    <row r="346" spans="1:4" x14ac:dyDescent="0.25">
      <c r="A346" s="10" t="s">
        <v>18</v>
      </c>
      <c r="B346" s="11" t="s">
        <v>19</v>
      </c>
      <c r="C346" s="21">
        <v>2155</v>
      </c>
      <c r="D346" s="21">
        <v>3960.29</v>
      </c>
    </row>
    <row r="347" spans="1:4" x14ac:dyDescent="0.25">
      <c r="A347" s="10" t="s">
        <v>20</v>
      </c>
      <c r="B347" s="11" t="s">
        <v>21</v>
      </c>
      <c r="C347" s="21">
        <v>251</v>
      </c>
      <c r="D347" s="21">
        <v>1660.03</v>
      </c>
    </row>
    <row r="348" spans="1:4" x14ac:dyDescent="0.25">
      <c r="A348" s="10" t="s">
        <v>22</v>
      </c>
      <c r="B348" s="11" t="s">
        <v>23</v>
      </c>
      <c r="C348" s="21">
        <v>0</v>
      </c>
      <c r="D348" s="21">
        <v>0</v>
      </c>
    </row>
    <row r="349" spans="1:4" x14ac:dyDescent="0.25">
      <c r="A349" s="10" t="s">
        <v>24</v>
      </c>
      <c r="B349" s="11" t="s">
        <v>25</v>
      </c>
      <c r="C349" s="21">
        <v>3</v>
      </c>
      <c r="D349" s="21">
        <v>0.26</v>
      </c>
    </row>
    <row r="350" spans="1:4" x14ac:dyDescent="0.25">
      <c r="A350" s="10" t="s">
        <v>26</v>
      </c>
      <c r="B350" s="11" t="s">
        <v>27</v>
      </c>
      <c r="C350" s="21">
        <v>99</v>
      </c>
      <c r="D350" s="21">
        <v>38377.069999999992</v>
      </c>
    </row>
    <row r="351" spans="1:4" x14ac:dyDescent="0.25">
      <c r="A351" s="5" t="s">
        <v>28</v>
      </c>
      <c r="B351" s="6" t="s">
        <v>29</v>
      </c>
      <c r="C351" s="9">
        <v>0</v>
      </c>
      <c r="D351" s="9">
        <v>0</v>
      </c>
    </row>
    <row r="352" spans="1:4" x14ac:dyDescent="0.25">
      <c r="A352" s="5" t="s">
        <v>30</v>
      </c>
      <c r="B352" s="6" t="s">
        <v>31</v>
      </c>
      <c r="C352" s="9">
        <v>307</v>
      </c>
      <c r="D352" s="9">
        <v>516.66999999999996</v>
      </c>
    </row>
    <row r="353" spans="1:4" x14ac:dyDescent="0.25">
      <c r="A353" s="5" t="s">
        <v>32</v>
      </c>
      <c r="B353" s="6" t="s">
        <v>33</v>
      </c>
      <c r="C353" s="9">
        <v>3266</v>
      </c>
      <c r="D353" s="9">
        <v>10387.48</v>
      </c>
    </row>
    <row r="354" spans="1:4" x14ac:dyDescent="0.25">
      <c r="A354" s="5" t="s">
        <v>34</v>
      </c>
      <c r="B354" s="6" t="s">
        <v>35</v>
      </c>
      <c r="C354" s="9">
        <v>0</v>
      </c>
      <c r="D354" s="9">
        <v>0</v>
      </c>
    </row>
    <row r="355" spans="1:4" x14ac:dyDescent="0.25">
      <c r="A355" s="5" t="s">
        <v>36</v>
      </c>
      <c r="B355" s="6" t="s">
        <v>37</v>
      </c>
      <c r="C355" s="9">
        <v>16</v>
      </c>
      <c r="D355" s="9">
        <v>23.24</v>
      </c>
    </row>
    <row r="356" spans="1:4" x14ac:dyDescent="0.25">
      <c r="A356" s="5" t="s">
        <v>38</v>
      </c>
      <c r="B356" s="6" t="s">
        <v>39</v>
      </c>
      <c r="C356" s="9">
        <v>10282</v>
      </c>
      <c r="D356" s="9">
        <v>269470.42</v>
      </c>
    </row>
    <row r="357" spans="1:4" x14ac:dyDescent="0.25">
      <c r="A357" s="5">
        <v>2</v>
      </c>
      <c r="B357" s="6" t="s">
        <v>40</v>
      </c>
      <c r="C357" s="9">
        <f>C341+C345+C351+C352+C353+C354+C355+C356</f>
        <v>1765766</v>
      </c>
      <c r="D357" s="9">
        <f>D341+D345+D351+D352+D353+D354+D355+D356</f>
        <v>1748762.0599999996</v>
      </c>
    </row>
    <row r="358" spans="1:4" x14ac:dyDescent="0.25">
      <c r="A358" s="5">
        <v>3</v>
      </c>
      <c r="B358" s="12" t="s">
        <v>41</v>
      </c>
      <c r="C358" s="9">
        <v>405111</v>
      </c>
      <c r="D358" s="9">
        <v>62378.45</v>
      </c>
    </row>
    <row r="359" spans="1:4" x14ac:dyDescent="0.25">
      <c r="A359" s="5">
        <v>4</v>
      </c>
      <c r="B359" s="14" t="s">
        <v>42</v>
      </c>
      <c r="C359" s="9"/>
      <c r="D359" s="9"/>
    </row>
    <row r="360" spans="1:4" x14ac:dyDescent="0.25">
      <c r="A360" s="5" t="s">
        <v>43</v>
      </c>
      <c r="B360" s="15" t="s">
        <v>44</v>
      </c>
      <c r="C360" s="9">
        <v>7988</v>
      </c>
      <c r="D360" s="9">
        <v>2305.19</v>
      </c>
    </row>
    <row r="361" spans="1:4" x14ac:dyDescent="0.25">
      <c r="A361" s="5" t="s">
        <v>45</v>
      </c>
      <c r="B361" s="15" t="s">
        <v>31</v>
      </c>
      <c r="C361" s="21">
        <v>133</v>
      </c>
      <c r="D361" s="21">
        <v>160.72999999999999</v>
      </c>
    </row>
    <row r="362" spans="1:4" x14ac:dyDescent="0.25">
      <c r="A362" s="5" t="s">
        <v>46</v>
      </c>
      <c r="B362" s="15" t="s">
        <v>33</v>
      </c>
      <c r="C362" s="21">
        <v>1715</v>
      </c>
      <c r="D362" s="21">
        <v>4336.7800000000007</v>
      </c>
    </row>
    <row r="363" spans="1:4" x14ac:dyDescent="0.25">
      <c r="A363" s="5" t="s">
        <v>47</v>
      </c>
      <c r="B363" s="15" t="s">
        <v>48</v>
      </c>
      <c r="C363" s="21">
        <v>71796</v>
      </c>
      <c r="D363" s="21">
        <v>79791.55</v>
      </c>
    </row>
    <row r="364" spans="1:4" x14ac:dyDescent="0.25">
      <c r="A364" s="5" t="s">
        <v>49</v>
      </c>
      <c r="B364" s="15" t="s">
        <v>39</v>
      </c>
      <c r="C364" s="21">
        <v>15879</v>
      </c>
      <c r="D364" s="21">
        <v>352910.44</v>
      </c>
    </row>
    <row r="365" spans="1:4" x14ac:dyDescent="0.25">
      <c r="A365" s="5">
        <v>5</v>
      </c>
      <c r="B365" s="15" t="s">
        <v>50</v>
      </c>
      <c r="C365" s="9">
        <f>C360+C361+C362+C363+C364</f>
        <v>97511</v>
      </c>
      <c r="D365" s="9">
        <f>D360+D361+D362+D363+D364</f>
        <v>439504.69</v>
      </c>
    </row>
    <row r="366" spans="1:4" x14ac:dyDescent="0.25">
      <c r="A366" s="5"/>
      <c r="B366" s="15" t="s">
        <v>51</v>
      </c>
      <c r="C366" s="9">
        <f>C357+C365</f>
        <v>1863277</v>
      </c>
      <c r="D366" s="9">
        <f>D357+D365</f>
        <v>2188266.7499999995</v>
      </c>
    </row>
  </sheetData>
  <mergeCells count="49">
    <mergeCell ref="A2:D2"/>
    <mergeCell ref="A6:A7"/>
    <mergeCell ref="B6:B7"/>
    <mergeCell ref="C6:D6"/>
    <mergeCell ref="A38:D38"/>
    <mergeCell ref="A42:D42"/>
    <mergeCell ref="A43:A44"/>
    <mergeCell ref="B43:B44"/>
    <mergeCell ref="C43:D43"/>
    <mergeCell ref="A74:D74"/>
    <mergeCell ref="A78:D78"/>
    <mergeCell ref="A79:A80"/>
    <mergeCell ref="B79:B80"/>
    <mergeCell ref="C79:D79"/>
    <mergeCell ref="A111:D111"/>
    <mergeCell ref="A115:D115"/>
    <mergeCell ref="A116:A117"/>
    <mergeCell ref="B116:B117"/>
    <mergeCell ref="C116:D116"/>
    <mergeCell ref="A150:D150"/>
    <mergeCell ref="A154:D154"/>
    <mergeCell ref="A155:A156"/>
    <mergeCell ref="B155:B156"/>
    <mergeCell ref="C155:D155"/>
    <mergeCell ref="A185:D185"/>
    <mergeCell ref="A189:D189"/>
    <mergeCell ref="A190:A191"/>
    <mergeCell ref="B190:B191"/>
    <mergeCell ref="C190:D190"/>
    <mergeCell ref="A223:D223"/>
    <mergeCell ref="A227:D227"/>
    <mergeCell ref="A228:A229"/>
    <mergeCell ref="B228:B229"/>
    <mergeCell ref="C228:D228"/>
    <mergeCell ref="A259:D259"/>
    <mergeCell ref="A263:D263"/>
    <mergeCell ref="A264:A265"/>
    <mergeCell ref="B264:B265"/>
    <mergeCell ref="C264:D264"/>
    <mergeCell ref="A296:D296"/>
    <mergeCell ref="A337:D337"/>
    <mergeCell ref="A338:A339"/>
    <mergeCell ref="B338:B339"/>
    <mergeCell ref="C338:D338"/>
    <mergeCell ref="A300:D300"/>
    <mergeCell ref="A301:A302"/>
    <mergeCell ref="B301:B302"/>
    <mergeCell ref="C301:D301"/>
    <mergeCell ref="A333:D333"/>
  </mergeCells>
  <printOptions horizontalCentered="1"/>
  <pageMargins left="0.5" right="0.5" top="0.5" bottom="0.5" header="0.25" footer="0.25"/>
  <pageSetup paperSize="9" scale="89" orientation="portrait"/>
  <headerFooter alignWithMargins="0"/>
  <rowBreaks count="4" manualBreakCount="4">
    <brk id="36" max="1048575" man="1"/>
    <brk id="221" max="1048575" man="1"/>
    <brk id="294" max="1048575" man="1"/>
    <brk id="33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workbookViewId="0">
      <pane xSplit="2" ySplit="7" topLeftCell="C8" activePane="bottomRight" state="frozen"/>
      <selection activeCell="C10" sqref="C10"/>
      <selection pane="topRight" activeCell="C10" sqref="C10"/>
      <selection pane="bottomLeft" activeCell="C10" sqref="C10"/>
      <selection pane="bottomRight" activeCell="C12" sqref="C12"/>
    </sheetView>
  </sheetViews>
  <sheetFormatPr defaultRowHeight="12.75" x14ac:dyDescent="0.25"/>
  <cols>
    <col min="1" max="1" width="5.7109375" style="25" customWidth="1"/>
    <col min="2" max="2" width="16.85546875" style="25" bestFit="1" customWidth="1"/>
    <col min="3" max="35" width="8.7109375" style="25" customWidth="1"/>
    <col min="36" max="36" width="9.140625" style="25" customWidth="1"/>
    <col min="37" max="16384" width="9.140625" style="25"/>
  </cols>
  <sheetData>
    <row r="1" spans="1:55" ht="20.25" x14ac:dyDescent="0.25">
      <c r="A1" s="24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</row>
    <row r="3" spans="1:55" ht="15.75" x14ac:dyDescent="0.25">
      <c r="A3" s="112" t="s">
        <v>182</v>
      </c>
      <c r="B3" s="112"/>
      <c r="C3" s="112"/>
      <c r="D3" s="112"/>
      <c r="E3" s="112"/>
      <c r="F3" s="112"/>
      <c r="G3" s="112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</row>
    <row r="4" spans="1:55" ht="15.7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9"/>
      <c r="BB4" s="29"/>
      <c r="BC4" s="29" t="s">
        <v>62</v>
      </c>
    </row>
    <row r="5" spans="1:55" x14ac:dyDescent="0.25">
      <c r="A5" s="113" t="s">
        <v>63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4" t="s">
        <v>64</v>
      </c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5" t="s">
        <v>65</v>
      </c>
      <c r="BC5" s="116"/>
    </row>
    <row r="6" spans="1:55" ht="20.100000000000001" customHeight="1" x14ac:dyDescent="0.25">
      <c r="A6" s="117" t="s">
        <v>66</v>
      </c>
      <c r="B6" s="117" t="s">
        <v>67</v>
      </c>
      <c r="C6" s="106" t="s">
        <v>68</v>
      </c>
      <c r="D6" s="107"/>
      <c r="E6" s="106" t="s">
        <v>11</v>
      </c>
      <c r="F6" s="107"/>
      <c r="G6" s="106" t="s">
        <v>13</v>
      </c>
      <c r="H6" s="107"/>
      <c r="I6" s="106" t="s">
        <v>15</v>
      </c>
      <c r="J6" s="107"/>
      <c r="K6" s="106" t="s">
        <v>69</v>
      </c>
      <c r="L6" s="110"/>
      <c r="M6" s="107"/>
      <c r="N6" s="106" t="s">
        <v>70</v>
      </c>
      <c r="O6" s="107"/>
      <c r="P6" s="106" t="s">
        <v>71</v>
      </c>
      <c r="Q6" s="107"/>
      <c r="R6" s="106" t="s">
        <v>72</v>
      </c>
      <c r="S6" s="107"/>
      <c r="T6" s="106" t="s">
        <v>73</v>
      </c>
      <c r="U6" s="107"/>
      <c r="V6" s="106" t="s">
        <v>25</v>
      </c>
      <c r="W6" s="107"/>
      <c r="X6" s="106" t="s">
        <v>27</v>
      </c>
      <c r="Y6" s="107"/>
      <c r="Z6" s="106" t="s">
        <v>29</v>
      </c>
      <c r="AA6" s="107"/>
      <c r="AB6" s="106" t="s">
        <v>31</v>
      </c>
      <c r="AC6" s="107"/>
      <c r="AD6" s="106" t="s">
        <v>33</v>
      </c>
      <c r="AE6" s="107"/>
      <c r="AF6" s="106" t="s">
        <v>35</v>
      </c>
      <c r="AG6" s="107"/>
      <c r="AH6" s="106" t="s">
        <v>37</v>
      </c>
      <c r="AI6" s="107"/>
      <c r="AJ6" s="106" t="s">
        <v>39</v>
      </c>
      <c r="AK6" s="107"/>
      <c r="AL6" s="106" t="s">
        <v>74</v>
      </c>
      <c r="AM6" s="107"/>
      <c r="AN6" s="106" t="s">
        <v>41</v>
      </c>
      <c r="AO6" s="107"/>
      <c r="AP6" s="106" t="s">
        <v>44</v>
      </c>
      <c r="AQ6" s="107"/>
      <c r="AR6" s="106" t="s">
        <v>31</v>
      </c>
      <c r="AS6" s="107"/>
      <c r="AT6" s="106" t="s">
        <v>33</v>
      </c>
      <c r="AU6" s="107"/>
      <c r="AV6" s="106" t="s">
        <v>75</v>
      </c>
      <c r="AW6" s="107"/>
      <c r="AX6" s="106" t="s">
        <v>39</v>
      </c>
      <c r="AY6" s="107"/>
      <c r="AZ6" s="106" t="s">
        <v>76</v>
      </c>
      <c r="BA6" s="107"/>
      <c r="BB6" s="106" t="s">
        <v>77</v>
      </c>
      <c r="BC6" s="107"/>
    </row>
    <row r="7" spans="1:55" ht="20.100000000000001" customHeight="1" x14ac:dyDescent="0.25">
      <c r="A7" s="118"/>
      <c r="B7" s="118"/>
      <c r="C7" s="108"/>
      <c r="D7" s="109"/>
      <c r="E7" s="108"/>
      <c r="F7" s="109"/>
      <c r="G7" s="108"/>
      <c r="H7" s="109"/>
      <c r="I7" s="108"/>
      <c r="J7" s="109"/>
      <c r="K7" s="108"/>
      <c r="L7" s="111"/>
      <c r="M7" s="109"/>
      <c r="N7" s="108"/>
      <c r="O7" s="109"/>
      <c r="P7" s="108"/>
      <c r="Q7" s="109"/>
      <c r="R7" s="108"/>
      <c r="S7" s="109"/>
      <c r="T7" s="108"/>
      <c r="U7" s="109"/>
      <c r="V7" s="108"/>
      <c r="W7" s="109"/>
      <c r="X7" s="108"/>
      <c r="Y7" s="109"/>
      <c r="Z7" s="108"/>
      <c r="AA7" s="109"/>
      <c r="AB7" s="108"/>
      <c r="AC7" s="109"/>
      <c r="AD7" s="108"/>
      <c r="AE7" s="109"/>
      <c r="AF7" s="108"/>
      <c r="AG7" s="109"/>
      <c r="AH7" s="108"/>
      <c r="AI7" s="109"/>
      <c r="AJ7" s="108"/>
      <c r="AK7" s="109"/>
      <c r="AL7" s="108"/>
      <c r="AM7" s="109"/>
      <c r="AN7" s="108"/>
      <c r="AO7" s="109"/>
      <c r="AP7" s="108"/>
      <c r="AQ7" s="109"/>
      <c r="AR7" s="108"/>
      <c r="AS7" s="109"/>
      <c r="AT7" s="108"/>
      <c r="AU7" s="109"/>
      <c r="AV7" s="108"/>
      <c r="AW7" s="109"/>
      <c r="AX7" s="108"/>
      <c r="AY7" s="109"/>
      <c r="AZ7" s="108"/>
      <c r="BA7" s="109"/>
      <c r="BB7" s="108"/>
      <c r="BC7" s="109"/>
    </row>
    <row r="8" spans="1:55" x14ac:dyDescent="0.25">
      <c r="A8" s="119"/>
      <c r="B8" s="119"/>
      <c r="C8" s="30" t="s">
        <v>78</v>
      </c>
      <c r="D8" s="31" t="s">
        <v>79</v>
      </c>
      <c r="E8" s="30" t="s">
        <v>78</v>
      </c>
      <c r="F8" s="31" t="s">
        <v>79</v>
      </c>
      <c r="G8" s="30" t="s">
        <v>78</v>
      </c>
      <c r="H8" s="31" t="s">
        <v>79</v>
      </c>
      <c r="I8" s="30" t="s">
        <v>78</v>
      </c>
      <c r="J8" s="31" t="s">
        <v>79</v>
      </c>
      <c r="K8" s="31" t="s">
        <v>80</v>
      </c>
      <c r="L8" s="31" t="s">
        <v>81</v>
      </c>
      <c r="M8" s="31" t="s">
        <v>82</v>
      </c>
      <c r="N8" s="30" t="s">
        <v>78</v>
      </c>
      <c r="O8" s="31" t="s">
        <v>79</v>
      </c>
      <c r="P8" s="30" t="s">
        <v>78</v>
      </c>
      <c r="Q8" s="31" t="s">
        <v>79</v>
      </c>
      <c r="R8" s="30" t="s">
        <v>78</v>
      </c>
      <c r="S8" s="31" t="s">
        <v>79</v>
      </c>
      <c r="T8" s="30" t="s">
        <v>78</v>
      </c>
      <c r="U8" s="31" t="s">
        <v>79</v>
      </c>
      <c r="V8" s="30" t="s">
        <v>78</v>
      </c>
      <c r="W8" s="31" t="s">
        <v>79</v>
      </c>
      <c r="X8" s="30" t="s">
        <v>78</v>
      </c>
      <c r="Y8" s="31" t="s">
        <v>79</v>
      </c>
      <c r="Z8" s="30" t="s">
        <v>78</v>
      </c>
      <c r="AA8" s="31" t="s">
        <v>79</v>
      </c>
      <c r="AB8" s="30" t="s">
        <v>78</v>
      </c>
      <c r="AC8" s="31" t="s">
        <v>79</v>
      </c>
      <c r="AD8" s="30" t="s">
        <v>78</v>
      </c>
      <c r="AE8" s="31" t="s">
        <v>79</v>
      </c>
      <c r="AF8" s="30" t="s">
        <v>78</v>
      </c>
      <c r="AG8" s="31" t="s">
        <v>79</v>
      </c>
      <c r="AH8" s="30" t="s">
        <v>78</v>
      </c>
      <c r="AI8" s="31" t="s">
        <v>79</v>
      </c>
      <c r="AJ8" s="30" t="s">
        <v>78</v>
      </c>
      <c r="AK8" s="31" t="s">
        <v>79</v>
      </c>
      <c r="AL8" s="30" t="s">
        <v>78</v>
      </c>
      <c r="AM8" s="31" t="s">
        <v>79</v>
      </c>
      <c r="AN8" s="30" t="s">
        <v>78</v>
      </c>
      <c r="AO8" s="31" t="s">
        <v>79</v>
      </c>
      <c r="AP8" s="30" t="s">
        <v>78</v>
      </c>
      <c r="AQ8" s="31" t="s">
        <v>79</v>
      </c>
      <c r="AR8" s="30" t="s">
        <v>78</v>
      </c>
      <c r="AS8" s="31" t="s">
        <v>79</v>
      </c>
      <c r="AT8" s="30" t="s">
        <v>78</v>
      </c>
      <c r="AU8" s="31" t="s">
        <v>79</v>
      </c>
      <c r="AV8" s="30" t="s">
        <v>78</v>
      </c>
      <c r="AW8" s="31" t="s">
        <v>79</v>
      </c>
      <c r="AX8" s="30" t="s">
        <v>78</v>
      </c>
      <c r="AY8" s="31" t="s">
        <v>79</v>
      </c>
      <c r="AZ8" s="30" t="s">
        <v>78</v>
      </c>
      <c r="BA8" s="31" t="s">
        <v>79</v>
      </c>
      <c r="BB8" s="30" t="s">
        <v>78</v>
      </c>
      <c r="BC8" s="31" t="s">
        <v>79</v>
      </c>
    </row>
    <row r="9" spans="1:55" x14ac:dyDescent="0.25">
      <c r="A9" s="32">
        <v>1</v>
      </c>
      <c r="B9" s="32">
        <v>2</v>
      </c>
      <c r="C9" s="33">
        <v>3</v>
      </c>
      <c r="D9" s="33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  <c r="N9" s="33">
        <v>14</v>
      </c>
      <c r="O9" s="33">
        <v>15</v>
      </c>
      <c r="P9" s="33">
        <v>16</v>
      </c>
      <c r="Q9" s="33">
        <v>17</v>
      </c>
      <c r="R9" s="33">
        <v>18</v>
      </c>
      <c r="S9" s="33">
        <v>19</v>
      </c>
      <c r="T9" s="33">
        <v>20</v>
      </c>
      <c r="U9" s="33">
        <v>21</v>
      </c>
      <c r="V9" s="34">
        <v>22</v>
      </c>
      <c r="W9" s="34">
        <v>23</v>
      </c>
      <c r="X9" s="34">
        <v>24</v>
      </c>
      <c r="Y9" s="34">
        <v>25</v>
      </c>
      <c r="Z9" s="34">
        <v>26</v>
      </c>
      <c r="AA9" s="34">
        <v>27</v>
      </c>
      <c r="AB9" s="34">
        <v>28</v>
      </c>
      <c r="AC9" s="34">
        <v>29</v>
      </c>
      <c r="AD9" s="34">
        <v>30</v>
      </c>
      <c r="AE9" s="34">
        <v>31</v>
      </c>
      <c r="AF9" s="34">
        <v>32</v>
      </c>
      <c r="AG9" s="34">
        <v>33</v>
      </c>
      <c r="AH9" s="34">
        <v>34</v>
      </c>
      <c r="AI9" s="34">
        <v>35</v>
      </c>
      <c r="AJ9" s="34">
        <v>36</v>
      </c>
      <c r="AK9" s="34">
        <v>37</v>
      </c>
      <c r="AL9" s="33">
        <v>38</v>
      </c>
      <c r="AM9" s="33">
        <v>39</v>
      </c>
      <c r="AN9" s="33">
        <v>40</v>
      </c>
      <c r="AO9" s="33">
        <v>41</v>
      </c>
      <c r="AP9" s="34">
        <v>42</v>
      </c>
      <c r="AQ9" s="34">
        <v>43</v>
      </c>
      <c r="AR9" s="34">
        <v>44</v>
      </c>
      <c r="AS9" s="34">
        <v>45</v>
      </c>
      <c r="AT9" s="34">
        <v>46</v>
      </c>
      <c r="AU9" s="34">
        <v>47</v>
      </c>
      <c r="AV9" s="34">
        <v>48</v>
      </c>
      <c r="AW9" s="34">
        <v>49</v>
      </c>
      <c r="AX9" s="34">
        <v>50</v>
      </c>
      <c r="AY9" s="34">
        <v>51</v>
      </c>
      <c r="AZ9" s="33">
        <v>52</v>
      </c>
      <c r="BA9" s="33">
        <v>53</v>
      </c>
      <c r="BB9" s="33">
        <v>54</v>
      </c>
      <c r="BC9" s="33">
        <v>55</v>
      </c>
    </row>
    <row r="10" spans="1:55" ht="12.75" customHeight="1" x14ac:dyDescent="0.25">
      <c r="A10" s="35">
        <v>1</v>
      </c>
      <c r="B10" s="36" t="s">
        <v>83</v>
      </c>
      <c r="C10" s="37">
        <v>407046</v>
      </c>
      <c r="D10" s="37">
        <v>338847.61</v>
      </c>
      <c r="E10" s="38">
        <v>405326</v>
      </c>
      <c r="F10" s="38">
        <v>326213.61</v>
      </c>
      <c r="G10" s="38">
        <v>176</v>
      </c>
      <c r="H10" s="38">
        <v>686.47</v>
      </c>
      <c r="I10" s="38">
        <v>1544</v>
      </c>
      <c r="J10" s="38">
        <v>11947.530000000002</v>
      </c>
      <c r="K10" s="38">
        <v>0</v>
      </c>
      <c r="L10" s="38">
        <v>0</v>
      </c>
      <c r="M10" s="39">
        <v>0</v>
      </c>
      <c r="N10" s="37">
        <v>10058</v>
      </c>
      <c r="O10" s="37">
        <v>97467.44</v>
      </c>
      <c r="P10" s="38">
        <v>8454</v>
      </c>
      <c r="Q10" s="38">
        <v>46832.890000000007</v>
      </c>
      <c r="R10" s="38">
        <v>1256</v>
      </c>
      <c r="S10" s="38">
        <v>38726.54</v>
      </c>
      <c r="T10" s="38">
        <v>121</v>
      </c>
      <c r="U10" s="38">
        <v>11015.82</v>
      </c>
      <c r="V10" s="38">
        <v>96</v>
      </c>
      <c r="W10" s="38">
        <v>357.56</v>
      </c>
      <c r="X10" s="38">
        <v>131</v>
      </c>
      <c r="Y10" s="38">
        <v>534.63</v>
      </c>
      <c r="Z10" s="38">
        <v>0</v>
      </c>
      <c r="AA10" s="38">
        <v>0</v>
      </c>
      <c r="AB10" s="38">
        <v>994</v>
      </c>
      <c r="AC10" s="38">
        <v>1124.4100000000001</v>
      </c>
      <c r="AD10" s="38">
        <v>3047</v>
      </c>
      <c r="AE10" s="38">
        <v>11823.15</v>
      </c>
      <c r="AF10" s="38">
        <v>10</v>
      </c>
      <c r="AG10" s="38">
        <v>4.71</v>
      </c>
      <c r="AH10" s="38">
        <v>1</v>
      </c>
      <c r="AI10" s="38">
        <v>2</v>
      </c>
      <c r="AJ10" s="38">
        <v>22245</v>
      </c>
      <c r="AK10" s="38">
        <v>7026.95</v>
      </c>
      <c r="AL10" s="39">
        <v>443401</v>
      </c>
      <c r="AM10" s="39">
        <v>456296.27</v>
      </c>
      <c r="AN10" s="38">
        <v>87965</v>
      </c>
      <c r="AO10" s="38">
        <v>101661.71</v>
      </c>
      <c r="AP10" s="38">
        <v>89</v>
      </c>
      <c r="AQ10" s="38">
        <v>133.14000000000001</v>
      </c>
      <c r="AR10" s="38">
        <v>17</v>
      </c>
      <c r="AS10" s="38">
        <v>270.60000000000002</v>
      </c>
      <c r="AT10" s="38">
        <v>834</v>
      </c>
      <c r="AU10" s="38">
        <v>8756.5399999999991</v>
      </c>
      <c r="AV10" s="38">
        <v>6392</v>
      </c>
      <c r="AW10" s="38">
        <v>22538.159999999996</v>
      </c>
      <c r="AX10" s="38">
        <v>39382</v>
      </c>
      <c r="AY10" s="38">
        <v>112632.84999999999</v>
      </c>
      <c r="AZ10" s="39">
        <v>46714</v>
      </c>
      <c r="BA10" s="39">
        <v>144331.28999999998</v>
      </c>
      <c r="BB10" s="39">
        <v>490115</v>
      </c>
      <c r="BC10" s="39">
        <v>600627.56000000006</v>
      </c>
    </row>
    <row r="11" spans="1:55" ht="12.75" customHeight="1" x14ac:dyDescent="0.25">
      <c r="A11" s="35">
        <v>2</v>
      </c>
      <c r="B11" s="36" t="s">
        <v>84</v>
      </c>
      <c r="C11" s="37">
        <v>195007</v>
      </c>
      <c r="D11" s="37">
        <v>176933.53999999998</v>
      </c>
      <c r="E11" s="38">
        <v>190074</v>
      </c>
      <c r="F11" s="38">
        <v>156574.46</v>
      </c>
      <c r="G11" s="38">
        <v>54</v>
      </c>
      <c r="H11" s="38">
        <v>751.09</v>
      </c>
      <c r="I11" s="38">
        <v>4879</v>
      </c>
      <c r="J11" s="38">
        <v>19607.990000000002</v>
      </c>
      <c r="K11" s="38">
        <v>0</v>
      </c>
      <c r="L11" s="38">
        <v>0</v>
      </c>
      <c r="M11" s="39">
        <v>0</v>
      </c>
      <c r="N11" s="37">
        <v>8067</v>
      </c>
      <c r="O11" s="37">
        <v>47628.03</v>
      </c>
      <c r="P11" s="38">
        <v>7454</v>
      </c>
      <c r="Q11" s="38">
        <v>23462.870000000003</v>
      </c>
      <c r="R11" s="38">
        <v>374</v>
      </c>
      <c r="S11" s="38">
        <v>21282.129999999997</v>
      </c>
      <c r="T11" s="38">
        <v>12</v>
      </c>
      <c r="U11" s="38">
        <v>1454.46</v>
      </c>
      <c r="V11" s="38">
        <v>32</v>
      </c>
      <c r="W11" s="38">
        <v>497</v>
      </c>
      <c r="X11" s="38">
        <v>195</v>
      </c>
      <c r="Y11" s="38">
        <v>931.56999999999994</v>
      </c>
      <c r="Z11" s="38">
        <v>0</v>
      </c>
      <c r="AA11" s="38">
        <v>0</v>
      </c>
      <c r="AB11" s="38">
        <v>445</v>
      </c>
      <c r="AC11" s="38">
        <v>673.4</v>
      </c>
      <c r="AD11" s="38">
        <v>1348</v>
      </c>
      <c r="AE11" s="38">
        <v>6289.08</v>
      </c>
      <c r="AF11" s="38">
        <v>80</v>
      </c>
      <c r="AG11" s="38">
        <v>31.46</v>
      </c>
      <c r="AH11" s="38">
        <v>15</v>
      </c>
      <c r="AI11" s="38">
        <v>23.24</v>
      </c>
      <c r="AJ11" s="38">
        <v>8475</v>
      </c>
      <c r="AK11" s="38">
        <v>4735.0499999999993</v>
      </c>
      <c r="AL11" s="39">
        <v>213437</v>
      </c>
      <c r="AM11" s="39">
        <v>236313.79999999993</v>
      </c>
      <c r="AN11" s="38">
        <v>44430</v>
      </c>
      <c r="AO11" s="38">
        <v>30550.990000000005</v>
      </c>
      <c r="AP11" s="38">
        <v>39</v>
      </c>
      <c r="AQ11" s="38">
        <v>28.55</v>
      </c>
      <c r="AR11" s="38">
        <v>16</v>
      </c>
      <c r="AS11" s="38">
        <v>167.73999999999998</v>
      </c>
      <c r="AT11" s="38">
        <v>448</v>
      </c>
      <c r="AU11" s="38">
        <v>4441.6399999999994</v>
      </c>
      <c r="AV11" s="38">
        <v>2857</v>
      </c>
      <c r="AW11" s="38">
        <v>13439.83</v>
      </c>
      <c r="AX11" s="38">
        <v>15222</v>
      </c>
      <c r="AY11" s="38">
        <v>53618.509999999987</v>
      </c>
      <c r="AZ11" s="39">
        <v>18582</v>
      </c>
      <c r="BA11" s="39">
        <v>71696.26999999999</v>
      </c>
      <c r="BB11" s="39">
        <v>232019</v>
      </c>
      <c r="BC11" s="39">
        <v>308010.06999999995</v>
      </c>
    </row>
    <row r="12" spans="1:55" ht="12.75" customHeight="1" x14ac:dyDescent="0.25">
      <c r="A12" s="35">
        <v>3</v>
      </c>
      <c r="B12" s="36" t="s">
        <v>85</v>
      </c>
      <c r="C12" s="37">
        <v>159765</v>
      </c>
      <c r="D12" s="37">
        <v>147492.80000000002</v>
      </c>
      <c r="E12" s="38">
        <v>154074</v>
      </c>
      <c r="F12" s="38">
        <v>130496.85</v>
      </c>
      <c r="G12" s="38">
        <v>18</v>
      </c>
      <c r="H12" s="38">
        <v>113.02000000000001</v>
      </c>
      <c r="I12" s="38">
        <v>5673</v>
      </c>
      <c r="J12" s="38">
        <v>16882.93</v>
      </c>
      <c r="K12" s="38">
        <v>0</v>
      </c>
      <c r="L12" s="38">
        <v>0</v>
      </c>
      <c r="M12" s="39">
        <v>0</v>
      </c>
      <c r="N12" s="37">
        <v>8047</v>
      </c>
      <c r="O12" s="37">
        <v>69364.900000000009</v>
      </c>
      <c r="P12" s="38">
        <v>7041</v>
      </c>
      <c r="Q12" s="38">
        <v>35628.820000000007</v>
      </c>
      <c r="R12" s="38">
        <v>602</v>
      </c>
      <c r="S12" s="38">
        <v>26655.439999999995</v>
      </c>
      <c r="T12" s="38">
        <v>52</v>
      </c>
      <c r="U12" s="38">
        <v>5749.5300000000007</v>
      </c>
      <c r="V12" s="38">
        <v>61</v>
      </c>
      <c r="W12" s="38">
        <v>72.069999999999993</v>
      </c>
      <c r="X12" s="38">
        <v>291</v>
      </c>
      <c r="Y12" s="38">
        <v>1259.04</v>
      </c>
      <c r="Z12" s="38">
        <v>0</v>
      </c>
      <c r="AA12" s="38">
        <v>0</v>
      </c>
      <c r="AB12" s="38">
        <v>619</v>
      </c>
      <c r="AC12" s="38">
        <v>895.96000000000015</v>
      </c>
      <c r="AD12" s="38">
        <v>1982</v>
      </c>
      <c r="AE12" s="38">
        <v>9880.0899999999983</v>
      </c>
      <c r="AF12" s="38">
        <v>2</v>
      </c>
      <c r="AG12" s="38">
        <v>6</v>
      </c>
      <c r="AH12" s="38">
        <v>5</v>
      </c>
      <c r="AI12" s="38">
        <v>78.5</v>
      </c>
      <c r="AJ12" s="38">
        <v>11873</v>
      </c>
      <c r="AK12" s="38">
        <v>3267.16</v>
      </c>
      <c r="AL12" s="39">
        <v>182293</v>
      </c>
      <c r="AM12" s="39">
        <v>230985.41</v>
      </c>
      <c r="AN12" s="38">
        <v>72220</v>
      </c>
      <c r="AO12" s="38">
        <v>49121.899999999994</v>
      </c>
      <c r="AP12" s="38">
        <v>76</v>
      </c>
      <c r="AQ12" s="38">
        <v>86.54</v>
      </c>
      <c r="AR12" s="38">
        <v>20</v>
      </c>
      <c r="AS12" s="38">
        <v>249.68</v>
      </c>
      <c r="AT12" s="38">
        <v>809</v>
      </c>
      <c r="AU12" s="38">
        <v>6569.0599999999995</v>
      </c>
      <c r="AV12" s="38">
        <v>3366</v>
      </c>
      <c r="AW12" s="38">
        <v>12981.650000000003</v>
      </c>
      <c r="AX12" s="38">
        <v>18537</v>
      </c>
      <c r="AY12" s="38">
        <v>61398.21</v>
      </c>
      <c r="AZ12" s="39">
        <v>22808</v>
      </c>
      <c r="BA12" s="39">
        <v>81285.14</v>
      </c>
      <c r="BB12" s="39">
        <v>205101</v>
      </c>
      <c r="BC12" s="39">
        <v>312270.55</v>
      </c>
    </row>
    <row r="13" spans="1:55" ht="12.75" customHeight="1" x14ac:dyDescent="0.25">
      <c r="A13" s="35">
        <v>4</v>
      </c>
      <c r="B13" s="36" t="s">
        <v>86</v>
      </c>
      <c r="C13" s="37">
        <v>164939</v>
      </c>
      <c r="D13" s="37">
        <v>154711.81000000006</v>
      </c>
      <c r="E13" s="38">
        <v>163797</v>
      </c>
      <c r="F13" s="38">
        <v>131275.34000000003</v>
      </c>
      <c r="G13" s="38">
        <v>44</v>
      </c>
      <c r="H13" s="38">
        <v>897.98</v>
      </c>
      <c r="I13" s="38">
        <v>1098</v>
      </c>
      <c r="J13" s="38">
        <v>22538.490000000005</v>
      </c>
      <c r="K13" s="38">
        <v>0</v>
      </c>
      <c r="L13" s="38">
        <v>0</v>
      </c>
      <c r="M13" s="39">
        <v>0</v>
      </c>
      <c r="N13" s="37">
        <v>10108</v>
      </c>
      <c r="O13" s="37">
        <v>179078.57000000004</v>
      </c>
      <c r="P13" s="38">
        <v>8016</v>
      </c>
      <c r="Q13" s="38">
        <v>69087.98</v>
      </c>
      <c r="R13" s="38">
        <v>1354</v>
      </c>
      <c r="S13" s="38">
        <v>81146.23000000001</v>
      </c>
      <c r="T13" s="38">
        <v>147</v>
      </c>
      <c r="U13" s="38">
        <v>27127.08</v>
      </c>
      <c r="V13" s="38">
        <v>25</v>
      </c>
      <c r="W13" s="38">
        <v>93</v>
      </c>
      <c r="X13" s="38">
        <v>566</v>
      </c>
      <c r="Y13" s="38">
        <v>1624.28</v>
      </c>
      <c r="Z13" s="38">
        <v>0</v>
      </c>
      <c r="AA13" s="38">
        <v>0</v>
      </c>
      <c r="AB13" s="38">
        <v>945</v>
      </c>
      <c r="AC13" s="38">
        <v>1313.72</v>
      </c>
      <c r="AD13" s="38">
        <v>7144</v>
      </c>
      <c r="AE13" s="38">
        <v>26440.760000000002</v>
      </c>
      <c r="AF13" s="38">
        <v>5</v>
      </c>
      <c r="AG13" s="38">
        <v>6.92</v>
      </c>
      <c r="AH13" s="38">
        <v>1</v>
      </c>
      <c r="AI13" s="38">
        <v>3</v>
      </c>
      <c r="AJ13" s="38">
        <v>21449</v>
      </c>
      <c r="AK13" s="38">
        <v>7802.6</v>
      </c>
      <c r="AL13" s="39">
        <v>204591</v>
      </c>
      <c r="AM13" s="39">
        <v>369357.38000000006</v>
      </c>
      <c r="AN13" s="38">
        <v>73706</v>
      </c>
      <c r="AO13" s="38">
        <v>64869.51</v>
      </c>
      <c r="AP13" s="38">
        <v>274</v>
      </c>
      <c r="AQ13" s="38">
        <v>154.13000000000002</v>
      </c>
      <c r="AR13" s="38">
        <v>30</v>
      </c>
      <c r="AS13" s="38">
        <v>616</v>
      </c>
      <c r="AT13" s="38">
        <v>1769</v>
      </c>
      <c r="AU13" s="38">
        <v>19325.570000000003</v>
      </c>
      <c r="AV13" s="38">
        <v>7732</v>
      </c>
      <c r="AW13" s="38">
        <v>28250.709999999992</v>
      </c>
      <c r="AX13" s="38">
        <v>61030</v>
      </c>
      <c r="AY13" s="38">
        <v>308974.49</v>
      </c>
      <c r="AZ13" s="39">
        <v>70835</v>
      </c>
      <c r="BA13" s="39">
        <v>357320.89999999997</v>
      </c>
      <c r="BB13" s="39">
        <v>275426</v>
      </c>
      <c r="BC13" s="39">
        <v>726678.28</v>
      </c>
    </row>
    <row r="14" spans="1:55" ht="12.75" customHeight="1" x14ac:dyDescent="0.25">
      <c r="A14" s="35">
        <v>5</v>
      </c>
      <c r="B14" s="36" t="s">
        <v>87</v>
      </c>
      <c r="C14" s="37">
        <v>135585</v>
      </c>
      <c r="D14" s="37">
        <v>127373.34</v>
      </c>
      <c r="E14" s="38">
        <v>135271</v>
      </c>
      <c r="F14" s="38">
        <v>117412.96999999999</v>
      </c>
      <c r="G14" s="38">
        <v>5</v>
      </c>
      <c r="H14" s="38">
        <v>31.85</v>
      </c>
      <c r="I14" s="38">
        <v>309</v>
      </c>
      <c r="J14" s="38">
        <v>9928.52</v>
      </c>
      <c r="K14" s="38">
        <v>0</v>
      </c>
      <c r="L14" s="38">
        <v>0</v>
      </c>
      <c r="M14" s="39">
        <v>0</v>
      </c>
      <c r="N14" s="37">
        <v>3758</v>
      </c>
      <c r="O14" s="37">
        <v>31304.15</v>
      </c>
      <c r="P14" s="38">
        <v>2681</v>
      </c>
      <c r="Q14" s="38">
        <v>16750.2</v>
      </c>
      <c r="R14" s="38">
        <v>343</v>
      </c>
      <c r="S14" s="38">
        <v>12942.16</v>
      </c>
      <c r="T14" s="38">
        <v>5</v>
      </c>
      <c r="U14" s="38">
        <v>159.07000000000002</v>
      </c>
      <c r="V14" s="38">
        <v>4</v>
      </c>
      <c r="W14" s="38">
        <v>12.02</v>
      </c>
      <c r="X14" s="38">
        <v>725</v>
      </c>
      <c r="Y14" s="38">
        <v>1440.6999999999998</v>
      </c>
      <c r="Z14" s="38">
        <v>0</v>
      </c>
      <c r="AA14" s="38">
        <v>0</v>
      </c>
      <c r="AB14" s="38">
        <v>323</v>
      </c>
      <c r="AC14" s="38">
        <v>408.04999999999995</v>
      </c>
      <c r="AD14" s="38">
        <v>2109</v>
      </c>
      <c r="AE14" s="38">
        <v>6197.5481000000009</v>
      </c>
      <c r="AF14" s="38">
        <v>25</v>
      </c>
      <c r="AG14" s="38">
        <v>9.9700000000000006</v>
      </c>
      <c r="AH14" s="38">
        <v>0</v>
      </c>
      <c r="AI14" s="38">
        <v>0</v>
      </c>
      <c r="AJ14" s="38">
        <v>5802</v>
      </c>
      <c r="AK14" s="38">
        <v>2809.6899999999996</v>
      </c>
      <c r="AL14" s="39">
        <v>147602</v>
      </c>
      <c r="AM14" s="39">
        <v>168102.7481</v>
      </c>
      <c r="AN14" s="38">
        <v>62966</v>
      </c>
      <c r="AO14" s="38">
        <v>42223.700000000004</v>
      </c>
      <c r="AP14" s="38">
        <v>151</v>
      </c>
      <c r="AQ14" s="38">
        <v>99.43</v>
      </c>
      <c r="AR14" s="38">
        <v>3</v>
      </c>
      <c r="AS14" s="38">
        <v>44.680000000000007</v>
      </c>
      <c r="AT14" s="38">
        <v>299</v>
      </c>
      <c r="AU14" s="38">
        <v>2867.75</v>
      </c>
      <c r="AV14" s="38">
        <v>2021</v>
      </c>
      <c r="AW14" s="38">
        <v>9769.91</v>
      </c>
      <c r="AX14" s="38">
        <v>10893</v>
      </c>
      <c r="AY14" s="38">
        <v>32580.960000000003</v>
      </c>
      <c r="AZ14" s="39">
        <v>13367</v>
      </c>
      <c r="BA14" s="39">
        <v>45362.73</v>
      </c>
      <c r="BB14" s="39">
        <v>160969</v>
      </c>
      <c r="BC14" s="39">
        <v>213465.47810000001</v>
      </c>
    </row>
    <row r="15" spans="1:55" ht="12.75" customHeight="1" x14ac:dyDescent="0.25">
      <c r="A15" s="35">
        <v>6</v>
      </c>
      <c r="B15" s="36" t="s">
        <v>88</v>
      </c>
      <c r="C15" s="37">
        <v>83069</v>
      </c>
      <c r="D15" s="37">
        <v>58461.340000000004</v>
      </c>
      <c r="E15" s="38">
        <v>80337</v>
      </c>
      <c r="F15" s="38">
        <v>54973.350000000006</v>
      </c>
      <c r="G15" s="38">
        <v>2</v>
      </c>
      <c r="H15" s="38">
        <v>8</v>
      </c>
      <c r="I15" s="38">
        <v>2730</v>
      </c>
      <c r="J15" s="38">
        <v>3479.9900000000002</v>
      </c>
      <c r="K15" s="38">
        <v>0</v>
      </c>
      <c r="L15" s="38">
        <v>0</v>
      </c>
      <c r="M15" s="39">
        <v>0</v>
      </c>
      <c r="N15" s="37">
        <v>5441</v>
      </c>
      <c r="O15" s="37">
        <v>14131.05</v>
      </c>
      <c r="P15" s="38">
        <v>5136</v>
      </c>
      <c r="Q15" s="38">
        <v>9290.44</v>
      </c>
      <c r="R15" s="38">
        <v>203</v>
      </c>
      <c r="S15" s="38">
        <v>4059.7500000000005</v>
      </c>
      <c r="T15" s="38">
        <v>13</v>
      </c>
      <c r="U15" s="38">
        <v>349.38000000000005</v>
      </c>
      <c r="V15" s="38">
        <v>21</v>
      </c>
      <c r="W15" s="38">
        <v>322</v>
      </c>
      <c r="X15" s="38">
        <v>68</v>
      </c>
      <c r="Y15" s="38">
        <v>109.48</v>
      </c>
      <c r="Z15" s="38">
        <v>0</v>
      </c>
      <c r="AA15" s="38">
        <v>0</v>
      </c>
      <c r="AB15" s="38">
        <v>200</v>
      </c>
      <c r="AC15" s="38">
        <v>275.72000000000003</v>
      </c>
      <c r="AD15" s="38">
        <v>512</v>
      </c>
      <c r="AE15" s="38">
        <v>2605.39</v>
      </c>
      <c r="AF15" s="38">
        <v>0</v>
      </c>
      <c r="AG15" s="38">
        <v>0</v>
      </c>
      <c r="AH15" s="38">
        <v>0</v>
      </c>
      <c r="AI15" s="38">
        <v>0</v>
      </c>
      <c r="AJ15" s="38">
        <v>8344</v>
      </c>
      <c r="AK15" s="38">
        <v>2399.5700000000002</v>
      </c>
      <c r="AL15" s="39">
        <v>97566</v>
      </c>
      <c r="AM15" s="39">
        <v>77873.070000000007</v>
      </c>
      <c r="AN15" s="38">
        <v>22538</v>
      </c>
      <c r="AO15" s="38">
        <v>13172.689999999999</v>
      </c>
      <c r="AP15" s="38">
        <v>8</v>
      </c>
      <c r="AQ15" s="38">
        <v>4.6100000000000003</v>
      </c>
      <c r="AR15" s="38">
        <v>7</v>
      </c>
      <c r="AS15" s="38">
        <v>75.72999999999999</v>
      </c>
      <c r="AT15" s="38">
        <v>158</v>
      </c>
      <c r="AU15" s="38">
        <v>1174.28</v>
      </c>
      <c r="AV15" s="38">
        <v>1110</v>
      </c>
      <c r="AW15" s="38">
        <v>3826.7899999999995</v>
      </c>
      <c r="AX15" s="38">
        <v>4851</v>
      </c>
      <c r="AY15" s="38">
        <v>13198.460000000001</v>
      </c>
      <c r="AZ15" s="39">
        <v>6134</v>
      </c>
      <c r="BA15" s="39">
        <v>18279.870000000003</v>
      </c>
      <c r="BB15" s="39">
        <v>103700</v>
      </c>
      <c r="BC15" s="39">
        <v>96152.94</v>
      </c>
    </row>
    <row r="16" spans="1:55" ht="12.75" customHeight="1" x14ac:dyDescent="0.25">
      <c r="A16" s="35">
        <v>7</v>
      </c>
      <c r="B16" s="36" t="s">
        <v>89</v>
      </c>
      <c r="C16" s="37">
        <v>141028</v>
      </c>
      <c r="D16" s="37">
        <v>141548.42000000001</v>
      </c>
      <c r="E16" s="38">
        <v>140659</v>
      </c>
      <c r="F16" s="38">
        <v>111128.6</v>
      </c>
      <c r="G16" s="38">
        <v>7</v>
      </c>
      <c r="H16" s="38">
        <v>31.8</v>
      </c>
      <c r="I16" s="38">
        <v>362</v>
      </c>
      <c r="J16" s="38">
        <v>30388.019999999997</v>
      </c>
      <c r="K16" s="38">
        <v>0</v>
      </c>
      <c r="L16" s="38">
        <v>0</v>
      </c>
      <c r="M16" s="39">
        <v>0</v>
      </c>
      <c r="N16" s="37">
        <v>5242</v>
      </c>
      <c r="O16" s="37">
        <v>41117.31</v>
      </c>
      <c r="P16" s="38">
        <v>3129</v>
      </c>
      <c r="Q16" s="38">
        <v>17302.23</v>
      </c>
      <c r="R16" s="38">
        <v>438</v>
      </c>
      <c r="S16" s="38">
        <v>20610.829999999998</v>
      </c>
      <c r="T16" s="38">
        <v>17</v>
      </c>
      <c r="U16" s="38">
        <v>2374.1899999999996</v>
      </c>
      <c r="V16" s="38">
        <v>50</v>
      </c>
      <c r="W16" s="38">
        <v>65</v>
      </c>
      <c r="X16" s="38">
        <v>1608</v>
      </c>
      <c r="Y16" s="38">
        <v>765.06</v>
      </c>
      <c r="Z16" s="38">
        <v>0</v>
      </c>
      <c r="AA16" s="38">
        <v>0</v>
      </c>
      <c r="AB16" s="38">
        <v>427</v>
      </c>
      <c r="AC16" s="38">
        <v>505.33</v>
      </c>
      <c r="AD16" s="38">
        <v>1177</v>
      </c>
      <c r="AE16" s="38">
        <v>3675.5600000000004</v>
      </c>
      <c r="AF16" s="38">
        <v>163</v>
      </c>
      <c r="AG16" s="38">
        <v>65.3</v>
      </c>
      <c r="AH16" s="38">
        <v>0</v>
      </c>
      <c r="AI16" s="38">
        <v>0</v>
      </c>
      <c r="AJ16" s="38">
        <v>15484</v>
      </c>
      <c r="AK16" s="38">
        <v>3941.12</v>
      </c>
      <c r="AL16" s="39">
        <v>163521</v>
      </c>
      <c r="AM16" s="39">
        <v>190853.03999999998</v>
      </c>
      <c r="AN16" s="38">
        <v>393284</v>
      </c>
      <c r="AO16" s="38">
        <v>42142.89</v>
      </c>
      <c r="AP16" s="38">
        <v>109</v>
      </c>
      <c r="AQ16" s="38">
        <v>100.74</v>
      </c>
      <c r="AR16" s="38">
        <v>12</v>
      </c>
      <c r="AS16" s="38">
        <v>122.97</v>
      </c>
      <c r="AT16" s="38">
        <v>270</v>
      </c>
      <c r="AU16" s="38">
        <v>2137.34</v>
      </c>
      <c r="AV16" s="38">
        <v>1981</v>
      </c>
      <c r="AW16" s="38">
        <v>9816.8599999999988</v>
      </c>
      <c r="AX16" s="38">
        <v>11502</v>
      </c>
      <c r="AY16" s="38">
        <v>59617.599999999999</v>
      </c>
      <c r="AZ16" s="39">
        <v>13874</v>
      </c>
      <c r="BA16" s="39">
        <v>71795.509999999995</v>
      </c>
      <c r="BB16" s="39">
        <v>177395</v>
      </c>
      <c r="BC16" s="39">
        <v>262648.55</v>
      </c>
    </row>
    <row r="17" spans="1:55" ht="12.75" customHeight="1" x14ac:dyDescent="0.25">
      <c r="A17" s="35">
        <v>8</v>
      </c>
      <c r="B17" s="36" t="s">
        <v>90</v>
      </c>
      <c r="C17" s="37">
        <v>31144</v>
      </c>
      <c r="D17" s="37">
        <v>92073.150000000009</v>
      </c>
      <c r="E17" s="38">
        <v>23537</v>
      </c>
      <c r="F17" s="38">
        <v>69711.100000000006</v>
      </c>
      <c r="G17" s="38">
        <v>2</v>
      </c>
      <c r="H17" s="38">
        <v>4.1399999999999997</v>
      </c>
      <c r="I17" s="38">
        <v>7605</v>
      </c>
      <c r="J17" s="38">
        <v>22357.910000000003</v>
      </c>
      <c r="K17" s="38">
        <v>0</v>
      </c>
      <c r="L17" s="38">
        <v>0</v>
      </c>
      <c r="M17" s="39">
        <v>0</v>
      </c>
      <c r="N17" s="37">
        <v>11482</v>
      </c>
      <c r="O17" s="37">
        <v>43621.99</v>
      </c>
      <c r="P17" s="38">
        <v>10962</v>
      </c>
      <c r="Q17" s="38">
        <v>22384.06</v>
      </c>
      <c r="R17" s="38">
        <v>354</v>
      </c>
      <c r="S17" s="38">
        <v>17990</v>
      </c>
      <c r="T17" s="38">
        <v>51</v>
      </c>
      <c r="U17" s="38">
        <v>2870.24</v>
      </c>
      <c r="V17" s="38">
        <v>3</v>
      </c>
      <c r="W17" s="38">
        <v>329.25</v>
      </c>
      <c r="X17" s="38">
        <v>112</v>
      </c>
      <c r="Y17" s="38">
        <v>48.440000000000005</v>
      </c>
      <c r="Z17" s="38">
        <v>0</v>
      </c>
      <c r="AA17" s="38">
        <v>0</v>
      </c>
      <c r="AB17" s="38">
        <v>308</v>
      </c>
      <c r="AC17" s="38">
        <v>433.27000000000004</v>
      </c>
      <c r="AD17" s="38">
        <v>1053</v>
      </c>
      <c r="AE17" s="38">
        <v>4463.79</v>
      </c>
      <c r="AF17" s="38">
        <v>0</v>
      </c>
      <c r="AG17" s="38">
        <v>0</v>
      </c>
      <c r="AH17" s="38">
        <v>0</v>
      </c>
      <c r="AI17" s="38">
        <v>0</v>
      </c>
      <c r="AJ17" s="38">
        <v>10606</v>
      </c>
      <c r="AK17" s="38">
        <v>9465.69</v>
      </c>
      <c r="AL17" s="39">
        <v>54593</v>
      </c>
      <c r="AM17" s="39">
        <v>150057.89000000001</v>
      </c>
      <c r="AN17" s="38">
        <v>34255</v>
      </c>
      <c r="AO17" s="38">
        <v>23015.08</v>
      </c>
      <c r="AP17" s="38">
        <v>18</v>
      </c>
      <c r="AQ17" s="38">
        <v>20.43</v>
      </c>
      <c r="AR17" s="38">
        <v>8</v>
      </c>
      <c r="AS17" s="38">
        <v>194.88</v>
      </c>
      <c r="AT17" s="38">
        <v>342</v>
      </c>
      <c r="AU17" s="38">
        <v>3087.5600000000004</v>
      </c>
      <c r="AV17" s="38">
        <v>2155</v>
      </c>
      <c r="AW17" s="38">
        <v>7129.18</v>
      </c>
      <c r="AX17" s="38">
        <v>13741</v>
      </c>
      <c r="AY17" s="38">
        <v>75737.31</v>
      </c>
      <c r="AZ17" s="39">
        <v>16264</v>
      </c>
      <c r="BA17" s="39">
        <v>86169.36</v>
      </c>
      <c r="BB17" s="39">
        <v>70857</v>
      </c>
      <c r="BC17" s="39">
        <v>236227.25</v>
      </c>
    </row>
    <row r="18" spans="1:55" ht="12.75" customHeight="1" x14ac:dyDescent="0.25">
      <c r="A18" s="35">
        <v>9</v>
      </c>
      <c r="B18" s="36" t="s">
        <v>91</v>
      </c>
      <c r="C18" s="37">
        <v>74237</v>
      </c>
      <c r="D18" s="37">
        <v>76074.99000000002</v>
      </c>
      <c r="E18" s="38">
        <v>73864</v>
      </c>
      <c r="F18" s="38">
        <v>72326.920000000013</v>
      </c>
      <c r="G18" s="38">
        <v>10</v>
      </c>
      <c r="H18" s="38">
        <v>255</v>
      </c>
      <c r="I18" s="38">
        <v>363</v>
      </c>
      <c r="J18" s="38">
        <v>3493.0699999999997</v>
      </c>
      <c r="K18" s="38">
        <v>0</v>
      </c>
      <c r="L18" s="38">
        <v>0</v>
      </c>
      <c r="M18" s="39">
        <v>0</v>
      </c>
      <c r="N18" s="37">
        <v>3142</v>
      </c>
      <c r="O18" s="37">
        <v>52674.649999999994</v>
      </c>
      <c r="P18" s="38">
        <v>2570</v>
      </c>
      <c r="Q18" s="38">
        <v>17830.39</v>
      </c>
      <c r="R18" s="38">
        <v>351</v>
      </c>
      <c r="S18" s="38">
        <v>28628.929999999997</v>
      </c>
      <c r="T18" s="38">
        <v>32</v>
      </c>
      <c r="U18" s="38">
        <v>5438.7</v>
      </c>
      <c r="V18" s="38">
        <v>32</v>
      </c>
      <c r="W18" s="38">
        <v>123.23</v>
      </c>
      <c r="X18" s="38">
        <v>157</v>
      </c>
      <c r="Y18" s="38">
        <v>653.4</v>
      </c>
      <c r="Z18" s="38">
        <v>0</v>
      </c>
      <c r="AA18" s="38">
        <v>0</v>
      </c>
      <c r="AB18" s="38">
        <v>294</v>
      </c>
      <c r="AC18" s="38">
        <v>343.69000000000005</v>
      </c>
      <c r="AD18" s="38">
        <v>1011</v>
      </c>
      <c r="AE18" s="38">
        <v>4624.3900000000003</v>
      </c>
      <c r="AF18" s="38">
        <v>105</v>
      </c>
      <c r="AG18" s="38">
        <v>42.75</v>
      </c>
      <c r="AH18" s="38">
        <v>0</v>
      </c>
      <c r="AI18" s="38">
        <v>0</v>
      </c>
      <c r="AJ18" s="38">
        <v>11262</v>
      </c>
      <c r="AK18" s="38">
        <v>3536.61</v>
      </c>
      <c r="AL18" s="39">
        <v>90051</v>
      </c>
      <c r="AM18" s="39">
        <v>137297.08000000002</v>
      </c>
      <c r="AN18" s="38">
        <v>33723</v>
      </c>
      <c r="AO18" s="38">
        <v>28385.27</v>
      </c>
      <c r="AP18" s="38">
        <v>22</v>
      </c>
      <c r="AQ18" s="38">
        <v>388.1</v>
      </c>
      <c r="AR18" s="38">
        <v>11</v>
      </c>
      <c r="AS18" s="38">
        <v>208.15</v>
      </c>
      <c r="AT18" s="38">
        <v>281</v>
      </c>
      <c r="AU18" s="38">
        <v>3350.09</v>
      </c>
      <c r="AV18" s="38">
        <v>2034</v>
      </c>
      <c r="AW18" s="38">
        <v>7676.6100000000006</v>
      </c>
      <c r="AX18" s="38">
        <v>12591</v>
      </c>
      <c r="AY18" s="38">
        <v>34065.329999999994</v>
      </c>
      <c r="AZ18" s="39">
        <v>14939</v>
      </c>
      <c r="BA18" s="39">
        <v>45688.28</v>
      </c>
      <c r="BB18" s="39">
        <v>104990</v>
      </c>
      <c r="BC18" s="39">
        <v>182985.36000000002</v>
      </c>
    </row>
    <row r="19" spans="1:55" ht="12.75" customHeight="1" x14ac:dyDescent="0.25">
      <c r="A19" s="35">
        <v>10</v>
      </c>
      <c r="B19" s="36" t="s">
        <v>92</v>
      </c>
      <c r="C19" s="37">
        <v>26750</v>
      </c>
      <c r="D19" s="37">
        <v>19812.669999999998</v>
      </c>
      <c r="E19" s="38">
        <v>24989</v>
      </c>
      <c r="F19" s="38">
        <v>13819.599999999999</v>
      </c>
      <c r="G19" s="38">
        <v>0</v>
      </c>
      <c r="H19" s="38">
        <v>0</v>
      </c>
      <c r="I19" s="38">
        <v>1761</v>
      </c>
      <c r="J19" s="38">
        <v>5993.0700000000006</v>
      </c>
      <c r="K19" s="38">
        <v>0</v>
      </c>
      <c r="L19" s="38">
        <v>0</v>
      </c>
      <c r="M19" s="39">
        <v>0</v>
      </c>
      <c r="N19" s="37">
        <v>3842</v>
      </c>
      <c r="O19" s="37">
        <v>7810.42</v>
      </c>
      <c r="P19" s="38">
        <v>3755</v>
      </c>
      <c r="Q19" s="38">
        <v>4868.17</v>
      </c>
      <c r="R19" s="38">
        <v>62</v>
      </c>
      <c r="S19" s="38">
        <v>1573.97</v>
      </c>
      <c r="T19" s="38">
        <v>4</v>
      </c>
      <c r="U19" s="38">
        <v>480.95</v>
      </c>
      <c r="V19" s="38">
        <v>12</v>
      </c>
      <c r="W19" s="38">
        <v>413.46</v>
      </c>
      <c r="X19" s="38">
        <v>9</v>
      </c>
      <c r="Y19" s="38">
        <v>473.86999999999995</v>
      </c>
      <c r="Z19" s="38">
        <v>0</v>
      </c>
      <c r="AA19" s="38">
        <v>0</v>
      </c>
      <c r="AB19" s="38">
        <v>67</v>
      </c>
      <c r="AC19" s="38">
        <v>74.489999999999995</v>
      </c>
      <c r="AD19" s="38">
        <v>240</v>
      </c>
      <c r="AE19" s="38">
        <v>1377.65</v>
      </c>
      <c r="AF19" s="38">
        <v>0</v>
      </c>
      <c r="AG19" s="38">
        <v>0</v>
      </c>
      <c r="AH19" s="38">
        <v>0</v>
      </c>
      <c r="AI19" s="38">
        <v>0</v>
      </c>
      <c r="AJ19" s="38">
        <v>2178</v>
      </c>
      <c r="AK19" s="38">
        <v>631.09</v>
      </c>
      <c r="AL19" s="39">
        <v>33077</v>
      </c>
      <c r="AM19" s="39">
        <v>29706.32</v>
      </c>
      <c r="AN19" s="38">
        <v>14079</v>
      </c>
      <c r="AO19" s="38">
        <v>11292.96</v>
      </c>
      <c r="AP19" s="38">
        <v>15</v>
      </c>
      <c r="AQ19" s="38">
        <v>6.38</v>
      </c>
      <c r="AR19" s="38">
        <v>0</v>
      </c>
      <c r="AS19" s="38">
        <v>0</v>
      </c>
      <c r="AT19" s="38">
        <v>79</v>
      </c>
      <c r="AU19" s="38">
        <v>757.28000000000009</v>
      </c>
      <c r="AV19" s="38">
        <v>217</v>
      </c>
      <c r="AW19" s="38">
        <v>822.7600000000001</v>
      </c>
      <c r="AX19" s="38">
        <v>1898</v>
      </c>
      <c r="AY19" s="38">
        <v>18760.82</v>
      </c>
      <c r="AZ19" s="39">
        <v>2209</v>
      </c>
      <c r="BA19" s="39">
        <v>20347.239999999998</v>
      </c>
      <c r="BB19" s="39">
        <v>35286</v>
      </c>
      <c r="BC19" s="39">
        <v>50053.56</v>
      </c>
    </row>
    <row r="20" spans="1:55" ht="12.75" customHeight="1" x14ac:dyDescent="0.25">
      <c r="A20" s="35">
        <v>11</v>
      </c>
      <c r="B20" s="36" t="s">
        <v>93</v>
      </c>
      <c r="C20" s="37">
        <v>23098</v>
      </c>
      <c r="D20" s="37">
        <v>35778.259999999995</v>
      </c>
      <c r="E20" s="38">
        <v>21641</v>
      </c>
      <c r="F20" s="38">
        <v>27647.879999999997</v>
      </c>
      <c r="G20" s="38">
        <v>4</v>
      </c>
      <c r="H20" s="38">
        <v>4.32</v>
      </c>
      <c r="I20" s="38">
        <v>1453</v>
      </c>
      <c r="J20" s="38">
        <v>8126.06</v>
      </c>
      <c r="K20" s="38">
        <v>0</v>
      </c>
      <c r="L20" s="38">
        <v>0</v>
      </c>
      <c r="M20" s="39">
        <v>0</v>
      </c>
      <c r="N20" s="37">
        <v>3908</v>
      </c>
      <c r="O20" s="37">
        <v>29246.68</v>
      </c>
      <c r="P20" s="38">
        <v>3618</v>
      </c>
      <c r="Q20" s="38">
        <v>16919.64</v>
      </c>
      <c r="R20" s="38">
        <v>257</v>
      </c>
      <c r="S20" s="38">
        <v>9643.07</v>
      </c>
      <c r="T20" s="38">
        <v>13</v>
      </c>
      <c r="U20" s="38">
        <v>2609.21</v>
      </c>
      <c r="V20" s="38">
        <v>7</v>
      </c>
      <c r="W20" s="38">
        <v>68.61</v>
      </c>
      <c r="X20" s="38">
        <v>13</v>
      </c>
      <c r="Y20" s="38">
        <v>6.15</v>
      </c>
      <c r="Z20" s="38">
        <v>0</v>
      </c>
      <c r="AA20" s="38">
        <v>0</v>
      </c>
      <c r="AB20" s="38">
        <v>99</v>
      </c>
      <c r="AC20" s="38">
        <v>136.16999999999999</v>
      </c>
      <c r="AD20" s="38">
        <v>305</v>
      </c>
      <c r="AE20" s="38">
        <v>2171.63</v>
      </c>
      <c r="AF20" s="38">
        <v>0</v>
      </c>
      <c r="AG20" s="38">
        <v>0</v>
      </c>
      <c r="AH20" s="38">
        <v>0</v>
      </c>
      <c r="AI20" s="38">
        <v>0</v>
      </c>
      <c r="AJ20" s="38">
        <v>3927</v>
      </c>
      <c r="AK20" s="38">
        <v>2499.0499999999997</v>
      </c>
      <c r="AL20" s="39">
        <v>31337</v>
      </c>
      <c r="AM20" s="39">
        <v>69831.789999999994</v>
      </c>
      <c r="AN20" s="38">
        <v>20949</v>
      </c>
      <c r="AO20" s="38">
        <v>14212</v>
      </c>
      <c r="AP20" s="38">
        <v>2</v>
      </c>
      <c r="AQ20" s="38">
        <v>1.38</v>
      </c>
      <c r="AR20" s="38">
        <v>4</v>
      </c>
      <c r="AS20" s="38">
        <v>51.88</v>
      </c>
      <c r="AT20" s="38">
        <v>128</v>
      </c>
      <c r="AU20" s="38">
        <v>1361.8400000000001</v>
      </c>
      <c r="AV20" s="38">
        <v>1033</v>
      </c>
      <c r="AW20" s="38">
        <v>3858.42</v>
      </c>
      <c r="AX20" s="38">
        <v>4527</v>
      </c>
      <c r="AY20" s="38">
        <v>12337.109999999997</v>
      </c>
      <c r="AZ20" s="39">
        <v>5694</v>
      </c>
      <c r="BA20" s="39">
        <v>17610.629999999997</v>
      </c>
      <c r="BB20" s="39">
        <v>37031</v>
      </c>
      <c r="BC20" s="39">
        <v>87442.419999999984</v>
      </c>
    </row>
    <row r="21" spans="1:55" ht="12.75" customHeight="1" x14ac:dyDescent="0.25">
      <c r="A21" s="35">
        <v>12</v>
      </c>
      <c r="B21" s="36" t="s">
        <v>94</v>
      </c>
      <c r="C21" s="37">
        <v>49558</v>
      </c>
      <c r="D21" s="37">
        <v>40096.06</v>
      </c>
      <c r="E21" s="38">
        <v>49471</v>
      </c>
      <c r="F21" s="38">
        <v>39554.769999999997</v>
      </c>
      <c r="G21" s="38">
        <v>2</v>
      </c>
      <c r="H21" s="38">
        <v>4.2350000000000003</v>
      </c>
      <c r="I21" s="38">
        <v>85</v>
      </c>
      <c r="J21" s="38">
        <v>537.05499999999995</v>
      </c>
      <c r="K21" s="38">
        <v>0</v>
      </c>
      <c r="L21" s="38">
        <v>0</v>
      </c>
      <c r="M21" s="39">
        <v>0</v>
      </c>
      <c r="N21" s="37">
        <v>1738</v>
      </c>
      <c r="O21" s="37">
        <v>7401.27</v>
      </c>
      <c r="P21" s="38">
        <v>1206</v>
      </c>
      <c r="Q21" s="38">
        <v>4969.0200000000004</v>
      </c>
      <c r="R21" s="38">
        <v>82</v>
      </c>
      <c r="S21" s="38">
        <v>2141.77</v>
      </c>
      <c r="T21" s="38">
        <v>4</v>
      </c>
      <c r="U21" s="38">
        <v>62.19</v>
      </c>
      <c r="V21" s="38">
        <v>4</v>
      </c>
      <c r="W21" s="38">
        <v>9</v>
      </c>
      <c r="X21" s="38">
        <v>442</v>
      </c>
      <c r="Y21" s="38">
        <v>219.29</v>
      </c>
      <c r="Z21" s="38">
        <v>0</v>
      </c>
      <c r="AA21" s="38">
        <v>0</v>
      </c>
      <c r="AB21" s="38">
        <v>84</v>
      </c>
      <c r="AC21" s="38">
        <v>111.08000000000001</v>
      </c>
      <c r="AD21" s="38">
        <v>416</v>
      </c>
      <c r="AE21" s="38">
        <v>1974.69</v>
      </c>
      <c r="AF21" s="38">
        <v>0</v>
      </c>
      <c r="AG21" s="38">
        <v>0</v>
      </c>
      <c r="AH21" s="38">
        <v>0</v>
      </c>
      <c r="AI21" s="38">
        <v>0</v>
      </c>
      <c r="AJ21" s="38">
        <v>2270</v>
      </c>
      <c r="AK21" s="38">
        <v>782.39</v>
      </c>
      <c r="AL21" s="39">
        <v>54066</v>
      </c>
      <c r="AM21" s="39">
        <v>50365.490000000005</v>
      </c>
      <c r="AN21" s="38">
        <v>25130</v>
      </c>
      <c r="AO21" s="38">
        <v>17235.7</v>
      </c>
      <c r="AP21" s="38">
        <v>84</v>
      </c>
      <c r="AQ21" s="38">
        <v>55.55</v>
      </c>
      <c r="AR21" s="38">
        <v>2</v>
      </c>
      <c r="AS21" s="38">
        <v>63.629999999999995</v>
      </c>
      <c r="AT21" s="38">
        <v>120</v>
      </c>
      <c r="AU21" s="38">
        <v>930.24</v>
      </c>
      <c r="AV21" s="38">
        <v>579</v>
      </c>
      <c r="AW21" s="38">
        <v>2403.7200000000003</v>
      </c>
      <c r="AX21" s="38">
        <v>3032</v>
      </c>
      <c r="AY21" s="38">
        <v>9213.1</v>
      </c>
      <c r="AZ21" s="39">
        <v>3817</v>
      </c>
      <c r="BA21" s="39">
        <v>12666.240000000002</v>
      </c>
      <c r="BB21" s="39">
        <v>57883</v>
      </c>
      <c r="BC21" s="39">
        <v>63031.73000000001</v>
      </c>
    </row>
    <row r="22" spans="1:55" ht="12.75" customHeight="1" x14ac:dyDescent="0.25">
      <c r="A22" s="35">
        <v>13</v>
      </c>
      <c r="B22" s="36" t="s">
        <v>95</v>
      </c>
      <c r="C22" s="37">
        <v>216911</v>
      </c>
      <c r="D22" s="37">
        <v>186907.93</v>
      </c>
      <c r="E22" s="38">
        <v>214775</v>
      </c>
      <c r="F22" s="38">
        <v>174214.19999999998</v>
      </c>
      <c r="G22" s="38">
        <v>60</v>
      </c>
      <c r="H22" s="38">
        <v>369</v>
      </c>
      <c r="I22" s="38">
        <v>2076</v>
      </c>
      <c r="J22" s="38">
        <v>12324.730000000001</v>
      </c>
      <c r="K22" s="38">
        <v>0</v>
      </c>
      <c r="L22" s="38">
        <v>0</v>
      </c>
      <c r="M22" s="39">
        <v>0</v>
      </c>
      <c r="N22" s="37">
        <v>6047</v>
      </c>
      <c r="O22" s="37">
        <v>88220.55</v>
      </c>
      <c r="P22" s="38">
        <v>5183</v>
      </c>
      <c r="Q22" s="38">
        <v>34648.46</v>
      </c>
      <c r="R22" s="38">
        <v>716</v>
      </c>
      <c r="S22" s="38">
        <v>39919.380000000005</v>
      </c>
      <c r="T22" s="38">
        <v>36</v>
      </c>
      <c r="U22" s="38">
        <v>13234.439999999999</v>
      </c>
      <c r="V22" s="38">
        <v>37</v>
      </c>
      <c r="W22" s="38">
        <v>175</v>
      </c>
      <c r="X22" s="38">
        <v>75</v>
      </c>
      <c r="Y22" s="38">
        <v>243.26999999999998</v>
      </c>
      <c r="Z22" s="38">
        <v>0</v>
      </c>
      <c r="AA22" s="38">
        <v>0</v>
      </c>
      <c r="AB22" s="38">
        <v>662</v>
      </c>
      <c r="AC22" s="38">
        <v>905.05</v>
      </c>
      <c r="AD22" s="38">
        <v>3055</v>
      </c>
      <c r="AE22" s="38">
        <v>13915.63</v>
      </c>
      <c r="AF22" s="38">
        <v>207</v>
      </c>
      <c r="AG22" s="38">
        <v>83.19</v>
      </c>
      <c r="AH22" s="38">
        <v>1</v>
      </c>
      <c r="AI22" s="38">
        <v>15</v>
      </c>
      <c r="AJ22" s="38">
        <v>31044</v>
      </c>
      <c r="AK22" s="38">
        <v>10681.639999999998</v>
      </c>
      <c r="AL22" s="39">
        <v>257927</v>
      </c>
      <c r="AM22" s="39">
        <v>300728.99</v>
      </c>
      <c r="AN22" s="38">
        <v>79670</v>
      </c>
      <c r="AO22" s="38">
        <v>66918.12999999999</v>
      </c>
      <c r="AP22" s="38">
        <v>135</v>
      </c>
      <c r="AQ22" s="38">
        <v>73.989999999999995</v>
      </c>
      <c r="AR22" s="38">
        <v>27</v>
      </c>
      <c r="AS22" s="38">
        <v>374.28</v>
      </c>
      <c r="AT22" s="38">
        <v>598</v>
      </c>
      <c r="AU22" s="38">
        <v>7718.2499999999991</v>
      </c>
      <c r="AV22" s="38">
        <v>4783</v>
      </c>
      <c r="AW22" s="38">
        <v>15370.039999999999</v>
      </c>
      <c r="AX22" s="38">
        <v>29343</v>
      </c>
      <c r="AY22" s="38">
        <v>83641.750000000015</v>
      </c>
      <c r="AZ22" s="39">
        <v>34886</v>
      </c>
      <c r="BA22" s="39">
        <v>107178.31000000001</v>
      </c>
      <c r="BB22" s="39">
        <v>292813</v>
      </c>
      <c r="BC22" s="39">
        <v>407907.3</v>
      </c>
    </row>
    <row r="23" spans="1:55" ht="12.75" customHeight="1" x14ac:dyDescent="0.25">
      <c r="A23" s="35">
        <v>14</v>
      </c>
      <c r="B23" s="36" t="s">
        <v>96</v>
      </c>
      <c r="C23" s="37">
        <v>80737</v>
      </c>
      <c r="D23" s="37">
        <v>71923.98000000001</v>
      </c>
      <c r="E23" s="38">
        <v>80484</v>
      </c>
      <c r="F23" s="38">
        <v>64903.110000000008</v>
      </c>
      <c r="G23" s="38">
        <v>12</v>
      </c>
      <c r="H23" s="38">
        <v>866.4</v>
      </c>
      <c r="I23" s="38">
        <v>241</v>
      </c>
      <c r="J23" s="38">
        <v>6154.47</v>
      </c>
      <c r="K23" s="38">
        <v>0</v>
      </c>
      <c r="L23" s="38">
        <v>0</v>
      </c>
      <c r="M23" s="39">
        <v>0</v>
      </c>
      <c r="N23" s="37">
        <v>3146</v>
      </c>
      <c r="O23" s="37">
        <v>30155.931</v>
      </c>
      <c r="P23" s="38">
        <v>2345</v>
      </c>
      <c r="Q23" s="38">
        <v>13264.800999999999</v>
      </c>
      <c r="R23" s="38">
        <v>210</v>
      </c>
      <c r="S23" s="38">
        <v>11770.859999999999</v>
      </c>
      <c r="T23" s="38">
        <v>17</v>
      </c>
      <c r="U23" s="38">
        <v>4817.8600000000006</v>
      </c>
      <c r="V23" s="38">
        <v>6</v>
      </c>
      <c r="W23" s="38">
        <v>41</v>
      </c>
      <c r="X23" s="38">
        <v>568</v>
      </c>
      <c r="Y23" s="38">
        <v>261.41000000000003</v>
      </c>
      <c r="Z23" s="38">
        <v>0</v>
      </c>
      <c r="AA23" s="38">
        <v>0</v>
      </c>
      <c r="AB23" s="38">
        <v>261</v>
      </c>
      <c r="AC23" s="38">
        <v>328.48</v>
      </c>
      <c r="AD23" s="38">
        <v>1175</v>
      </c>
      <c r="AE23" s="38">
        <v>2747.98</v>
      </c>
      <c r="AF23" s="38">
        <v>1</v>
      </c>
      <c r="AG23" s="38">
        <v>2.5</v>
      </c>
      <c r="AH23" s="38">
        <v>0</v>
      </c>
      <c r="AI23" s="38">
        <v>0</v>
      </c>
      <c r="AJ23" s="38">
        <v>4774</v>
      </c>
      <c r="AK23" s="38">
        <v>1534.9099999999999</v>
      </c>
      <c r="AL23" s="39">
        <v>90094</v>
      </c>
      <c r="AM23" s="39">
        <v>106693.781</v>
      </c>
      <c r="AN23" s="38">
        <v>54020</v>
      </c>
      <c r="AO23" s="38">
        <v>33934.01</v>
      </c>
      <c r="AP23" s="38">
        <v>71</v>
      </c>
      <c r="AQ23" s="38">
        <v>72.290000000000006</v>
      </c>
      <c r="AR23" s="38">
        <v>6</v>
      </c>
      <c r="AS23" s="38">
        <v>84.92</v>
      </c>
      <c r="AT23" s="38">
        <v>230</v>
      </c>
      <c r="AU23" s="38">
        <v>1763.02</v>
      </c>
      <c r="AV23" s="38">
        <v>1647</v>
      </c>
      <c r="AW23" s="38">
        <v>7590.96</v>
      </c>
      <c r="AX23" s="38">
        <v>8609</v>
      </c>
      <c r="AY23" s="38">
        <v>42374.299999999988</v>
      </c>
      <c r="AZ23" s="39">
        <v>10563</v>
      </c>
      <c r="BA23" s="39">
        <v>51885.489999999991</v>
      </c>
      <c r="BB23" s="39">
        <v>100657</v>
      </c>
      <c r="BC23" s="39">
        <v>158579.27100000001</v>
      </c>
    </row>
    <row r="24" spans="1:55" ht="12.75" customHeight="1" x14ac:dyDescent="0.25">
      <c r="A24" s="35">
        <v>15</v>
      </c>
      <c r="B24" s="36" t="s">
        <v>97</v>
      </c>
      <c r="C24" s="37">
        <v>152018</v>
      </c>
      <c r="D24" s="37">
        <v>194346.2</v>
      </c>
      <c r="E24" s="38">
        <v>149659</v>
      </c>
      <c r="F24" s="38">
        <v>163289.35000000003</v>
      </c>
      <c r="G24" s="38">
        <v>25</v>
      </c>
      <c r="H24" s="38">
        <v>5422.7699999999995</v>
      </c>
      <c r="I24" s="38">
        <v>2334</v>
      </c>
      <c r="J24" s="38">
        <v>25634.080000000002</v>
      </c>
      <c r="K24" s="38">
        <v>0</v>
      </c>
      <c r="L24" s="38">
        <v>0</v>
      </c>
      <c r="M24" s="39">
        <v>0</v>
      </c>
      <c r="N24" s="37">
        <v>13401</v>
      </c>
      <c r="O24" s="37">
        <v>220423.71000000002</v>
      </c>
      <c r="P24" s="38">
        <v>11711</v>
      </c>
      <c r="Q24" s="38">
        <v>67913.520000000019</v>
      </c>
      <c r="R24" s="38">
        <v>1356</v>
      </c>
      <c r="S24" s="38">
        <v>72580.800000000003</v>
      </c>
      <c r="T24" s="38">
        <v>187</v>
      </c>
      <c r="U24" s="38">
        <v>43038.81</v>
      </c>
      <c r="V24" s="38">
        <v>16</v>
      </c>
      <c r="W24" s="38">
        <v>439.98</v>
      </c>
      <c r="X24" s="38">
        <v>131</v>
      </c>
      <c r="Y24" s="38">
        <v>36450.6</v>
      </c>
      <c r="Z24" s="38">
        <v>1</v>
      </c>
      <c r="AA24" s="38">
        <v>610.66</v>
      </c>
      <c r="AB24" s="38">
        <v>1530</v>
      </c>
      <c r="AC24" s="38">
        <v>1569.1499999999999</v>
      </c>
      <c r="AD24" s="38">
        <v>2633</v>
      </c>
      <c r="AE24" s="38">
        <v>12224.039999999997</v>
      </c>
      <c r="AF24" s="38">
        <v>3</v>
      </c>
      <c r="AG24" s="38">
        <v>4.3899999999999997</v>
      </c>
      <c r="AH24" s="38">
        <v>1</v>
      </c>
      <c r="AI24" s="38">
        <v>7.65</v>
      </c>
      <c r="AJ24" s="38">
        <v>25331</v>
      </c>
      <c r="AK24" s="38">
        <v>42717.299999999996</v>
      </c>
      <c r="AL24" s="39">
        <v>194918</v>
      </c>
      <c r="AM24" s="39">
        <v>471903.10000000003</v>
      </c>
      <c r="AN24" s="38">
        <v>74003</v>
      </c>
      <c r="AO24" s="38">
        <v>58151.68</v>
      </c>
      <c r="AP24" s="38">
        <v>302</v>
      </c>
      <c r="AQ24" s="38">
        <v>650.43000000000006</v>
      </c>
      <c r="AR24" s="38">
        <v>45</v>
      </c>
      <c r="AS24" s="38">
        <v>1167.73</v>
      </c>
      <c r="AT24" s="38">
        <v>1251</v>
      </c>
      <c r="AU24" s="38">
        <v>18502.54</v>
      </c>
      <c r="AV24" s="38">
        <v>7674</v>
      </c>
      <c r="AW24" s="38">
        <v>32636.759999999995</v>
      </c>
      <c r="AX24" s="38">
        <v>48988</v>
      </c>
      <c r="AY24" s="38">
        <v>436252.15999999992</v>
      </c>
      <c r="AZ24" s="39">
        <v>58260</v>
      </c>
      <c r="BA24" s="39">
        <v>489209.61999999988</v>
      </c>
      <c r="BB24" s="39">
        <v>253178</v>
      </c>
      <c r="BC24" s="39">
        <v>961112.72</v>
      </c>
    </row>
    <row r="25" spans="1:55" ht="12.75" customHeight="1" x14ac:dyDescent="0.25">
      <c r="A25" s="35">
        <v>16</v>
      </c>
      <c r="B25" s="36" t="s">
        <v>98</v>
      </c>
      <c r="C25" s="37">
        <v>215532</v>
      </c>
      <c r="D25" s="37">
        <v>173373.87</v>
      </c>
      <c r="E25" s="38">
        <v>214998</v>
      </c>
      <c r="F25" s="38">
        <v>131115.76</v>
      </c>
      <c r="G25" s="38">
        <v>6</v>
      </c>
      <c r="H25" s="38">
        <v>85.68</v>
      </c>
      <c r="I25" s="38">
        <v>528</v>
      </c>
      <c r="J25" s="38">
        <v>42172.43</v>
      </c>
      <c r="K25" s="38">
        <v>0</v>
      </c>
      <c r="L25" s="38">
        <v>0</v>
      </c>
      <c r="M25" s="39">
        <v>0</v>
      </c>
      <c r="N25" s="37">
        <v>4575</v>
      </c>
      <c r="O25" s="37">
        <v>69658.690000000017</v>
      </c>
      <c r="P25" s="38">
        <v>3500</v>
      </c>
      <c r="Q25" s="38">
        <v>34659.870000000003</v>
      </c>
      <c r="R25" s="38">
        <v>409</v>
      </c>
      <c r="S25" s="38">
        <v>25478.450000000008</v>
      </c>
      <c r="T25" s="38">
        <v>26</v>
      </c>
      <c r="U25" s="38">
        <v>8338</v>
      </c>
      <c r="V25" s="38">
        <v>20</v>
      </c>
      <c r="W25" s="38">
        <v>879.99</v>
      </c>
      <c r="X25" s="38">
        <v>620</v>
      </c>
      <c r="Y25" s="38">
        <v>302.38000000000005</v>
      </c>
      <c r="Z25" s="38">
        <v>0</v>
      </c>
      <c r="AA25" s="38">
        <v>0</v>
      </c>
      <c r="AB25" s="38">
        <v>424</v>
      </c>
      <c r="AC25" s="38">
        <v>547.06000000000006</v>
      </c>
      <c r="AD25" s="38">
        <v>1125</v>
      </c>
      <c r="AE25" s="38">
        <v>5561.6999999999989</v>
      </c>
      <c r="AF25" s="38">
        <v>0</v>
      </c>
      <c r="AG25" s="38">
        <v>0</v>
      </c>
      <c r="AH25" s="38">
        <v>0</v>
      </c>
      <c r="AI25" s="38">
        <v>0</v>
      </c>
      <c r="AJ25" s="38">
        <v>18260</v>
      </c>
      <c r="AK25" s="38">
        <v>6825.69</v>
      </c>
      <c r="AL25" s="39">
        <v>239916</v>
      </c>
      <c r="AM25" s="39">
        <v>255967.01</v>
      </c>
      <c r="AN25" s="38">
        <v>48645</v>
      </c>
      <c r="AO25" s="38">
        <v>35194.559999999998</v>
      </c>
      <c r="AP25" s="38">
        <v>103</v>
      </c>
      <c r="AQ25" s="38">
        <v>77.5</v>
      </c>
      <c r="AR25" s="38">
        <v>7</v>
      </c>
      <c r="AS25" s="38">
        <v>102.15</v>
      </c>
      <c r="AT25" s="38">
        <v>537</v>
      </c>
      <c r="AU25" s="38">
        <v>5470.3499999999995</v>
      </c>
      <c r="AV25" s="38">
        <v>2731</v>
      </c>
      <c r="AW25" s="38">
        <v>13311.47</v>
      </c>
      <c r="AX25" s="38">
        <v>16078</v>
      </c>
      <c r="AY25" s="38">
        <v>48310.710000000006</v>
      </c>
      <c r="AZ25" s="39">
        <v>19456</v>
      </c>
      <c r="BA25" s="39">
        <v>67272.180000000008</v>
      </c>
      <c r="BB25" s="39">
        <v>259372</v>
      </c>
      <c r="BC25" s="39">
        <v>323239.19</v>
      </c>
    </row>
    <row r="26" spans="1:55" ht="12.75" customHeight="1" x14ac:dyDescent="0.25">
      <c r="A26" s="35">
        <v>17</v>
      </c>
      <c r="B26" s="36" t="s">
        <v>99</v>
      </c>
      <c r="C26" s="37">
        <v>1854</v>
      </c>
      <c r="D26" s="37">
        <v>1202314.5</v>
      </c>
      <c r="E26" s="38">
        <v>776</v>
      </c>
      <c r="F26" s="38">
        <v>470723.25</v>
      </c>
      <c r="G26" s="38">
        <v>53</v>
      </c>
      <c r="H26" s="38">
        <v>22001.09</v>
      </c>
      <c r="I26" s="38">
        <v>1025</v>
      </c>
      <c r="J26" s="38">
        <v>709590.15999999992</v>
      </c>
      <c r="K26" s="38">
        <v>0</v>
      </c>
      <c r="L26" s="38">
        <v>0</v>
      </c>
      <c r="M26" s="39">
        <v>0</v>
      </c>
      <c r="N26" s="37">
        <v>50698</v>
      </c>
      <c r="O26" s="37">
        <v>4021862.7200000007</v>
      </c>
      <c r="P26" s="38">
        <v>14531</v>
      </c>
      <c r="Q26" s="38">
        <v>1213659.5500000005</v>
      </c>
      <c r="R26" s="38">
        <v>21877</v>
      </c>
      <c r="S26" s="38">
        <v>1487113.7599999998</v>
      </c>
      <c r="T26" s="38">
        <v>14193</v>
      </c>
      <c r="U26" s="38">
        <v>1303187.74</v>
      </c>
      <c r="V26" s="38">
        <v>26</v>
      </c>
      <c r="W26" s="38">
        <v>1254.5999999999999</v>
      </c>
      <c r="X26" s="38">
        <v>71</v>
      </c>
      <c r="Y26" s="38">
        <v>16647.07</v>
      </c>
      <c r="Z26" s="38">
        <v>279</v>
      </c>
      <c r="AA26" s="38">
        <v>315397.01</v>
      </c>
      <c r="AB26" s="38">
        <v>1250</v>
      </c>
      <c r="AC26" s="38">
        <v>4733.5499999999993</v>
      </c>
      <c r="AD26" s="38">
        <v>9397</v>
      </c>
      <c r="AE26" s="38">
        <v>171548.09</v>
      </c>
      <c r="AF26" s="38">
        <v>5</v>
      </c>
      <c r="AG26" s="38">
        <v>174.7</v>
      </c>
      <c r="AH26" s="38">
        <v>13</v>
      </c>
      <c r="AI26" s="38">
        <v>1830.98</v>
      </c>
      <c r="AJ26" s="38">
        <v>18774</v>
      </c>
      <c r="AK26" s="38">
        <v>97168.529999999984</v>
      </c>
      <c r="AL26" s="39">
        <v>82270</v>
      </c>
      <c r="AM26" s="39">
        <v>5815030.080000001</v>
      </c>
      <c r="AN26" s="38">
        <v>18083</v>
      </c>
      <c r="AO26" s="38">
        <v>525065</v>
      </c>
      <c r="AP26" s="38">
        <v>617</v>
      </c>
      <c r="AQ26" s="38">
        <v>571266.03</v>
      </c>
      <c r="AR26" s="38">
        <v>398</v>
      </c>
      <c r="AS26" s="38">
        <v>8414.1299999999992</v>
      </c>
      <c r="AT26" s="38">
        <v>15340</v>
      </c>
      <c r="AU26" s="38">
        <v>987532.21</v>
      </c>
      <c r="AV26" s="38">
        <v>4101662</v>
      </c>
      <c r="AW26" s="38">
        <v>3779420.66</v>
      </c>
      <c r="AX26" s="38">
        <v>4066254</v>
      </c>
      <c r="AY26" s="38">
        <v>49343319.139999993</v>
      </c>
      <c r="AZ26" s="39">
        <v>8184271</v>
      </c>
      <c r="BA26" s="39">
        <v>54689952.169999994</v>
      </c>
      <c r="BB26" s="39">
        <v>8266541</v>
      </c>
      <c r="BC26" s="39">
        <v>60504982.249999993</v>
      </c>
    </row>
    <row r="27" spans="1:55" ht="12.75" customHeight="1" x14ac:dyDescent="0.25">
      <c r="A27" s="35">
        <v>18</v>
      </c>
      <c r="B27" s="36" t="s">
        <v>100</v>
      </c>
      <c r="C27" s="37">
        <v>8537</v>
      </c>
      <c r="D27" s="37">
        <v>83831.100000000006</v>
      </c>
      <c r="E27" s="38">
        <v>7871</v>
      </c>
      <c r="F27" s="38">
        <v>34792.46</v>
      </c>
      <c r="G27" s="38">
        <v>23</v>
      </c>
      <c r="H27" s="38">
        <v>279.42</v>
      </c>
      <c r="I27" s="38">
        <v>643</v>
      </c>
      <c r="J27" s="38">
        <v>48759.22</v>
      </c>
      <c r="K27" s="38">
        <v>0</v>
      </c>
      <c r="L27" s="38">
        <v>0</v>
      </c>
      <c r="M27" s="39">
        <v>0</v>
      </c>
      <c r="N27" s="37">
        <v>32365</v>
      </c>
      <c r="O27" s="37">
        <v>1745560.62</v>
      </c>
      <c r="P27" s="38">
        <v>15170</v>
      </c>
      <c r="Q27" s="38">
        <v>420719.09000000014</v>
      </c>
      <c r="R27" s="38">
        <v>10233</v>
      </c>
      <c r="S27" s="38">
        <v>692963.77</v>
      </c>
      <c r="T27" s="38">
        <v>6211</v>
      </c>
      <c r="U27" s="38">
        <v>605983.33000000007</v>
      </c>
      <c r="V27" s="38">
        <v>38</v>
      </c>
      <c r="W27" s="38">
        <v>507.49</v>
      </c>
      <c r="X27" s="38">
        <v>713</v>
      </c>
      <c r="Y27" s="38">
        <v>25386.94</v>
      </c>
      <c r="Z27" s="38">
        <v>103</v>
      </c>
      <c r="AA27" s="38">
        <v>131321.32</v>
      </c>
      <c r="AB27" s="38">
        <v>3777</v>
      </c>
      <c r="AC27" s="38">
        <v>13040.419999999998</v>
      </c>
      <c r="AD27" s="38">
        <v>11267</v>
      </c>
      <c r="AE27" s="38">
        <v>80798.900000000009</v>
      </c>
      <c r="AF27" s="38">
        <v>1</v>
      </c>
      <c r="AG27" s="38">
        <v>0</v>
      </c>
      <c r="AH27" s="38">
        <v>3</v>
      </c>
      <c r="AI27" s="38">
        <v>59.19</v>
      </c>
      <c r="AJ27" s="38">
        <v>16348</v>
      </c>
      <c r="AK27" s="38">
        <v>13459</v>
      </c>
      <c r="AL27" s="39">
        <v>72401</v>
      </c>
      <c r="AM27" s="39">
        <v>2068070.55</v>
      </c>
      <c r="AN27" s="38">
        <v>25208</v>
      </c>
      <c r="AO27" s="38">
        <v>60293.22</v>
      </c>
      <c r="AP27" s="38">
        <v>35</v>
      </c>
      <c r="AQ27" s="38">
        <v>135.13</v>
      </c>
      <c r="AR27" s="38">
        <v>605</v>
      </c>
      <c r="AS27" s="38">
        <v>17046.089999999997</v>
      </c>
      <c r="AT27" s="38">
        <v>12386</v>
      </c>
      <c r="AU27" s="38">
        <v>514742.48</v>
      </c>
      <c r="AV27" s="38">
        <v>40062</v>
      </c>
      <c r="AW27" s="38">
        <v>289502.44</v>
      </c>
      <c r="AX27" s="38">
        <v>578536</v>
      </c>
      <c r="AY27" s="38">
        <v>9244441.2899999991</v>
      </c>
      <c r="AZ27" s="39">
        <v>631624</v>
      </c>
      <c r="BA27" s="39">
        <v>10065867.43</v>
      </c>
      <c r="BB27" s="39">
        <v>704025</v>
      </c>
      <c r="BC27" s="39">
        <v>12133937.98</v>
      </c>
    </row>
    <row r="28" spans="1:55" ht="12.75" customHeight="1" x14ac:dyDescent="0.25">
      <c r="A28" s="35">
        <v>19</v>
      </c>
      <c r="B28" s="36" t="s">
        <v>101</v>
      </c>
      <c r="C28" s="37">
        <v>103576</v>
      </c>
      <c r="D28" s="37">
        <v>180266.02999999997</v>
      </c>
      <c r="E28" s="38">
        <v>96987</v>
      </c>
      <c r="F28" s="38">
        <v>86584.479999999981</v>
      </c>
      <c r="G28" s="38">
        <v>68</v>
      </c>
      <c r="H28" s="38">
        <v>20792.789999999997</v>
      </c>
      <c r="I28" s="38">
        <v>6521</v>
      </c>
      <c r="J28" s="38">
        <v>72888.760000000009</v>
      </c>
      <c r="K28" s="38">
        <v>0</v>
      </c>
      <c r="L28" s="38">
        <v>0</v>
      </c>
      <c r="M28" s="39">
        <v>0</v>
      </c>
      <c r="N28" s="37">
        <v>51372</v>
      </c>
      <c r="O28" s="37">
        <v>411061.29</v>
      </c>
      <c r="P28" s="38">
        <v>47615</v>
      </c>
      <c r="Q28" s="38">
        <v>138262.68</v>
      </c>
      <c r="R28" s="38">
        <v>2941</v>
      </c>
      <c r="S28" s="38">
        <v>177837.66999999995</v>
      </c>
      <c r="T28" s="38">
        <v>642</v>
      </c>
      <c r="U28" s="38">
        <v>92882.61</v>
      </c>
      <c r="V28" s="38">
        <v>92</v>
      </c>
      <c r="W28" s="38">
        <v>309.3</v>
      </c>
      <c r="X28" s="38">
        <v>82</v>
      </c>
      <c r="Y28" s="38">
        <v>1769.03</v>
      </c>
      <c r="Z28" s="38">
        <v>2</v>
      </c>
      <c r="AA28" s="38">
        <v>1650</v>
      </c>
      <c r="AB28" s="38">
        <v>2420</v>
      </c>
      <c r="AC28" s="38">
        <v>4617.0700000000015</v>
      </c>
      <c r="AD28" s="38">
        <v>8408</v>
      </c>
      <c r="AE28" s="38">
        <v>31378.43</v>
      </c>
      <c r="AF28" s="38">
        <v>4</v>
      </c>
      <c r="AG28" s="38">
        <v>25</v>
      </c>
      <c r="AH28" s="38">
        <v>3</v>
      </c>
      <c r="AI28" s="38">
        <v>22</v>
      </c>
      <c r="AJ28" s="38">
        <v>35136</v>
      </c>
      <c r="AK28" s="38">
        <v>14970.540000000003</v>
      </c>
      <c r="AL28" s="39">
        <v>200921</v>
      </c>
      <c r="AM28" s="39">
        <v>643990.36</v>
      </c>
      <c r="AN28" s="38">
        <v>144374</v>
      </c>
      <c r="AO28" s="38">
        <v>96148.289999999979</v>
      </c>
      <c r="AP28" s="38">
        <v>70</v>
      </c>
      <c r="AQ28" s="38">
        <v>35.550000000000004</v>
      </c>
      <c r="AR28" s="38">
        <v>201</v>
      </c>
      <c r="AS28" s="38">
        <v>3171.13</v>
      </c>
      <c r="AT28" s="38">
        <v>3905</v>
      </c>
      <c r="AU28" s="38">
        <v>111709.65999999997</v>
      </c>
      <c r="AV28" s="38">
        <v>18163</v>
      </c>
      <c r="AW28" s="38">
        <v>72553.119999999995</v>
      </c>
      <c r="AX28" s="38">
        <v>109818</v>
      </c>
      <c r="AY28" s="38">
        <v>1086658.71</v>
      </c>
      <c r="AZ28" s="39">
        <v>132157</v>
      </c>
      <c r="BA28" s="39">
        <v>1274128.17</v>
      </c>
      <c r="BB28" s="39">
        <v>333078</v>
      </c>
      <c r="BC28" s="39">
        <v>1918118.5299999998</v>
      </c>
    </row>
    <row r="29" spans="1:55" ht="12.75" customHeight="1" x14ac:dyDescent="0.25">
      <c r="A29" s="35">
        <v>20</v>
      </c>
      <c r="B29" s="36" t="s">
        <v>102</v>
      </c>
      <c r="C29" s="37">
        <v>163493</v>
      </c>
      <c r="D29" s="37">
        <v>168600.55</v>
      </c>
      <c r="E29" s="38">
        <v>163006</v>
      </c>
      <c r="F29" s="38">
        <v>130805.97</v>
      </c>
      <c r="G29" s="38">
        <v>17</v>
      </c>
      <c r="H29" s="38">
        <v>311.06</v>
      </c>
      <c r="I29" s="38">
        <v>470</v>
      </c>
      <c r="J29" s="38">
        <v>37483.519999999997</v>
      </c>
      <c r="K29" s="38">
        <v>0</v>
      </c>
      <c r="L29" s="38">
        <v>0</v>
      </c>
      <c r="M29" s="39">
        <v>0</v>
      </c>
      <c r="N29" s="37">
        <v>6719</v>
      </c>
      <c r="O29" s="37">
        <v>62195.470000000008</v>
      </c>
      <c r="P29" s="38">
        <v>3934</v>
      </c>
      <c r="Q29" s="38">
        <v>34394.44</v>
      </c>
      <c r="R29" s="38">
        <v>575</v>
      </c>
      <c r="S29" s="38">
        <v>18178.38</v>
      </c>
      <c r="T29" s="38">
        <v>21</v>
      </c>
      <c r="U29" s="38">
        <v>8536.4599999999991</v>
      </c>
      <c r="V29" s="38">
        <v>8</v>
      </c>
      <c r="W29" s="38">
        <v>44.05</v>
      </c>
      <c r="X29" s="38">
        <v>2181</v>
      </c>
      <c r="Y29" s="38">
        <v>1042.1400000000001</v>
      </c>
      <c r="Z29" s="38">
        <v>0</v>
      </c>
      <c r="AA29" s="38">
        <v>0</v>
      </c>
      <c r="AB29" s="38">
        <v>463</v>
      </c>
      <c r="AC29" s="38">
        <v>577.84</v>
      </c>
      <c r="AD29" s="38">
        <v>1485</v>
      </c>
      <c r="AE29" s="38">
        <v>7378.5199999999995</v>
      </c>
      <c r="AF29" s="38">
        <v>0</v>
      </c>
      <c r="AG29" s="38">
        <v>0</v>
      </c>
      <c r="AH29" s="38">
        <v>1</v>
      </c>
      <c r="AI29" s="38">
        <v>0.04</v>
      </c>
      <c r="AJ29" s="38">
        <v>11165</v>
      </c>
      <c r="AK29" s="38">
        <v>4119.2400000000007</v>
      </c>
      <c r="AL29" s="39">
        <v>183326</v>
      </c>
      <c r="AM29" s="39">
        <v>242871.65999999997</v>
      </c>
      <c r="AN29" s="38">
        <v>101655</v>
      </c>
      <c r="AO29" s="38">
        <v>62768.94</v>
      </c>
      <c r="AP29" s="38">
        <v>131</v>
      </c>
      <c r="AQ29" s="38">
        <v>130.41</v>
      </c>
      <c r="AR29" s="38">
        <v>7</v>
      </c>
      <c r="AS29" s="38">
        <v>95.85</v>
      </c>
      <c r="AT29" s="38">
        <v>563</v>
      </c>
      <c r="AU29" s="38">
        <v>5845.5099999999984</v>
      </c>
      <c r="AV29" s="38">
        <v>4120</v>
      </c>
      <c r="AW29" s="38">
        <v>15655.249999999998</v>
      </c>
      <c r="AX29" s="38">
        <v>17083</v>
      </c>
      <c r="AY29" s="38">
        <v>54689.819999999985</v>
      </c>
      <c r="AZ29" s="39">
        <v>21904</v>
      </c>
      <c r="BA29" s="39">
        <v>76416.839999999982</v>
      </c>
      <c r="BB29" s="39">
        <v>205230</v>
      </c>
      <c r="BC29" s="39">
        <v>319288.49999999994</v>
      </c>
    </row>
    <row r="30" spans="1:55" ht="12.75" customHeight="1" x14ac:dyDescent="0.25">
      <c r="A30" s="35">
        <v>21</v>
      </c>
      <c r="B30" s="36" t="s">
        <v>103</v>
      </c>
      <c r="C30" s="37">
        <v>24429</v>
      </c>
      <c r="D30" s="37">
        <v>31787.1</v>
      </c>
      <c r="E30" s="38">
        <v>24320</v>
      </c>
      <c r="F30" s="38">
        <v>30873.39</v>
      </c>
      <c r="G30" s="38">
        <v>0</v>
      </c>
      <c r="H30" s="38">
        <v>0</v>
      </c>
      <c r="I30" s="38">
        <v>109</v>
      </c>
      <c r="J30" s="38">
        <v>913.70999999999992</v>
      </c>
      <c r="K30" s="38">
        <v>0</v>
      </c>
      <c r="L30" s="38">
        <v>0</v>
      </c>
      <c r="M30" s="39">
        <v>0</v>
      </c>
      <c r="N30" s="37">
        <v>1092</v>
      </c>
      <c r="O30" s="37">
        <v>9545.9</v>
      </c>
      <c r="P30" s="38">
        <v>808</v>
      </c>
      <c r="Q30" s="38">
        <v>4941.6099999999997</v>
      </c>
      <c r="R30" s="38">
        <v>64</v>
      </c>
      <c r="S30" s="38">
        <v>3827.6799999999994</v>
      </c>
      <c r="T30" s="38">
        <v>21</v>
      </c>
      <c r="U30" s="38">
        <v>616.74</v>
      </c>
      <c r="V30" s="38">
        <v>15</v>
      </c>
      <c r="W30" s="38">
        <v>7</v>
      </c>
      <c r="X30" s="38">
        <v>184</v>
      </c>
      <c r="Y30" s="38">
        <v>152.87</v>
      </c>
      <c r="Z30" s="38">
        <v>0</v>
      </c>
      <c r="AA30" s="38">
        <v>0</v>
      </c>
      <c r="AB30" s="38">
        <v>77</v>
      </c>
      <c r="AC30" s="38">
        <v>123.56</v>
      </c>
      <c r="AD30" s="38">
        <v>641</v>
      </c>
      <c r="AE30" s="38">
        <v>3505.5699999999997</v>
      </c>
      <c r="AF30" s="38">
        <v>0</v>
      </c>
      <c r="AG30" s="38">
        <v>0</v>
      </c>
      <c r="AH30" s="38">
        <v>0</v>
      </c>
      <c r="AI30" s="38">
        <v>0</v>
      </c>
      <c r="AJ30" s="38">
        <v>814</v>
      </c>
      <c r="AK30" s="38">
        <v>160.79</v>
      </c>
      <c r="AL30" s="39">
        <v>27053</v>
      </c>
      <c r="AM30" s="39">
        <v>45122.92</v>
      </c>
      <c r="AN30" s="38">
        <v>14483</v>
      </c>
      <c r="AO30" s="38">
        <v>15876.61</v>
      </c>
      <c r="AP30" s="38">
        <v>42</v>
      </c>
      <c r="AQ30" s="38">
        <v>43.9</v>
      </c>
      <c r="AR30" s="38">
        <v>10</v>
      </c>
      <c r="AS30" s="38">
        <v>125.02</v>
      </c>
      <c r="AT30" s="38">
        <v>129</v>
      </c>
      <c r="AU30" s="38">
        <v>1837.8500000000004</v>
      </c>
      <c r="AV30" s="38">
        <v>1028</v>
      </c>
      <c r="AW30" s="38">
        <v>4873.29</v>
      </c>
      <c r="AX30" s="38">
        <v>3546</v>
      </c>
      <c r="AY30" s="38">
        <v>12698.77</v>
      </c>
      <c r="AZ30" s="39">
        <v>4755</v>
      </c>
      <c r="BA30" s="39">
        <v>19578.830000000002</v>
      </c>
      <c r="BB30" s="39">
        <v>31808</v>
      </c>
      <c r="BC30" s="39">
        <v>64701.75</v>
      </c>
    </row>
    <row r="31" spans="1:55" ht="12.75" customHeight="1" x14ac:dyDescent="0.25">
      <c r="A31" s="35">
        <v>22</v>
      </c>
      <c r="B31" s="36" t="s">
        <v>104</v>
      </c>
      <c r="C31" s="37">
        <v>190486</v>
      </c>
      <c r="D31" s="37">
        <v>291232.36</v>
      </c>
      <c r="E31" s="38">
        <v>189342</v>
      </c>
      <c r="F31" s="38">
        <v>227531.27999999994</v>
      </c>
      <c r="G31" s="38">
        <v>79</v>
      </c>
      <c r="H31" s="38">
        <v>2061.2600000000002</v>
      </c>
      <c r="I31" s="38">
        <v>1065</v>
      </c>
      <c r="J31" s="38">
        <v>61639.820000000007</v>
      </c>
      <c r="K31" s="38">
        <v>0</v>
      </c>
      <c r="L31" s="38">
        <v>0</v>
      </c>
      <c r="M31" s="39">
        <v>0</v>
      </c>
      <c r="N31" s="37">
        <v>12666</v>
      </c>
      <c r="O31" s="37">
        <v>257362.15000000002</v>
      </c>
      <c r="P31" s="38">
        <v>10122</v>
      </c>
      <c r="Q31" s="38">
        <v>88500.220000000016</v>
      </c>
      <c r="R31" s="38">
        <v>2030</v>
      </c>
      <c r="S31" s="38">
        <v>123829.12000000001</v>
      </c>
      <c r="T31" s="38">
        <v>366</v>
      </c>
      <c r="U31" s="38">
        <v>41780.720000000001</v>
      </c>
      <c r="V31" s="38">
        <v>31</v>
      </c>
      <c r="W31" s="38">
        <v>175.15</v>
      </c>
      <c r="X31" s="38">
        <v>117</v>
      </c>
      <c r="Y31" s="38">
        <v>3076.94</v>
      </c>
      <c r="Z31" s="38">
        <v>0</v>
      </c>
      <c r="AA31" s="38">
        <v>0</v>
      </c>
      <c r="AB31" s="38">
        <v>1653</v>
      </c>
      <c r="AC31" s="38">
        <v>2455.84</v>
      </c>
      <c r="AD31" s="38">
        <v>7635</v>
      </c>
      <c r="AE31" s="38">
        <v>43420.4</v>
      </c>
      <c r="AF31" s="38">
        <v>51</v>
      </c>
      <c r="AG31" s="38">
        <v>21.45</v>
      </c>
      <c r="AH31" s="38">
        <v>3</v>
      </c>
      <c r="AI31" s="38">
        <v>10.319999999999999</v>
      </c>
      <c r="AJ31" s="38">
        <v>42018</v>
      </c>
      <c r="AK31" s="38">
        <v>12979.2</v>
      </c>
      <c r="AL31" s="39">
        <v>254512</v>
      </c>
      <c r="AM31" s="39">
        <v>607481.71999999986</v>
      </c>
      <c r="AN31" s="38">
        <v>166743</v>
      </c>
      <c r="AO31" s="38">
        <v>135675.72999999998</v>
      </c>
      <c r="AP31" s="38">
        <v>291</v>
      </c>
      <c r="AQ31" s="38">
        <v>1254.71</v>
      </c>
      <c r="AR31" s="38">
        <v>97</v>
      </c>
      <c r="AS31" s="38">
        <v>1878.82</v>
      </c>
      <c r="AT31" s="38">
        <v>1825</v>
      </c>
      <c r="AU31" s="38">
        <v>30522.370000000003</v>
      </c>
      <c r="AV31" s="38">
        <v>10510</v>
      </c>
      <c r="AW31" s="38">
        <v>37194.53</v>
      </c>
      <c r="AX31" s="38">
        <v>94115</v>
      </c>
      <c r="AY31" s="38">
        <v>318465.84000000003</v>
      </c>
      <c r="AZ31" s="39">
        <v>106838</v>
      </c>
      <c r="BA31" s="39">
        <v>389316.27</v>
      </c>
      <c r="BB31" s="39">
        <v>361350</v>
      </c>
      <c r="BC31" s="39">
        <v>996797.98999999987</v>
      </c>
    </row>
    <row r="32" spans="1:55" ht="12.75" customHeight="1" x14ac:dyDescent="0.25">
      <c r="A32" s="35">
        <v>23</v>
      </c>
      <c r="B32" s="36" t="s">
        <v>105</v>
      </c>
      <c r="C32" s="37">
        <v>120944</v>
      </c>
      <c r="D32" s="37">
        <v>85807.030000000013</v>
      </c>
      <c r="E32" s="38">
        <v>120468</v>
      </c>
      <c r="F32" s="38">
        <v>84529.12000000001</v>
      </c>
      <c r="G32" s="38">
        <v>6</v>
      </c>
      <c r="H32" s="38">
        <v>79.319999999999993</v>
      </c>
      <c r="I32" s="38">
        <v>470</v>
      </c>
      <c r="J32" s="38">
        <v>1198.5899999999999</v>
      </c>
      <c r="K32" s="38">
        <v>0</v>
      </c>
      <c r="L32" s="38">
        <v>0</v>
      </c>
      <c r="M32" s="39">
        <v>0</v>
      </c>
      <c r="N32" s="37">
        <v>2684</v>
      </c>
      <c r="O32" s="37">
        <v>14565.98</v>
      </c>
      <c r="P32" s="38">
        <v>1862</v>
      </c>
      <c r="Q32" s="38">
        <v>8646.92</v>
      </c>
      <c r="R32" s="38">
        <v>221</v>
      </c>
      <c r="S32" s="38">
        <v>4077.8100000000004</v>
      </c>
      <c r="T32" s="38">
        <v>3</v>
      </c>
      <c r="U32" s="38">
        <v>1521</v>
      </c>
      <c r="V32" s="38">
        <v>2</v>
      </c>
      <c r="W32" s="38">
        <v>5</v>
      </c>
      <c r="X32" s="38">
        <v>596</v>
      </c>
      <c r="Y32" s="38">
        <v>315.25</v>
      </c>
      <c r="Z32" s="38">
        <v>0</v>
      </c>
      <c r="AA32" s="38">
        <v>0</v>
      </c>
      <c r="AB32" s="38">
        <v>234</v>
      </c>
      <c r="AC32" s="38">
        <v>303.71000000000004</v>
      </c>
      <c r="AD32" s="38">
        <v>459</v>
      </c>
      <c r="AE32" s="38">
        <v>2197.92</v>
      </c>
      <c r="AF32" s="38">
        <v>0</v>
      </c>
      <c r="AG32" s="38">
        <v>0</v>
      </c>
      <c r="AH32" s="38">
        <v>1</v>
      </c>
      <c r="AI32" s="38">
        <v>3</v>
      </c>
      <c r="AJ32" s="38">
        <v>4530</v>
      </c>
      <c r="AK32" s="38">
        <v>1723.19</v>
      </c>
      <c r="AL32" s="39">
        <v>128852</v>
      </c>
      <c r="AM32" s="39">
        <v>104600.83000000002</v>
      </c>
      <c r="AN32" s="38">
        <v>45313</v>
      </c>
      <c r="AO32" s="38">
        <v>36697.100000000006</v>
      </c>
      <c r="AP32" s="38">
        <v>28</v>
      </c>
      <c r="AQ32" s="38">
        <v>32.18</v>
      </c>
      <c r="AR32" s="38">
        <v>0</v>
      </c>
      <c r="AS32" s="38">
        <v>0</v>
      </c>
      <c r="AT32" s="38">
        <v>180</v>
      </c>
      <c r="AU32" s="38">
        <v>1562.3</v>
      </c>
      <c r="AV32" s="38">
        <v>1791</v>
      </c>
      <c r="AW32" s="38">
        <v>8777.3799999999992</v>
      </c>
      <c r="AX32" s="38">
        <v>8216</v>
      </c>
      <c r="AY32" s="38">
        <v>18122.269999999997</v>
      </c>
      <c r="AZ32" s="39">
        <v>10215</v>
      </c>
      <c r="BA32" s="39">
        <v>28494.129999999997</v>
      </c>
      <c r="BB32" s="39">
        <v>139067</v>
      </c>
      <c r="BC32" s="39">
        <v>133094.96000000002</v>
      </c>
    </row>
    <row r="33" spans="1:55" ht="12.75" customHeight="1" x14ac:dyDescent="0.25">
      <c r="A33" s="35">
        <v>24</v>
      </c>
      <c r="B33" s="36" t="s">
        <v>106</v>
      </c>
      <c r="C33" s="37">
        <v>3509</v>
      </c>
      <c r="D33" s="37">
        <v>7687.8799999999992</v>
      </c>
      <c r="E33" s="38">
        <v>3168</v>
      </c>
      <c r="F33" s="38">
        <v>6699.23</v>
      </c>
      <c r="G33" s="38">
        <v>14</v>
      </c>
      <c r="H33" s="38">
        <v>36.24</v>
      </c>
      <c r="I33" s="38">
        <v>327</v>
      </c>
      <c r="J33" s="38">
        <v>952.40999999999985</v>
      </c>
      <c r="K33" s="38">
        <v>0</v>
      </c>
      <c r="L33" s="38">
        <v>0</v>
      </c>
      <c r="M33" s="39">
        <v>0</v>
      </c>
      <c r="N33" s="37">
        <v>5661</v>
      </c>
      <c r="O33" s="37">
        <v>67181.149999999994</v>
      </c>
      <c r="P33" s="38">
        <v>4933</v>
      </c>
      <c r="Q33" s="38">
        <v>32143.14</v>
      </c>
      <c r="R33" s="38">
        <v>630</v>
      </c>
      <c r="S33" s="38">
        <v>30250.889999999996</v>
      </c>
      <c r="T33" s="38">
        <v>44</v>
      </c>
      <c r="U33" s="38">
        <v>4757</v>
      </c>
      <c r="V33" s="38">
        <v>43</v>
      </c>
      <c r="W33" s="38">
        <v>19</v>
      </c>
      <c r="X33" s="38">
        <v>11</v>
      </c>
      <c r="Y33" s="38">
        <v>11.120000000000001</v>
      </c>
      <c r="Z33" s="38">
        <v>0</v>
      </c>
      <c r="AA33" s="38">
        <v>0</v>
      </c>
      <c r="AB33" s="38">
        <v>467</v>
      </c>
      <c r="AC33" s="38">
        <v>1162.42</v>
      </c>
      <c r="AD33" s="38">
        <v>4104</v>
      </c>
      <c r="AE33" s="38">
        <v>31034.630000000005</v>
      </c>
      <c r="AF33" s="38">
        <v>5</v>
      </c>
      <c r="AG33" s="38">
        <v>13.170000000000002</v>
      </c>
      <c r="AH33" s="38">
        <v>0</v>
      </c>
      <c r="AI33" s="38">
        <v>0</v>
      </c>
      <c r="AJ33" s="38">
        <v>7300</v>
      </c>
      <c r="AK33" s="38">
        <v>1354.46</v>
      </c>
      <c r="AL33" s="39">
        <v>21046</v>
      </c>
      <c r="AM33" s="39">
        <v>108433.71</v>
      </c>
      <c r="AN33" s="38">
        <v>9261</v>
      </c>
      <c r="AO33" s="38">
        <v>10409.570000000003</v>
      </c>
      <c r="AP33" s="38">
        <v>3</v>
      </c>
      <c r="AQ33" s="38">
        <v>4.9000000000000004</v>
      </c>
      <c r="AR33" s="38">
        <v>46</v>
      </c>
      <c r="AS33" s="38">
        <v>705.42</v>
      </c>
      <c r="AT33" s="38">
        <v>2288</v>
      </c>
      <c r="AU33" s="38">
        <v>53557.96</v>
      </c>
      <c r="AV33" s="38">
        <v>9239</v>
      </c>
      <c r="AW33" s="38">
        <v>37782.769</v>
      </c>
      <c r="AX33" s="38">
        <v>60353</v>
      </c>
      <c r="AY33" s="38">
        <v>99378.110000000015</v>
      </c>
      <c r="AZ33" s="39">
        <v>71929</v>
      </c>
      <c r="BA33" s="39">
        <v>191429.15900000001</v>
      </c>
      <c r="BB33" s="39">
        <v>92975</v>
      </c>
      <c r="BC33" s="39">
        <v>299862.86900000001</v>
      </c>
    </row>
    <row r="34" spans="1:55" ht="12.75" customHeight="1" x14ac:dyDescent="0.25">
      <c r="A34" s="35">
        <v>25</v>
      </c>
      <c r="B34" s="36" t="s">
        <v>107</v>
      </c>
      <c r="C34" s="37">
        <v>149205</v>
      </c>
      <c r="D34" s="37">
        <v>98245.27</v>
      </c>
      <c r="E34" s="38">
        <v>148941</v>
      </c>
      <c r="F34" s="38">
        <v>86768.540000000008</v>
      </c>
      <c r="G34" s="38">
        <v>4</v>
      </c>
      <c r="H34" s="38">
        <v>51.22</v>
      </c>
      <c r="I34" s="38">
        <v>260</v>
      </c>
      <c r="J34" s="38">
        <v>11425.509999999998</v>
      </c>
      <c r="K34" s="38">
        <v>0</v>
      </c>
      <c r="L34" s="38">
        <v>0</v>
      </c>
      <c r="M34" s="39">
        <v>0</v>
      </c>
      <c r="N34" s="37">
        <v>3387</v>
      </c>
      <c r="O34" s="37">
        <v>26703.32</v>
      </c>
      <c r="P34" s="38">
        <v>2232</v>
      </c>
      <c r="Q34" s="38">
        <v>16742.78</v>
      </c>
      <c r="R34" s="38">
        <v>228</v>
      </c>
      <c r="S34" s="38">
        <v>9403.0500000000011</v>
      </c>
      <c r="T34" s="38">
        <v>13</v>
      </c>
      <c r="U34" s="38">
        <v>115.65</v>
      </c>
      <c r="V34" s="38">
        <v>5</v>
      </c>
      <c r="W34" s="38">
        <v>12.17</v>
      </c>
      <c r="X34" s="38">
        <v>909</v>
      </c>
      <c r="Y34" s="38">
        <v>429.66999999999996</v>
      </c>
      <c r="Z34" s="38">
        <v>0</v>
      </c>
      <c r="AA34" s="38">
        <v>0</v>
      </c>
      <c r="AB34" s="38">
        <v>267</v>
      </c>
      <c r="AC34" s="38">
        <v>295.22999999999996</v>
      </c>
      <c r="AD34" s="38">
        <v>599</v>
      </c>
      <c r="AE34" s="38">
        <v>2560.2699999999995</v>
      </c>
      <c r="AF34" s="38">
        <v>0</v>
      </c>
      <c r="AG34" s="38">
        <v>0</v>
      </c>
      <c r="AH34" s="38">
        <v>1</v>
      </c>
      <c r="AI34" s="38">
        <v>4</v>
      </c>
      <c r="AJ34" s="38">
        <v>3849</v>
      </c>
      <c r="AK34" s="38">
        <v>1250</v>
      </c>
      <c r="AL34" s="39">
        <v>157308</v>
      </c>
      <c r="AM34" s="39">
        <v>129058.09</v>
      </c>
      <c r="AN34" s="38">
        <v>38303</v>
      </c>
      <c r="AO34" s="38">
        <v>29257.31</v>
      </c>
      <c r="AP34" s="38">
        <v>302</v>
      </c>
      <c r="AQ34" s="38">
        <v>199.87</v>
      </c>
      <c r="AR34" s="38">
        <v>3</v>
      </c>
      <c r="AS34" s="38">
        <v>15.01</v>
      </c>
      <c r="AT34" s="38">
        <v>263</v>
      </c>
      <c r="AU34" s="38">
        <v>2382.5099999999998</v>
      </c>
      <c r="AV34" s="38">
        <v>1806</v>
      </c>
      <c r="AW34" s="38">
        <v>5807.6900000000005</v>
      </c>
      <c r="AX34" s="38">
        <v>7414</v>
      </c>
      <c r="AY34" s="38">
        <v>18328</v>
      </c>
      <c r="AZ34" s="39">
        <v>9788</v>
      </c>
      <c r="BA34" s="39">
        <v>26733.08</v>
      </c>
      <c r="BB34" s="39">
        <v>167096</v>
      </c>
      <c r="BC34" s="39">
        <v>155791.16999999998</v>
      </c>
    </row>
    <row r="35" spans="1:55" ht="12.75" customHeight="1" x14ac:dyDescent="0.25">
      <c r="A35" s="35">
        <v>26</v>
      </c>
      <c r="B35" s="36" t="s">
        <v>108</v>
      </c>
      <c r="C35" s="37">
        <v>278582</v>
      </c>
      <c r="D35" s="37">
        <v>556937.17999999993</v>
      </c>
      <c r="E35" s="38">
        <v>273816</v>
      </c>
      <c r="F35" s="38">
        <v>382818.10000000003</v>
      </c>
      <c r="G35" s="38">
        <v>196</v>
      </c>
      <c r="H35" s="38">
        <v>12435.41</v>
      </c>
      <c r="I35" s="38">
        <v>4570</v>
      </c>
      <c r="J35" s="38">
        <v>161683.66999999998</v>
      </c>
      <c r="K35" s="38">
        <v>0</v>
      </c>
      <c r="L35" s="38">
        <v>0</v>
      </c>
      <c r="M35" s="39">
        <v>0</v>
      </c>
      <c r="N35" s="37">
        <v>42138</v>
      </c>
      <c r="O35" s="37">
        <v>1081407.24</v>
      </c>
      <c r="P35" s="38">
        <v>28055</v>
      </c>
      <c r="Q35" s="38">
        <v>362390.05000000005</v>
      </c>
      <c r="R35" s="38">
        <v>7677</v>
      </c>
      <c r="S35" s="38">
        <v>443827.90999999992</v>
      </c>
      <c r="T35" s="38">
        <v>6117</v>
      </c>
      <c r="U35" s="38">
        <v>261429.28999999998</v>
      </c>
      <c r="V35" s="38">
        <v>85</v>
      </c>
      <c r="W35" s="38">
        <v>395</v>
      </c>
      <c r="X35" s="38">
        <v>204</v>
      </c>
      <c r="Y35" s="38">
        <v>13364.99</v>
      </c>
      <c r="Z35" s="38">
        <v>6</v>
      </c>
      <c r="AA35" s="38">
        <v>2405.75</v>
      </c>
      <c r="AB35" s="38">
        <v>3553</v>
      </c>
      <c r="AC35" s="38">
        <v>9186.7599999999984</v>
      </c>
      <c r="AD35" s="38">
        <v>39713</v>
      </c>
      <c r="AE35" s="38">
        <v>215675.68999999997</v>
      </c>
      <c r="AF35" s="38">
        <v>144</v>
      </c>
      <c r="AG35" s="38">
        <v>1564.8400000000001</v>
      </c>
      <c r="AH35" s="38">
        <v>7</v>
      </c>
      <c r="AI35" s="38">
        <v>2202.59</v>
      </c>
      <c r="AJ35" s="38">
        <v>74710</v>
      </c>
      <c r="AK35" s="38">
        <v>23225.99</v>
      </c>
      <c r="AL35" s="39">
        <v>438853</v>
      </c>
      <c r="AM35" s="39">
        <v>1892606.04</v>
      </c>
      <c r="AN35" s="38">
        <v>144635</v>
      </c>
      <c r="AO35" s="38">
        <v>155269.74</v>
      </c>
      <c r="AP35" s="38">
        <v>712</v>
      </c>
      <c r="AQ35" s="38">
        <v>13775.06</v>
      </c>
      <c r="AR35" s="38">
        <v>462</v>
      </c>
      <c r="AS35" s="38">
        <v>12124.2</v>
      </c>
      <c r="AT35" s="38">
        <v>41200</v>
      </c>
      <c r="AU35" s="38">
        <v>596053.94999999995</v>
      </c>
      <c r="AV35" s="38">
        <v>57691</v>
      </c>
      <c r="AW35" s="38">
        <v>362852.61</v>
      </c>
      <c r="AX35" s="38">
        <v>623185</v>
      </c>
      <c r="AY35" s="38">
        <v>5095843</v>
      </c>
      <c r="AZ35" s="39">
        <v>723250</v>
      </c>
      <c r="BA35" s="39">
        <v>6080648.8200000003</v>
      </c>
      <c r="BB35" s="39">
        <v>1162103</v>
      </c>
      <c r="BC35" s="39">
        <v>7973254.8600000003</v>
      </c>
    </row>
    <row r="36" spans="1:55" ht="12.75" customHeight="1" x14ac:dyDescent="0.25">
      <c r="A36" s="35">
        <v>27</v>
      </c>
      <c r="B36" s="36" t="s">
        <v>109</v>
      </c>
      <c r="C36" s="37">
        <v>42435</v>
      </c>
      <c r="D36" s="37">
        <v>41028.270000000004</v>
      </c>
      <c r="E36" s="38">
        <v>41755</v>
      </c>
      <c r="F36" s="38">
        <v>38134.14</v>
      </c>
      <c r="G36" s="38">
        <v>6</v>
      </c>
      <c r="H36" s="38">
        <v>14.469999999999999</v>
      </c>
      <c r="I36" s="38">
        <v>674</v>
      </c>
      <c r="J36" s="38">
        <v>2879.66</v>
      </c>
      <c r="K36" s="38">
        <v>0</v>
      </c>
      <c r="L36" s="38">
        <v>0</v>
      </c>
      <c r="M36" s="39">
        <v>0</v>
      </c>
      <c r="N36" s="37">
        <v>7753</v>
      </c>
      <c r="O36" s="37">
        <v>111130.46</v>
      </c>
      <c r="P36" s="38">
        <v>6818</v>
      </c>
      <c r="Q36" s="38">
        <v>43300.010000000017</v>
      </c>
      <c r="R36" s="38">
        <v>777</v>
      </c>
      <c r="S36" s="38">
        <v>42314.589999999989</v>
      </c>
      <c r="T36" s="38">
        <v>113</v>
      </c>
      <c r="U36" s="38">
        <v>20348.97</v>
      </c>
      <c r="V36" s="38">
        <v>13</v>
      </c>
      <c r="W36" s="38">
        <v>54.55</v>
      </c>
      <c r="X36" s="38">
        <v>32</v>
      </c>
      <c r="Y36" s="38">
        <v>5112.34</v>
      </c>
      <c r="Z36" s="38">
        <v>0</v>
      </c>
      <c r="AA36" s="38">
        <v>0</v>
      </c>
      <c r="AB36" s="38">
        <v>945</v>
      </c>
      <c r="AC36" s="38">
        <v>1782.6000000000004</v>
      </c>
      <c r="AD36" s="38">
        <v>4399</v>
      </c>
      <c r="AE36" s="38">
        <v>25599.059999999998</v>
      </c>
      <c r="AF36" s="38">
        <v>3</v>
      </c>
      <c r="AG36" s="38">
        <v>6.51</v>
      </c>
      <c r="AH36" s="38">
        <v>0</v>
      </c>
      <c r="AI36" s="38">
        <v>0</v>
      </c>
      <c r="AJ36" s="38">
        <v>11475</v>
      </c>
      <c r="AK36" s="38">
        <v>3858.0200000000004</v>
      </c>
      <c r="AL36" s="39">
        <v>67010</v>
      </c>
      <c r="AM36" s="39">
        <v>183404.92</v>
      </c>
      <c r="AN36" s="38">
        <v>23359</v>
      </c>
      <c r="AO36" s="38">
        <v>21901.17</v>
      </c>
      <c r="AP36" s="38">
        <v>484</v>
      </c>
      <c r="AQ36" s="38">
        <v>604.01</v>
      </c>
      <c r="AR36" s="38">
        <v>90</v>
      </c>
      <c r="AS36" s="38">
        <v>2234.67</v>
      </c>
      <c r="AT36" s="38">
        <v>4294</v>
      </c>
      <c r="AU36" s="38">
        <v>78832.210000000006</v>
      </c>
      <c r="AV36" s="38">
        <v>9511</v>
      </c>
      <c r="AW36" s="38">
        <v>47591.479999999996</v>
      </c>
      <c r="AX36" s="38">
        <v>73967</v>
      </c>
      <c r="AY36" s="38">
        <v>419081.31000000006</v>
      </c>
      <c r="AZ36" s="39">
        <v>88346</v>
      </c>
      <c r="BA36" s="39">
        <v>548343.68000000005</v>
      </c>
      <c r="BB36" s="39">
        <v>155356</v>
      </c>
      <c r="BC36" s="39">
        <v>731748.60000000009</v>
      </c>
    </row>
    <row r="37" spans="1:55" ht="12.75" customHeight="1" x14ac:dyDescent="0.25">
      <c r="A37" s="35">
        <v>28</v>
      </c>
      <c r="B37" s="36" t="s">
        <v>110</v>
      </c>
      <c r="C37" s="37">
        <v>27396</v>
      </c>
      <c r="D37" s="37">
        <v>47345.899999999994</v>
      </c>
      <c r="E37" s="38">
        <v>26384</v>
      </c>
      <c r="F37" s="38">
        <v>36957.459999999992</v>
      </c>
      <c r="G37" s="38">
        <v>3</v>
      </c>
      <c r="H37" s="38">
        <v>17.82</v>
      </c>
      <c r="I37" s="38">
        <v>1009</v>
      </c>
      <c r="J37" s="38">
        <v>10370.619999999999</v>
      </c>
      <c r="K37" s="38">
        <v>0</v>
      </c>
      <c r="L37" s="38">
        <v>0</v>
      </c>
      <c r="M37" s="39">
        <v>0</v>
      </c>
      <c r="N37" s="37">
        <v>5491</v>
      </c>
      <c r="O37" s="37">
        <v>22081.200000000001</v>
      </c>
      <c r="P37" s="38">
        <v>5007</v>
      </c>
      <c r="Q37" s="38">
        <v>13122.050000000001</v>
      </c>
      <c r="R37" s="38">
        <v>428</v>
      </c>
      <c r="S37" s="38">
        <v>7895.8000000000011</v>
      </c>
      <c r="T37" s="38">
        <v>16</v>
      </c>
      <c r="U37" s="38">
        <v>916.53</v>
      </c>
      <c r="V37" s="38">
        <v>12</v>
      </c>
      <c r="W37" s="38">
        <v>33.980000000000004</v>
      </c>
      <c r="X37" s="38">
        <v>28</v>
      </c>
      <c r="Y37" s="38">
        <v>112.84</v>
      </c>
      <c r="Z37" s="38">
        <v>0</v>
      </c>
      <c r="AA37" s="38">
        <v>0</v>
      </c>
      <c r="AB37" s="38">
        <v>478</v>
      </c>
      <c r="AC37" s="38">
        <v>478.92</v>
      </c>
      <c r="AD37" s="38">
        <v>915</v>
      </c>
      <c r="AE37" s="38">
        <v>3698.9099999999994</v>
      </c>
      <c r="AF37" s="38">
        <v>0</v>
      </c>
      <c r="AG37" s="38">
        <v>0</v>
      </c>
      <c r="AH37" s="38">
        <v>1</v>
      </c>
      <c r="AI37" s="38">
        <v>0.03</v>
      </c>
      <c r="AJ37" s="38">
        <v>2714</v>
      </c>
      <c r="AK37" s="38">
        <v>1117.1600000000001</v>
      </c>
      <c r="AL37" s="39">
        <v>36995</v>
      </c>
      <c r="AM37" s="39">
        <v>74722.12</v>
      </c>
      <c r="AN37" s="38">
        <v>20013</v>
      </c>
      <c r="AO37" s="38">
        <v>27292.329999999998</v>
      </c>
      <c r="AP37" s="38">
        <v>7</v>
      </c>
      <c r="AQ37" s="38">
        <v>9.58</v>
      </c>
      <c r="AR37" s="38">
        <v>6</v>
      </c>
      <c r="AS37" s="38">
        <v>71.550000000000011</v>
      </c>
      <c r="AT37" s="38">
        <v>189</v>
      </c>
      <c r="AU37" s="38">
        <v>1748.83</v>
      </c>
      <c r="AV37" s="38">
        <v>1835</v>
      </c>
      <c r="AW37" s="38">
        <v>5098.2299999999996</v>
      </c>
      <c r="AX37" s="38">
        <v>10431</v>
      </c>
      <c r="AY37" s="38">
        <v>33514.07</v>
      </c>
      <c r="AZ37" s="39">
        <v>12468</v>
      </c>
      <c r="BA37" s="39">
        <v>40442.26</v>
      </c>
      <c r="BB37" s="39">
        <v>49463</v>
      </c>
      <c r="BC37" s="39">
        <v>115164.38</v>
      </c>
    </row>
    <row r="38" spans="1:55" ht="12.75" customHeight="1" x14ac:dyDescent="0.25">
      <c r="A38" s="35">
        <v>29</v>
      </c>
      <c r="B38" s="36" t="s">
        <v>111</v>
      </c>
      <c r="C38" s="37">
        <v>61841</v>
      </c>
      <c r="D38" s="37">
        <v>160280.30000000005</v>
      </c>
      <c r="E38" s="38">
        <v>61041</v>
      </c>
      <c r="F38" s="38">
        <v>149718.04000000004</v>
      </c>
      <c r="G38" s="38">
        <v>24</v>
      </c>
      <c r="H38" s="38">
        <v>704.03</v>
      </c>
      <c r="I38" s="38">
        <v>776</v>
      </c>
      <c r="J38" s="38">
        <v>9858.23</v>
      </c>
      <c r="K38" s="38">
        <v>0</v>
      </c>
      <c r="L38" s="38">
        <v>0</v>
      </c>
      <c r="M38" s="39">
        <v>0</v>
      </c>
      <c r="N38" s="37">
        <v>8633</v>
      </c>
      <c r="O38" s="37">
        <v>75158.86</v>
      </c>
      <c r="P38" s="38">
        <v>7866</v>
      </c>
      <c r="Q38" s="38">
        <v>30270.16</v>
      </c>
      <c r="R38" s="38">
        <v>652</v>
      </c>
      <c r="S38" s="38">
        <v>31398.050000000003</v>
      </c>
      <c r="T38" s="38">
        <v>59</v>
      </c>
      <c r="U38" s="38">
        <v>12632.4</v>
      </c>
      <c r="V38" s="38">
        <v>13</v>
      </c>
      <c r="W38" s="38">
        <v>52.26</v>
      </c>
      <c r="X38" s="38">
        <v>43</v>
      </c>
      <c r="Y38" s="38">
        <v>805.99</v>
      </c>
      <c r="Z38" s="38">
        <v>0</v>
      </c>
      <c r="AA38" s="38">
        <v>0</v>
      </c>
      <c r="AB38" s="38">
        <v>846</v>
      </c>
      <c r="AC38" s="38">
        <v>840.01999999999975</v>
      </c>
      <c r="AD38" s="38">
        <v>2285</v>
      </c>
      <c r="AE38" s="38">
        <v>6506.09</v>
      </c>
      <c r="AF38" s="38">
        <v>1</v>
      </c>
      <c r="AG38" s="38">
        <v>0</v>
      </c>
      <c r="AH38" s="38">
        <v>1</v>
      </c>
      <c r="AI38" s="38">
        <v>0</v>
      </c>
      <c r="AJ38" s="38">
        <v>10729</v>
      </c>
      <c r="AK38" s="38">
        <v>4862.18</v>
      </c>
      <c r="AL38" s="39">
        <v>84336</v>
      </c>
      <c r="AM38" s="39">
        <v>247647.45</v>
      </c>
      <c r="AN38" s="38">
        <v>57604</v>
      </c>
      <c r="AO38" s="38">
        <v>76546.289999999994</v>
      </c>
      <c r="AP38" s="38">
        <v>8162</v>
      </c>
      <c r="AQ38" s="38">
        <v>2544.62</v>
      </c>
      <c r="AR38" s="38">
        <v>68</v>
      </c>
      <c r="AS38" s="38">
        <v>532.58999999999992</v>
      </c>
      <c r="AT38" s="38">
        <v>1564</v>
      </c>
      <c r="AU38" s="38">
        <v>9447.0400000000009</v>
      </c>
      <c r="AV38" s="38">
        <v>60410</v>
      </c>
      <c r="AW38" s="38">
        <v>51539.64</v>
      </c>
      <c r="AX38" s="38">
        <v>29482</v>
      </c>
      <c r="AY38" s="38">
        <v>212784.97999999998</v>
      </c>
      <c r="AZ38" s="39">
        <v>99686</v>
      </c>
      <c r="BA38" s="39">
        <v>276848.87</v>
      </c>
      <c r="BB38" s="39">
        <v>184022</v>
      </c>
      <c r="BC38" s="39">
        <v>524496.32000000007</v>
      </c>
    </row>
    <row r="39" spans="1:55" ht="12.75" customHeight="1" x14ac:dyDescent="0.25">
      <c r="A39" s="35">
        <v>30</v>
      </c>
      <c r="B39" s="36" t="s">
        <v>112</v>
      </c>
      <c r="C39" s="37">
        <v>264274</v>
      </c>
      <c r="D39" s="37">
        <v>215217.71</v>
      </c>
      <c r="E39" s="38">
        <v>261870</v>
      </c>
      <c r="F39" s="38">
        <v>184799.38999999998</v>
      </c>
      <c r="G39" s="38">
        <v>40</v>
      </c>
      <c r="H39" s="38">
        <v>668.84999999999991</v>
      </c>
      <c r="I39" s="38">
        <v>2364</v>
      </c>
      <c r="J39" s="38">
        <v>29749.469999999998</v>
      </c>
      <c r="K39" s="38">
        <v>0</v>
      </c>
      <c r="L39" s="38">
        <v>0</v>
      </c>
      <c r="M39" s="39">
        <v>0</v>
      </c>
      <c r="N39" s="37">
        <v>7797</v>
      </c>
      <c r="O39" s="37">
        <v>47918.590000000011</v>
      </c>
      <c r="P39" s="38">
        <v>7143</v>
      </c>
      <c r="Q39" s="38">
        <v>26401.000000000004</v>
      </c>
      <c r="R39" s="38">
        <v>497</v>
      </c>
      <c r="S39" s="38">
        <v>18857.599999999999</v>
      </c>
      <c r="T39" s="38">
        <v>87</v>
      </c>
      <c r="U39" s="38">
        <v>2574.23</v>
      </c>
      <c r="V39" s="38">
        <v>15</v>
      </c>
      <c r="W39" s="38">
        <v>58.46</v>
      </c>
      <c r="X39" s="38">
        <v>55</v>
      </c>
      <c r="Y39" s="38">
        <v>27.299999999999997</v>
      </c>
      <c r="Z39" s="38">
        <v>0</v>
      </c>
      <c r="AA39" s="38">
        <v>0</v>
      </c>
      <c r="AB39" s="38">
        <v>900</v>
      </c>
      <c r="AC39" s="38">
        <v>1063.48</v>
      </c>
      <c r="AD39" s="38">
        <v>4126</v>
      </c>
      <c r="AE39" s="38">
        <v>12954.050000000001</v>
      </c>
      <c r="AF39" s="38">
        <v>7</v>
      </c>
      <c r="AG39" s="38">
        <v>3.34</v>
      </c>
      <c r="AH39" s="38">
        <v>1</v>
      </c>
      <c r="AI39" s="38">
        <v>20</v>
      </c>
      <c r="AJ39" s="38">
        <v>22203</v>
      </c>
      <c r="AK39" s="38">
        <v>226023.53</v>
      </c>
      <c r="AL39" s="39">
        <v>299308</v>
      </c>
      <c r="AM39" s="39">
        <v>503200.69999999995</v>
      </c>
      <c r="AN39" s="38">
        <v>50478</v>
      </c>
      <c r="AO39" s="38">
        <v>45297.159999999996</v>
      </c>
      <c r="AP39" s="38">
        <v>158</v>
      </c>
      <c r="AQ39" s="38">
        <v>99.99</v>
      </c>
      <c r="AR39" s="38">
        <v>21</v>
      </c>
      <c r="AS39" s="38">
        <v>390.38</v>
      </c>
      <c r="AT39" s="38">
        <v>580</v>
      </c>
      <c r="AU39" s="38">
        <v>5553.36</v>
      </c>
      <c r="AV39" s="38">
        <v>4078</v>
      </c>
      <c r="AW39" s="38">
        <v>13415.7</v>
      </c>
      <c r="AX39" s="38">
        <v>25910</v>
      </c>
      <c r="AY39" s="38">
        <v>82489.08</v>
      </c>
      <c r="AZ39" s="39">
        <v>30747</v>
      </c>
      <c r="BA39" s="39">
        <v>101948.51000000001</v>
      </c>
      <c r="BB39" s="39">
        <v>330055</v>
      </c>
      <c r="BC39" s="39">
        <v>605149.21</v>
      </c>
    </row>
    <row r="40" spans="1:55" ht="12.75" customHeight="1" x14ac:dyDescent="0.25">
      <c r="A40" s="35">
        <v>31</v>
      </c>
      <c r="B40" s="36" t="s">
        <v>113</v>
      </c>
      <c r="C40" s="37">
        <v>11672</v>
      </c>
      <c r="D40" s="37">
        <v>26314.68</v>
      </c>
      <c r="E40" s="38">
        <v>10941</v>
      </c>
      <c r="F40" s="38">
        <v>23363.32</v>
      </c>
      <c r="G40" s="38">
        <v>1</v>
      </c>
      <c r="H40" s="38">
        <v>1</v>
      </c>
      <c r="I40" s="38">
        <v>730</v>
      </c>
      <c r="J40" s="38">
        <v>2950.3599999999997</v>
      </c>
      <c r="K40" s="38">
        <v>0</v>
      </c>
      <c r="L40" s="38">
        <v>0</v>
      </c>
      <c r="M40" s="39">
        <v>0</v>
      </c>
      <c r="N40" s="37">
        <v>5484</v>
      </c>
      <c r="O40" s="37">
        <v>15189.310000000001</v>
      </c>
      <c r="P40" s="38">
        <v>4427</v>
      </c>
      <c r="Q40" s="38">
        <v>11081.640000000001</v>
      </c>
      <c r="R40" s="38">
        <v>1031</v>
      </c>
      <c r="S40" s="38">
        <v>4012.9700000000003</v>
      </c>
      <c r="T40" s="38">
        <v>5</v>
      </c>
      <c r="U40" s="38">
        <v>77</v>
      </c>
      <c r="V40" s="38">
        <v>16</v>
      </c>
      <c r="W40" s="38">
        <v>14.7</v>
      </c>
      <c r="X40" s="38">
        <v>5</v>
      </c>
      <c r="Y40" s="38">
        <v>3</v>
      </c>
      <c r="Z40" s="38">
        <v>0</v>
      </c>
      <c r="AA40" s="38">
        <v>0</v>
      </c>
      <c r="AB40" s="38">
        <v>521</v>
      </c>
      <c r="AC40" s="38">
        <v>361.61</v>
      </c>
      <c r="AD40" s="38">
        <v>525</v>
      </c>
      <c r="AE40" s="38">
        <v>2713.2200000000003</v>
      </c>
      <c r="AF40" s="38">
        <v>0</v>
      </c>
      <c r="AG40" s="38">
        <v>0</v>
      </c>
      <c r="AH40" s="38">
        <v>0</v>
      </c>
      <c r="AI40" s="38">
        <v>0</v>
      </c>
      <c r="AJ40" s="38">
        <v>2274</v>
      </c>
      <c r="AK40" s="38">
        <v>1012.8199999999999</v>
      </c>
      <c r="AL40" s="39">
        <v>20476</v>
      </c>
      <c r="AM40" s="39">
        <v>45591.640000000007</v>
      </c>
      <c r="AN40" s="38">
        <v>10745</v>
      </c>
      <c r="AO40" s="38">
        <v>12319.81</v>
      </c>
      <c r="AP40" s="38">
        <v>12</v>
      </c>
      <c r="AQ40" s="38">
        <v>16.84</v>
      </c>
      <c r="AR40" s="38">
        <v>4</v>
      </c>
      <c r="AS40" s="38">
        <v>35.67</v>
      </c>
      <c r="AT40" s="38">
        <v>145</v>
      </c>
      <c r="AU40" s="38">
        <v>2975.65</v>
      </c>
      <c r="AV40" s="38">
        <v>1828</v>
      </c>
      <c r="AW40" s="38">
        <v>3422.2500000000005</v>
      </c>
      <c r="AX40" s="38">
        <v>9694</v>
      </c>
      <c r="AY40" s="38">
        <v>21322.11</v>
      </c>
      <c r="AZ40" s="39">
        <v>11683</v>
      </c>
      <c r="BA40" s="39">
        <v>27772.52</v>
      </c>
      <c r="BB40" s="39">
        <v>32159</v>
      </c>
      <c r="BC40" s="39">
        <v>73364.160000000003</v>
      </c>
    </row>
    <row r="41" spans="1:55" ht="12.75" customHeight="1" x14ac:dyDescent="0.25">
      <c r="A41" s="35">
        <v>32</v>
      </c>
      <c r="B41" s="36" t="s">
        <v>114</v>
      </c>
      <c r="C41" s="37">
        <v>160289</v>
      </c>
      <c r="D41" s="37">
        <v>183493.728</v>
      </c>
      <c r="E41" s="38">
        <v>158615</v>
      </c>
      <c r="F41" s="38">
        <v>171396.978</v>
      </c>
      <c r="G41" s="38">
        <v>16</v>
      </c>
      <c r="H41" s="38">
        <v>429.31</v>
      </c>
      <c r="I41" s="38">
        <v>1658</v>
      </c>
      <c r="J41" s="38">
        <v>11667.440000000002</v>
      </c>
      <c r="K41" s="38">
        <v>0</v>
      </c>
      <c r="L41" s="38">
        <v>0</v>
      </c>
      <c r="M41" s="39">
        <v>0</v>
      </c>
      <c r="N41" s="37">
        <v>12010</v>
      </c>
      <c r="O41" s="37">
        <v>70337.989999999991</v>
      </c>
      <c r="P41" s="38">
        <v>11008</v>
      </c>
      <c r="Q41" s="38">
        <v>40548.549999999996</v>
      </c>
      <c r="R41" s="38">
        <v>789</v>
      </c>
      <c r="S41" s="38">
        <v>26482.99</v>
      </c>
      <c r="T41" s="38">
        <v>34</v>
      </c>
      <c r="U41" s="38">
        <v>2370.59</v>
      </c>
      <c r="V41" s="38">
        <v>30</v>
      </c>
      <c r="W41" s="38">
        <v>52</v>
      </c>
      <c r="X41" s="38">
        <v>149</v>
      </c>
      <c r="Y41" s="38">
        <v>883.86</v>
      </c>
      <c r="Z41" s="38">
        <v>0</v>
      </c>
      <c r="AA41" s="38">
        <v>0</v>
      </c>
      <c r="AB41" s="38">
        <v>895</v>
      </c>
      <c r="AC41" s="38">
        <v>985.77000000000032</v>
      </c>
      <c r="AD41" s="38">
        <v>2589</v>
      </c>
      <c r="AE41" s="38">
        <v>10099.64</v>
      </c>
      <c r="AF41" s="38">
        <v>16</v>
      </c>
      <c r="AG41" s="38">
        <v>15.36</v>
      </c>
      <c r="AH41" s="38">
        <v>7</v>
      </c>
      <c r="AI41" s="38">
        <v>65.240000000000009</v>
      </c>
      <c r="AJ41" s="38">
        <v>30276</v>
      </c>
      <c r="AK41" s="38">
        <v>10173.02</v>
      </c>
      <c r="AL41" s="39">
        <v>206082</v>
      </c>
      <c r="AM41" s="39">
        <v>275170.74799999996</v>
      </c>
      <c r="AN41" s="38">
        <v>155279</v>
      </c>
      <c r="AO41" s="38">
        <v>107137.80000000002</v>
      </c>
      <c r="AP41" s="38">
        <v>457</v>
      </c>
      <c r="AQ41" s="38">
        <v>425.90999999999997</v>
      </c>
      <c r="AR41" s="38">
        <v>19</v>
      </c>
      <c r="AS41" s="38">
        <v>343.09000000000009</v>
      </c>
      <c r="AT41" s="38">
        <v>958</v>
      </c>
      <c r="AU41" s="38">
        <v>14300.499999999998</v>
      </c>
      <c r="AV41" s="38">
        <v>7426</v>
      </c>
      <c r="AW41" s="38">
        <v>28717.89</v>
      </c>
      <c r="AX41" s="38">
        <v>38979</v>
      </c>
      <c r="AY41" s="38">
        <v>99353.709999999992</v>
      </c>
      <c r="AZ41" s="39">
        <v>47839</v>
      </c>
      <c r="BA41" s="39">
        <v>143141.09999999998</v>
      </c>
      <c r="BB41" s="39">
        <v>253921</v>
      </c>
      <c r="BC41" s="39">
        <v>418311.84799999994</v>
      </c>
    </row>
    <row r="42" spans="1:55" ht="12.75" customHeight="1" x14ac:dyDescent="0.25">
      <c r="A42" s="35">
        <v>33</v>
      </c>
      <c r="B42" s="36" t="s">
        <v>115</v>
      </c>
      <c r="C42" s="37">
        <v>22177</v>
      </c>
      <c r="D42" s="37">
        <v>86896.549999999988</v>
      </c>
      <c r="E42" s="38">
        <v>21011</v>
      </c>
      <c r="F42" s="38">
        <v>40683.85</v>
      </c>
      <c r="G42" s="38">
        <v>22</v>
      </c>
      <c r="H42" s="38">
        <v>559.93999999999994</v>
      </c>
      <c r="I42" s="38">
        <v>1144</v>
      </c>
      <c r="J42" s="38">
        <v>45652.759999999995</v>
      </c>
      <c r="K42" s="38">
        <v>0</v>
      </c>
      <c r="L42" s="38">
        <v>0</v>
      </c>
      <c r="M42" s="39">
        <v>0</v>
      </c>
      <c r="N42" s="37">
        <v>21527</v>
      </c>
      <c r="O42" s="37">
        <v>641123.30000000016</v>
      </c>
      <c r="P42" s="38">
        <v>16661</v>
      </c>
      <c r="Q42" s="38">
        <v>214655.11000000002</v>
      </c>
      <c r="R42" s="38">
        <v>3735</v>
      </c>
      <c r="S42" s="38">
        <v>286564.81</v>
      </c>
      <c r="T42" s="38">
        <v>992</v>
      </c>
      <c r="U42" s="38">
        <v>134725.68000000002</v>
      </c>
      <c r="V42" s="38">
        <v>43</v>
      </c>
      <c r="W42" s="38">
        <v>389.27</v>
      </c>
      <c r="X42" s="38">
        <v>96</v>
      </c>
      <c r="Y42" s="38">
        <v>4788.43</v>
      </c>
      <c r="Z42" s="38">
        <v>12</v>
      </c>
      <c r="AA42" s="38">
        <v>5459.11</v>
      </c>
      <c r="AB42" s="38">
        <v>2665</v>
      </c>
      <c r="AC42" s="38">
        <v>8716.11</v>
      </c>
      <c r="AD42" s="38">
        <v>17810</v>
      </c>
      <c r="AE42" s="38">
        <v>137152.87</v>
      </c>
      <c r="AF42" s="38">
        <v>12</v>
      </c>
      <c r="AG42" s="38">
        <v>365.09000000000003</v>
      </c>
      <c r="AH42" s="38">
        <v>5</v>
      </c>
      <c r="AI42" s="38">
        <v>75</v>
      </c>
      <c r="AJ42" s="38">
        <v>32038</v>
      </c>
      <c r="AK42" s="38">
        <v>13312.37</v>
      </c>
      <c r="AL42" s="39">
        <v>96246</v>
      </c>
      <c r="AM42" s="39">
        <v>893100.4</v>
      </c>
      <c r="AN42" s="38">
        <v>37049</v>
      </c>
      <c r="AO42" s="38">
        <v>53148.4</v>
      </c>
      <c r="AP42" s="38">
        <v>544</v>
      </c>
      <c r="AQ42" s="38">
        <v>314.83000000000004</v>
      </c>
      <c r="AR42" s="38">
        <v>619</v>
      </c>
      <c r="AS42" s="38">
        <v>13195.85</v>
      </c>
      <c r="AT42" s="38">
        <v>16478</v>
      </c>
      <c r="AU42" s="38">
        <v>524298.37</v>
      </c>
      <c r="AV42" s="38">
        <v>59258</v>
      </c>
      <c r="AW42" s="38">
        <v>283808.87</v>
      </c>
      <c r="AX42" s="38">
        <v>505800</v>
      </c>
      <c r="AY42" s="38">
        <v>1313314.53</v>
      </c>
      <c r="AZ42" s="39">
        <v>582699</v>
      </c>
      <c r="BA42" s="39">
        <v>2134932.4500000002</v>
      </c>
      <c r="BB42" s="39">
        <v>678945</v>
      </c>
      <c r="BC42" s="39">
        <v>3028032.85</v>
      </c>
    </row>
    <row r="43" spans="1:55" ht="12.75" customHeight="1" x14ac:dyDescent="0.25">
      <c r="A43" s="35">
        <v>34</v>
      </c>
      <c r="B43" s="36" t="s">
        <v>116</v>
      </c>
      <c r="C43" s="37">
        <v>158430</v>
      </c>
      <c r="D43" s="37">
        <v>84147.984999999986</v>
      </c>
      <c r="E43" s="38">
        <v>155159</v>
      </c>
      <c r="F43" s="38">
        <v>75388.31</v>
      </c>
      <c r="G43" s="38">
        <v>177</v>
      </c>
      <c r="H43" s="38">
        <v>139.786</v>
      </c>
      <c r="I43" s="38">
        <v>3094</v>
      </c>
      <c r="J43" s="38">
        <v>8619.8889999999992</v>
      </c>
      <c r="K43" s="38">
        <v>0</v>
      </c>
      <c r="L43" s="38">
        <v>0</v>
      </c>
      <c r="M43" s="39">
        <v>0</v>
      </c>
      <c r="N43" s="37">
        <v>17119</v>
      </c>
      <c r="O43" s="37">
        <v>28060.810000000005</v>
      </c>
      <c r="P43" s="38">
        <v>16831</v>
      </c>
      <c r="Q43" s="38">
        <v>14114.090000000002</v>
      </c>
      <c r="R43" s="38">
        <v>221</v>
      </c>
      <c r="S43" s="38">
        <v>11668.51</v>
      </c>
      <c r="T43" s="38">
        <v>13</v>
      </c>
      <c r="U43" s="38">
        <v>2202.63</v>
      </c>
      <c r="V43" s="38">
        <v>30</v>
      </c>
      <c r="W43" s="38">
        <v>62</v>
      </c>
      <c r="X43" s="38">
        <v>24</v>
      </c>
      <c r="Y43" s="38">
        <v>13.58</v>
      </c>
      <c r="Z43" s="38">
        <v>0</v>
      </c>
      <c r="AA43" s="38">
        <v>0</v>
      </c>
      <c r="AB43" s="38">
        <v>356</v>
      </c>
      <c r="AC43" s="38">
        <v>430.54999999999995</v>
      </c>
      <c r="AD43" s="38">
        <v>598</v>
      </c>
      <c r="AE43" s="38">
        <v>2781.7000000000003</v>
      </c>
      <c r="AF43" s="38">
        <v>0</v>
      </c>
      <c r="AG43" s="38">
        <v>0</v>
      </c>
      <c r="AH43" s="38">
        <v>0</v>
      </c>
      <c r="AI43" s="38">
        <v>0</v>
      </c>
      <c r="AJ43" s="38">
        <v>6697</v>
      </c>
      <c r="AK43" s="38">
        <v>2459.0400000000004</v>
      </c>
      <c r="AL43" s="39">
        <v>183200</v>
      </c>
      <c r="AM43" s="39">
        <v>117880.08499999998</v>
      </c>
      <c r="AN43" s="38">
        <v>199410</v>
      </c>
      <c r="AO43" s="38">
        <v>69697.00999999998</v>
      </c>
      <c r="AP43" s="38">
        <v>90</v>
      </c>
      <c r="AQ43" s="38">
        <v>92.77</v>
      </c>
      <c r="AR43" s="38">
        <v>10</v>
      </c>
      <c r="AS43" s="38">
        <v>114.52999999999999</v>
      </c>
      <c r="AT43" s="38">
        <v>131</v>
      </c>
      <c r="AU43" s="38">
        <v>1120.3200000000002</v>
      </c>
      <c r="AV43" s="38">
        <v>1862</v>
      </c>
      <c r="AW43" s="38">
        <v>6092.87</v>
      </c>
      <c r="AX43" s="38">
        <v>14211</v>
      </c>
      <c r="AY43" s="38">
        <v>24668.49</v>
      </c>
      <c r="AZ43" s="39">
        <v>16304</v>
      </c>
      <c r="BA43" s="39">
        <v>32088.980000000003</v>
      </c>
      <c r="BB43" s="39">
        <v>199504</v>
      </c>
      <c r="BC43" s="39">
        <v>149969.06499999997</v>
      </c>
    </row>
    <row r="44" spans="1:55" ht="12.75" customHeight="1" x14ac:dyDescent="0.25">
      <c r="A44" s="35">
        <v>35</v>
      </c>
      <c r="B44" s="36" t="s">
        <v>117</v>
      </c>
      <c r="C44" s="37">
        <v>58910</v>
      </c>
      <c r="D44" s="37">
        <v>48259.95</v>
      </c>
      <c r="E44" s="38">
        <v>54105</v>
      </c>
      <c r="F44" s="38">
        <v>45243</v>
      </c>
      <c r="G44" s="38">
        <v>8</v>
      </c>
      <c r="H44" s="38">
        <v>29.7</v>
      </c>
      <c r="I44" s="38">
        <v>4797</v>
      </c>
      <c r="J44" s="38">
        <v>2987.25</v>
      </c>
      <c r="K44" s="38">
        <v>0</v>
      </c>
      <c r="L44" s="38">
        <v>0</v>
      </c>
      <c r="M44" s="39">
        <v>0</v>
      </c>
      <c r="N44" s="37">
        <v>2284</v>
      </c>
      <c r="O44" s="37">
        <v>13139.76</v>
      </c>
      <c r="P44" s="38">
        <v>1842</v>
      </c>
      <c r="Q44" s="38">
        <v>7709.13</v>
      </c>
      <c r="R44" s="38">
        <v>269</v>
      </c>
      <c r="S44" s="38">
        <v>5138.6400000000003</v>
      </c>
      <c r="T44" s="38">
        <v>4</v>
      </c>
      <c r="U44" s="38">
        <v>203.45</v>
      </c>
      <c r="V44" s="38">
        <v>7</v>
      </c>
      <c r="W44" s="38">
        <v>8.2200000000000006</v>
      </c>
      <c r="X44" s="38">
        <v>162</v>
      </c>
      <c r="Y44" s="38">
        <v>80.320000000000007</v>
      </c>
      <c r="Z44" s="38">
        <v>0</v>
      </c>
      <c r="AA44" s="38">
        <v>0</v>
      </c>
      <c r="AB44" s="38">
        <v>85</v>
      </c>
      <c r="AC44" s="38">
        <v>102.74</v>
      </c>
      <c r="AD44" s="38">
        <v>348</v>
      </c>
      <c r="AE44" s="38">
        <v>2117.59</v>
      </c>
      <c r="AF44" s="38">
        <v>1</v>
      </c>
      <c r="AG44" s="38">
        <v>0</v>
      </c>
      <c r="AH44" s="38">
        <v>0</v>
      </c>
      <c r="AI44" s="38">
        <v>0</v>
      </c>
      <c r="AJ44" s="38">
        <v>5398</v>
      </c>
      <c r="AK44" s="38">
        <v>1584.3</v>
      </c>
      <c r="AL44" s="39">
        <v>67026</v>
      </c>
      <c r="AM44" s="39">
        <v>65204.34</v>
      </c>
      <c r="AN44" s="38">
        <v>32407</v>
      </c>
      <c r="AO44" s="38">
        <v>20307.41</v>
      </c>
      <c r="AP44" s="38">
        <v>32</v>
      </c>
      <c r="AQ44" s="38">
        <v>23.79</v>
      </c>
      <c r="AR44" s="38">
        <v>3</v>
      </c>
      <c r="AS44" s="38">
        <v>9.379999999999999</v>
      </c>
      <c r="AT44" s="38">
        <v>82</v>
      </c>
      <c r="AU44" s="38">
        <v>682.75</v>
      </c>
      <c r="AV44" s="38">
        <v>879</v>
      </c>
      <c r="AW44" s="38">
        <v>3448.17</v>
      </c>
      <c r="AX44" s="38">
        <v>3937</v>
      </c>
      <c r="AY44" s="38">
        <v>12506.32</v>
      </c>
      <c r="AZ44" s="39">
        <v>4933</v>
      </c>
      <c r="BA44" s="39">
        <v>16670.41</v>
      </c>
      <c r="BB44" s="39">
        <v>71959</v>
      </c>
      <c r="BC44" s="39">
        <v>81874.75</v>
      </c>
    </row>
    <row r="45" spans="1:55" ht="12.75" customHeight="1" x14ac:dyDescent="0.25">
      <c r="A45" s="35">
        <v>36</v>
      </c>
      <c r="B45" s="36" t="s">
        <v>118</v>
      </c>
      <c r="C45" s="37">
        <v>123967</v>
      </c>
      <c r="D45" s="37">
        <v>167446.826</v>
      </c>
      <c r="E45" s="38">
        <v>112857</v>
      </c>
      <c r="F45" s="38">
        <v>153937.94</v>
      </c>
      <c r="G45" s="38">
        <v>44</v>
      </c>
      <c r="H45" s="38">
        <v>67.325999999999993</v>
      </c>
      <c r="I45" s="38">
        <v>11066</v>
      </c>
      <c r="J45" s="38">
        <v>13441.56</v>
      </c>
      <c r="K45" s="38">
        <v>0</v>
      </c>
      <c r="L45" s="38">
        <v>0</v>
      </c>
      <c r="M45" s="39">
        <v>0</v>
      </c>
      <c r="N45" s="37">
        <v>6448</v>
      </c>
      <c r="O45" s="37">
        <v>34808.420000000006</v>
      </c>
      <c r="P45" s="38">
        <v>5233</v>
      </c>
      <c r="Q45" s="38">
        <v>15389.589999999998</v>
      </c>
      <c r="R45" s="38">
        <v>362</v>
      </c>
      <c r="S45" s="38">
        <v>16580.2</v>
      </c>
      <c r="T45" s="38">
        <v>17</v>
      </c>
      <c r="U45" s="38">
        <v>2356.62</v>
      </c>
      <c r="V45" s="38">
        <v>20</v>
      </c>
      <c r="W45" s="38">
        <v>25</v>
      </c>
      <c r="X45" s="38">
        <v>816</v>
      </c>
      <c r="Y45" s="38">
        <v>457.01</v>
      </c>
      <c r="Z45" s="38">
        <v>0</v>
      </c>
      <c r="AA45" s="38">
        <v>0</v>
      </c>
      <c r="AB45" s="38">
        <v>429</v>
      </c>
      <c r="AC45" s="38">
        <v>560.64</v>
      </c>
      <c r="AD45" s="38">
        <v>1166</v>
      </c>
      <c r="AE45" s="38">
        <v>5758.3200000000006</v>
      </c>
      <c r="AF45" s="38">
        <v>0</v>
      </c>
      <c r="AG45" s="38">
        <v>0</v>
      </c>
      <c r="AH45" s="38">
        <v>0</v>
      </c>
      <c r="AI45" s="38">
        <v>0</v>
      </c>
      <c r="AJ45" s="38">
        <v>10562</v>
      </c>
      <c r="AK45" s="38">
        <v>6176.36</v>
      </c>
      <c r="AL45" s="39">
        <v>142572</v>
      </c>
      <c r="AM45" s="39">
        <v>214750.56600000002</v>
      </c>
      <c r="AN45" s="38">
        <v>65462</v>
      </c>
      <c r="AO45" s="38">
        <v>45903.610000000008</v>
      </c>
      <c r="AP45" s="38">
        <v>77</v>
      </c>
      <c r="AQ45" s="38">
        <v>84.64</v>
      </c>
      <c r="AR45" s="38">
        <v>13</v>
      </c>
      <c r="AS45" s="38">
        <v>84.99</v>
      </c>
      <c r="AT45" s="38">
        <v>362</v>
      </c>
      <c r="AU45" s="38">
        <v>3216.66</v>
      </c>
      <c r="AV45" s="38">
        <v>2198</v>
      </c>
      <c r="AW45" s="38">
        <v>11919.61</v>
      </c>
      <c r="AX45" s="38">
        <v>10874</v>
      </c>
      <c r="AY45" s="38">
        <v>35843.249999999993</v>
      </c>
      <c r="AZ45" s="39">
        <v>13524</v>
      </c>
      <c r="BA45" s="39">
        <v>51149.149999999994</v>
      </c>
      <c r="BB45" s="39">
        <v>156096</v>
      </c>
      <c r="BC45" s="39">
        <v>265899.71600000001</v>
      </c>
    </row>
    <row r="46" spans="1:55" ht="12.75" customHeight="1" x14ac:dyDescent="0.25">
      <c r="A46" s="40"/>
      <c r="B46" s="41" t="s">
        <v>82</v>
      </c>
      <c r="C46" s="42">
        <v>4132430</v>
      </c>
      <c r="D46" s="42">
        <v>5802896.868999999</v>
      </c>
      <c r="E46" s="42">
        <v>4055389</v>
      </c>
      <c r="F46" s="42">
        <v>4246406.1180000007</v>
      </c>
      <c r="G46" s="42">
        <v>1228</v>
      </c>
      <c r="H46" s="42">
        <v>70211.796999999991</v>
      </c>
      <c r="I46" s="42">
        <v>75813</v>
      </c>
      <c r="J46" s="42">
        <v>1486278.9539999999</v>
      </c>
      <c r="K46" s="42">
        <v>0</v>
      </c>
      <c r="L46" s="42">
        <v>0</v>
      </c>
      <c r="M46" s="42">
        <v>0</v>
      </c>
      <c r="N46" s="42">
        <v>405330</v>
      </c>
      <c r="O46" s="42">
        <v>9785699.8810000028</v>
      </c>
      <c r="P46" s="42">
        <v>298859</v>
      </c>
      <c r="Q46" s="42">
        <v>3172805.1710000006</v>
      </c>
      <c r="R46" s="42">
        <v>63604</v>
      </c>
      <c r="S46" s="42">
        <v>3857374.51</v>
      </c>
      <c r="T46" s="42">
        <v>29708</v>
      </c>
      <c r="U46" s="42">
        <v>2628338.5700000003</v>
      </c>
      <c r="V46" s="42">
        <v>970</v>
      </c>
      <c r="W46" s="42">
        <v>7377.37</v>
      </c>
      <c r="X46" s="42">
        <v>12189</v>
      </c>
      <c r="Y46" s="42">
        <v>119804.25999999998</v>
      </c>
      <c r="Z46" s="42">
        <v>403</v>
      </c>
      <c r="AA46" s="42">
        <v>456843.85</v>
      </c>
      <c r="AB46" s="42">
        <v>29963</v>
      </c>
      <c r="AC46" s="42">
        <v>61463.869999999988</v>
      </c>
      <c r="AD46" s="42">
        <v>146801</v>
      </c>
      <c r="AE46" s="42">
        <v>914852.94809999992</v>
      </c>
      <c r="AF46" s="42">
        <v>851</v>
      </c>
      <c r="AG46" s="42">
        <v>2446.650000000001</v>
      </c>
      <c r="AH46" s="42">
        <v>71</v>
      </c>
      <c r="AI46" s="42">
        <v>4421.78</v>
      </c>
      <c r="AJ46" s="42">
        <v>552334</v>
      </c>
      <c r="AK46" s="42">
        <v>551646.25</v>
      </c>
      <c r="AL46" s="42">
        <v>5268183</v>
      </c>
      <c r="AM46" s="42">
        <v>17580272.098099999</v>
      </c>
      <c r="AN46" s="42">
        <v>2501447</v>
      </c>
      <c r="AO46" s="42">
        <v>2239095.2800000003</v>
      </c>
      <c r="AP46" s="42">
        <v>13752</v>
      </c>
      <c r="AQ46" s="42">
        <v>593047.91000000015</v>
      </c>
      <c r="AR46" s="42">
        <v>2897</v>
      </c>
      <c r="AS46" s="42">
        <v>64383.389999999985</v>
      </c>
      <c r="AT46" s="42">
        <v>111015</v>
      </c>
      <c r="AU46" s="42">
        <v>3036135.8400000003</v>
      </c>
      <c r="AV46" s="42">
        <v>4443669</v>
      </c>
      <c r="AW46" s="42">
        <v>5260898.2790000029</v>
      </c>
      <c r="AX46" s="42">
        <v>6592029</v>
      </c>
      <c r="AY46" s="42">
        <v>68949536.469999984</v>
      </c>
      <c r="AZ46" s="42">
        <v>11163362</v>
      </c>
      <c r="BA46" s="42">
        <v>77904001.889000013</v>
      </c>
      <c r="BB46" s="42">
        <v>16431545</v>
      </c>
      <c r="BC46" s="42">
        <v>95484273.98709996</v>
      </c>
    </row>
  </sheetData>
  <mergeCells count="32">
    <mergeCell ref="A3:G3"/>
    <mergeCell ref="A5:AO5"/>
    <mergeCell ref="AP5:BA5"/>
    <mergeCell ref="BB5:BC5"/>
    <mergeCell ref="A6:A8"/>
    <mergeCell ref="B6:B8"/>
    <mergeCell ref="C6:D7"/>
    <mergeCell ref="E6:F7"/>
    <mergeCell ref="G6:H7"/>
    <mergeCell ref="I6:J7"/>
    <mergeCell ref="AH6:AI7"/>
    <mergeCell ref="K6:M7"/>
    <mergeCell ref="N6:O7"/>
    <mergeCell ref="P6:Q7"/>
    <mergeCell ref="R6:S7"/>
    <mergeCell ref="T6:U7"/>
    <mergeCell ref="V6:W7"/>
    <mergeCell ref="X6:Y7"/>
    <mergeCell ref="Z6:AA7"/>
    <mergeCell ref="AB6:AC7"/>
    <mergeCell ref="AD6:AE7"/>
    <mergeCell ref="AF6:AG7"/>
    <mergeCell ref="AV6:AW7"/>
    <mergeCell ref="AX6:AY7"/>
    <mergeCell ref="AZ6:BA7"/>
    <mergeCell ref="BB6:BC7"/>
    <mergeCell ref="AJ6:AK7"/>
    <mergeCell ref="AL6:AM7"/>
    <mergeCell ref="AN6:AO7"/>
    <mergeCell ref="AP6:AQ7"/>
    <mergeCell ref="AR6:AS7"/>
    <mergeCell ref="AT6:AU7"/>
  </mergeCells>
  <dataValidations count="2">
    <dataValidation type="whole" allowBlank="1" showInputMessage="1" showErrorMessage="1" sqref="C10:D45">
      <formula1>0</formula1>
      <formula2>9999999999</formula2>
    </dataValidation>
    <dataValidation type="whole" allowBlank="1" showInputMessage="1" showErrorMessage="1" sqref="AL10:AM45 C46:BC46 M10:O45 AZ10:BC45">
      <formula1>0</formula1>
      <formula2>99999999999999900000</formula2>
    </dataValidation>
  </dataValidations>
  <printOptions horizontalCentered="1" verticalCentered="1"/>
  <pageMargins left="0.25" right="0.25" top="0.25" bottom="0.25" header="0.25" footer="0.25"/>
  <pageSetup paperSize="9" scale="92" orientation="portrait"/>
  <headerFooter alignWithMargins="0"/>
  <colBreaks count="2" manualBreakCount="2">
    <brk id="11" max="16383" man="1"/>
    <brk id="21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2"/>
  <sheetViews>
    <sheetView tabSelected="1" workbookViewId="0">
      <pane xSplit="2" ySplit="7" topLeftCell="C8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RowHeight="12.75" x14ac:dyDescent="0.25"/>
  <cols>
    <col min="1" max="1" width="5.7109375" style="44" customWidth="1"/>
    <col min="2" max="2" width="22.7109375" style="44" customWidth="1"/>
    <col min="3" max="35" width="8.7109375" style="44" customWidth="1"/>
    <col min="36" max="52" width="9.140625" style="44" customWidth="1"/>
    <col min="53" max="53" width="9.85546875" style="44" customWidth="1"/>
    <col min="54" max="54" width="9.140625" style="44" customWidth="1"/>
    <col min="55" max="55" width="10.140625" style="85" customWidth="1"/>
    <col min="56" max="56" width="9.140625" style="44" customWidth="1"/>
    <col min="57" max="16384" width="9.140625" style="44"/>
  </cols>
  <sheetData>
    <row r="1" spans="1:55" ht="20.25" x14ac:dyDescent="0.25">
      <c r="A1" s="24" t="s">
        <v>61</v>
      </c>
      <c r="B1" s="24"/>
      <c r="C1" s="43"/>
      <c r="D1" s="43"/>
      <c r="E1" s="24"/>
      <c r="F1" s="24"/>
      <c r="G1" s="24"/>
      <c r="H1" s="24"/>
      <c r="I1" s="24"/>
      <c r="J1" s="24"/>
      <c r="K1" s="24"/>
      <c r="L1" s="24"/>
      <c r="M1" s="24"/>
      <c r="N1" s="43"/>
      <c r="O1" s="43"/>
      <c r="P1" s="43"/>
      <c r="Q1" s="43"/>
      <c r="R1" s="43"/>
      <c r="S1" s="43"/>
      <c r="T1" s="43"/>
      <c r="U1" s="43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43"/>
      <c r="AM1" s="43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43"/>
      <c r="BA1" s="43"/>
      <c r="BB1" s="43"/>
      <c r="BC1" s="43"/>
    </row>
    <row r="2" spans="1:55" x14ac:dyDescent="0.25">
      <c r="A2" s="26"/>
      <c r="B2" s="26"/>
      <c r="C2" s="45"/>
      <c r="D2" s="45"/>
      <c r="E2" s="26"/>
      <c r="F2" s="26"/>
      <c r="G2" s="26"/>
      <c r="H2" s="26"/>
      <c r="I2" s="26"/>
      <c r="J2" s="26"/>
      <c r="K2" s="26"/>
      <c r="L2" s="26"/>
      <c r="M2" s="26"/>
      <c r="N2" s="45"/>
      <c r="O2" s="45"/>
      <c r="P2" s="45"/>
      <c r="Q2" s="45"/>
      <c r="R2" s="45"/>
      <c r="S2" s="45"/>
      <c r="T2" s="45"/>
      <c r="U2" s="45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45"/>
      <c r="AM2" s="45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45"/>
      <c r="BA2" s="45"/>
      <c r="BB2" s="45"/>
      <c r="BC2" s="45"/>
    </row>
    <row r="3" spans="1:55" ht="15.75" x14ac:dyDescent="0.25">
      <c r="A3" s="112" t="s">
        <v>182</v>
      </c>
      <c r="B3" s="112"/>
      <c r="C3" s="112"/>
      <c r="D3" s="112"/>
      <c r="E3" s="112"/>
      <c r="F3" s="112"/>
      <c r="G3" s="112"/>
      <c r="H3" s="27"/>
      <c r="I3" s="27"/>
      <c r="J3" s="27"/>
      <c r="K3" s="27"/>
      <c r="L3" s="27"/>
      <c r="M3" s="27"/>
      <c r="N3" s="46"/>
      <c r="O3" s="46"/>
      <c r="P3" s="46"/>
      <c r="Q3" s="46"/>
      <c r="R3" s="46"/>
      <c r="S3" s="46"/>
      <c r="T3" s="46"/>
      <c r="U3" s="46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46"/>
      <c r="AM3" s="46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46"/>
      <c r="BA3" s="46"/>
      <c r="BB3" s="46"/>
      <c r="BC3" s="46"/>
    </row>
    <row r="4" spans="1:55" ht="15.75" x14ac:dyDescent="0.25">
      <c r="A4" s="28"/>
      <c r="B4" s="28"/>
      <c r="C4" s="46"/>
      <c r="D4" s="46"/>
      <c r="E4" s="28"/>
      <c r="F4" s="28"/>
      <c r="G4" s="28"/>
      <c r="H4" s="28"/>
      <c r="I4" s="28"/>
      <c r="J4" s="28"/>
      <c r="K4" s="28"/>
      <c r="L4" s="28"/>
      <c r="M4" s="28"/>
      <c r="N4" s="46"/>
      <c r="O4" s="46"/>
      <c r="P4" s="46"/>
      <c r="Q4" s="46"/>
      <c r="R4" s="46"/>
      <c r="S4" s="46"/>
      <c r="T4" s="46"/>
      <c r="U4" s="46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46"/>
      <c r="AM4" s="46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46"/>
      <c r="BA4" s="47"/>
      <c r="BB4" s="47"/>
      <c r="BC4" s="47" t="s">
        <v>62</v>
      </c>
    </row>
    <row r="5" spans="1:55" x14ac:dyDescent="0.25">
      <c r="A5" s="48"/>
      <c r="B5" s="48"/>
      <c r="C5" s="113" t="s">
        <v>63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24" t="s">
        <v>64</v>
      </c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5" t="s">
        <v>65</v>
      </c>
      <c r="BC5" s="126"/>
    </row>
    <row r="6" spans="1:55" ht="20.100000000000001" customHeight="1" x14ac:dyDescent="0.25">
      <c r="A6" s="127" t="s">
        <v>66</v>
      </c>
      <c r="B6" s="127" t="s">
        <v>119</v>
      </c>
      <c r="C6" s="120" t="s">
        <v>68</v>
      </c>
      <c r="D6" s="121"/>
      <c r="E6" s="106" t="s">
        <v>11</v>
      </c>
      <c r="F6" s="107"/>
      <c r="G6" s="106" t="s">
        <v>13</v>
      </c>
      <c r="H6" s="107"/>
      <c r="I6" s="106" t="s">
        <v>15</v>
      </c>
      <c r="J6" s="107"/>
      <c r="K6" s="106" t="s">
        <v>69</v>
      </c>
      <c r="L6" s="110"/>
      <c r="M6" s="107"/>
      <c r="N6" s="120" t="s">
        <v>70</v>
      </c>
      <c r="O6" s="121"/>
      <c r="P6" s="120" t="s">
        <v>71</v>
      </c>
      <c r="Q6" s="121"/>
      <c r="R6" s="120" t="s">
        <v>72</v>
      </c>
      <c r="S6" s="121"/>
      <c r="T6" s="120" t="s">
        <v>73</v>
      </c>
      <c r="U6" s="121"/>
      <c r="V6" s="106" t="s">
        <v>25</v>
      </c>
      <c r="W6" s="107"/>
      <c r="X6" s="106" t="s">
        <v>27</v>
      </c>
      <c r="Y6" s="107"/>
      <c r="Z6" s="106" t="s">
        <v>29</v>
      </c>
      <c r="AA6" s="107"/>
      <c r="AB6" s="106" t="s">
        <v>31</v>
      </c>
      <c r="AC6" s="107"/>
      <c r="AD6" s="106" t="s">
        <v>33</v>
      </c>
      <c r="AE6" s="107"/>
      <c r="AF6" s="106" t="s">
        <v>35</v>
      </c>
      <c r="AG6" s="107"/>
      <c r="AH6" s="106" t="s">
        <v>37</v>
      </c>
      <c r="AI6" s="107"/>
      <c r="AJ6" s="106" t="s">
        <v>39</v>
      </c>
      <c r="AK6" s="107"/>
      <c r="AL6" s="120" t="s">
        <v>74</v>
      </c>
      <c r="AM6" s="121"/>
      <c r="AN6" s="106" t="s">
        <v>41</v>
      </c>
      <c r="AO6" s="107"/>
      <c r="AP6" s="106" t="s">
        <v>44</v>
      </c>
      <c r="AQ6" s="107"/>
      <c r="AR6" s="106" t="s">
        <v>31</v>
      </c>
      <c r="AS6" s="107"/>
      <c r="AT6" s="106" t="s">
        <v>33</v>
      </c>
      <c r="AU6" s="107"/>
      <c r="AV6" s="106" t="s">
        <v>75</v>
      </c>
      <c r="AW6" s="107"/>
      <c r="AX6" s="106" t="s">
        <v>39</v>
      </c>
      <c r="AY6" s="107"/>
      <c r="AZ6" s="120" t="s">
        <v>76</v>
      </c>
      <c r="BA6" s="121"/>
      <c r="BB6" s="120" t="s">
        <v>120</v>
      </c>
      <c r="BC6" s="121"/>
    </row>
    <row r="7" spans="1:55" ht="20.100000000000001" customHeight="1" x14ac:dyDescent="0.25">
      <c r="A7" s="128"/>
      <c r="B7" s="128"/>
      <c r="C7" s="122"/>
      <c r="D7" s="123"/>
      <c r="E7" s="108"/>
      <c r="F7" s="109"/>
      <c r="G7" s="108"/>
      <c r="H7" s="109"/>
      <c r="I7" s="108"/>
      <c r="J7" s="109"/>
      <c r="K7" s="108"/>
      <c r="L7" s="111"/>
      <c r="M7" s="109"/>
      <c r="N7" s="122"/>
      <c r="O7" s="123"/>
      <c r="P7" s="122"/>
      <c r="Q7" s="123"/>
      <c r="R7" s="122"/>
      <c r="S7" s="123"/>
      <c r="T7" s="122"/>
      <c r="U7" s="123"/>
      <c r="V7" s="108"/>
      <c r="W7" s="109"/>
      <c r="X7" s="108"/>
      <c r="Y7" s="109"/>
      <c r="Z7" s="108"/>
      <c r="AA7" s="109"/>
      <c r="AB7" s="108"/>
      <c r="AC7" s="109"/>
      <c r="AD7" s="108"/>
      <c r="AE7" s="109"/>
      <c r="AF7" s="108"/>
      <c r="AG7" s="109"/>
      <c r="AH7" s="108"/>
      <c r="AI7" s="109"/>
      <c r="AJ7" s="108"/>
      <c r="AK7" s="109"/>
      <c r="AL7" s="122"/>
      <c r="AM7" s="123"/>
      <c r="AN7" s="108"/>
      <c r="AO7" s="109"/>
      <c r="AP7" s="108"/>
      <c r="AQ7" s="109"/>
      <c r="AR7" s="108"/>
      <c r="AS7" s="109"/>
      <c r="AT7" s="108"/>
      <c r="AU7" s="109"/>
      <c r="AV7" s="108"/>
      <c r="AW7" s="109"/>
      <c r="AX7" s="108"/>
      <c r="AY7" s="109"/>
      <c r="AZ7" s="122"/>
      <c r="BA7" s="123"/>
      <c r="BB7" s="122"/>
      <c r="BC7" s="123"/>
    </row>
    <row r="8" spans="1:55" x14ac:dyDescent="0.25">
      <c r="A8" s="129"/>
      <c r="B8" s="129"/>
      <c r="C8" s="49" t="s">
        <v>78</v>
      </c>
      <c r="D8" s="50" t="s">
        <v>79</v>
      </c>
      <c r="E8" s="51" t="s">
        <v>78</v>
      </c>
      <c r="F8" s="52" t="s">
        <v>79</v>
      </c>
      <c r="G8" s="51" t="s">
        <v>78</v>
      </c>
      <c r="H8" s="52" t="s">
        <v>79</v>
      </c>
      <c r="I8" s="51" t="s">
        <v>78</v>
      </c>
      <c r="J8" s="52" t="s">
        <v>79</v>
      </c>
      <c r="K8" s="52" t="s">
        <v>80</v>
      </c>
      <c r="L8" s="52" t="s">
        <v>81</v>
      </c>
      <c r="M8" s="52" t="s">
        <v>82</v>
      </c>
      <c r="N8" s="49" t="s">
        <v>78</v>
      </c>
      <c r="O8" s="50" t="s">
        <v>79</v>
      </c>
      <c r="P8" s="49" t="s">
        <v>78</v>
      </c>
      <c r="Q8" s="50" t="s">
        <v>79</v>
      </c>
      <c r="R8" s="49" t="s">
        <v>78</v>
      </c>
      <c r="S8" s="50" t="s">
        <v>79</v>
      </c>
      <c r="T8" s="49" t="s">
        <v>78</v>
      </c>
      <c r="U8" s="50" t="s">
        <v>79</v>
      </c>
      <c r="V8" s="51" t="s">
        <v>78</v>
      </c>
      <c r="W8" s="52" t="s">
        <v>79</v>
      </c>
      <c r="X8" s="51" t="s">
        <v>78</v>
      </c>
      <c r="Y8" s="52" t="s">
        <v>79</v>
      </c>
      <c r="Z8" s="51" t="s">
        <v>78</v>
      </c>
      <c r="AA8" s="52" t="s">
        <v>79</v>
      </c>
      <c r="AB8" s="51" t="s">
        <v>78</v>
      </c>
      <c r="AC8" s="52" t="s">
        <v>79</v>
      </c>
      <c r="AD8" s="51" t="s">
        <v>78</v>
      </c>
      <c r="AE8" s="52" t="s">
        <v>79</v>
      </c>
      <c r="AF8" s="51" t="s">
        <v>78</v>
      </c>
      <c r="AG8" s="52" t="s">
        <v>79</v>
      </c>
      <c r="AH8" s="51" t="s">
        <v>78</v>
      </c>
      <c r="AI8" s="52" t="s">
        <v>79</v>
      </c>
      <c r="AJ8" s="51" t="s">
        <v>78</v>
      </c>
      <c r="AK8" s="52" t="s">
        <v>79</v>
      </c>
      <c r="AL8" s="49" t="s">
        <v>78</v>
      </c>
      <c r="AM8" s="50" t="s">
        <v>79</v>
      </c>
      <c r="AN8" s="51" t="s">
        <v>78</v>
      </c>
      <c r="AO8" s="52" t="s">
        <v>79</v>
      </c>
      <c r="AP8" s="51" t="s">
        <v>78</v>
      </c>
      <c r="AQ8" s="52" t="s">
        <v>79</v>
      </c>
      <c r="AR8" s="51" t="s">
        <v>78</v>
      </c>
      <c r="AS8" s="52" t="s">
        <v>79</v>
      </c>
      <c r="AT8" s="51" t="s">
        <v>78</v>
      </c>
      <c r="AU8" s="52" t="s">
        <v>79</v>
      </c>
      <c r="AV8" s="51" t="s">
        <v>78</v>
      </c>
      <c r="AW8" s="52" t="s">
        <v>79</v>
      </c>
      <c r="AX8" s="51" t="s">
        <v>78</v>
      </c>
      <c r="AY8" s="52" t="s">
        <v>79</v>
      </c>
      <c r="AZ8" s="49" t="s">
        <v>78</v>
      </c>
      <c r="BA8" s="50" t="s">
        <v>79</v>
      </c>
      <c r="BB8" s="49" t="s">
        <v>78</v>
      </c>
      <c r="BC8" s="53" t="s">
        <v>79</v>
      </c>
    </row>
    <row r="9" spans="1:55" x14ac:dyDescent="0.25">
      <c r="A9" s="54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  <c r="L9" s="54">
        <v>12</v>
      </c>
      <c r="M9" s="54">
        <v>13</v>
      </c>
      <c r="N9" s="54">
        <v>14</v>
      </c>
      <c r="O9" s="54">
        <v>15</v>
      </c>
      <c r="P9" s="54">
        <v>16</v>
      </c>
      <c r="Q9" s="54">
        <v>17</v>
      </c>
      <c r="R9" s="54">
        <v>18</v>
      </c>
      <c r="S9" s="54">
        <v>19</v>
      </c>
      <c r="T9" s="54">
        <v>20</v>
      </c>
      <c r="U9" s="54">
        <v>21</v>
      </c>
      <c r="V9" s="54">
        <v>22</v>
      </c>
      <c r="W9" s="54">
        <v>23</v>
      </c>
      <c r="X9" s="54">
        <v>24</v>
      </c>
      <c r="Y9" s="54">
        <v>25</v>
      </c>
      <c r="Z9" s="54">
        <v>26</v>
      </c>
      <c r="AA9" s="54">
        <v>27</v>
      </c>
      <c r="AB9" s="54">
        <v>28</v>
      </c>
      <c r="AC9" s="54">
        <v>29</v>
      </c>
      <c r="AD9" s="54">
        <v>30</v>
      </c>
      <c r="AE9" s="54">
        <v>31</v>
      </c>
      <c r="AF9" s="54">
        <v>32</v>
      </c>
      <c r="AG9" s="54">
        <v>33</v>
      </c>
      <c r="AH9" s="54">
        <v>34</v>
      </c>
      <c r="AI9" s="54">
        <v>35</v>
      </c>
      <c r="AJ9" s="54">
        <v>36</v>
      </c>
      <c r="AK9" s="54">
        <v>37</v>
      </c>
      <c r="AL9" s="54">
        <v>38</v>
      </c>
      <c r="AM9" s="54">
        <v>39</v>
      </c>
      <c r="AN9" s="54">
        <v>40</v>
      </c>
      <c r="AO9" s="54">
        <v>41</v>
      </c>
      <c r="AP9" s="54">
        <v>42</v>
      </c>
      <c r="AQ9" s="54">
        <v>43</v>
      </c>
      <c r="AR9" s="54">
        <v>44</v>
      </c>
      <c r="AS9" s="54">
        <v>45</v>
      </c>
      <c r="AT9" s="54">
        <v>46</v>
      </c>
      <c r="AU9" s="54">
        <v>47</v>
      </c>
      <c r="AV9" s="54">
        <v>48</v>
      </c>
      <c r="AW9" s="54">
        <v>49</v>
      </c>
      <c r="AX9" s="54">
        <v>50</v>
      </c>
      <c r="AY9" s="54">
        <v>51</v>
      </c>
      <c r="AZ9" s="54">
        <v>52</v>
      </c>
      <c r="BA9" s="54">
        <v>53</v>
      </c>
      <c r="BB9" s="54">
        <v>54</v>
      </c>
      <c r="BC9" s="55">
        <v>55</v>
      </c>
    </row>
    <row r="10" spans="1:55" ht="12.75" customHeight="1" x14ac:dyDescent="0.25">
      <c r="A10" s="56">
        <v>1</v>
      </c>
      <c r="B10" s="57" t="s">
        <v>121</v>
      </c>
      <c r="C10" s="58">
        <f>E10+G10+I10</f>
        <v>99313</v>
      </c>
      <c r="D10" s="58">
        <f>F10+H10+J10</f>
        <v>196196</v>
      </c>
      <c r="E10" s="59">
        <v>98900</v>
      </c>
      <c r="F10" s="59">
        <v>169782</v>
      </c>
      <c r="G10" s="59">
        <v>59</v>
      </c>
      <c r="H10" s="59">
        <v>1257</v>
      </c>
      <c r="I10" s="59">
        <v>354</v>
      </c>
      <c r="J10" s="59">
        <v>25157</v>
      </c>
      <c r="K10" s="59">
        <v>0</v>
      </c>
      <c r="L10" s="59">
        <v>0</v>
      </c>
      <c r="M10" s="59">
        <v>0</v>
      </c>
      <c r="N10" s="58">
        <f>P10+R10+T10+V10+X10</f>
        <v>13391</v>
      </c>
      <c r="O10" s="58">
        <f>Q10+S10+U10+W10+Y10</f>
        <v>290378</v>
      </c>
      <c r="P10" s="60">
        <v>12580</v>
      </c>
      <c r="Q10" s="60">
        <v>118970</v>
      </c>
      <c r="R10" s="60">
        <v>557</v>
      </c>
      <c r="S10" s="60">
        <v>82051</v>
      </c>
      <c r="T10" s="60">
        <v>141</v>
      </c>
      <c r="U10" s="60">
        <v>88820</v>
      </c>
      <c r="V10" s="60">
        <v>84</v>
      </c>
      <c r="W10" s="60">
        <v>391</v>
      </c>
      <c r="X10" s="60">
        <v>29</v>
      </c>
      <c r="Y10" s="60">
        <v>146</v>
      </c>
      <c r="Z10" s="60">
        <v>0</v>
      </c>
      <c r="AA10" s="60">
        <v>0</v>
      </c>
      <c r="AB10" s="60">
        <v>732</v>
      </c>
      <c r="AC10" s="60">
        <v>2868</v>
      </c>
      <c r="AD10" s="60">
        <v>2720</v>
      </c>
      <c r="AE10" s="60">
        <v>36347</v>
      </c>
      <c r="AF10" s="60">
        <v>0</v>
      </c>
      <c r="AG10" s="60">
        <v>0</v>
      </c>
      <c r="AH10" s="60">
        <v>10</v>
      </c>
      <c r="AI10" s="60">
        <v>48</v>
      </c>
      <c r="AJ10" s="60">
        <v>0</v>
      </c>
      <c r="AK10" s="60">
        <v>0</v>
      </c>
      <c r="AL10" s="61">
        <f>C10+N10+Z10+AB10+AD10+AF10+AH10+AJ10</f>
        <v>116166</v>
      </c>
      <c r="AM10" s="61">
        <f>D10+O10+AA10+AC10+AE10+AG10+AI10+AK10</f>
        <v>525837</v>
      </c>
      <c r="AN10" s="60">
        <v>57464</v>
      </c>
      <c r="AO10" s="60">
        <v>99735</v>
      </c>
      <c r="AP10" s="60">
        <v>0</v>
      </c>
      <c r="AQ10" s="60">
        <v>0</v>
      </c>
      <c r="AR10" s="60">
        <v>877</v>
      </c>
      <c r="AS10" s="60">
        <v>35049</v>
      </c>
      <c r="AT10" s="60">
        <v>1156</v>
      </c>
      <c r="AU10" s="60">
        <v>74064</v>
      </c>
      <c r="AV10" s="60">
        <v>42094</v>
      </c>
      <c r="AW10" s="60">
        <v>18601</v>
      </c>
      <c r="AX10" s="60">
        <v>15675</v>
      </c>
      <c r="AY10" s="60">
        <v>160307</v>
      </c>
      <c r="AZ10" s="61">
        <f>AP10+AR10+AT10+AV10+AX10</f>
        <v>59802</v>
      </c>
      <c r="BA10" s="61">
        <f>AQ10+AS10+AU10+AW10+AY10</f>
        <v>288021</v>
      </c>
      <c r="BB10" s="61">
        <f t="shared" ref="BB10:BC25" si="0">AZ10+AL10</f>
        <v>175968</v>
      </c>
      <c r="BC10" s="62">
        <f t="shared" si="0"/>
        <v>813858</v>
      </c>
    </row>
    <row r="11" spans="1:55" ht="12.75" customHeight="1" x14ac:dyDescent="0.25">
      <c r="A11" s="56">
        <v>2</v>
      </c>
      <c r="B11" s="57" t="s">
        <v>122</v>
      </c>
      <c r="C11" s="58">
        <f t="shared" ref="C11:D26" si="1">E11+G11+I11</f>
        <v>135322</v>
      </c>
      <c r="D11" s="58">
        <f t="shared" si="1"/>
        <v>195411.33</v>
      </c>
      <c r="E11" s="59">
        <v>126990</v>
      </c>
      <c r="F11" s="59">
        <v>155195.94999999998</v>
      </c>
      <c r="G11" s="59">
        <v>12</v>
      </c>
      <c r="H11" s="59">
        <v>192.64999999999998</v>
      </c>
      <c r="I11" s="59">
        <v>8320</v>
      </c>
      <c r="J11" s="59">
        <v>40022.730000000003</v>
      </c>
      <c r="K11" s="59">
        <v>0</v>
      </c>
      <c r="L11" s="59">
        <v>0</v>
      </c>
      <c r="M11" s="59">
        <v>0</v>
      </c>
      <c r="N11" s="58">
        <f t="shared" ref="N11:O26" si="2">P11+R11+T11+V11+X11</f>
        <v>34238</v>
      </c>
      <c r="O11" s="58">
        <f t="shared" si="2"/>
        <v>305938.87999999995</v>
      </c>
      <c r="P11" s="60">
        <v>33395</v>
      </c>
      <c r="Q11" s="60">
        <v>190701.27</v>
      </c>
      <c r="R11" s="60">
        <v>822</v>
      </c>
      <c r="S11" s="60">
        <v>111282.82</v>
      </c>
      <c r="T11" s="60">
        <v>21</v>
      </c>
      <c r="U11" s="60">
        <v>3954.79</v>
      </c>
      <c r="V11" s="60">
        <v>0</v>
      </c>
      <c r="W11" s="60">
        <v>0</v>
      </c>
      <c r="X11" s="60">
        <v>0</v>
      </c>
      <c r="Y11" s="60">
        <v>0</v>
      </c>
      <c r="Z11" s="60">
        <v>5</v>
      </c>
      <c r="AA11" s="60">
        <v>706</v>
      </c>
      <c r="AB11" s="60">
        <v>2428</v>
      </c>
      <c r="AC11" s="60">
        <v>2300.9700000000003</v>
      </c>
      <c r="AD11" s="60">
        <v>4</v>
      </c>
      <c r="AE11" s="60">
        <v>2</v>
      </c>
      <c r="AF11" s="60">
        <v>0</v>
      </c>
      <c r="AG11" s="60">
        <v>0</v>
      </c>
      <c r="AH11" s="60">
        <v>0</v>
      </c>
      <c r="AI11" s="60">
        <v>0</v>
      </c>
      <c r="AJ11" s="60">
        <v>0</v>
      </c>
      <c r="AK11" s="60">
        <v>0</v>
      </c>
      <c r="AL11" s="61">
        <f t="shared" ref="AL11:AM22" si="3">C11+N11+Z11+AB11+AD11+AF11+AH11+AJ11</f>
        <v>171997</v>
      </c>
      <c r="AM11" s="61">
        <f t="shared" si="3"/>
        <v>504359.17999999993</v>
      </c>
      <c r="AN11" s="60">
        <v>122229</v>
      </c>
      <c r="AO11" s="60">
        <v>143847.28</v>
      </c>
      <c r="AP11" s="60">
        <v>0</v>
      </c>
      <c r="AQ11" s="60">
        <v>0</v>
      </c>
      <c r="AR11" s="60">
        <v>0</v>
      </c>
      <c r="AS11" s="60">
        <v>0</v>
      </c>
      <c r="AT11" s="60">
        <v>1655</v>
      </c>
      <c r="AU11" s="60">
        <v>49623.390000000007</v>
      </c>
      <c r="AV11" s="60">
        <v>9722</v>
      </c>
      <c r="AW11" s="60">
        <v>30122.879999999997</v>
      </c>
      <c r="AX11" s="60">
        <v>16205</v>
      </c>
      <c r="AY11" s="60">
        <v>2199770.1599999997</v>
      </c>
      <c r="AZ11" s="61">
        <f t="shared" ref="AZ11:BA21" si="4">AP11+AR11+AT11+AV11+AX11</f>
        <v>27582</v>
      </c>
      <c r="BA11" s="61">
        <f t="shared" si="4"/>
        <v>2279516.4299999997</v>
      </c>
      <c r="BB11" s="61">
        <f t="shared" si="0"/>
        <v>199579</v>
      </c>
      <c r="BC11" s="62">
        <f t="shared" si="0"/>
        <v>2783875.6099999994</v>
      </c>
    </row>
    <row r="12" spans="1:55" ht="12.75" customHeight="1" x14ac:dyDescent="0.25">
      <c r="A12" s="56">
        <v>3</v>
      </c>
      <c r="B12" s="57" t="s">
        <v>123</v>
      </c>
      <c r="C12" s="58">
        <f t="shared" si="1"/>
        <v>188176</v>
      </c>
      <c r="D12" s="58">
        <f t="shared" si="1"/>
        <v>289066.30000000005</v>
      </c>
      <c r="E12" s="59">
        <v>179750</v>
      </c>
      <c r="F12" s="59">
        <v>206778.84000000005</v>
      </c>
      <c r="G12" s="59">
        <v>224</v>
      </c>
      <c r="H12" s="59">
        <v>7341.420000000001</v>
      </c>
      <c r="I12" s="59">
        <v>8202</v>
      </c>
      <c r="J12" s="59">
        <v>74946.040000000008</v>
      </c>
      <c r="K12" s="59">
        <v>0</v>
      </c>
      <c r="L12" s="59">
        <v>0</v>
      </c>
      <c r="M12" s="59">
        <v>0</v>
      </c>
      <c r="N12" s="58">
        <f t="shared" si="2"/>
        <v>16241</v>
      </c>
      <c r="O12" s="58">
        <f t="shared" si="2"/>
        <v>188678.44999999998</v>
      </c>
      <c r="P12" s="60">
        <v>14448</v>
      </c>
      <c r="Q12" s="60">
        <v>83686.51999999999</v>
      </c>
      <c r="R12" s="60">
        <v>1607</v>
      </c>
      <c r="S12" s="60">
        <v>55027.39</v>
      </c>
      <c r="T12" s="60">
        <v>77</v>
      </c>
      <c r="U12" s="60">
        <v>23533.510000000006</v>
      </c>
      <c r="V12" s="60">
        <v>0</v>
      </c>
      <c r="W12" s="60">
        <v>0</v>
      </c>
      <c r="X12" s="60">
        <v>109</v>
      </c>
      <c r="Y12" s="60">
        <v>26431.03</v>
      </c>
      <c r="Z12" s="60">
        <v>12</v>
      </c>
      <c r="AA12" s="60">
        <v>533.07000000000005</v>
      </c>
      <c r="AB12" s="60">
        <v>2847</v>
      </c>
      <c r="AC12" s="60">
        <v>3651.4300000000003</v>
      </c>
      <c r="AD12" s="60">
        <v>8482</v>
      </c>
      <c r="AE12" s="60">
        <v>31548.209999999995</v>
      </c>
      <c r="AF12" s="60">
        <v>0</v>
      </c>
      <c r="AG12" s="60">
        <v>0</v>
      </c>
      <c r="AH12" s="60">
        <v>9</v>
      </c>
      <c r="AI12" s="60">
        <v>45.61</v>
      </c>
      <c r="AJ12" s="60">
        <v>138109</v>
      </c>
      <c r="AK12" s="60">
        <v>11128.17</v>
      </c>
      <c r="AL12" s="61">
        <f t="shared" si="3"/>
        <v>353876</v>
      </c>
      <c r="AM12" s="61">
        <f t="shared" si="3"/>
        <v>524651.24</v>
      </c>
      <c r="AN12" s="60">
        <v>248705</v>
      </c>
      <c r="AO12" s="60">
        <v>196819.94</v>
      </c>
      <c r="AP12" s="60">
        <v>0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  <c r="AY12" s="60">
        <v>0</v>
      </c>
      <c r="AZ12" s="61">
        <f t="shared" si="4"/>
        <v>0</v>
      </c>
      <c r="BA12" s="61">
        <f t="shared" si="4"/>
        <v>0</v>
      </c>
      <c r="BB12" s="61">
        <f t="shared" si="0"/>
        <v>353876</v>
      </c>
      <c r="BC12" s="62">
        <f t="shared" si="0"/>
        <v>524651.24</v>
      </c>
    </row>
    <row r="13" spans="1:55" ht="12.75" customHeight="1" x14ac:dyDescent="0.25">
      <c r="A13" s="56">
        <v>4</v>
      </c>
      <c r="B13" s="57" t="s">
        <v>124</v>
      </c>
      <c r="C13" s="58">
        <f t="shared" si="1"/>
        <v>46422</v>
      </c>
      <c r="D13" s="58">
        <f t="shared" si="1"/>
        <v>75764.37</v>
      </c>
      <c r="E13" s="59">
        <v>44267</v>
      </c>
      <c r="F13" s="59">
        <v>60455.4</v>
      </c>
      <c r="G13" s="59">
        <v>31</v>
      </c>
      <c r="H13" s="59">
        <v>2562.6999999999998</v>
      </c>
      <c r="I13" s="59">
        <v>2124</v>
      </c>
      <c r="J13" s="59">
        <v>12746.27</v>
      </c>
      <c r="K13" s="59">
        <v>0</v>
      </c>
      <c r="L13" s="59">
        <v>0</v>
      </c>
      <c r="M13" s="59">
        <v>0</v>
      </c>
      <c r="N13" s="58">
        <f t="shared" si="2"/>
        <v>8695</v>
      </c>
      <c r="O13" s="58">
        <f t="shared" si="2"/>
        <v>129221.35000000002</v>
      </c>
      <c r="P13" s="60">
        <v>6121</v>
      </c>
      <c r="Q13" s="60">
        <v>40678.30000000001</v>
      </c>
      <c r="R13" s="60">
        <v>1773</v>
      </c>
      <c r="S13" s="60">
        <v>56043.570000000022</v>
      </c>
      <c r="T13" s="60">
        <v>520</v>
      </c>
      <c r="U13" s="60">
        <v>25581.800000000003</v>
      </c>
      <c r="V13" s="60">
        <v>0</v>
      </c>
      <c r="W13" s="60">
        <v>0</v>
      </c>
      <c r="X13" s="60">
        <v>281</v>
      </c>
      <c r="Y13" s="60">
        <v>6917.6799999999985</v>
      </c>
      <c r="Z13" s="60">
        <v>0</v>
      </c>
      <c r="AA13" s="60">
        <v>0</v>
      </c>
      <c r="AB13" s="60">
        <v>2469</v>
      </c>
      <c r="AC13" s="60">
        <v>8169.16</v>
      </c>
      <c r="AD13" s="60">
        <v>1836</v>
      </c>
      <c r="AE13" s="60">
        <v>22704.629999999997</v>
      </c>
      <c r="AF13" s="60">
        <v>0</v>
      </c>
      <c r="AG13" s="60">
        <v>0</v>
      </c>
      <c r="AH13" s="60">
        <v>0</v>
      </c>
      <c r="AI13" s="60">
        <v>0</v>
      </c>
      <c r="AJ13" s="60">
        <v>4041</v>
      </c>
      <c r="AK13" s="60">
        <v>83859.87</v>
      </c>
      <c r="AL13" s="61">
        <f t="shared" si="3"/>
        <v>63463</v>
      </c>
      <c r="AM13" s="61">
        <f t="shared" si="3"/>
        <v>319719.38</v>
      </c>
      <c r="AN13" s="60">
        <v>35402</v>
      </c>
      <c r="AO13" s="60">
        <v>60756.870000000017</v>
      </c>
      <c r="AP13" s="60">
        <v>9</v>
      </c>
      <c r="AQ13" s="60">
        <v>298.52999999999997</v>
      </c>
      <c r="AR13" s="60">
        <v>613</v>
      </c>
      <c r="AS13" s="60">
        <v>11739.24</v>
      </c>
      <c r="AT13" s="60">
        <v>962</v>
      </c>
      <c r="AU13" s="60">
        <v>129479.74000000002</v>
      </c>
      <c r="AV13" s="60">
        <v>10578</v>
      </c>
      <c r="AW13" s="60">
        <v>20713.110000000004</v>
      </c>
      <c r="AX13" s="60">
        <v>5484</v>
      </c>
      <c r="AY13" s="60">
        <v>2223508.7999999998</v>
      </c>
      <c r="AZ13" s="61">
        <f t="shared" si="4"/>
        <v>17646</v>
      </c>
      <c r="BA13" s="61">
        <f t="shared" si="4"/>
        <v>2385739.42</v>
      </c>
      <c r="BB13" s="61">
        <f t="shared" si="0"/>
        <v>81109</v>
      </c>
      <c r="BC13" s="62">
        <f t="shared" si="0"/>
        <v>2705458.8</v>
      </c>
    </row>
    <row r="14" spans="1:55" ht="12.75" customHeight="1" x14ac:dyDescent="0.25">
      <c r="A14" s="56">
        <v>5</v>
      </c>
      <c r="B14" s="57" t="s">
        <v>125</v>
      </c>
      <c r="C14" s="58">
        <f t="shared" si="1"/>
        <v>221325</v>
      </c>
      <c r="D14" s="58">
        <f t="shared" si="1"/>
        <v>215668</v>
      </c>
      <c r="E14" s="59">
        <v>221065</v>
      </c>
      <c r="F14" s="59">
        <v>180817</v>
      </c>
      <c r="G14" s="59">
        <v>28</v>
      </c>
      <c r="H14" s="59">
        <v>222</v>
      </c>
      <c r="I14" s="59">
        <v>232</v>
      </c>
      <c r="J14" s="59">
        <v>34629</v>
      </c>
      <c r="K14" s="59">
        <v>0</v>
      </c>
      <c r="L14" s="59">
        <v>0</v>
      </c>
      <c r="M14" s="59">
        <v>0</v>
      </c>
      <c r="N14" s="58">
        <f t="shared" si="2"/>
        <v>14902</v>
      </c>
      <c r="O14" s="58">
        <f t="shared" si="2"/>
        <v>193553</v>
      </c>
      <c r="P14" s="60">
        <v>11627</v>
      </c>
      <c r="Q14" s="60">
        <v>37708</v>
      </c>
      <c r="R14" s="60">
        <v>2227</v>
      </c>
      <c r="S14" s="60">
        <v>97996</v>
      </c>
      <c r="T14" s="60">
        <v>82</v>
      </c>
      <c r="U14" s="60">
        <v>44918</v>
      </c>
      <c r="V14" s="60">
        <v>797</v>
      </c>
      <c r="W14" s="60">
        <v>2932</v>
      </c>
      <c r="X14" s="60">
        <v>169</v>
      </c>
      <c r="Y14" s="60">
        <v>9999</v>
      </c>
      <c r="Z14" s="60">
        <v>1</v>
      </c>
      <c r="AA14" s="60">
        <v>2370</v>
      </c>
      <c r="AB14" s="60">
        <v>1169</v>
      </c>
      <c r="AC14" s="60">
        <v>1533</v>
      </c>
      <c r="AD14" s="60">
        <v>4882</v>
      </c>
      <c r="AE14" s="60">
        <v>45943</v>
      </c>
      <c r="AF14" s="60">
        <v>9</v>
      </c>
      <c r="AG14" s="60">
        <v>30</v>
      </c>
      <c r="AH14" s="60">
        <v>1</v>
      </c>
      <c r="AI14" s="60">
        <v>4</v>
      </c>
      <c r="AJ14" s="60">
        <v>21</v>
      </c>
      <c r="AK14" s="60">
        <v>28</v>
      </c>
      <c r="AL14" s="61">
        <f t="shared" si="3"/>
        <v>242310</v>
      </c>
      <c r="AM14" s="61">
        <f t="shared" si="3"/>
        <v>459129</v>
      </c>
      <c r="AN14" s="60">
        <v>95930</v>
      </c>
      <c r="AO14" s="60">
        <v>88686</v>
      </c>
      <c r="AP14" s="60">
        <v>0</v>
      </c>
      <c r="AQ14" s="60">
        <v>0</v>
      </c>
      <c r="AR14" s="60">
        <v>14</v>
      </c>
      <c r="AS14" s="60">
        <v>56</v>
      </c>
      <c r="AT14" s="60">
        <v>237</v>
      </c>
      <c r="AU14" s="60">
        <v>893</v>
      </c>
      <c r="AV14" s="60">
        <v>7846</v>
      </c>
      <c r="AW14" s="60">
        <v>60046</v>
      </c>
      <c r="AX14" s="60">
        <v>18919</v>
      </c>
      <c r="AY14" s="60">
        <v>1127315</v>
      </c>
      <c r="AZ14" s="61">
        <f t="shared" si="4"/>
        <v>27016</v>
      </c>
      <c r="BA14" s="61">
        <f t="shared" si="4"/>
        <v>1188310</v>
      </c>
      <c r="BB14" s="61">
        <f t="shared" si="0"/>
        <v>269326</v>
      </c>
      <c r="BC14" s="62">
        <f t="shared" si="0"/>
        <v>1647439</v>
      </c>
    </row>
    <row r="15" spans="1:55" ht="12.75" customHeight="1" x14ac:dyDescent="0.25">
      <c r="A15" s="56">
        <v>6</v>
      </c>
      <c r="B15" s="57" t="s">
        <v>126</v>
      </c>
      <c r="C15" s="58">
        <f t="shared" si="1"/>
        <v>12745</v>
      </c>
      <c r="D15" s="58">
        <f t="shared" si="1"/>
        <v>23206.550000000003</v>
      </c>
      <c r="E15" s="59">
        <v>12656</v>
      </c>
      <c r="F15" s="59">
        <v>13771.980000000001</v>
      </c>
      <c r="G15" s="59">
        <v>43</v>
      </c>
      <c r="H15" s="59">
        <v>318.65999999999997</v>
      </c>
      <c r="I15" s="59">
        <v>46</v>
      </c>
      <c r="J15" s="59">
        <v>9115.91</v>
      </c>
      <c r="K15" s="59">
        <v>0</v>
      </c>
      <c r="L15" s="59">
        <v>0</v>
      </c>
      <c r="M15" s="59">
        <v>0</v>
      </c>
      <c r="N15" s="58">
        <f t="shared" si="2"/>
        <v>7423</v>
      </c>
      <c r="O15" s="58">
        <f t="shared" si="2"/>
        <v>202285.35</v>
      </c>
      <c r="P15" s="60">
        <v>5536</v>
      </c>
      <c r="Q15" s="60">
        <v>62396.939999999995</v>
      </c>
      <c r="R15" s="60">
        <v>1812</v>
      </c>
      <c r="S15" s="60">
        <v>101616.96000000001</v>
      </c>
      <c r="T15" s="60">
        <v>75</v>
      </c>
      <c r="U15" s="60">
        <v>38271.450000000004</v>
      </c>
      <c r="V15" s="60">
        <v>0</v>
      </c>
      <c r="W15" s="60">
        <v>0</v>
      </c>
      <c r="X15" s="60">
        <v>0</v>
      </c>
      <c r="Y15" s="60">
        <v>0</v>
      </c>
      <c r="Z15" s="60">
        <v>6</v>
      </c>
      <c r="AA15" s="60">
        <v>68.64</v>
      </c>
      <c r="AB15" s="60">
        <v>394</v>
      </c>
      <c r="AC15" s="60">
        <v>4112.130000000001</v>
      </c>
      <c r="AD15" s="60">
        <v>661</v>
      </c>
      <c r="AE15" s="60">
        <v>40463.240000000013</v>
      </c>
      <c r="AF15" s="60">
        <v>3</v>
      </c>
      <c r="AG15" s="60">
        <v>6</v>
      </c>
      <c r="AH15" s="60">
        <v>5</v>
      </c>
      <c r="AI15" s="60">
        <v>1709.89</v>
      </c>
      <c r="AJ15" s="60">
        <v>0</v>
      </c>
      <c r="AK15" s="60">
        <v>0</v>
      </c>
      <c r="AL15" s="61">
        <f t="shared" si="3"/>
        <v>21237</v>
      </c>
      <c r="AM15" s="61">
        <f t="shared" si="3"/>
        <v>271851.80000000005</v>
      </c>
      <c r="AN15" s="60">
        <v>7964</v>
      </c>
      <c r="AO15" s="60">
        <v>0.52</v>
      </c>
      <c r="AP15" s="60">
        <v>0</v>
      </c>
      <c r="AQ15" s="60">
        <v>0</v>
      </c>
      <c r="AR15" s="60">
        <v>0</v>
      </c>
      <c r="AS15" s="60">
        <v>0</v>
      </c>
      <c r="AT15" s="60">
        <v>615</v>
      </c>
      <c r="AU15" s="60">
        <v>41711.129999999997</v>
      </c>
      <c r="AV15" s="60">
        <v>9703</v>
      </c>
      <c r="AW15" s="60">
        <v>167288.98000000001</v>
      </c>
      <c r="AX15" s="60">
        <v>226</v>
      </c>
      <c r="AY15" s="60">
        <v>1032167.5500000002</v>
      </c>
      <c r="AZ15" s="61">
        <f t="shared" si="4"/>
        <v>10544</v>
      </c>
      <c r="BA15" s="61">
        <f t="shared" si="4"/>
        <v>1241167.6600000001</v>
      </c>
      <c r="BB15" s="61">
        <f t="shared" si="0"/>
        <v>31781</v>
      </c>
      <c r="BC15" s="62">
        <f t="shared" si="0"/>
        <v>1513019.4600000002</v>
      </c>
    </row>
    <row r="16" spans="1:55" ht="12.75" customHeight="1" x14ac:dyDescent="0.25">
      <c r="A16" s="56">
        <v>7</v>
      </c>
      <c r="B16" s="57" t="s">
        <v>127</v>
      </c>
      <c r="C16" s="58">
        <f t="shared" si="1"/>
        <v>1350</v>
      </c>
      <c r="D16" s="58">
        <f t="shared" si="1"/>
        <v>9066.1699999999983</v>
      </c>
      <c r="E16" s="59">
        <v>1323</v>
      </c>
      <c r="F16" s="59">
        <v>8943.1699999999983</v>
      </c>
      <c r="G16" s="59">
        <v>6</v>
      </c>
      <c r="H16" s="59">
        <v>29.37</v>
      </c>
      <c r="I16" s="59">
        <v>21</v>
      </c>
      <c r="J16" s="59">
        <v>93.63</v>
      </c>
      <c r="K16" s="59">
        <v>0</v>
      </c>
      <c r="L16" s="59">
        <v>0</v>
      </c>
      <c r="M16" s="59">
        <v>0</v>
      </c>
      <c r="N16" s="58">
        <f t="shared" si="2"/>
        <v>1109</v>
      </c>
      <c r="O16" s="58">
        <f t="shared" si="2"/>
        <v>4451.12</v>
      </c>
      <c r="P16" s="60">
        <v>1033</v>
      </c>
      <c r="Q16" s="60">
        <v>1473.3000000000002</v>
      </c>
      <c r="R16" s="60">
        <v>64</v>
      </c>
      <c r="S16" s="60">
        <v>1264.7</v>
      </c>
      <c r="T16" s="60">
        <v>12</v>
      </c>
      <c r="U16" s="60">
        <v>1713.12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  <c r="AG16" s="60">
        <v>0</v>
      </c>
      <c r="AH16" s="60">
        <v>0</v>
      </c>
      <c r="AI16" s="60">
        <v>0</v>
      </c>
      <c r="AJ16" s="60">
        <v>0</v>
      </c>
      <c r="AK16" s="60">
        <v>0</v>
      </c>
      <c r="AL16" s="61">
        <f t="shared" si="3"/>
        <v>2459</v>
      </c>
      <c r="AM16" s="61">
        <f t="shared" si="3"/>
        <v>13517.289999999997</v>
      </c>
      <c r="AN16" s="60">
        <v>1532</v>
      </c>
      <c r="AO16" s="60">
        <v>1413.0699999999997</v>
      </c>
      <c r="AP16" s="60">
        <v>29</v>
      </c>
      <c r="AQ16" s="60">
        <v>79.850000000000009</v>
      </c>
      <c r="AR16" s="60">
        <v>3</v>
      </c>
      <c r="AS16" s="60">
        <v>10.260000000000002</v>
      </c>
      <c r="AT16" s="60">
        <v>2</v>
      </c>
      <c r="AU16" s="60">
        <v>79</v>
      </c>
      <c r="AV16" s="60">
        <v>1</v>
      </c>
      <c r="AW16" s="60">
        <v>0</v>
      </c>
      <c r="AX16" s="60">
        <v>9</v>
      </c>
      <c r="AY16" s="60">
        <v>17.989999999999998</v>
      </c>
      <c r="AZ16" s="61">
        <f t="shared" si="4"/>
        <v>44</v>
      </c>
      <c r="BA16" s="61">
        <f t="shared" si="4"/>
        <v>187.10000000000002</v>
      </c>
      <c r="BB16" s="61">
        <f t="shared" si="0"/>
        <v>2503</v>
      </c>
      <c r="BC16" s="62">
        <f t="shared" si="0"/>
        <v>13704.389999999998</v>
      </c>
    </row>
    <row r="17" spans="1:55" ht="12.75" customHeight="1" x14ac:dyDescent="0.25">
      <c r="A17" s="56">
        <v>8</v>
      </c>
      <c r="B17" s="57" t="s">
        <v>128</v>
      </c>
      <c r="C17" s="58">
        <f t="shared" si="1"/>
        <v>47</v>
      </c>
      <c r="D17" s="58">
        <f t="shared" si="1"/>
        <v>302.39999999999998</v>
      </c>
      <c r="E17" s="59">
        <v>41</v>
      </c>
      <c r="F17" s="59">
        <v>164.86</v>
      </c>
      <c r="G17" s="59">
        <v>6</v>
      </c>
      <c r="H17" s="59">
        <v>137.54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8">
        <f t="shared" si="2"/>
        <v>241</v>
      </c>
      <c r="O17" s="58">
        <f t="shared" si="2"/>
        <v>37757.450000000004</v>
      </c>
      <c r="P17" s="60">
        <v>201</v>
      </c>
      <c r="Q17" s="60">
        <v>36394.170000000006</v>
      </c>
      <c r="R17" s="60">
        <v>40</v>
      </c>
      <c r="S17" s="60">
        <v>1363.2799999999997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18</v>
      </c>
      <c r="AA17" s="60">
        <v>576.87</v>
      </c>
      <c r="AB17" s="60">
        <v>18</v>
      </c>
      <c r="AC17" s="60">
        <v>56.07</v>
      </c>
      <c r="AD17" s="60">
        <v>41</v>
      </c>
      <c r="AE17" s="60">
        <v>585.87</v>
      </c>
      <c r="AF17" s="60">
        <v>0</v>
      </c>
      <c r="AG17" s="60">
        <v>0</v>
      </c>
      <c r="AH17" s="60">
        <v>0</v>
      </c>
      <c r="AI17" s="60">
        <v>0</v>
      </c>
      <c r="AJ17" s="60">
        <v>5</v>
      </c>
      <c r="AK17" s="60">
        <v>4.04</v>
      </c>
      <c r="AL17" s="61">
        <f t="shared" si="3"/>
        <v>370</v>
      </c>
      <c r="AM17" s="61">
        <f t="shared" si="3"/>
        <v>39282.700000000012</v>
      </c>
      <c r="AN17" s="60">
        <v>2</v>
      </c>
      <c r="AO17" s="60">
        <v>0.9</v>
      </c>
      <c r="AP17" s="60">
        <v>0</v>
      </c>
      <c r="AQ17" s="60">
        <v>0</v>
      </c>
      <c r="AR17" s="60">
        <v>4</v>
      </c>
      <c r="AS17" s="60">
        <v>47.07</v>
      </c>
      <c r="AT17" s="60">
        <v>27</v>
      </c>
      <c r="AU17" s="60">
        <v>680.69</v>
      </c>
      <c r="AV17" s="60">
        <v>0</v>
      </c>
      <c r="AW17" s="60">
        <v>0</v>
      </c>
      <c r="AX17" s="60">
        <v>456</v>
      </c>
      <c r="AY17" s="60">
        <v>212483.68</v>
      </c>
      <c r="AZ17" s="61">
        <f t="shared" si="4"/>
        <v>487</v>
      </c>
      <c r="BA17" s="61">
        <f t="shared" si="4"/>
        <v>213211.44</v>
      </c>
      <c r="BB17" s="61">
        <f t="shared" si="0"/>
        <v>857</v>
      </c>
      <c r="BC17" s="62">
        <f t="shared" si="0"/>
        <v>252494.14</v>
      </c>
    </row>
    <row r="18" spans="1:55" ht="12.75" customHeight="1" x14ac:dyDescent="0.25">
      <c r="A18" s="56">
        <v>9</v>
      </c>
      <c r="B18" s="57" t="s">
        <v>129</v>
      </c>
      <c r="C18" s="58">
        <f t="shared" si="1"/>
        <v>8668</v>
      </c>
      <c r="D18" s="58">
        <f t="shared" si="1"/>
        <v>23355.379000000001</v>
      </c>
      <c r="E18" s="59">
        <v>8539</v>
      </c>
      <c r="F18" s="59">
        <v>12286.337999999998</v>
      </c>
      <c r="G18" s="59">
        <v>52</v>
      </c>
      <c r="H18" s="59">
        <v>226.55699999999999</v>
      </c>
      <c r="I18" s="59">
        <v>77</v>
      </c>
      <c r="J18" s="59">
        <v>10842.484</v>
      </c>
      <c r="K18" s="59">
        <v>0</v>
      </c>
      <c r="L18" s="59">
        <v>0</v>
      </c>
      <c r="M18" s="59">
        <v>0</v>
      </c>
      <c r="N18" s="58">
        <f t="shared" si="2"/>
        <v>2502</v>
      </c>
      <c r="O18" s="58">
        <f t="shared" si="2"/>
        <v>314160.4709999999</v>
      </c>
      <c r="P18" s="60">
        <v>1821</v>
      </c>
      <c r="Q18" s="60">
        <v>208769.01099999994</v>
      </c>
      <c r="R18" s="60">
        <v>498</v>
      </c>
      <c r="S18" s="60">
        <v>31096.179999999997</v>
      </c>
      <c r="T18" s="60">
        <v>183</v>
      </c>
      <c r="U18" s="60">
        <v>74295.279999999984</v>
      </c>
      <c r="V18" s="60">
        <v>0</v>
      </c>
      <c r="W18" s="60">
        <v>0</v>
      </c>
      <c r="X18" s="60">
        <v>0</v>
      </c>
      <c r="Y18" s="60">
        <v>0</v>
      </c>
      <c r="Z18" s="60">
        <v>7</v>
      </c>
      <c r="AA18" s="60">
        <v>1770.01</v>
      </c>
      <c r="AB18" s="60">
        <v>725</v>
      </c>
      <c r="AC18" s="60">
        <v>2099.23</v>
      </c>
      <c r="AD18" s="60">
        <v>913</v>
      </c>
      <c r="AE18" s="60">
        <v>12033.468099999996</v>
      </c>
      <c r="AF18" s="60">
        <v>0</v>
      </c>
      <c r="AG18" s="60">
        <v>0</v>
      </c>
      <c r="AH18" s="60">
        <v>0</v>
      </c>
      <c r="AI18" s="60">
        <v>0</v>
      </c>
      <c r="AJ18" s="60">
        <v>8</v>
      </c>
      <c r="AK18" s="60">
        <v>4.59</v>
      </c>
      <c r="AL18" s="61">
        <f t="shared" si="3"/>
        <v>12823</v>
      </c>
      <c r="AM18" s="61">
        <f t="shared" si="3"/>
        <v>353423.14809999993</v>
      </c>
      <c r="AN18" s="60">
        <v>9095</v>
      </c>
      <c r="AO18" s="60">
        <v>14043.36</v>
      </c>
      <c r="AP18" s="60">
        <v>10</v>
      </c>
      <c r="AQ18" s="60">
        <v>570007.26</v>
      </c>
      <c r="AR18" s="60">
        <v>187</v>
      </c>
      <c r="AS18" s="60">
        <v>2033.79</v>
      </c>
      <c r="AT18" s="60">
        <v>1080</v>
      </c>
      <c r="AU18" s="60">
        <v>326059.15000000002</v>
      </c>
      <c r="AV18" s="60">
        <v>1016</v>
      </c>
      <c r="AW18" s="60">
        <v>2744.3</v>
      </c>
      <c r="AX18" s="60">
        <v>3131</v>
      </c>
      <c r="AY18" s="60">
        <v>3744884.189999999</v>
      </c>
      <c r="AZ18" s="61">
        <f t="shared" si="4"/>
        <v>5424</v>
      </c>
      <c r="BA18" s="61">
        <f t="shared" si="4"/>
        <v>4645728.6899999995</v>
      </c>
      <c r="BB18" s="61">
        <f t="shared" si="0"/>
        <v>18247</v>
      </c>
      <c r="BC18" s="62">
        <f t="shared" si="0"/>
        <v>4999151.8380999994</v>
      </c>
    </row>
    <row r="19" spans="1:55" ht="12.75" customHeight="1" x14ac:dyDescent="0.25">
      <c r="A19" s="56">
        <v>10</v>
      </c>
      <c r="B19" s="57" t="s">
        <v>130</v>
      </c>
      <c r="C19" s="58">
        <f t="shared" si="1"/>
        <v>468773</v>
      </c>
      <c r="D19" s="58">
        <f t="shared" si="1"/>
        <v>807344.04</v>
      </c>
      <c r="E19" s="59">
        <v>467462</v>
      </c>
      <c r="F19" s="59">
        <v>466457.14</v>
      </c>
      <c r="G19" s="59">
        <v>0</v>
      </c>
      <c r="H19" s="59">
        <v>0</v>
      </c>
      <c r="I19" s="59">
        <v>1311</v>
      </c>
      <c r="J19" s="59">
        <v>340886.89999999997</v>
      </c>
      <c r="K19" s="59">
        <v>0</v>
      </c>
      <c r="L19" s="59">
        <v>0</v>
      </c>
      <c r="M19" s="59">
        <v>0</v>
      </c>
      <c r="N19" s="58">
        <f t="shared" si="2"/>
        <v>50046</v>
      </c>
      <c r="O19" s="58">
        <f t="shared" si="2"/>
        <v>1671346.9099999997</v>
      </c>
      <c r="P19" s="60">
        <v>31750</v>
      </c>
      <c r="Q19" s="60">
        <v>844082.8899999999</v>
      </c>
      <c r="R19" s="60">
        <v>7216</v>
      </c>
      <c r="S19" s="60">
        <v>623659.37</v>
      </c>
      <c r="T19" s="60">
        <v>408</v>
      </c>
      <c r="U19" s="60">
        <v>192499.17</v>
      </c>
      <c r="V19" s="60">
        <v>0</v>
      </c>
      <c r="W19" s="60">
        <v>0</v>
      </c>
      <c r="X19" s="60">
        <v>10672</v>
      </c>
      <c r="Y19" s="60">
        <v>11105.479999999996</v>
      </c>
      <c r="Z19" s="60">
        <v>0</v>
      </c>
      <c r="AA19" s="60">
        <v>0</v>
      </c>
      <c r="AB19" s="60">
        <v>14515</v>
      </c>
      <c r="AC19" s="60">
        <v>21535.359999999993</v>
      </c>
      <c r="AD19" s="60">
        <v>67269</v>
      </c>
      <c r="AE19" s="60">
        <v>266798.59000000003</v>
      </c>
      <c r="AF19" s="60">
        <v>4</v>
      </c>
      <c r="AG19" s="60">
        <v>15.54</v>
      </c>
      <c r="AH19" s="60">
        <v>20</v>
      </c>
      <c r="AI19" s="60">
        <v>1416.08</v>
      </c>
      <c r="AJ19" s="60">
        <v>0</v>
      </c>
      <c r="AK19" s="60">
        <v>0</v>
      </c>
      <c r="AL19" s="61">
        <f t="shared" si="3"/>
        <v>600627</v>
      </c>
      <c r="AM19" s="61">
        <f t="shared" si="3"/>
        <v>2768456.5199999996</v>
      </c>
      <c r="AN19" s="60">
        <v>2965</v>
      </c>
      <c r="AO19" s="60">
        <v>4177.45</v>
      </c>
      <c r="AP19" s="60">
        <v>1962</v>
      </c>
      <c r="AQ19" s="60">
        <v>4399.1800000000012</v>
      </c>
      <c r="AR19" s="60">
        <v>0</v>
      </c>
      <c r="AS19" s="60">
        <v>0</v>
      </c>
      <c r="AT19" s="60">
        <v>58631</v>
      </c>
      <c r="AU19" s="60">
        <v>449284.68999999989</v>
      </c>
      <c r="AV19" s="60">
        <v>17671</v>
      </c>
      <c r="AW19" s="60">
        <v>63602.110000000015</v>
      </c>
      <c r="AX19" s="60">
        <v>250383</v>
      </c>
      <c r="AY19" s="60">
        <v>10262316.460000003</v>
      </c>
      <c r="AZ19" s="61">
        <f t="shared" si="4"/>
        <v>328647</v>
      </c>
      <c r="BA19" s="61">
        <f t="shared" si="4"/>
        <v>10779602.440000003</v>
      </c>
      <c r="BB19" s="61">
        <f t="shared" si="0"/>
        <v>929274</v>
      </c>
      <c r="BC19" s="62">
        <f t="shared" si="0"/>
        <v>13548058.960000003</v>
      </c>
    </row>
    <row r="20" spans="1:55" ht="12.75" customHeight="1" x14ac:dyDescent="0.25">
      <c r="A20" s="56">
        <v>11</v>
      </c>
      <c r="B20" s="57" t="s">
        <v>131</v>
      </c>
      <c r="C20" s="58">
        <f t="shared" si="1"/>
        <v>63590</v>
      </c>
      <c r="D20" s="58">
        <f t="shared" si="1"/>
        <v>328203.71000000008</v>
      </c>
      <c r="E20" s="59">
        <v>62540</v>
      </c>
      <c r="F20" s="59">
        <v>117924.05000000003</v>
      </c>
      <c r="G20" s="59">
        <v>80</v>
      </c>
      <c r="H20" s="59">
        <v>3505.2000000000007</v>
      </c>
      <c r="I20" s="59">
        <v>970</v>
      </c>
      <c r="J20" s="59">
        <v>206774.46000000002</v>
      </c>
      <c r="K20" s="59">
        <v>0</v>
      </c>
      <c r="L20" s="59">
        <v>0</v>
      </c>
      <c r="M20" s="59">
        <v>0</v>
      </c>
      <c r="N20" s="58">
        <f t="shared" si="2"/>
        <v>27571</v>
      </c>
      <c r="O20" s="58">
        <f t="shared" si="2"/>
        <v>1270998.0300000003</v>
      </c>
      <c r="P20" s="60">
        <v>22520</v>
      </c>
      <c r="Q20" s="60">
        <v>337839.01000000007</v>
      </c>
      <c r="R20" s="60">
        <v>4250</v>
      </c>
      <c r="S20" s="60">
        <v>565333.68000000005</v>
      </c>
      <c r="T20" s="60">
        <v>756</v>
      </c>
      <c r="U20" s="60">
        <v>366599.09000000008</v>
      </c>
      <c r="V20" s="60">
        <v>45</v>
      </c>
      <c r="W20" s="60">
        <v>1226.2499999999998</v>
      </c>
      <c r="X20" s="60">
        <v>0</v>
      </c>
      <c r="Y20" s="60">
        <v>0</v>
      </c>
      <c r="Z20" s="60">
        <v>0</v>
      </c>
      <c r="AA20" s="60">
        <v>0</v>
      </c>
      <c r="AB20" s="60">
        <v>1607</v>
      </c>
      <c r="AC20" s="60">
        <v>3090.9900000000007</v>
      </c>
      <c r="AD20" s="60">
        <v>1759</v>
      </c>
      <c r="AE20" s="60">
        <v>15961.110000000002</v>
      </c>
      <c r="AF20" s="60">
        <v>9</v>
      </c>
      <c r="AG20" s="60">
        <v>936.54000000000008</v>
      </c>
      <c r="AH20" s="60">
        <v>5</v>
      </c>
      <c r="AI20" s="60">
        <v>840.54</v>
      </c>
      <c r="AJ20" s="60">
        <v>0</v>
      </c>
      <c r="AK20" s="60">
        <v>0</v>
      </c>
      <c r="AL20" s="61">
        <f t="shared" si="3"/>
        <v>94541</v>
      </c>
      <c r="AM20" s="61">
        <f t="shared" si="3"/>
        <v>1620030.9200000004</v>
      </c>
      <c r="AN20" s="60">
        <v>66478</v>
      </c>
      <c r="AO20" s="60">
        <v>197509.91000000006</v>
      </c>
      <c r="AP20" s="60">
        <v>2</v>
      </c>
      <c r="AQ20" s="60">
        <v>2725</v>
      </c>
      <c r="AR20" s="60">
        <v>410</v>
      </c>
      <c r="AS20" s="60">
        <v>3820.1299999999997</v>
      </c>
      <c r="AT20" s="60">
        <v>8701</v>
      </c>
      <c r="AU20" s="60">
        <v>153306.73000000004</v>
      </c>
      <c r="AV20" s="60">
        <v>19213</v>
      </c>
      <c r="AW20" s="60">
        <v>148110.95000000001</v>
      </c>
      <c r="AX20" s="60">
        <v>11442</v>
      </c>
      <c r="AY20" s="60">
        <v>5334512.9100000011</v>
      </c>
      <c r="AZ20" s="61">
        <f t="shared" si="4"/>
        <v>39768</v>
      </c>
      <c r="BA20" s="61">
        <f t="shared" si="4"/>
        <v>5642475.7200000007</v>
      </c>
      <c r="BB20" s="61">
        <f t="shared" si="0"/>
        <v>134309</v>
      </c>
      <c r="BC20" s="62">
        <f t="shared" si="0"/>
        <v>7262506.6400000006</v>
      </c>
    </row>
    <row r="21" spans="1:55" ht="12.75" customHeight="1" x14ac:dyDescent="0.25">
      <c r="A21" s="56">
        <v>12</v>
      </c>
      <c r="B21" s="57" t="s">
        <v>132</v>
      </c>
      <c r="C21" s="58">
        <f t="shared" si="1"/>
        <v>22865</v>
      </c>
      <c r="D21" s="58">
        <f t="shared" si="1"/>
        <v>19471</v>
      </c>
      <c r="E21" s="59">
        <v>22839</v>
      </c>
      <c r="F21" s="59">
        <v>19408</v>
      </c>
      <c r="G21" s="59">
        <v>19</v>
      </c>
      <c r="H21" s="59">
        <v>57</v>
      </c>
      <c r="I21" s="59">
        <v>7</v>
      </c>
      <c r="J21" s="59">
        <v>6</v>
      </c>
      <c r="K21" s="59">
        <v>0</v>
      </c>
      <c r="L21" s="59">
        <v>0</v>
      </c>
      <c r="M21" s="59">
        <v>0</v>
      </c>
      <c r="N21" s="58">
        <f t="shared" si="2"/>
        <v>7220</v>
      </c>
      <c r="O21" s="58">
        <f t="shared" si="2"/>
        <v>127684</v>
      </c>
      <c r="P21" s="60">
        <v>1738</v>
      </c>
      <c r="Q21" s="60">
        <v>6912</v>
      </c>
      <c r="R21" s="60">
        <v>5468</v>
      </c>
      <c r="S21" s="60">
        <v>112977</v>
      </c>
      <c r="T21" s="60">
        <v>14</v>
      </c>
      <c r="U21" s="60">
        <v>7795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282</v>
      </c>
      <c r="AC21" s="60">
        <v>634</v>
      </c>
      <c r="AD21" s="60">
        <v>1565</v>
      </c>
      <c r="AE21" s="60">
        <v>19499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1">
        <f t="shared" si="3"/>
        <v>31932</v>
      </c>
      <c r="AM21" s="61">
        <f t="shared" si="3"/>
        <v>167288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60">
        <v>0</v>
      </c>
      <c r="AT21" s="60">
        <v>0</v>
      </c>
      <c r="AU21" s="60">
        <v>0</v>
      </c>
      <c r="AV21" s="60">
        <v>0</v>
      </c>
      <c r="AW21" s="60">
        <v>0</v>
      </c>
      <c r="AX21" s="60">
        <v>0</v>
      </c>
      <c r="AY21" s="60">
        <v>0</v>
      </c>
      <c r="AZ21" s="61">
        <f t="shared" si="4"/>
        <v>0</v>
      </c>
      <c r="BA21" s="61">
        <f t="shared" si="4"/>
        <v>0</v>
      </c>
      <c r="BB21" s="61">
        <f t="shared" si="0"/>
        <v>31932</v>
      </c>
      <c r="BC21" s="62">
        <f t="shared" si="0"/>
        <v>167288</v>
      </c>
    </row>
    <row r="22" spans="1:55" ht="12.75" customHeight="1" x14ac:dyDescent="0.25">
      <c r="A22" s="63"/>
      <c r="B22" s="64" t="s">
        <v>133</v>
      </c>
      <c r="C22" s="65">
        <f>SUM(C10:C21)</f>
        <v>1268596</v>
      </c>
      <c r="D22" s="65">
        <f t="shared" ref="D22:M22" si="5">SUM(D10:D21)</f>
        <v>2183055.2490000003</v>
      </c>
      <c r="E22" s="65">
        <f t="shared" si="5"/>
        <v>1246372</v>
      </c>
      <c r="F22" s="65">
        <f t="shared" si="5"/>
        <v>1411984.7280000001</v>
      </c>
      <c r="G22" s="65">
        <f t="shared" si="5"/>
        <v>560</v>
      </c>
      <c r="H22" s="65">
        <f t="shared" si="5"/>
        <v>15850.097000000003</v>
      </c>
      <c r="I22" s="65">
        <f t="shared" si="5"/>
        <v>21664</v>
      </c>
      <c r="J22" s="65">
        <f t="shared" si="5"/>
        <v>755220.42399999988</v>
      </c>
      <c r="K22" s="65">
        <f t="shared" si="5"/>
        <v>0</v>
      </c>
      <c r="L22" s="65">
        <f t="shared" si="5"/>
        <v>0</v>
      </c>
      <c r="M22" s="65">
        <f t="shared" si="5"/>
        <v>0</v>
      </c>
      <c r="N22" s="66">
        <f t="shared" si="2"/>
        <v>183579</v>
      </c>
      <c r="O22" s="66">
        <f t="shared" si="2"/>
        <v>4736453.0110000009</v>
      </c>
      <c r="P22" s="65">
        <f t="shared" ref="P22:AJ22" si="6">SUM(P10:P21)</f>
        <v>142770</v>
      </c>
      <c r="Q22" s="65">
        <f t="shared" si="6"/>
        <v>1969611.4110000001</v>
      </c>
      <c r="R22" s="65">
        <f t="shared" si="6"/>
        <v>26334</v>
      </c>
      <c r="S22" s="65">
        <f t="shared" si="6"/>
        <v>1839711.9500000002</v>
      </c>
      <c r="T22" s="65">
        <f t="shared" si="6"/>
        <v>2289</v>
      </c>
      <c r="U22" s="65">
        <f t="shared" si="6"/>
        <v>867981.21000000008</v>
      </c>
      <c r="V22" s="65">
        <f t="shared" si="6"/>
        <v>926</v>
      </c>
      <c r="W22" s="65">
        <f t="shared" si="6"/>
        <v>4549.25</v>
      </c>
      <c r="X22" s="65">
        <f t="shared" si="6"/>
        <v>11260</v>
      </c>
      <c r="Y22" s="65">
        <f t="shared" si="6"/>
        <v>54599.189999999995</v>
      </c>
      <c r="Z22" s="65">
        <f t="shared" si="6"/>
        <v>49</v>
      </c>
      <c r="AA22" s="65">
        <f t="shared" si="6"/>
        <v>6024.59</v>
      </c>
      <c r="AB22" s="65">
        <f t="shared" si="6"/>
        <v>27186</v>
      </c>
      <c r="AC22" s="65">
        <f t="shared" si="6"/>
        <v>50050.339999999989</v>
      </c>
      <c r="AD22" s="65">
        <f t="shared" si="6"/>
        <v>90132</v>
      </c>
      <c r="AE22" s="65">
        <f t="shared" si="6"/>
        <v>491886.11810000002</v>
      </c>
      <c r="AF22" s="65">
        <f t="shared" si="6"/>
        <v>25</v>
      </c>
      <c r="AG22" s="65">
        <f t="shared" si="6"/>
        <v>988.08</v>
      </c>
      <c r="AH22" s="65">
        <f t="shared" si="6"/>
        <v>50</v>
      </c>
      <c r="AI22" s="65">
        <f t="shared" si="6"/>
        <v>4064.12</v>
      </c>
      <c r="AJ22" s="65">
        <f t="shared" si="6"/>
        <v>142184</v>
      </c>
      <c r="AK22" s="65">
        <f>SUM(AK10:AK21)</f>
        <v>95024.669999999984</v>
      </c>
      <c r="AL22" s="67">
        <f t="shared" si="3"/>
        <v>1711801</v>
      </c>
      <c r="AM22" s="67">
        <f t="shared" si="3"/>
        <v>7567546.1781000011</v>
      </c>
      <c r="AN22" s="65">
        <f t="shared" ref="AN22:BC22" si="7">SUM(AN10:AN21)</f>
        <v>647766</v>
      </c>
      <c r="AO22" s="65">
        <f t="shared" si="7"/>
        <v>806990.29999999993</v>
      </c>
      <c r="AP22" s="65">
        <f t="shared" si="7"/>
        <v>2012</v>
      </c>
      <c r="AQ22" s="65">
        <f t="shared" si="7"/>
        <v>577509.82000000007</v>
      </c>
      <c r="AR22" s="65">
        <f t="shared" si="7"/>
        <v>2108</v>
      </c>
      <c r="AS22" s="65">
        <f t="shared" si="7"/>
        <v>52755.49</v>
      </c>
      <c r="AT22" s="65">
        <f t="shared" si="7"/>
        <v>73066</v>
      </c>
      <c r="AU22" s="65">
        <f t="shared" si="7"/>
        <v>1225181.52</v>
      </c>
      <c r="AV22" s="65">
        <f t="shared" si="7"/>
        <v>117844</v>
      </c>
      <c r="AW22" s="65">
        <f t="shared" si="7"/>
        <v>511229.33</v>
      </c>
      <c r="AX22" s="65">
        <f t="shared" si="7"/>
        <v>321930</v>
      </c>
      <c r="AY22" s="65">
        <f t="shared" si="7"/>
        <v>26297283.739999998</v>
      </c>
      <c r="AZ22" s="65">
        <f t="shared" si="7"/>
        <v>516960</v>
      </c>
      <c r="BA22" s="65">
        <f t="shared" si="7"/>
        <v>28663959.899999999</v>
      </c>
      <c r="BB22" s="65">
        <f t="shared" si="7"/>
        <v>2228761</v>
      </c>
      <c r="BC22" s="68">
        <f t="shared" si="7"/>
        <v>36231506.078100003</v>
      </c>
    </row>
    <row r="23" spans="1:55" ht="12.75" customHeight="1" x14ac:dyDescent="0.25">
      <c r="A23" s="56">
        <v>14</v>
      </c>
      <c r="B23" s="57" t="s">
        <v>134</v>
      </c>
      <c r="C23" s="58">
        <f t="shared" si="1"/>
        <v>18528</v>
      </c>
      <c r="D23" s="58">
        <f t="shared" si="1"/>
        <v>270038.20999999996</v>
      </c>
      <c r="E23" s="59">
        <v>18502</v>
      </c>
      <c r="F23" s="59">
        <v>151595.55999999997</v>
      </c>
      <c r="G23" s="59">
        <v>5</v>
      </c>
      <c r="H23" s="59">
        <v>9.2899999999999991</v>
      </c>
      <c r="I23" s="59">
        <v>21</v>
      </c>
      <c r="J23" s="59">
        <v>118433.36</v>
      </c>
      <c r="K23" s="59">
        <v>0</v>
      </c>
      <c r="L23" s="59">
        <v>0</v>
      </c>
      <c r="M23" s="59">
        <v>0</v>
      </c>
      <c r="N23" s="58">
        <f t="shared" si="2"/>
        <v>3176</v>
      </c>
      <c r="O23" s="58">
        <f t="shared" si="2"/>
        <v>136294.83000000002</v>
      </c>
      <c r="P23" s="60">
        <v>1814</v>
      </c>
      <c r="Q23" s="60">
        <v>56473.47</v>
      </c>
      <c r="R23" s="60">
        <v>942</v>
      </c>
      <c r="S23" s="60">
        <v>51586.13</v>
      </c>
      <c r="T23" s="60">
        <v>420</v>
      </c>
      <c r="U23" s="60">
        <v>28235.229999999996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323</v>
      </c>
      <c r="AC23" s="60">
        <v>2552.46</v>
      </c>
      <c r="AD23" s="60">
        <v>10321</v>
      </c>
      <c r="AE23" s="60">
        <v>149704.24000000002</v>
      </c>
      <c r="AF23" s="60">
        <v>0</v>
      </c>
      <c r="AG23" s="60">
        <v>0</v>
      </c>
      <c r="AH23" s="60">
        <v>3</v>
      </c>
      <c r="AI23" s="60">
        <v>281.42</v>
      </c>
      <c r="AJ23" s="60">
        <v>3972</v>
      </c>
      <c r="AK23" s="60">
        <v>1874.8399999999997</v>
      </c>
      <c r="AL23" s="61">
        <f>C23+N23+Z23+AB23+AD23+AF23+AH23+AJ23</f>
        <v>36323</v>
      </c>
      <c r="AM23" s="61">
        <f>D23+O23+AA23+AC23+AE23+AG23+AI23+AK23</f>
        <v>560746</v>
      </c>
      <c r="AN23" s="60">
        <v>17767</v>
      </c>
      <c r="AO23" s="60">
        <v>97624.58</v>
      </c>
      <c r="AP23" s="60">
        <v>0</v>
      </c>
      <c r="AQ23" s="60">
        <v>0</v>
      </c>
      <c r="AR23" s="60">
        <v>0</v>
      </c>
      <c r="AS23" s="60">
        <v>0</v>
      </c>
      <c r="AT23" s="60">
        <v>8668</v>
      </c>
      <c r="AU23" s="60">
        <v>514107.55</v>
      </c>
      <c r="AV23" s="60">
        <v>5197</v>
      </c>
      <c r="AW23" s="60">
        <v>108082.30000000002</v>
      </c>
      <c r="AX23" s="60">
        <v>58403</v>
      </c>
      <c r="AY23" s="60">
        <v>1082096.58</v>
      </c>
      <c r="AZ23" s="61">
        <f>AP23+AR23+AT23+AV23+AX23</f>
        <v>72268</v>
      </c>
      <c r="BA23" s="61">
        <f>AQ23+AS23+AU23+AW23+AY23</f>
        <v>1704286.4300000002</v>
      </c>
      <c r="BB23" s="61">
        <f t="shared" si="0"/>
        <v>108591</v>
      </c>
      <c r="BC23" s="62">
        <f t="shared" si="0"/>
        <v>2265032.4300000002</v>
      </c>
    </row>
    <row r="24" spans="1:55" ht="12.75" customHeight="1" x14ac:dyDescent="0.25">
      <c r="A24" s="56">
        <v>15</v>
      </c>
      <c r="B24" s="57" t="s">
        <v>135</v>
      </c>
      <c r="C24" s="58">
        <f t="shared" si="1"/>
        <v>43479</v>
      </c>
      <c r="D24" s="58">
        <f t="shared" si="1"/>
        <v>22233.650000000005</v>
      </c>
      <c r="E24" s="59">
        <v>39051</v>
      </c>
      <c r="F24" s="59">
        <v>19552.300000000003</v>
      </c>
      <c r="G24" s="59">
        <v>420</v>
      </c>
      <c r="H24" s="59">
        <v>207.45</v>
      </c>
      <c r="I24" s="59">
        <v>4008</v>
      </c>
      <c r="J24" s="59">
        <v>2473.9</v>
      </c>
      <c r="K24" s="59">
        <v>0</v>
      </c>
      <c r="L24" s="59">
        <v>0</v>
      </c>
      <c r="M24" s="59">
        <v>0</v>
      </c>
      <c r="N24" s="58">
        <f t="shared" si="2"/>
        <v>53</v>
      </c>
      <c r="O24" s="58">
        <f t="shared" si="2"/>
        <v>679</v>
      </c>
      <c r="P24" s="60">
        <v>48</v>
      </c>
      <c r="Q24" s="60">
        <v>285</v>
      </c>
      <c r="R24" s="60">
        <v>5</v>
      </c>
      <c r="S24" s="60">
        <v>394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2082</v>
      </c>
      <c r="AE24" s="60">
        <v>13262</v>
      </c>
      <c r="AF24" s="60">
        <v>0</v>
      </c>
      <c r="AG24" s="60">
        <v>0</v>
      </c>
      <c r="AH24" s="60">
        <v>0</v>
      </c>
      <c r="AI24" s="60">
        <v>0</v>
      </c>
      <c r="AJ24" s="60">
        <v>94355</v>
      </c>
      <c r="AK24" s="60">
        <v>36464</v>
      </c>
      <c r="AL24" s="61">
        <f t="shared" ref="AL24:AM39" si="8">C24+N24+Z24+AB24+AD24+AF24+AH24+AJ24</f>
        <v>139969</v>
      </c>
      <c r="AM24" s="61">
        <f t="shared" si="8"/>
        <v>72638.650000000009</v>
      </c>
      <c r="AN24" s="60">
        <v>134551</v>
      </c>
      <c r="AO24" s="60">
        <v>54689</v>
      </c>
      <c r="AP24" s="60">
        <v>0</v>
      </c>
      <c r="AQ24" s="60">
        <v>0</v>
      </c>
      <c r="AR24" s="60">
        <v>0</v>
      </c>
      <c r="AS24" s="60">
        <v>0</v>
      </c>
      <c r="AT24" s="60">
        <v>0</v>
      </c>
      <c r="AU24" s="60">
        <v>0</v>
      </c>
      <c r="AV24" s="60">
        <v>0</v>
      </c>
      <c r="AW24" s="60">
        <v>0</v>
      </c>
      <c r="AX24" s="60">
        <v>51648</v>
      </c>
      <c r="AY24" s="60">
        <v>82299</v>
      </c>
      <c r="AZ24" s="61">
        <f t="shared" ref="AZ24:BA38" si="9">AP24+AR24+AT24+AV24+AX24</f>
        <v>51648</v>
      </c>
      <c r="BA24" s="61">
        <f t="shared" si="9"/>
        <v>82299</v>
      </c>
      <c r="BB24" s="61">
        <f t="shared" si="0"/>
        <v>191617</v>
      </c>
      <c r="BC24" s="62">
        <f t="shared" si="0"/>
        <v>154937.65000000002</v>
      </c>
    </row>
    <row r="25" spans="1:55" ht="12.75" customHeight="1" x14ac:dyDescent="0.25">
      <c r="A25" s="56">
        <v>16</v>
      </c>
      <c r="B25" s="57" t="s">
        <v>136</v>
      </c>
      <c r="C25" s="58">
        <f t="shared" si="1"/>
        <v>350</v>
      </c>
      <c r="D25" s="58">
        <f t="shared" si="1"/>
        <v>2956</v>
      </c>
      <c r="E25" s="59">
        <v>350</v>
      </c>
      <c r="F25" s="59">
        <v>2956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8">
        <f t="shared" si="2"/>
        <v>830</v>
      </c>
      <c r="O25" s="58">
        <f t="shared" si="2"/>
        <v>26828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830</v>
      </c>
      <c r="Y25" s="60">
        <v>26828</v>
      </c>
      <c r="Z25" s="60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  <c r="AH25" s="60">
        <v>0</v>
      </c>
      <c r="AI25" s="60">
        <v>0</v>
      </c>
      <c r="AJ25" s="60">
        <v>84</v>
      </c>
      <c r="AK25" s="60">
        <v>3920</v>
      </c>
      <c r="AL25" s="61">
        <f t="shared" si="8"/>
        <v>1264</v>
      </c>
      <c r="AM25" s="61">
        <f t="shared" si="8"/>
        <v>33704</v>
      </c>
      <c r="AN25" s="60">
        <v>0</v>
      </c>
      <c r="AO25" s="60">
        <v>0</v>
      </c>
      <c r="AP25" s="60">
        <v>1</v>
      </c>
      <c r="AQ25" s="60">
        <v>1.03</v>
      </c>
      <c r="AR25" s="60">
        <v>87</v>
      </c>
      <c r="AS25" s="60">
        <v>1276.52</v>
      </c>
      <c r="AT25" s="60">
        <v>0</v>
      </c>
      <c r="AU25" s="60">
        <v>0</v>
      </c>
      <c r="AV25" s="60">
        <v>20851</v>
      </c>
      <c r="AW25" s="60">
        <v>31265</v>
      </c>
      <c r="AX25" s="60">
        <v>27693</v>
      </c>
      <c r="AY25" s="60">
        <v>132815</v>
      </c>
      <c r="AZ25" s="61">
        <f t="shared" si="9"/>
        <v>48632</v>
      </c>
      <c r="BA25" s="61">
        <f t="shared" si="9"/>
        <v>165357.54999999999</v>
      </c>
      <c r="BB25" s="61">
        <f t="shared" si="0"/>
        <v>49896</v>
      </c>
      <c r="BC25" s="62">
        <f t="shared" si="0"/>
        <v>199061.55</v>
      </c>
    </row>
    <row r="26" spans="1:55" ht="12.75" customHeight="1" x14ac:dyDescent="0.25">
      <c r="A26" s="56">
        <v>17</v>
      </c>
      <c r="B26" s="57" t="s">
        <v>137</v>
      </c>
      <c r="C26" s="58">
        <f t="shared" si="1"/>
        <v>3204</v>
      </c>
      <c r="D26" s="58">
        <f t="shared" si="1"/>
        <v>7097.8</v>
      </c>
      <c r="E26" s="59">
        <v>3191</v>
      </c>
      <c r="F26" s="59">
        <v>6481.6</v>
      </c>
      <c r="G26" s="59">
        <v>0</v>
      </c>
      <c r="H26" s="59">
        <v>0</v>
      </c>
      <c r="I26" s="59">
        <v>13</v>
      </c>
      <c r="J26" s="59">
        <v>616.19999999999993</v>
      </c>
      <c r="K26" s="59">
        <v>0</v>
      </c>
      <c r="L26" s="59">
        <v>0</v>
      </c>
      <c r="M26" s="59">
        <v>0</v>
      </c>
      <c r="N26" s="58">
        <f t="shared" si="2"/>
        <v>574</v>
      </c>
      <c r="O26" s="58">
        <f t="shared" si="2"/>
        <v>28141.59</v>
      </c>
      <c r="P26" s="60">
        <v>446</v>
      </c>
      <c r="Q26" s="60">
        <v>10635.88</v>
      </c>
      <c r="R26" s="60">
        <v>101</v>
      </c>
      <c r="S26" s="60">
        <v>5905.69</v>
      </c>
      <c r="T26" s="60">
        <v>27</v>
      </c>
      <c r="U26" s="60">
        <v>11600.02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44</v>
      </c>
      <c r="AC26" s="60">
        <v>183.04</v>
      </c>
      <c r="AD26" s="60">
        <v>4527</v>
      </c>
      <c r="AE26" s="60">
        <v>14607.799999999997</v>
      </c>
      <c r="AF26" s="60">
        <v>0</v>
      </c>
      <c r="AG26" s="60">
        <v>0</v>
      </c>
      <c r="AH26" s="60">
        <v>0</v>
      </c>
      <c r="AI26" s="60">
        <v>0</v>
      </c>
      <c r="AJ26" s="60">
        <v>14</v>
      </c>
      <c r="AK26" s="60">
        <v>6.03</v>
      </c>
      <c r="AL26" s="61">
        <f t="shared" si="8"/>
        <v>8363</v>
      </c>
      <c r="AM26" s="61">
        <f t="shared" si="8"/>
        <v>50036.259999999995</v>
      </c>
      <c r="AN26" s="60">
        <v>3154</v>
      </c>
      <c r="AO26" s="60">
        <v>8216.0299999999988</v>
      </c>
      <c r="AP26" s="60">
        <v>3494</v>
      </c>
      <c r="AQ26" s="60">
        <v>2454.21</v>
      </c>
      <c r="AR26" s="60">
        <v>12</v>
      </c>
      <c r="AS26" s="60">
        <v>56.35</v>
      </c>
      <c r="AT26" s="60">
        <v>152</v>
      </c>
      <c r="AU26" s="60">
        <v>5847.57</v>
      </c>
      <c r="AV26" s="60">
        <v>72</v>
      </c>
      <c r="AW26" s="60">
        <v>117.6</v>
      </c>
      <c r="AX26" s="60">
        <v>37445</v>
      </c>
      <c r="AY26" s="60">
        <v>89908.2</v>
      </c>
      <c r="AZ26" s="61">
        <f t="shared" si="9"/>
        <v>41175</v>
      </c>
      <c r="BA26" s="61">
        <f t="shared" si="9"/>
        <v>98383.93</v>
      </c>
      <c r="BB26" s="61">
        <f t="shared" ref="BB26:BC38" si="10">AZ26+AL26</f>
        <v>49538</v>
      </c>
      <c r="BC26" s="62">
        <f t="shared" si="10"/>
        <v>148420.19</v>
      </c>
    </row>
    <row r="27" spans="1:55" ht="12.75" customHeight="1" x14ac:dyDescent="0.25">
      <c r="A27" s="56">
        <v>18</v>
      </c>
      <c r="B27" s="57" t="s">
        <v>138</v>
      </c>
      <c r="C27" s="58">
        <f t="shared" ref="C27:D38" si="11">E27+G27+I27</f>
        <v>4</v>
      </c>
      <c r="D27" s="58">
        <f t="shared" si="11"/>
        <v>27.46</v>
      </c>
      <c r="E27" s="59">
        <v>4</v>
      </c>
      <c r="F27" s="59">
        <v>27.46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8">
        <f t="shared" ref="N27:O42" si="12">P27+R27+T27+V27+X27</f>
        <v>8</v>
      </c>
      <c r="O27" s="58">
        <f t="shared" si="12"/>
        <v>3576.75</v>
      </c>
      <c r="P27" s="60">
        <v>5</v>
      </c>
      <c r="Q27" s="60">
        <v>71.75</v>
      </c>
      <c r="R27" s="60">
        <v>3</v>
      </c>
      <c r="S27" s="60">
        <v>3505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1</v>
      </c>
      <c r="AC27" s="60">
        <v>1.49</v>
      </c>
      <c r="AD27" s="60">
        <v>46</v>
      </c>
      <c r="AE27" s="60">
        <v>697.18</v>
      </c>
      <c r="AF27" s="60">
        <v>0</v>
      </c>
      <c r="AG27" s="60">
        <v>0</v>
      </c>
      <c r="AH27" s="60">
        <v>0</v>
      </c>
      <c r="AI27" s="60">
        <v>0</v>
      </c>
      <c r="AJ27" s="60">
        <v>0</v>
      </c>
      <c r="AK27" s="60">
        <v>0</v>
      </c>
      <c r="AL27" s="61">
        <f t="shared" si="8"/>
        <v>59</v>
      </c>
      <c r="AM27" s="61">
        <f t="shared" si="8"/>
        <v>4302.88</v>
      </c>
      <c r="AN27" s="60">
        <v>3</v>
      </c>
      <c r="AO27" s="60">
        <v>9.9</v>
      </c>
      <c r="AP27" s="60">
        <v>0</v>
      </c>
      <c r="AQ27" s="60">
        <v>0</v>
      </c>
      <c r="AR27" s="60">
        <v>0</v>
      </c>
      <c r="AS27" s="60">
        <v>0</v>
      </c>
      <c r="AT27" s="60">
        <v>5</v>
      </c>
      <c r="AU27" s="60">
        <v>169</v>
      </c>
      <c r="AV27" s="60">
        <v>2349</v>
      </c>
      <c r="AW27" s="60">
        <v>4057.8890000000001</v>
      </c>
      <c r="AX27" s="60">
        <v>15</v>
      </c>
      <c r="AY27" s="60">
        <v>10654.34</v>
      </c>
      <c r="AZ27" s="61">
        <f t="shared" si="9"/>
        <v>2369</v>
      </c>
      <c r="BA27" s="61">
        <f t="shared" si="9"/>
        <v>14881.228999999999</v>
      </c>
      <c r="BB27" s="61">
        <f t="shared" si="10"/>
        <v>2428</v>
      </c>
      <c r="BC27" s="62">
        <f t="shared" si="10"/>
        <v>19184.109</v>
      </c>
    </row>
    <row r="28" spans="1:55" ht="12.75" customHeight="1" x14ac:dyDescent="0.25">
      <c r="A28" s="56">
        <v>19</v>
      </c>
      <c r="B28" s="69" t="s">
        <v>139</v>
      </c>
      <c r="C28" s="58">
        <f t="shared" si="11"/>
        <v>13655</v>
      </c>
      <c r="D28" s="58">
        <f t="shared" si="11"/>
        <v>34080.879999999997</v>
      </c>
      <c r="E28" s="59">
        <v>13567</v>
      </c>
      <c r="F28" s="59">
        <v>29274.12</v>
      </c>
      <c r="G28" s="59">
        <v>2</v>
      </c>
      <c r="H28" s="59">
        <v>34</v>
      </c>
      <c r="I28" s="59">
        <v>86</v>
      </c>
      <c r="J28" s="59">
        <v>4772.76</v>
      </c>
      <c r="K28" s="59">
        <v>0</v>
      </c>
      <c r="L28" s="59">
        <v>0</v>
      </c>
      <c r="M28" s="59">
        <v>0</v>
      </c>
      <c r="N28" s="58">
        <f t="shared" si="12"/>
        <v>1116</v>
      </c>
      <c r="O28" s="58">
        <f t="shared" si="12"/>
        <v>123585</v>
      </c>
      <c r="P28" s="70">
        <v>668</v>
      </c>
      <c r="Q28" s="70">
        <v>24641</v>
      </c>
      <c r="R28" s="70">
        <v>321</v>
      </c>
      <c r="S28" s="70">
        <v>56381</v>
      </c>
      <c r="T28" s="70">
        <v>127</v>
      </c>
      <c r="U28" s="70">
        <v>42563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18</v>
      </c>
      <c r="AC28" s="70">
        <v>81</v>
      </c>
      <c r="AD28" s="70">
        <v>141</v>
      </c>
      <c r="AE28" s="70">
        <v>1885</v>
      </c>
      <c r="AF28" s="70">
        <v>0</v>
      </c>
      <c r="AG28" s="70">
        <v>0</v>
      </c>
      <c r="AH28" s="70">
        <v>0</v>
      </c>
      <c r="AI28" s="70">
        <v>0</v>
      </c>
      <c r="AJ28" s="70">
        <v>4</v>
      </c>
      <c r="AK28" s="70">
        <v>6</v>
      </c>
      <c r="AL28" s="61">
        <f t="shared" si="8"/>
        <v>14934</v>
      </c>
      <c r="AM28" s="61">
        <f t="shared" si="8"/>
        <v>159637.88</v>
      </c>
      <c r="AN28" s="70">
        <v>11899</v>
      </c>
      <c r="AO28" s="70">
        <v>22044</v>
      </c>
      <c r="AP28" s="70">
        <v>0</v>
      </c>
      <c r="AQ28" s="70">
        <v>0</v>
      </c>
      <c r="AR28" s="70">
        <v>22</v>
      </c>
      <c r="AS28" s="70">
        <v>205</v>
      </c>
      <c r="AT28" s="70">
        <v>2237</v>
      </c>
      <c r="AU28" s="70">
        <v>197666</v>
      </c>
      <c r="AV28" s="70">
        <v>2164</v>
      </c>
      <c r="AW28" s="70">
        <v>2641</v>
      </c>
      <c r="AX28" s="70">
        <v>55866</v>
      </c>
      <c r="AY28" s="70">
        <v>2376705</v>
      </c>
      <c r="AZ28" s="61">
        <f t="shared" si="9"/>
        <v>60289</v>
      </c>
      <c r="BA28" s="61">
        <f t="shared" si="9"/>
        <v>2577217</v>
      </c>
      <c r="BB28" s="61">
        <f t="shared" si="10"/>
        <v>75223</v>
      </c>
      <c r="BC28" s="62">
        <f t="shared" si="10"/>
        <v>2736854.88</v>
      </c>
    </row>
    <row r="29" spans="1:55" ht="12.75" customHeight="1" x14ac:dyDescent="0.25">
      <c r="A29" s="56">
        <v>20</v>
      </c>
      <c r="B29" s="57" t="s">
        <v>140</v>
      </c>
      <c r="C29" s="58">
        <f t="shared" si="11"/>
        <v>80488</v>
      </c>
      <c r="D29" s="58">
        <f t="shared" si="11"/>
        <v>586530.21</v>
      </c>
      <c r="E29" s="59">
        <v>79747</v>
      </c>
      <c r="F29" s="59">
        <v>457687.18999999994</v>
      </c>
      <c r="G29" s="59">
        <v>72</v>
      </c>
      <c r="H29" s="59">
        <v>39876.199999999997</v>
      </c>
      <c r="I29" s="59">
        <v>669</v>
      </c>
      <c r="J29" s="59">
        <v>88966.82</v>
      </c>
      <c r="K29" s="59">
        <v>0</v>
      </c>
      <c r="L29" s="59">
        <v>0</v>
      </c>
      <c r="M29" s="59">
        <v>0</v>
      </c>
      <c r="N29" s="58">
        <f t="shared" si="12"/>
        <v>45467</v>
      </c>
      <c r="O29" s="58">
        <f t="shared" si="12"/>
        <v>1420113.8900000001</v>
      </c>
      <c r="P29" s="60">
        <v>7876</v>
      </c>
      <c r="Q29" s="60">
        <v>178748.66</v>
      </c>
      <c r="R29" s="60">
        <v>20244</v>
      </c>
      <c r="S29" s="60">
        <v>549188.49000000022</v>
      </c>
      <c r="T29" s="60">
        <v>17347</v>
      </c>
      <c r="U29" s="60">
        <v>692176.73999999976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448</v>
      </c>
      <c r="AC29" s="60">
        <v>848.93999999999983</v>
      </c>
      <c r="AD29" s="60">
        <v>13422</v>
      </c>
      <c r="AE29" s="60">
        <v>32839.64</v>
      </c>
      <c r="AF29" s="60">
        <v>0</v>
      </c>
      <c r="AG29" s="60">
        <v>0</v>
      </c>
      <c r="AH29" s="60">
        <v>0</v>
      </c>
      <c r="AI29" s="60">
        <v>0</v>
      </c>
      <c r="AJ29" s="60">
        <v>79208</v>
      </c>
      <c r="AK29" s="60">
        <v>22301.040000000005</v>
      </c>
      <c r="AL29" s="61">
        <f t="shared" si="8"/>
        <v>219033</v>
      </c>
      <c r="AM29" s="61">
        <f t="shared" si="8"/>
        <v>2062633.72</v>
      </c>
      <c r="AN29" s="60">
        <v>135252</v>
      </c>
      <c r="AO29" s="60">
        <v>148212.85000000003</v>
      </c>
      <c r="AP29" s="60">
        <v>0</v>
      </c>
      <c r="AQ29" s="60">
        <v>0</v>
      </c>
      <c r="AR29" s="60">
        <v>47</v>
      </c>
      <c r="AS29" s="60">
        <v>91.240000000000009</v>
      </c>
      <c r="AT29" s="60">
        <v>0</v>
      </c>
      <c r="AU29" s="60">
        <v>0</v>
      </c>
      <c r="AV29" s="60">
        <v>117000</v>
      </c>
      <c r="AW29" s="60">
        <v>735871.61999999988</v>
      </c>
      <c r="AX29" s="60">
        <v>384872</v>
      </c>
      <c r="AY29" s="60">
        <v>15813130.419999998</v>
      </c>
      <c r="AZ29" s="61">
        <f t="shared" si="9"/>
        <v>501919</v>
      </c>
      <c r="BA29" s="61">
        <f t="shared" si="9"/>
        <v>16549093.279999997</v>
      </c>
      <c r="BB29" s="61">
        <f t="shared" si="10"/>
        <v>720952</v>
      </c>
      <c r="BC29" s="62">
        <f t="shared" si="10"/>
        <v>18611726.999999996</v>
      </c>
    </row>
    <row r="30" spans="1:55" ht="12.75" customHeight="1" x14ac:dyDescent="0.25">
      <c r="A30" s="56">
        <v>21</v>
      </c>
      <c r="B30" s="57" t="s">
        <v>141</v>
      </c>
      <c r="C30" s="58">
        <f t="shared" si="11"/>
        <v>100708</v>
      </c>
      <c r="D30" s="58">
        <f t="shared" si="11"/>
        <v>161317.57</v>
      </c>
      <c r="E30" s="59">
        <v>100495</v>
      </c>
      <c r="F30" s="59">
        <v>124749</v>
      </c>
      <c r="G30" s="59">
        <v>29</v>
      </c>
      <c r="H30" s="59">
        <v>125.81</v>
      </c>
      <c r="I30" s="59">
        <v>184</v>
      </c>
      <c r="J30" s="59">
        <v>36442.76</v>
      </c>
      <c r="K30" s="59">
        <v>0</v>
      </c>
      <c r="L30" s="59">
        <v>0</v>
      </c>
      <c r="M30" s="59">
        <v>0</v>
      </c>
      <c r="N30" s="58">
        <f t="shared" si="12"/>
        <v>14238</v>
      </c>
      <c r="O30" s="58">
        <f t="shared" si="12"/>
        <v>1248877.95</v>
      </c>
      <c r="P30" s="60">
        <v>7927</v>
      </c>
      <c r="Q30" s="60">
        <v>397396.51000000007</v>
      </c>
      <c r="R30" s="60">
        <v>4864</v>
      </c>
      <c r="S30" s="60">
        <v>595704</v>
      </c>
      <c r="T30" s="60">
        <v>1447</v>
      </c>
      <c r="U30" s="60">
        <v>255777.44</v>
      </c>
      <c r="V30" s="60">
        <v>0</v>
      </c>
      <c r="W30" s="60">
        <v>0</v>
      </c>
      <c r="X30" s="60">
        <v>0</v>
      </c>
      <c r="Y30" s="60">
        <v>0</v>
      </c>
      <c r="Z30" s="60">
        <v>31</v>
      </c>
      <c r="AA30" s="60">
        <v>11946.82</v>
      </c>
      <c r="AB30" s="60">
        <v>300</v>
      </c>
      <c r="AC30" s="60">
        <v>3661.6800000000003</v>
      </c>
      <c r="AD30" s="60">
        <v>4753</v>
      </c>
      <c r="AE30" s="60">
        <v>94382.360000000015</v>
      </c>
      <c r="AF30" s="60">
        <v>0</v>
      </c>
      <c r="AG30" s="60">
        <v>0</v>
      </c>
      <c r="AH30" s="60">
        <v>0</v>
      </c>
      <c r="AI30" s="60">
        <v>0</v>
      </c>
      <c r="AJ30" s="60">
        <v>1246</v>
      </c>
      <c r="AK30" s="60">
        <v>4412.6599999999989</v>
      </c>
      <c r="AL30" s="61">
        <f t="shared" si="8"/>
        <v>121276</v>
      </c>
      <c r="AM30" s="61">
        <f t="shared" si="8"/>
        <v>1524599.04</v>
      </c>
      <c r="AN30" s="60">
        <v>115323</v>
      </c>
      <c r="AO30" s="60">
        <v>188628.1</v>
      </c>
      <c r="AP30" s="60">
        <v>0</v>
      </c>
      <c r="AQ30" s="60">
        <v>0</v>
      </c>
      <c r="AR30" s="60">
        <v>479</v>
      </c>
      <c r="AS30" s="60">
        <v>9774.0399999999991</v>
      </c>
      <c r="AT30" s="60">
        <v>19631</v>
      </c>
      <c r="AU30" s="60">
        <v>955477.78999999992</v>
      </c>
      <c r="AV30" s="60">
        <v>37586</v>
      </c>
      <c r="AW30" s="60">
        <v>227023.51</v>
      </c>
      <c r="AX30" s="60">
        <v>1352044</v>
      </c>
      <c r="AY30" s="60">
        <v>9073102.3800000008</v>
      </c>
      <c r="AZ30" s="61">
        <f t="shared" si="9"/>
        <v>1409740</v>
      </c>
      <c r="BA30" s="61">
        <f t="shared" si="9"/>
        <v>10265377.720000001</v>
      </c>
      <c r="BB30" s="61">
        <f t="shared" si="10"/>
        <v>1531016</v>
      </c>
      <c r="BC30" s="62">
        <f t="shared" si="10"/>
        <v>11789976.760000002</v>
      </c>
    </row>
    <row r="31" spans="1:55" ht="12.75" customHeight="1" x14ac:dyDescent="0.25">
      <c r="A31" s="56">
        <v>22</v>
      </c>
      <c r="B31" s="57" t="s">
        <v>142</v>
      </c>
      <c r="C31" s="58">
        <f t="shared" si="11"/>
        <v>42943</v>
      </c>
      <c r="D31" s="58">
        <f t="shared" si="11"/>
        <v>91289.69</v>
      </c>
      <c r="E31" s="59">
        <v>41606</v>
      </c>
      <c r="F31" s="59">
        <v>66271.5</v>
      </c>
      <c r="G31" s="59">
        <v>97</v>
      </c>
      <c r="H31" s="59">
        <v>4460.0999999999995</v>
      </c>
      <c r="I31" s="59">
        <v>1240</v>
      </c>
      <c r="J31" s="59">
        <v>20558.090000000004</v>
      </c>
      <c r="K31" s="59">
        <v>0</v>
      </c>
      <c r="L31" s="59">
        <v>0</v>
      </c>
      <c r="M31" s="59">
        <v>0</v>
      </c>
      <c r="N31" s="58">
        <f t="shared" si="12"/>
        <v>29426</v>
      </c>
      <c r="O31" s="58">
        <f t="shared" si="12"/>
        <v>233845.71999999997</v>
      </c>
      <c r="P31" s="60">
        <v>29087</v>
      </c>
      <c r="Q31" s="60">
        <v>147225.94</v>
      </c>
      <c r="R31" s="60">
        <v>163</v>
      </c>
      <c r="S31" s="60">
        <v>52868.609999999986</v>
      </c>
      <c r="T31" s="60">
        <v>138</v>
      </c>
      <c r="U31" s="60">
        <v>30926.31</v>
      </c>
      <c r="V31" s="60">
        <v>38</v>
      </c>
      <c r="W31" s="60">
        <v>2824.86</v>
      </c>
      <c r="X31" s="60">
        <v>0</v>
      </c>
      <c r="Y31" s="60">
        <v>0</v>
      </c>
      <c r="Z31" s="60">
        <v>0</v>
      </c>
      <c r="AA31" s="60">
        <v>0</v>
      </c>
      <c r="AB31" s="60">
        <v>861</v>
      </c>
      <c r="AC31" s="60">
        <v>3293.0099999999998</v>
      </c>
      <c r="AD31" s="60">
        <v>4523</v>
      </c>
      <c r="AE31" s="60">
        <v>42689.72</v>
      </c>
      <c r="AF31" s="60">
        <v>37</v>
      </c>
      <c r="AG31" s="60">
        <v>1139.2099999999998</v>
      </c>
      <c r="AH31" s="60">
        <v>0</v>
      </c>
      <c r="AI31" s="60">
        <v>0</v>
      </c>
      <c r="AJ31" s="60">
        <v>0</v>
      </c>
      <c r="AK31" s="60">
        <v>0</v>
      </c>
      <c r="AL31" s="61">
        <f t="shared" si="8"/>
        <v>77790</v>
      </c>
      <c r="AM31" s="61">
        <f t="shared" si="8"/>
        <v>372257.35000000003</v>
      </c>
      <c r="AN31" s="60">
        <v>42957</v>
      </c>
      <c r="AO31" s="60">
        <v>65081.179999999993</v>
      </c>
      <c r="AP31" s="60">
        <v>14</v>
      </c>
      <c r="AQ31" s="60">
        <v>8680</v>
      </c>
      <c r="AR31" s="60">
        <v>0</v>
      </c>
      <c r="AS31" s="60">
        <v>0</v>
      </c>
      <c r="AT31" s="60">
        <v>4062</v>
      </c>
      <c r="AU31" s="60">
        <v>94726.58</v>
      </c>
      <c r="AV31" s="60">
        <v>6519</v>
      </c>
      <c r="AW31" s="60">
        <v>23990.869999999995</v>
      </c>
      <c r="AX31" s="60">
        <v>9210</v>
      </c>
      <c r="AY31" s="60">
        <v>1260832.9300000002</v>
      </c>
      <c r="AZ31" s="61">
        <f t="shared" si="9"/>
        <v>19805</v>
      </c>
      <c r="BA31" s="61">
        <f t="shared" si="9"/>
        <v>1388230.3800000001</v>
      </c>
      <c r="BB31" s="61">
        <f t="shared" si="10"/>
        <v>97595</v>
      </c>
      <c r="BC31" s="62">
        <f t="shared" si="10"/>
        <v>1760487.7300000002</v>
      </c>
    </row>
    <row r="32" spans="1:55" ht="12.75" customHeight="1" x14ac:dyDescent="0.25">
      <c r="A32" s="56">
        <v>23</v>
      </c>
      <c r="B32" s="57" t="s">
        <v>143</v>
      </c>
      <c r="C32" s="58">
        <f t="shared" si="11"/>
        <v>36902</v>
      </c>
      <c r="D32" s="58">
        <f t="shared" si="11"/>
        <v>35977.71</v>
      </c>
      <c r="E32" s="59">
        <v>36902</v>
      </c>
      <c r="F32" s="59">
        <v>35977.71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8">
        <f t="shared" si="12"/>
        <v>2775</v>
      </c>
      <c r="O32" s="58">
        <f t="shared" si="12"/>
        <v>43730.189999999995</v>
      </c>
      <c r="P32" s="60">
        <v>1474</v>
      </c>
      <c r="Q32" s="60">
        <v>19288.75</v>
      </c>
      <c r="R32" s="60">
        <v>956</v>
      </c>
      <c r="S32" s="60">
        <v>22530.84</v>
      </c>
      <c r="T32" s="60">
        <v>342</v>
      </c>
      <c r="U32" s="60">
        <v>1907.6</v>
      </c>
      <c r="V32" s="60">
        <v>3</v>
      </c>
      <c r="W32" s="60">
        <v>3</v>
      </c>
      <c r="X32" s="60">
        <v>0</v>
      </c>
      <c r="Y32" s="60">
        <v>0</v>
      </c>
      <c r="Z32" s="60">
        <v>0</v>
      </c>
      <c r="AA32" s="60">
        <v>0</v>
      </c>
      <c r="AB32" s="60">
        <v>0</v>
      </c>
      <c r="AC32" s="60">
        <v>0</v>
      </c>
      <c r="AD32" s="60">
        <v>5011</v>
      </c>
      <c r="AE32" s="60">
        <v>7075.26</v>
      </c>
      <c r="AF32" s="60">
        <v>789</v>
      </c>
      <c r="AG32" s="60">
        <v>319.35999999999996</v>
      </c>
      <c r="AH32" s="60">
        <v>0</v>
      </c>
      <c r="AI32" s="60">
        <v>0</v>
      </c>
      <c r="AJ32" s="60">
        <v>0</v>
      </c>
      <c r="AK32" s="60">
        <v>0</v>
      </c>
      <c r="AL32" s="61">
        <f t="shared" si="8"/>
        <v>45477</v>
      </c>
      <c r="AM32" s="61">
        <f t="shared" si="8"/>
        <v>87102.51999999999</v>
      </c>
      <c r="AN32" s="60">
        <v>40440</v>
      </c>
      <c r="AO32" s="60">
        <v>15802.45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0">
        <v>3806401</v>
      </c>
      <c r="AY32" s="60">
        <v>2067256</v>
      </c>
      <c r="AZ32" s="61">
        <f t="shared" si="9"/>
        <v>3806401</v>
      </c>
      <c r="BA32" s="61">
        <f t="shared" si="9"/>
        <v>2067256</v>
      </c>
      <c r="BB32" s="61">
        <f t="shared" si="10"/>
        <v>3851878</v>
      </c>
      <c r="BC32" s="62">
        <f t="shared" si="10"/>
        <v>2154358.52</v>
      </c>
    </row>
    <row r="33" spans="1:55" ht="12.75" customHeight="1" x14ac:dyDescent="0.25">
      <c r="A33" s="56">
        <v>24</v>
      </c>
      <c r="B33" s="57" t="s">
        <v>144</v>
      </c>
      <c r="C33" s="58">
        <f t="shared" si="11"/>
        <v>244197</v>
      </c>
      <c r="D33" s="58">
        <f t="shared" si="11"/>
        <v>86020.93</v>
      </c>
      <c r="E33" s="59">
        <v>244176</v>
      </c>
      <c r="F33" s="59">
        <v>82507.26999999999</v>
      </c>
      <c r="G33" s="59">
        <v>1</v>
      </c>
      <c r="H33" s="59">
        <v>100</v>
      </c>
      <c r="I33" s="59">
        <v>20</v>
      </c>
      <c r="J33" s="59">
        <v>3413.66</v>
      </c>
      <c r="K33" s="59">
        <v>0</v>
      </c>
      <c r="L33" s="59">
        <v>0</v>
      </c>
      <c r="M33" s="59">
        <v>0</v>
      </c>
      <c r="N33" s="58">
        <f t="shared" si="12"/>
        <v>43005</v>
      </c>
      <c r="O33" s="58">
        <f t="shared" si="12"/>
        <v>382508.95999999996</v>
      </c>
      <c r="P33" s="60">
        <v>42172</v>
      </c>
      <c r="Q33" s="60">
        <v>72423.659999999989</v>
      </c>
      <c r="R33" s="60">
        <v>670</v>
      </c>
      <c r="S33" s="60">
        <v>140094.62</v>
      </c>
      <c r="T33" s="60">
        <v>163</v>
      </c>
      <c r="U33" s="60">
        <v>169990.68</v>
      </c>
      <c r="V33" s="60">
        <v>0</v>
      </c>
      <c r="W33" s="60">
        <v>0</v>
      </c>
      <c r="X33" s="60">
        <v>0</v>
      </c>
      <c r="Y33" s="60">
        <v>0</v>
      </c>
      <c r="Z33" s="60">
        <v>84</v>
      </c>
      <c r="AA33" s="60">
        <v>135839.63</v>
      </c>
      <c r="AB33" s="60">
        <v>0</v>
      </c>
      <c r="AC33" s="60">
        <v>0</v>
      </c>
      <c r="AD33" s="60">
        <v>177</v>
      </c>
      <c r="AE33" s="60">
        <v>1104.1399999999999</v>
      </c>
      <c r="AF33" s="60">
        <v>0</v>
      </c>
      <c r="AG33" s="60">
        <v>0</v>
      </c>
      <c r="AH33" s="60">
        <v>0</v>
      </c>
      <c r="AI33" s="60">
        <v>0</v>
      </c>
      <c r="AJ33" s="60">
        <v>38</v>
      </c>
      <c r="AK33" s="60">
        <v>11.07</v>
      </c>
      <c r="AL33" s="61">
        <f t="shared" si="8"/>
        <v>287501</v>
      </c>
      <c r="AM33" s="61">
        <f t="shared" si="8"/>
        <v>605484.73</v>
      </c>
      <c r="AN33" s="60">
        <v>406641</v>
      </c>
      <c r="AO33" s="60">
        <v>114167.45999999999</v>
      </c>
      <c r="AP33" s="60">
        <v>0</v>
      </c>
      <c r="AQ33" s="60">
        <v>0</v>
      </c>
      <c r="AR33" s="60">
        <v>0</v>
      </c>
      <c r="AS33" s="60">
        <v>0</v>
      </c>
      <c r="AT33" s="60">
        <v>87</v>
      </c>
      <c r="AU33" s="60">
        <v>603.0200000000001</v>
      </c>
      <c r="AV33" s="60">
        <v>0</v>
      </c>
      <c r="AW33" s="60">
        <v>0</v>
      </c>
      <c r="AX33" s="60">
        <v>35716</v>
      </c>
      <c r="AY33" s="60">
        <v>1670562.4000000001</v>
      </c>
      <c r="AZ33" s="61">
        <f t="shared" si="9"/>
        <v>35803</v>
      </c>
      <c r="BA33" s="61">
        <f t="shared" si="9"/>
        <v>1671165.4200000002</v>
      </c>
      <c r="BB33" s="61">
        <f t="shared" si="10"/>
        <v>323304</v>
      </c>
      <c r="BC33" s="62">
        <f t="shared" si="10"/>
        <v>2276650.1500000004</v>
      </c>
    </row>
    <row r="34" spans="1:55" ht="12.75" customHeight="1" x14ac:dyDescent="0.25">
      <c r="A34" s="56">
        <v>25</v>
      </c>
      <c r="B34" s="57" t="s">
        <v>145</v>
      </c>
      <c r="C34" s="58">
        <f t="shared" si="11"/>
        <v>278</v>
      </c>
      <c r="D34" s="58">
        <f t="shared" si="11"/>
        <v>14769</v>
      </c>
      <c r="E34" s="59">
        <v>128</v>
      </c>
      <c r="F34" s="59">
        <v>3946</v>
      </c>
      <c r="G34" s="59">
        <v>1</v>
      </c>
      <c r="H34" s="59">
        <v>6</v>
      </c>
      <c r="I34" s="59">
        <v>149</v>
      </c>
      <c r="J34" s="59">
        <v>10817</v>
      </c>
      <c r="K34" s="59">
        <v>0</v>
      </c>
      <c r="L34" s="59">
        <v>0</v>
      </c>
      <c r="M34" s="59">
        <v>0</v>
      </c>
      <c r="N34" s="58">
        <f t="shared" si="12"/>
        <v>666</v>
      </c>
      <c r="O34" s="58">
        <f t="shared" si="12"/>
        <v>28807</v>
      </c>
      <c r="P34" s="60">
        <v>458</v>
      </c>
      <c r="Q34" s="60">
        <v>11549</v>
      </c>
      <c r="R34" s="60">
        <v>202</v>
      </c>
      <c r="S34" s="60">
        <v>10935</v>
      </c>
      <c r="T34" s="60">
        <v>6</v>
      </c>
      <c r="U34" s="60">
        <v>6323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3</v>
      </c>
      <c r="AC34" s="60">
        <v>8</v>
      </c>
      <c r="AD34" s="60">
        <v>55</v>
      </c>
      <c r="AE34" s="60">
        <v>839</v>
      </c>
      <c r="AF34" s="60">
        <v>0</v>
      </c>
      <c r="AG34" s="60">
        <v>0</v>
      </c>
      <c r="AH34" s="60">
        <v>1</v>
      </c>
      <c r="AI34" s="60">
        <v>50</v>
      </c>
      <c r="AJ34" s="60">
        <v>0</v>
      </c>
      <c r="AK34" s="60">
        <v>0</v>
      </c>
      <c r="AL34" s="61">
        <f t="shared" si="8"/>
        <v>1003</v>
      </c>
      <c r="AM34" s="61">
        <f t="shared" si="8"/>
        <v>44473</v>
      </c>
      <c r="AN34" s="60">
        <v>167</v>
      </c>
      <c r="AO34" s="60">
        <v>973</v>
      </c>
      <c r="AP34" s="60">
        <v>2</v>
      </c>
      <c r="AQ34" s="60">
        <v>253</v>
      </c>
      <c r="AR34" s="60">
        <v>3</v>
      </c>
      <c r="AS34" s="60">
        <v>29</v>
      </c>
      <c r="AT34" s="60">
        <v>50</v>
      </c>
      <c r="AU34" s="60">
        <v>2157</v>
      </c>
      <c r="AV34" s="60">
        <v>139</v>
      </c>
      <c r="AW34" s="60">
        <v>3084</v>
      </c>
      <c r="AX34" s="60">
        <v>2431</v>
      </c>
      <c r="AY34" s="60">
        <v>217277</v>
      </c>
      <c r="AZ34" s="61">
        <f t="shared" si="9"/>
        <v>2625</v>
      </c>
      <c r="BA34" s="61">
        <f t="shared" si="9"/>
        <v>222800</v>
      </c>
      <c r="BB34" s="61">
        <f t="shared" si="10"/>
        <v>3628</v>
      </c>
      <c r="BC34" s="62">
        <f t="shared" si="10"/>
        <v>267273</v>
      </c>
    </row>
    <row r="35" spans="1:55" ht="12.75" customHeight="1" x14ac:dyDescent="0.25">
      <c r="A35" s="56">
        <v>26</v>
      </c>
      <c r="B35" s="57" t="s">
        <v>146</v>
      </c>
      <c r="C35" s="58">
        <f t="shared" si="11"/>
        <v>247</v>
      </c>
      <c r="D35" s="58">
        <f t="shared" si="11"/>
        <v>686.37</v>
      </c>
      <c r="E35" s="59">
        <v>247</v>
      </c>
      <c r="F35" s="59">
        <v>686.37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8">
        <f t="shared" si="12"/>
        <v>70</v>
      </c>
      <c r="O35" s="58">
        <f t="shared" si="12"/>
        <v>4501.6499999999996</v>
      </c>
      <c r="P35" s="60">
        <v>48</v>
      </c>
      <c r="Q35" s="60">
        <v>2644.46</v>
      </c>
      <c r="R35" s="60">
        <v>22</v>
      </c>
      <c r="S35" s="60">
        <v>1857.19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  <c r="AG35" s="60">
        <v>0</v>
      </c>
      <c r="AH35" s="60">
        <v>0</v>
      </c>
      <c r="AI35" s="60">
        <v>0</v>
      </c>
      <c r="AJ35" s="60">
        <v>224</v>
      </c>
      <c r="AK35" s="60">
        <v>2019.25</v>
      </c>
      <c r="AL35" s="61">
        <f t="shared" si="8"/>
        <v>541</v>
      </c>
      <c r="AM35" s="61">
        <f t="shared" si="8"/>
        <v>7207.2699999999995</v>
      </c>
      <c r="AN35" s="60">
        <v>177</v>
      </c>
      <c r="AO35" s="60">
        <v>229.51</v>
      </c>
      <c r="AP35" s="60">
        <v>216</v>
      </c>
      <c r="AQ35" s="60">
        <v>849.43000000000006</v>
      </c>
      <c r="AR35" s="60">
        <v>2</v>
      </c>
      <c r="AS35" s="60">
        <v>11.67</v>
      </c>
      <c r="AT35" s="60">
        <v>86</v>
      </c>
      <c r="AU35" s="60">
        <v>3061.95</v>
      </c>
      <c r="AV35" s="60">
        <v>683</v>
      </c>
      <c r="AW35" s="60">
        <v>2456.0600000000004</v>
      </c>
      <c r="AX35" s="60">
        <v>9</v>
      </c>
      <c r="AY35" s="60">
        <v>95.38000000000001</v>
      </c>
      <c r="AZ35" s="61">
        <f t="shared" si="9"/>
        <v>996</v>
      </c>
      <c r="BA35" s="61">
        <f t="shared" si="9"/>
        <v>6474.4900000000007</v>
      </c>
      <c r="BB35" s="61">
        <f t="shared" si="10"/>
        <v>1537</v>
      </c>
      <c r="BC35" s="62">
        <f t="shared" si="10"/>
        <v>13681.76</v>
      </c>
    </row>
    <row r="36" spans="1:55" ht="12.75" customHeight="1" x14ac:dyDescent="0.25">
      <c r="A36" s="56">
        <v>27</v>
      </c>
      <c r="B36" s="57" t="s">
        <v>147</v>
      </c>
      <c r="C36" s="58">
        <f t="shared" si="11"/>
        <v>21879</v>
      </c>
      <c r="D36" s="58">
        <f t="shared" si="11"/>
        <v>127880.51999999999</v>
      </c>
      <c r="E36" s="59">
        <v>20878</v>
      </c>
      <c r="F36" s="59">
        <v>46996.9</v>
      </c>
      <c r="G36" s="59">
        <v>20</v>
      </c>
      <c r="H36" s="59">
        <v>1144.32</v>
      </c>
      <c r="I36" s="59">
        <v>981</v>
      </c>
      <c r="J36" s="59">
        <v>79739.299999999988</v>
      </c>
      <c r="K36" s="59">
        <v>0</v>
      </c>
      <c r="L36" s="59">
        <v>0</v>
      </c>
      <c r="M36" s="59">
        <v>0</v>
      </c>
      <c r="N36" s="58">
        <f t="shared" si="12"/>
        <v>13785</v>
      </c>
      <c r="O36" s="58">
        <f t="shared" si="12"/>
        <v>500685.33</v>
      </c>
      <c r="P36" s="60">
        <v>2522</v>
      </c>
      <c r="Q36" s="60">
        <v>62953.009999999995</v>
      </c>
      <c r="R36" s="60">
        <v>4931</v>
      </c>
      <c r="S36" s="60">
        <v>180686.82</v>
      </c>
      <c r="T36" s="60">
        <v>6332</v>
      </c>
      <c r="U36" s="60">
        <v>257045.5</v>
      </c>
      <c r="V36" s="60">
        <v>0</v>
      </c>
      <c r="W36" s="60">
        <v>0</v>
      </c>
      <c r="X36" s="60">
        <v>0</v>
      </c>
      <c r="Y36" s="60">
        <v>0</v>
      </c>
      <c r="Z36" s="60">
        <v>47</v>
      </c>
      <c r="AA36" s="60">
        <v>10408.810000000001</v>
      </c>
      <c r="AB36" s="60">
        <v>0</v>
      </c>
      <c r="AC36" s="60">
        <v>0</v>
      </c>
      <c r="AD36" s="60">
        <v>35</v>
      </c>
      <c r="AE36" s="60">
        <v>509.46000000000004</v>
      </c>
      <c r="AF36" s="60">
        <v>0</v>
      </c>
      <c r="AG36" s="60">
        <v>0</v>
      </c>
      <c r="AH36" s="60">
        <v>0</v>
      </c>
      <c r="AI36" s="60">
        <v>0</v>
      </c>
      <c r="AJ36" s="60">
        <v>4743</v>
      </c>
      <c r="AK36" s="60">
        <v>1280.4100000000001</v>
      </c>
      <c r="AL36" s="61">
        <f t="shared" si="8"/>
        <v>40489</v>
      </c>
      <c r="AM36" s="61">
        <f t="shared" si="8"/>
        <v>640764.53</v>
      </c>
      <c r="AN36" s="60">
        <v>25093</v>
      </c>
      <c r="AO36" s="60">
        <v>74391.86</v>
      </c>
      <c r="AP36" s="60">
        <v>0</v>
      </c>
      <c r="AQ36" s="60">
        <v>0</v>
      </c>
      <c r="AR36" s="60">
        <v>0</v>
      </c>
      <c r="AS36" s="60">
        <v>0</v>
      </c>
      <c r="AT36" s="60">
        <v>0</v>
      </c>
      <c r="AU36" s="60">
        <v>0</v>
      </c>
      <c r="AV36" s="60">
        <v>0</v>
      </c>
      <c r="AW36" s="60">
        <v>0</v>
      </c>
      <c r="AX36" s="60">
        <v>307203</v>
      </c>
      <c r="AY36" s="60">
        <v>4555166.16</v>
      </c>
      <c r="AZ36" s="61">
        <f t="shared" si="9"/>
        <v>307203</v>
      </c>
      <c r="BA36" s="61">
        <f t="shared" si="9"/>
        <v>4555166.16</v>
      </c>
      <c r="BB36" s="61">
        <f t="shared" si="10"/>
        <v>347692</v>
      </c>
      <c r="BC36" s="62">
        <f t="shared" si="10"/>
        <v>5195930.6900000004</v>
      </c>
    </row>
    <row r="37" spans="1:55" ht="12.75" customHeight="1" x14ac:dyDescent="0.25">
      <c r="A37" s="56">
        <v>28</v>
      </c>
      <c r="B37" s="57" t="s">
        <v>148</v>
      </c>
      <c r="C37" s="58">
        <f t="shared" si="11"/>
        <v>18526</v>
      </c>
      <c r="D37" s="58">
        <f t="shared" si="11"/>
        <v>49535.739999999991</v>
      </c>
      <c r="E37" s="59">
        <v>18516</v>
      </c>
      <c r="F37" s="59">
        <v>46110.549999999988</v>
      </c>
      <c r="G37" s="59">
        <v>1</v>
      </c>
      <c r="H37" s="59">
        <v>1902.43</v>
      </c>
      <c r="I37" s="59">
        <v>9</v>
      </c>
      <c r="J37" s="59">
        <v>1522.76</v>
      </c>
      <c r="K37" s="59">
        <v>0</v>
      </c>
      <c r="L37" s="59">
        <v>0</v>
      </c>
      <c r="M37" s="59">
        <v>0</v>
      </c>
      <c r="N37" s="58">
        <f t="shared" si="12"/>
        <v>11599</v>
      </c>
      <c r="O37" s="58">
        <f t="shared" si="12"/>
        <v>132398.47999999998</v>
      </c>
      <c r="P37" s="60">
        <v>11217</v>
      </c>
      <c r="Q37" s="60">
        <v>27476.880000000001</v>
      </c>
      <c r="R37" s="60">
        <v>333</v>
      </c>
      <c r="S37" s="60">
        <v>67194.239999999991</v>
      </c>
      <c r="T37" s="60">
        <v>49</v>
      </c>
      <c r="U37" s="60">
        <v>37727.360000000001</v>
      </c>
      <c r="V37" s="60">
        <v>0</v>
      </c>
      <c r="W37" s="60">
        <v>0</v>
      </c>
      <c r="X37" s="60">
        <v>0</v>
      </c>
      <c r="Y37" s="60">
        <v>0</v>
      </c>
      <c r="Z37" s="60">
        <v>41</v>
      </c>
      <c r="AA37" s="60">
        <v>25966.69</v>
      </c>
      <c r="AB37" s="60">
        <v>297</v>
      </c>
      <c r="AC37" s="60">
        <v>84.93</v>
      </c>
      <c r="AD37" s="60">
        <v>551</v>
      </c>
      <c r="AE37" s="60">
        <v>1049.27</v>
      </c>
      <c r="AF37" s="60">
        <v>0</v>
      </c>
      <c r="AG37" s="60">
        <v>0</v>
      </c>
      <c r="AH37" s="60">
        <v>0</v>
      </c>
      <c r="AI37" s="60">
        <v>0</v>
      </c>
      <c r="AJ37" s="60">
        <v>4239</v>
      </c>
      <c r="AK37" s="60">
        <v>1281.4499999999998</v>
      </c>
      <c r="AL37" s="61">
        <f t="shared" si="8"/>
        <v>35253</v>
      </c>
      <c r="AM37" s="61">
        <f t="shared" si="8"/>
        <v>210316.55999999997</v>
      </c>
      <c r="AN37" s="60">
        <v>33238</v>
      </c>
      <c r="AO37" s="60">
        <v>12484.79</v>
      </c>
      <c r="AP37" s="60">
        <v>25</v>
      </c>
      <c r="AQ37" s="60">
        <v>995.2299999999999</v>
      </c>
      <c r="AR37" s="60">
        <v>0</v>
      </c>
      <c r="AS37" s="60">
        <v>0</v>
      </c>
      <c r="AT37" s="60">
        <v>30</v>
      </c>
      <c r="AU37" s="60">
        <v>251.76</v>
      </c>
      <c r="AV37" s="60">
        <v>4055703</v>
      </c>
      <c r="AW37" s="60">
        <v>3507642.5</v>
      </c>
      <c r="AX37" s="60">
        <v>487</v>
      </c>
      <c r="AY37" s="60">
        <v>370012.86999999988</v>
      </c>
      <c r="AZ37" s="61">
        <f t="shared" si="9"/>
        <v>4056245</v>
      </c>
      <c r="BA37" s="61">
        <f t="shared" si="9"/>
        <v>3878902.3600000003</v>
      </c>
      <c r="BB37" s="61">
        <f t="shared" si="10"/>
        <v>4091498</v>
      </c>
      <c r="BC37" s="62">
        <f t="shared" si="10"/>
        <v>4089218.9200000004</v>
      </c>
    </row>
    <row r="38" spans="1:55" ht="12.75" customHeight="1" x14ac:dyDescent="0.25">
      <c r="A38" s="56">
        <v>29</v>
      </c>
      <c r="B38" s="57" t="s">
        <v>149</v>
      </c>
      <c r="C38" s="58">
        <f t="shared" si="11"/>
        <v>20663</v>
      </c>
      <c r="D38" s="58">
        <f t="shared" si="11"/>
        <v>67990.87</v>
      </c>
      <c r="E38" s="59">
        <v>20484</v>
      </c>
      <c r="F38" s="59">
        <v>34116.369999999995</v>
      </c>
      <c r="G38" s="59">
        <v>2</v>
      </c>
      <c r="H38" s="59">
        <v>304.89999999999998</v>
      </c>
      <c r="I38" s="59">
        <v>177</v>
      </c>
      <c r="J38" s="59">
        <v>33569.599999999999</v>
      </c>
      <c r="K38" s="59">
        <v>0</v>
      </c>
      <c r="L38" s="59">
        <v>0</v>
      </c>
      <c r="M38" s="59">
        <v>0</v>
      </c>
      <c r="N38" s="58">
        <f t="shared" si="12"/>
        <v>5802</v>
      </c>
      <c r="O38" s="58">
        <f t="shared" si="12"/>
        <v>530249.44000000006</v>
      </c>
      <c r="P38" s="60">
        <v>2407</v>
      </c>
      <c r="Q38" s="60">
        <v>94643.22</v>
      </c>
      <c r="R38" s="60">
        <v>2406</v>
      </c>
      <c r="S38" s="60">
        <v>230518.29</v>
      </c>
      <c r="T38" s="60">
        <v>989</v>
      </c>
      <c r="U38" s="60">
        <v>205087.93000000005</v>
      </c>
      <c r="V38" s="60">
        <v>0</v>
      </c>
      <c r="W38" s="60">
        <v>0</v>
      </c>
      <c r="X38" s="60">
        <v>0</v>
      </c>
      <c r="Y38" s="60">
        <v>0</v>
      </c>
      <c r="Z38" s="60">
        <v>146</v>
      </c>
      <c r="AA38" s="60">
        <v>20898.310000000001</v>
      </c>
      <c r="AB38" s="60">
        <v>0</v>
      </c>
      <c r="AC38" s="60">
        <v>0</v>
      </c>
      <c r="AD38" s="60">
        <v>1742</v>
      </c>
      <c r="AE38" s="60">
        <v>12797.699999999999</v>
      </c>
      <c r="AF38" s="60">
        <v>0</v>
      </c>
      <c r="AG38" s="60">
        <v>0</v>
      </c>
      <c r="AH38" s="60">
        <v>0</v>
      </c>
      <c r="AI38" s="60">
        <v>0</v>
      </c>
      <c r="AJ38" s="60">
        <v>3036</v>
      </c>
      <c r="AK38" s="60">
        <v>14585.009999999997</v>
      </c>
      <c r="AL38" s="61">
        <f t="shared" si="8"/>
        <v>31389</v>
      </c>
      <c r="AM38" s="61">
        <f t="shared" si="8"/>
        <v>646521.33000000007</v>
      </c>
      <c r="AN38" s="60">
        <v>22654</v>
      </c>
      <c r="AO38" s="60">
        <v>71198.939999999988</v>
      </c>
      <c r="AP38" s="60">
        <v>0</v>
      </c>
      <c r="AQ38" s="60">
        <v>0</v>
      </c>
      <c r="AR38" s="60">
        <v>0</v>
      </c>
      <c r="AS38" s="60">
        <v>0</v>
      </c>
      <c r="AT38" s="60">
        <v>358</v>
      </c>
      <c r="AU38" s="60">
        <v>14539.69</v>
      </c>
      <c r="AV38" s="60">
        <v>4933</v>
      </c>
      <c r="AW38" s="60">
        <v>22094.18</v>
      </c>
      <c r="AX38" s="60">
        <v>89887</v>
      </c>
      <c r="AY38" s="60">
        <v>1641252.5699999998</v>
      </c>
      <c r="AZ38" s="61">
        <f t="shared" si="9"/>
        <v>95178</v>
      </c>
      <c r="BA38" s="61">
        <f t="shared" si="9"/>
        <v>1677886.44</v>
      </c>
      <c r="BB38" s="61">
        <f t="shared" si="10"/>
        <v>126567</v>
      </c>
      <c r="BC38" s="62">
        <f t="shared" si="10"/>
        <v>2324407.77</v>
      </c>
    </row>
    <row r="39" spans="1:55" ht="12.75" customHeight="1" x14ac:dyDescent="0.25">
      <c r="A39" s="63"/>
      <c r="B39" s="71" t="s">
        <v>150</v>
      </c>
      <c r="C39" s="65">
        <f>SUM(C23:C38)</f>
        <v>646051</v>
      </c>
      <c r="D39" s="65">
        <f t="shared" ref="D39:BC39" si="13">SUM(D23:D38)</f>
        <v>1558432.6099999999</v>
      </c>
      <c r="E39" s="65">
        <f t="shared" si="13"/>
        <v>637844</v>
      </c>
      <c r="F39" s="65">
        <f t="shared" si="13"/>
        <v>1108935.8999999999</v>
      </c>
      <c r="G39" s="65">
        <f t="shared" si="13"/>
        <v>650</v>
      </c>
      <c r="H39" s="65">
        <f t="shared" si="13"/>
        <v>48170.499999999993</v>
      </c>
      <c r="I39" s="65">
        <f t="shared" si="13"/>
        <v>7557</v>
      </c>
      <c r="J39" s="65">
        <f t="shared" si="13"/>
        <v>401326.20999999996</v>
      </c>
      <c r="K39" s="65">
        <f t="shared" si="13"/>
        <v>0</v>
      </c>
      <c r="L39" s="65">
        <f t="shared" si="13"/>
        <v>0</v>
      </c>
      <c r="M39" s="65">
        <f t="shared" si="13"/>
        <v>0</v>
      </c>
      <c r="N39" s="66">
        <f t="shared" si="12"/>
        <v>172590</v>
      </c>
      <c r="O39" s="66">
        <f t="shared" si="12"/>
        <v>4844823.78</v>
      </c>
      <c r="P39" s="65">
        <f>SUM(P23:P38)</f>
        <v>108169</v>
      </c>
      <c r="Q39" s="65">
        <f t="shared" si="13"/>
        <v>1106457.19</v>
      </c>
      <c r="R39" s="65">
        <f t="shared" si="13"/>
        <v>36163</v>
      </c>
      <c r="S39" s="65">
        <f t="shared" si="13"/>
        <v>1969349.9200000004</v>
      </c>
      <c r="T39" s="65">
        <f t="shared" si="13"/>
        <v>27387</v>
      </c>
      <c r="U39" s="65">
        <f t="shared" si="13"/>
        <v>1739360.81</v>
      </c>
      <c r="V39" s="65">
        <f t="shared" si="13"/>
        <v>41</v>
      </c>
      <c r="W39" s="65">
        <f t="shared" si="13"/>
        <v>2827.86</v>
      </c>
      <c r="X39" s="65">
        <f t="shared" si="13"/>
        <v>830</v>
      </c>
      <c r="Y39" s="65">
        <f t="shared" si="13"/>
        <v>26828</v>
      </c>
      <c r="Z39" s="65">
        <f t="shared" si="13"/>
        <v>349</v>
      </c>
      <c r="AA39" s="65">
        <f t="shared" si="13"/>
        <v>205060.26</v>
      </c>
      <c r="AB39" s="65">
        <f t="shared" si="13"/>
        <v>2295</v>
      </c>
      <c r="AC39" s="65">
        <f t="shared" si="13"/>
        <v>10714.55</v>
      </c>
      <c r="AD39" s="65">
        <f t="shared" si="13"/>
        <v>47386</v>
      </c>
      <c r="AE39" s="65">
        <f t="shared" si="13"/>
        <v>373442.77</v>
      </c>
      <c r="AF39" s="65">
        <f t="shared" si="13"/>
        <v>826</v>
      </c>
      <c r="AG39" s="65">
        <f t="shared" si="13"/>
        <v>1458.5699999999997</v>
      </c>
      <c r="AH39" s="65">
        <f t="shared" si="13"/>
        <v>4</v>
      </c>
      <c r="AI39" s="65">
        <f t="shared" si="13"/>
        <v>331.42</v>
      </c>
      <c r="AJ39" s="65">
        <f t="shared" si="13"/>
        <v>191163</v>
      </c>
      <c r="AK39" s="65">
        <f t="shared" si="13"/>
        <v>88161.760000000009</v>
      </c>
      <c r="AL39" s="67">
        <f t="shared" si="8"/>
        <v>1060664</v>
      </c>
      <c r="AM39" s="67">
        <f t="shared" si="8"/>
        <v>7082425.7200000007</v>
      </c>
      <c r="AN39" s="65">
        <f t="shared" si="13"/>
        <v>989316</v>
      </c>
      <c r="AO39" s="65">
        <f t="shared" si="13"/>
        <v>873753.65</v>
      </c>
      <c r="AP39" s="65">
        <f t="shared" si="13"/>
        <v>3752</v>
      </c>
      <c r="AQ39" s="65">
        <f t="shared" si="13"/>
        <v>13232.9</v>
      </c>
      <c r="AR39" s="65">
        <f t="shared" si="13"/>
        <v>652</v>
      </c>
      <c r="AS39" s="65">
        <f t="shared" si="13"/>
        <v>11443.82</v>
      </c>
      <c r="AT39" s="65">
        <f t="shared" si="13"/>
        <v>35366</v>
      </c>
      <c r="AU39" s="65">
        <f t="shared" si="13"/>
        <v>1788607.91</v>
      </c>
      <c r="AV39" s="65">
        <f t="shared" si="13"/>
        <v>4253196</v>
      </c>
      <c r="AW39" s="65">
        <f t="shared" si="13"/>
        <v>4668326.5289999992</v>
      </c>
      <c r="AX39" s="65">
        <f t="shared" si="13"/>
        <v>6219330</v>
      </c>
      <c r="AY39" s="65">
        <f t="shared" si="13"/>
        <v>40443166.230000004</v>
      </c>
      <c r="AZ39" s="65">
        <f t="shared" si="13"/>
        <v>10512296</v>
      </c>
      <c r="BA39" s="65">
        <f t="shared" si="13"/>
        <v>46924777.388999999</v>
      </c>
      <c r="BB39" s="65">
        <f t="shared" si="13"/>
        <v>11572960</v>
      </c>
      <c r="BC39" s="68">
        <f t="shared" si="13"/>
        <v>54007203.108999997</v>
      </c>
    </row>
    <row r="40" spans="1:55" ht="12.75" customHeight="1" x14ac:dyDescent="0.25">
      <c r="A40" s="56">
        <v>30</v>
      </c>
      <c r="B40" s="57" t="s">
        <v>151</v>
      </c>
      <c r="C40" s="58">
        <f>E40+G40+I40</f>
        <v>4545</v>
      </c>
      <c r="D40" s="58">
        <f>F40+H40+J40</f>
        <v>18712.419999999998</v>
      </c>
      <c r="E40" s="59">
        <v>4421</v>
      </c>
      <c r="F40" s="59">
        <v>16389.21</v>
      </c>
      <c r="G40" s="59">
        <v>3</v>
      </c>
      <c r="H40" s="59">
        <v>730</v>
      </c>
      <c r="I40" s="59">
        <v>121</v>
      </c>
      <c r="J40" s="59">
        <v>1593.21</v>
      </c>
      <c r="K40" s="59">
        <v>0</v>
      </c>
      <c r="L40" s="59">
        <v>0</v>
      </c>
      <c r="M40" s="59">
        <v>0</v>
      </c>
      <c r="N40" s="58">
        <f t="shared" si="12"/>
        <v>6217</v>
      </c>
      <c r="O40" s="58">
        <f t="shared" si="12"/>
        <v>25626.239999999998</v>
      </c>
      <c r="P40" s="60">
        <v>5524</v>
      </c>
      <c r="Q40" s="60">
        <v>20580.39</v>
      </c>
      <c r="R40" s="60">
        <v>683</v>
      </c>
      <c r="S40" s="60">
        <v>3572.3</v>
      </c>
      <c r="T40" s="60">
        <v>10</v>
      </c>
      <c r="U40" s="60">
        <v>1473.55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178</v>
      </c>
      <c r="AE40" s="60">
        <v>8632.1600000000017</v>
      </c>
      <c r="AF40" s="60">
        <v>0</v>
      </c>
      <c r="AG40" s="60">
        <v>0</v>
      </c>
      <c r="AH40" s="60">
        <v>0</v>
      </c>
      <c r="AI40" s="60">
        <v>0</v>
      </c>
      <c r="AJ40" s="60">
        <v>3</v>
      </c>
      <c r="AK40" s="60">
        <v>0.30000000000000004</v>
      </c>
      <c r="AL40" s="61">
        <f>C40+N40+Z40+AB40+AD40+AF40+AH40+AJ40</f>
        <v>10943</v>
      </c>
      <c r="AM40" s="61">
        <f>D40+O40+AA40+AC40+AE40+AG40+AI40+AK40</f>
        <v>52971.12</v>
      </c>
      <c r="AN40" s="60">
        <v>4127</v>
      </c>
      <c r="AO40" s="60">
        <v>13943.46</v>
      </c>
      <c r="AP40" s="60">
        <v>0</v>
      </c>
      <c r="AQ40" s="60">
        <v>0</v>
      </c>
      <c r="AR40" s="60">
        <v>0</v>
      </c>
      <c r="AS40" s="60">
        <v>0</v>
      </c>
      <c r="AT40" s="60">
        <v>43</v>
      </c>
      <c r="AU40" s="60">
        <v>1452.19</v>
      </c>
      <c r="AV40" s="60">
        <v>0</v>
      </c>
      <c r="AW40" s="60">
        <v>0</v>
      </c>
      <c r="AX40" s="60">
        <v>6636</v>
      </c>
      <c r="AY40" s="60">
        <v>43846.87</v>
      </c>
      <c r="AZ40" s="61">
        <f>AP40+AR40+AT40+AV40+AX40</f>
        <v>6679</v>
      </c>
      <c r="BA40" s="61">
        <f>AQ40+AS40+AU40+AW40+AY40</f>
        <v>45299.060000000005</v>
      </c>
      <c r="BB40" s="61">
        <f>AZ40+AL40</f>
        <v>17622</v>
      </c>
      <c r="BC40" s="62">
        <f>BA40+AM40</f>
        <v>98270.180000000008</v>
      </c>
    </row>
    <row r="41" spans="1:55" ht="12.75" customHeight="1" x14ac:dyDescent="0.25">
      <c r="A41" s="56">
        <v>31</v>
      </c>
      <c r="B41" s="57" t="s">
        <v>152</v>
      </c>
      <c r="C41" s="58">
        <f t="shared" ref="C41:D48" si="14">E41+G41+I41</f>
        <v>0</v>
      </c>
      <c r="D41" s="58">
        <f t="shared" si="14"/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8">
        <f t="shared" si="12"/>
        <v>0</v>
      </c>
      <c r="O41" s="58">
        <f t="shared" si="12"/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0</v>
      </c>
      <c r="AC41" s="60">
        <v>0</v>
      </c>
      <c r="AD41" s="60">
        <v>0</v>
      </c>
      <c r="AE41" s="60">
        <v>0</v>
      </c>
      <c r="AF41" s="60">
        <v>0</v>
      </c>
      <c r="AG41" s="60">
        <v>0</v>
      </c>
      <c r="AH41" s="60">
        <v>0</v>
      </c>
      <c r="AI41" s="60">
        <v>0</v>
      </c>
      <c r="AJ41" s="60">
        <v>0</v>
      </c>
      <c r="AK41" s="60">
        <v>0</v>
      </c>
      <c r="AL41" s="61">
        <f t="shared" ref="AL41:AM56" si="15">C41+N41+Z41+AB41+AD41+AF41+AH41+AJ41</f>
        <v>0</v>
      </c>
      <c r="AM41" s="61">
        <f t="shared" si="15"/>
        <v>0</v>
      </c>
      <c r="AN41" s="60">
        <v>0</v>
      </c>
      <c r="AO41" s="60">
        <v>0</v>
      </c>
      <c r="AP41" s="60">
        <v>0</v>
      </c>
      <c r="AQ41" s="60">
        <v>0</v>
      </c>
      <c r="AR41" s="60">
        <v>0</v>
      </c>
      <c r="AS41" s="60">
        <v>0</v>
      </c>
      <c r="AT41" s="60">
        <v>0</v>
      </c>
      <c r="AU41" s="60">
        <v>0</v>
      </c>
      <c r="AV41" s="60">
        <v>0</v>
      </c>
      <c r="AW41" s="60">
        <v>0</v>
      </c>
      <c r="AX41" s="60">
        <v>0</v>
      </c>
      <c r="AY41" s="60">
        <v>0</v>
      </c>
      <c r="AZ41" s="61">
        <f t="shared" ref="AZ41:BA56" si="16">AP41+AR41+AT41+AV41+AX41</f>
        <v>0</v>
      </c>
      <c r="BA41" s="61">
        <f t="shared" si="16"/>
        <v>0</v>
      </c>
      <c r="BB41" s="61">
        <f t="shared" ref="BB41:BC56" si="17">AZ41+AL41</f>
        <v>0</v>
      </c>
      <c r="BC41" s="62">
        <f t="shared" si="17"/>
        <v>0</v>
      </c>
    </row>
    <row r="42" spans="1:55" ht="12.75" customHeight="1" x14ac:dyDescent="0.25">
      <c r="A42" s="56">
        <v>32</v>
      </c>
      <c r="B42" s="57" t="s">
        <v>153</v>
      </c>
      <c r="C42" s="58">
        <f t="shared" si="14"/>
        <v>980</v>
      </c>
      <c r="D42" s="58">
        <f t="shared" si="14"/>
        <v>3478</v>
      </c>
      <c r="E42" s="59">
        <v>980</v>
      </c>
      <c r="F42" s="59">
        <v>3478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8">
        <f t="shared" si="12"/>
        <v>2463</v>
      </c>
      <c r="O42" s="58">
        <f t="shared" si="12"/>
        <v>12587</v>
      </c>
      <c r="P42" s="60">
        <v>2329</v>
      </c>
      <c r="Q42" s="60">
        <v>11222</v>
      </c>
      <c r="R42" s="60">
        <v>131</v>
      </c>
      <c r="S42" s="60">
        <v>1338</v>
      </c>
      <c r="T42" s="60">
        <v>3</v>
      </c>
      <c r="U42" s="60">
        <v>27</v>
      </c>
      <c r="V42" s="60">
        <v>0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0</v>
      </c>
      <c r="AC42" s="60">
        <v>0</v>
      </c>
      <c r="AD42" s="60">
        <v>228</v>
      </c>
      <c r="AE42" s="60">
        <v>3139</v>
      </c>
      <c r="AF42" s="60">
        <v>0</v>
      </c>
      <c r="AG42" s="60">
        <v>0</v>
      </c>
      <c r="AH42" s="60">
        <v>0</v>
      </c>
      <c r="AI42" s="60">
        <v>0</v>
      </c>
      <c r="AJ42" s="60">
        <v>2959</v>
      </c>
      <c r="AK42" s="60">
        <v>7378</v>
      </c>
      <c r="AL42" s="61">
        <f t="shared" si="15"/>
        <v>6630</v>
      </c>
      <c r="AM42" s="61">
        <f t="shared" si="15"/>
        <v>26582</v>
      </c>
      <c r="AN42" s="60">
        <v>3819</v>
      </c>
      <c r="AO42" s="60">
        <v>10921</v>
      </c>
      <c r="AP42" s="60">
        <v>0</v>
      </c>
      <c r="AQ42" s="60">
        <v>0</v>
      </c>
      <c r="AR42" s="60">
        <v>0</v>
      </c>
      <c r="AS42" s="60">
        <v>0</v>
      </c>
      <c r="AT42" s="60">
        <v>0</v>
      </c>
      <c r="AU42" s="60">
        <v>0</v>
      </c>
      <c r="AV42" s="60">
        <v>0</v>
      </c>
      <c r="AW42" s="60">
        <v>0</v>
      </c>
      <c r="AX42" s="60">
        <v>3467</v>
      </c>
      <c r="AY42" s="60">
        <v>16802</v>
      </c>
      <c r="AZ42" s="61">
        <f t="shared" si="16"/>
        <v>3467</v>
      </c>
      <c r="BA42" s="61">
        <f t="shared" si="16"/>
        <v>16802</v>
      </c>
      <c r="BB42" s="61">
        <f t="shared" si="17"/>
        <v>10097</v>
      </c>
      <c r="BC42" s="62">
        <f t="shared" si="17"/>
        <v>43384</v>
      </c>
    </row>
    <row r="43" spans="1:55" ht="14.25" x14ac:dyDescent="0.25">
      <c r="A43" s="56">
        <v>33</v>
      </c>
      <c r="B43" s="57" t="s">
        <v>154</v>
      </c>
      <c r="C43" s="58">
        <f t="shared" si="14"/>
        <v>42603</v>
      </c>
      <c r="D43" s="58">
        <f t="shared" si="14"/>
        <v>13414.9</v>
      </c>
      <c r="E43" s="59">
        <v>0</v>
      </c>
      <c r="F43" s="59">
        <v>0</v>
      </c>
      <c r="G43" s="59">
        <v>4</v>
      </c>
      <c r="H43" s="59">
        <v>1.7000000000000002</v>
      </c>
      <c r="I43" s="59">
        <v>42599</v>
      </c>
      <c r="J43" s="59">
        <v>13413.199999999999</v>
      </c>
      <c r="K43" s="59">
        <v>0</v>
      </c>
      <c r="L43" s="59">
        <v>0</v>
      </c>
      <c r="M43" s="59">
        <v>0</v>
      </c>
      <c r="N43" s="58">
        <f t="shared" ref="N43:O58" si="18">P43+R43+T43+V43+X43</f>
        <v>29557</v>
      </c>
      <c r="O43" s="58">
        <f t="shared" si="18"/>
        <v>11545.38</v>
      </c>
      <c r="P43" s="72">
        <v>29557</v>
      </c>
      <c r="Q43" s="72">
        <v>11545.38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2">
        <v>0</v>
      </c>
      <c r="AD43" s="72">
        <v>20</v>
      </c>
      <c r="AE43" s="72">
        <v>210.58</v>
      </c>
      <c r="AF43" s="72">
        <v>0</v>
      </c>
      <c r="AG43" s="72">
        <v>0</v>
      </c>
      <c r="AH43" s="72">
        <v>0</v>
      </c>
      <c r="AI43" s="72">
        <v>0</v>
      </c>
      <c r="AJ43" s="72">
        <v>23703</v>
      </c>
      <c r="AK43" s="72">
        <v>5816.17</v>
      </c>
      <c r="AL43" s="61">
        <f t="shared" si="15"/>
        <v>95883</v>
      </c>
      <c r="AM43" s="61">
        <f t="shared" si="15"/>
        <v>30987.03</v>
      </c>
      <c r="AN43" s="72">
        <v>95689</v>
      </c>
      <c r="AO43" s="72">
        <v>30583.71</v>
      </c>
      <c r="AP43" s="72">
        <v>0</v>
      </c>
      <c r="AQ43" s="72">
        <v>0</v>
      </c>
      <c r="AR43" s="72">
        <v>0</v>
      </c>
      <c r="AS43" s="72">
        <v>0</v>
      </c>
      <c r="AT43" s="72">
        <v>0</v>
      </c>
      <c r="AU43" s="72">
        <v>0</v>
      </c>
      <c r="AV43" s="72">
        <v>0</v>
      </c>
      <c r="AW43" s="72">
        <v>0</v>
      </c>
      <c r="AX43" s="72">
        <v>653</v>
      </c>
      <c r="AY43" s="72">
        <v>4421.6400000000003</v>
      </c>
      <c r="AZ43" s="61">
        <f t="shared" si="16"/>
        <v>653</v>
      </c>
      <c r="BA43" s="61">
        <f t="shared" si="16"/>
        <v>4421.6400000000003</v>
      </c>
      <c r="BB43" s="61">
        <f t="shared" si="17"/>
        <v>96536</v>
      </c>
      <c r="BC43" s="62">
        <f t="shared" si="17"/>
        <v>35408.67</v>
      </c>
    </row>
    <row r="44" spans="1:55" ht="12.75" customHeight="1" x14ac:dyDescent="0.25">
      <c r="A44" s="56">
        <v>34</v>
      </c>
      <c r="B44" s="57" t="s">
        <v>155</v>
      </c>
      <c r="C44" s="58">
        <f t="shared" si="14"/>
        <v>33436</v>
      </c>
      <c r="D44" s="58">
        <f t="shared" si="14"/>
        <v>11791.48</v>
      </c>
      <c r="E44" s="70">
        <v>33436</v>
      </c>
      <c r="F44" s="70">
        <v>11791.48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58">
        <f t="shared" si="18"/>
        <v>0</v>
      </c>
      <c r="O44" s="58">
        <f t="shared" si="18"/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0">
        <v>0</v>
      </c>
      <c r="AC44" s="70">
        <v>0</v>
      </c>
      <c r="AD44" s="70">
        <v>0</v>
      </c>
      <c r="AE44" s="70">
        <v>0</v>
      </c>
      <c r="AF44" s="70">
        <v>0</v>
      </c>
      <c r="AG44" s="70">
        <v>0</v>
      </c>
      <c r="AH44" s="70">
        <v>0</v>
      </c>
      <c r="AI44" s="70">
        <v>0</v>
      </c>
      <c r="AJ44" s="70">
        <v>10761</v>
      </c>
      <c r="AK44" s="70">
        <v>3622.5899999999992</v>
      </c>
      <c r="AL44" s="61">
        <f t="shared" si="15"/>
        <v>44197</v>
      </c>
      <c r="AM44" s="61">
        <f t="shared" si="15"/>
        <v>15414.07</v>
      </c>
      <c r="AN44" s="70">
        <v>10471</v>
      </c>
      <c r="AO44" s="70">
        <v>3525.6800000000003</v>
      </c>
      <c r="AP44" s="70">
        <v>0</v>
      </c>
      <c r="AQ44" s="70">
        <v>0</v>
      </c>
      <c r="AR44" s="70">
        <v>0</v>
      </c>
      <c r="AS44" s="70">
        <v>0</v>
      </c>
      <c r="AT44" s="70">
        <v>0</v>
      </c>
      <c r="AU44" s="70">
        <v>0</v>
      </c>
      <c r="AV44" s="70">
        <v>0</v>
      </c>
      <c r="AW44" s="70">
        <v>0</v>
      </c>
      <c r="AX44" s="70">
        <v>179</v>
      </c>
      <c r="AY44" s="70">
        <v>790.98</v>
      </c>
      <c r="AZ44" s="61">
        <f t="shared" si="16"/>
        <v>179</v>
      </c>
      <c r="BA44" s="61">
        <f t="shared" si="16"/>
        <v>790.98</v>
      </c>
      <c r="BB44" s="61">
        <f t="shared" si="17"/>
        <v>44376</v>
      </c>
      <c r="BC44" s="62">
        <f t="shared" si="17"/>
        <v>16205.05</v>
      </c>
    </row>
    <row r="45" spans="1:55" ht="12.75" customHeight="1" x14ac:dyDescent="0.25">
      <c r="A45" s="56">
        <v>35</v>
      </c>
      <c r="B45" s="57" t="s">
        <v>156</v>
      </c>
      <c r="C45" s="58">
        <f t="shared" si="14"/>
        <v>7734</v>
      </c>
      <c r="D45" s="58">
        <f t="shared" si="14"/>
        <v>4020.04</v>
      </c>
      <c r="E45" s="70">
        <v>7734</v>
      </c>
      <c r="F45" s="70">
        <v>4020.04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58">
        <f t="shared" si="18"/>
        <v>167</v>
      </c>
      <c r="O45" s="58">
        <f t="shared" si="18"/>
        <v>995.52</v>
      </c>
      <c r="P45" s="70">
        <v>164</v>
      </c>
      <c r="Q45" s="70">
        <v>586.21</v>
      </c>
      <c r="R45" s="70">
        <v>3</v>
      </c>
      <c r="S45" s="70">
        <v>409.31</v>
      </c>
      <c r="T45" s="70">
        <v>0</v>
      </c>
      <c r="U45" s="70">
        <v>0</v>
      </c>
      <c r="V45" s="70">
        <v>0</v>
      </c>
      <c r="W45" s="70">
        <v>0</v>
      </c>
      <c r="X45" s="70">
        <v>0</v>
      </c>
      <c r="Y45" s="70">
        <v>0</v>
      </c>
      <c r="Z45" s="70">
        <v>0</v>
      </c>
      <c r="AA45" s="70">
        <v>0</v>
      </c>
      <c r="AB45" s="70">
        <v>0</v>
      </c>
      <c r="AC45" s="70">
        <v>0</v>
      </c>
      <c r="AD45" s="70">
        <v>1461</v>
      </c>
      <c r="AE45" s="70">
        <v>5564.57</v>
      </c>
      <c r="AF45" s="70">
        <v>0</v>
      </c>
      <c r="AG45" s="70">
        <v>0</v>
      </c>
      <c r="AH45" s="70">
        <v>0</v>
      </c>
      <c r="AI45" s="70">
        <v>0</v>
      </c>
      <c r="AJ45" s="70">
        <v>50103</v>
      </c>
      <c r="AK45" s="70">
        <v>25589.219999999994</v>
      </c>
      <c r="AL45" s="61">
        <f t="shared" si="15"/>
        <v>59465</v>
      </c>
      <c r="AM45" s="61">
        <f t="shared" si="15"/>
        <v>36169.349999999991</v>
      </c>
      <c r="AN45" s="70">
        <v>46561</v>
      </c>
      <c r="AO45" s="70">
        <v>22049.22</v>
      </c>
      <c r="AP45" s="70">
        <v>0</v>
      </c>
      <c r="AQ45" s="70">
        <v>0</v>
      </c>
      <c r="AR45" s="70">
        <v>0</v>
      </c>
      <c r="AS45" s="70">
        <v>0</v>
      </c>
      <c r="AT45" s="70">
        <v>435</v>
      </c>
      <c r="AU45" s="70">
        <v>3744.8</v>
      </c>
      <c r="AV45" s="70">
        <v>0</v>
      </c>
      <c r="AW45" s="70">
        <v>0</v>
      </c>
      <c r="AX45" s="70">
        <v>8826</v>
      </c>
      <c r="AY45" s="70">
        <v>6662.0899999999992</v>
      </c>
      <c r="AZ45" s="61">
        <f t="shared" si="16"/>
        <v>9261</v>
      </c>
      <c r="BA45" s="61">
        <f t="shared" si="16"/>
        <v>10406.89</v>
      </c>
      <c r="BB45" s="61">
        <f t="shared" si="17"/>
        <v>68726</v>
      </c>
      <c r="BC45" s="62">
        <f t="shared" si="17"/>
        <v>46576.239999999991</v>
      </c>
    </row>
    <row r="46" spans="1:55" ht="12.75" customHeight="1" x14ac:dyDescent="0.25">
      <c r="A46" s="56">
        <v>36</v>
      </c>
      <c r="B46" s="57" t="s">
        <v>157</v>
      </c>
      <c r="C46" s="58">
        <f t="shared" si="14"/>
        <v>18843</v>
      </c>
      <c r="D46" s="58">
        <f t="shared" si="14"/>
        <v>6042.18</v>
      </c>
      <c r="E46" s="70">
        <v>16116</v>
      </c>
      <c r="F46" s="70">
        <v>5198.18</v>
      </c>
      <c r="G46" s="70">
        <v>0</v>
      </c>
      <c r="H46" s="70">
        <v>0</v>
      </c>
      <c r="I46" s="70">
        <v>2727</v>
      </c>
      <c r="J46" s="70">
        <v>844</v>
      </c>
      <c r="K46" s="70">
        <v>0</v>
      </c>
      <c r="L46" s="70">
        <v>0</v>
      </c>
      <c r="M46" s="70">
        <v>0</v>
      </c>
      <c r="N46" s="58">
        <f t="shared" si="18"/>
        <v>0</v>
      </c>
      <c r="O46" s="58">
        <f t="shared" si="18"/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0</v>
      </c>
      <c r="AD46" s="70">
        <v>3</v>
      </c>
      <c r="AE46" s="70">
        <v>1</v>
      </c>
      <c r="AF46" s="70">
        <v>0</v>
      </c>
      <c r="AG46" s="70">
        <v>0</v>
      </c>
      <c r="AH46" s="70">
        <v>0</v>
      </c>
      <c r="AI46" s="70">
        <v>0</v>
      </c>
      <c r="AJ46" s="70">
        <v>72094</v>
      </c>
      <c r="AK46" s="70">
        <v>20515</v>
      </c>
      <c r="AL46" s="61">
        <f t="shared" si="15"/>
        <v>90940</v>
      </c>
      <c r="AM46" s="61">
        <f t="shared" si="15"/>
        <v>26558.18</v>
      </c>
      <c r="AN46" s="70">
        <v>26511</v>
      </c>
      <c r="AO46" s="70">
        <v>7623</v>
      </c>
      <c r="AP46" s="70">
        <v>0</v>
      </c>
      <c r="AQ46" s="70">
        <v>0</v>
      </c>
      <c r="AR46" s="70">
        <v>0</v>
      </c>
      <c r="AS46" s="70">
        <v>0</v>
      </c>
      <c r="AT46" s="70">
        <v>0</v>
      </c>
      <c r="AU46" s="70">
        <v>0</v>
      </c>
      <c r="AV46" s="70">
        <v>0</v>
      </c>
      <c r="AW46" s="70">
        <v>0</v>
      </c>
      <c r="AX46" s="70">
        <v>1</v>
      </c>
      <c r="AY46" s="70">
        <v>0</v>
      </c>
      <c r="AZ46" s="61">
        <f t="shared" si="16"/>
        <v>1</v>
      </c>
      <c r="BA46" s="61">
        <f t="shared" si="16"/>
        <v>0</v>
      </c>
      <c r="BB46" s="61">
        <f t="shared" si="17"/>
        <v>90941</v>
      </c>
      <c r="BC46" s="62">
        <f t="shared" si="17"/>
        <v>26558.18</v>
      </c>
    </row>
    <row r="47" spans="1:55" ht="12.75" customHeight="1" x14ac:dyDescent="0.25">
      <c r="A47" s="56">
        <v>37</v>
      </c>
      <c r="B47" s="57" t="s">
        <v>158</v>
      </c>
      <c r="C47" s="58">
        <f t="shared" si="14"/>
        <v>272</v>
      </c>
      <c r="D47" s="58">
        <f t="shared" si="14"/>
        <v>188.89999999999998</v>
      </c>
      <c r="E47" s="70">
        <v>272</v>
      </c>
      <c r="F47" s="70">
        <v>188.89999999999998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58">
        <f t="shared" si="18"/>
        <v>20</v>
      </c>
      <c r="O47" s="58">
        <f t="shared" si="18"/>
        <v>473.77</v>
      </c>
      <c r="P47" s="70">
        <v>19</v>
      </c>
      <c r="Q47" s="70">
        <v>433.77</v>
      </c>
      <c r="R47" s="70">
        <v>1</v>
      </c>
      <c r="S47" s="70">
        <v>40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0">
        <v>3303</v>
      </c>
      <c r="AE47" s="70">
        <v>11574.68</v>
      </c>
      <c r="AF47" s="70">
        <v>0</v>
      </c>
      <c r="AG47" s="70">
        <v>0</v>
      </c>
      <c r="AH47" s="70">
        <v>0</v>
      </c>
      <c r="AI47" s="70">
        <v>0</v>
      </c>
      <c r="AJ47" s="70">
        <v>39058</v>
      </c>
      <c r="AK47" s="70">
        <v>14685.94</v>
      </c>
      <c r="AL47" s="61">
        <f t="shared" si="15"/>
        <v>42653</v>
      </c>
      <c r="AM47" s="61">
        <f t="shared" si="15"/>
        <v>26923.29</v>
      </c>
      <c r="AN47" s="70">
        <v>39985</v>
      </c>
      <c r="AO47" s="70">
        <v>15816.51</v>
      </c>
      <c r="AP47" s="70">
        <v>0</v>
      </c>
      <c r="AQ47" s="70">
        <v>0</v>
      </c>
      <c r="AR47" s="70">
        <v>0</v>
      </c>
      <c r="AS47" s="70">
        <v>0</v>
      </c>
      <c r="AT47" s="70">
        <v>206</v>
      </c>
      <c r="AU47" s="70">
        <v>2431.9700000000003</v>
      </c>
      <c r="AV47" s="70">
        <v>267</v>
      </c>
      <c r="AW47" s="70">
        <v>413.38999999999993</v>
      </c>
      <c r="AX47" s="70">
        <v>6807</v>
      </c>
      <c r="AY47" s="70">
        <v>3474.04</v>
      </c>
      <c r="AZ47" s="61">
        <f t="shared" si="16"/>
        <v>7280</v>
      </c>
      <c r="BA47" s="61">
        <f t="shared" si="16"/>
        <v>6319.4</v>
      </c>
      <c r="BB47" s="61">
        <f t="shared" si="17"/>
        <v>49933</v>
      </c>
      <c r="BC47" s="62">
        <f t="shared" si="17"/>
        <v>33242.69</v>
      </c>
    </row>
    <row r="48" spans="1:55" ht="12.75" customHeight="1" x14ac:dyDescent="0.25">
      <c r="A48" s="56">
        <v>38</v>
      </c>
      <c r="B48" s="57" t="s">
        <v>159</v>
      </c>
      <c r="C48" s="58">
        <f t="shared" si="14"/>
        <v>33354</v>
      </c>
      <c r="D48" s="58">
        <f t="shared" si="14"/>
        <v>11855</v>
      </c>
      <c r="E48" s="70">
        <v>33354</v>
      </c>
      <c r="F48" s="70">
        <v>11855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58">
        <f t="shared" si="18"/>
        <v>1</v>
      </c>
      <c r="O48" s="58">
        <f t="shared" si="18"/>
        <v>21</v>
      </c>
      <c r="P48" s="70">
        <v>1</v>
      </c>
      <c r="Q48" s="70">
        <v>21</v>
      </c>
      <c r="R48" s="70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0</v>
      </c>
      <c r="AD48" s="70">
        <v>44</v>
      </c>
      <c r="AE48" s="70">
        <v>334</v>
      </c>
      <c r="AF48" s="70">
        <v>0</v>
      </c>
      <c r="AG48" s="70">
        <v>0</v>
      </c>
      <c r="AH48" s="70">
        <v>0</v>
      </c>
      <c r="AI48" s="70">
        <v>0</v>
      </c>
      <c r="AJ48" s="70">
        <v>107</v>
      </c>
      <c r="AK48" s="70">
        <v>1588</v>
      </c>
      <c r="AL48" s="61">
        <f t="shared" si="15"/>
        <v>33506</v>
      </c>
      <c r="AM48" s="61">
        <f t="shared" si="15"/>
        <v>13798</v>
      </c>
      <c r="AN48" s="70">
        <v>33056</v>
      </c>
      <c r="AO48" s="70">
        <v>11570</v>
      </c>
      <c r="AP48" s="70">
        <v>0</v>
      </c>
      <c r="AQ48" s="70">
        <v>0</v>
      </c>
      <c r="AR48" s="70">
        <v>0</v>
      </c>
      <c r="AS48" s="70">
        <v>0</v>
      </c>
      <c r="AT48" s="70">
        <v>0</v>
      </c>
      <c r="AU48" s="70">
        <v>0</v>
      </c>
      <c r="AV48" s="70">
        <v>0</v>
      </c>
      <c r="AW48" s="70">
        <v>0</v>
      </c>
      <c r="AX48" s="70">
        <v>24</v>
      </c>
      <c r="AY48" s="70">
        <v>13310</v>
      </c>
      <c r="AZ48" s="61">
        <f t="shared" si="16"/>
        <v>24</v>
      </c>
      <c r="BA48" s="61">
        <f t="shared" si="16"/>
        <v>13310</v>
      </c>
      <c r="BB48" s="61">
        <f t="shared" si="17"/>
        <v>33530</v>
      </c>
      <c r="BC48" s="62">
        <f t="shared" si="17"/>
        <v>27108</v>
      </c>
    </row>
    <row r="49" spans="1:55" ht="12.75" customHeight="1" x14ac:dyDescent="0.25">
      <c r="A49" s="63" t="s">
        <v>160</v>
      </c>
      <c r="B49" s="64" t="s">
        <v>161</v>
      </c>
      <c r="C49" s="65">
        <f>SUM(C40:C48)</f>
        <v>141767</v>
      </c>
      <c r="D49" s="65">
        <f t="shared" ref="D49:AY49" si="19">SUM(D40:D48)</f>
        <v>69502.920000000013</v>
      </c>
      <c r="E49" s="65">
        <f t="shared" si="19"/>
        <v>96313</v>
      </c>
      <c r="F49" s="65">
        <f t="shared" si="19"/>
        <v>52920.81</v>
      </c>
      <c r="G49" s="65">
        <f t="shared" si="19"/>
        <v>7</v>
      </c>
      <c r="H49" s="65">
        <f t="shared" si="19"/>
        <v>731.7</v>
      </c>
      <c r="I49" s="65">
        <f t="shared" si="19"/>
        <v>45447</v>
      </c>
      <c r="J49" s="65">
        <f t="shared" si="19"/>
        <v>15850.41</v>
      </c>
      <c r="K49" s="65">
        <f t="shared" si="19"/>
        <v>0</v>
      </c>
      <c r="L49" s="65">
        <f t="shared" si="19"/>
        <v>0</v>
      </c>
      <c r="M49" s="65">
        <f t="shared" si="19"/>
        <v>0</v>
      </c>
      <c r="N49" s="66">
        <f t="shared" si="18"/>
        <v>38425</v>
      </c>
      <c r="O49" s="66">
        <f t="shared" si="18"/>
        <v>51248.909999999996</v>
      </c>
      <c r="P49" s="65">
        <f>SUM(P40:P48)</f>
        <v>37594</v>
      </c>
      <c r="Q49" s="65">
        <f t="shared" si="19"/>
        <v>44388.749999999993</v>
      </c>
      <c r="R49" s="65">
        <f t="shared" si="19"/>
        <v>818</v>
      </c>
      <c r="S49" s="65">
        <f t="shared" si="19"/>
        <v>5359.6100000000006</v>
      </c>
      <c r="T49" s="65">
        <f t="shared" si="19"/>
        <v>13</v>
      </c>
      <c r="U49" s="65">
        <f t="shared" si="19"/>
        <v>1500.55</v>
      </c>
      <c r="V49" s="65">
        <f t="shared" si="19"/>
        <v>0</v>
      </c>
      <c r="W49" s="65">
        <f t="shared" si="19"/>
        <v>0</v>
      </c>
      <c r="X49" s="65">
        <f t="shared" si="19"/>
        <v>0</v>
      </c>
      <c r="Y49" s="65">
        <f t="shared" si="19"/>
        <v>0</v>
      </c>
      <c r="Z49" s="65">
        <f t="shared" si="19"/>
        <v>0</v>
      </c>
      <c r="AA49" s="65">
        <f t="shared" si="19"/>
        <v>0</v>
      </c>
      <c r="AB49" s="65">
        <f t="shared" si="19"/>
        <v>0</v>
      </c>
      <c r="AC49" s="65">
        <f t="shared" si="19"/>
        <v>0</v>
      </c>
      <c r="AD49" s="65">
        <f t="shared" si="19"/>
        <v>5237</v>
      </c>
      <c r="AE49" s="65">
        <f t="shared" si="19"/>
        <v>29455.99</v>
      </c>
      <c r="AF49" s="65">
        <f t="shared" si="19"/>
        <v>0</v>
      </c>
      <c r="AG49" s="65">
        <f t="shared" si="19"/>
        <v>0</v>
      </c>
      <c r="AH49" s="65">
        <f t="shared" si="19"/>
        <v>0</v>
      </c>
      <c r="AI49" s="65">
        <f t="shared" si="19"/>
        <v>0</v>
      </c>
      <c r="AJ49" s="65">
        <f t="shared" si="19"/>
        <v>198788</v>
      </c>
      <c r="AK49" s="65">
        <f t="shared" si="19"/>
        <v>79195.22</v>
      </c>
      <c r="AL49" s="67">
        <f t="shared" si="15"/>
        <v>384217</v>
      </c>
      <c r="AM49" s="67">
        <f t="shared" si="15"/>
        <v>229403.04</v>
      </c>
      <c r="AN49" s="65">
        <f t="shared" si="19"/>
        <v>260219</v>
      </c>
      <c r="AO49" s="65">
        <f t="shared" si="19"/>
        <v>116032.58</v>
      </c>
      <c r="AP49" s="65">
        <f t="shared" si="19"/>
        <v>0</v>
      </c>
      <c r="AQ49" s="65">
        <f t="shared" si="19"/>
        <v>0</v>
      </c>
      <c r="AR49" s="65">
        <f t="shared" si="19"/>
        <v>0</v>
      </c>
      <c r="AS49" s="65">
        <f t="shared" si="19"/>
        <v>0</v>
      </c>
      <c r="AT49" s="65">
        <f t="shared" si="19"/>
        <v>684</v>
      </c>
      <c r="AU49" s="65">
        <f t="shared" si="19"/>
        <v>7628.96</v>
      </c>
      <c r="AV49" s="65">
        <f t="shared" si="19"/>
        <v>267</v>
      </c>
      <c r="AW49" s="65">
        <f t="shared" si="19"/>
        <v>413.38999999999993</v>
      </c>
      <c r="AX49" s="65">
        <f t="shared" si="19"/>
        <v>26593</v>
      </c>
      <c r="AY49" s="65">
        <f t="shared" si="19"/>
        <v>89307.62</v>
      </c>
      <c r="AZ49" s="65">
        <f t="shared" si="16"/>
        <v>27544</v>
      </c>
      <c r="BA49" s="65">
        <f t="shared" si="16"/>
        <v>97349.97</v>
      </c>
      <c r="BB49" s="65">
        <f t="shared" si="17"/>
        <v>411761</v>
      </c>
      <c r="BC49" s="68">
        <f t="shared" si="17"/>
        <v>326753.01</v>
      </c>
    </row>
    <row r="50" spans="1:55" ht="12.75" customHeight="1" x14ac:dyDescent="0.25">
      <c r="A50" s="73" t="s">
        <v>162</v>
      </c>
      <c r="B50" s="74" t="s">
        <v>163</v>
      </c>
      <c r="C50" s="65">
        <f t="shared" ref="C50:AY50" si="20">SUM(C49,C39,C22,C61)</f>
        <v>2056414</v>
      </c>
      <c r="D50" s="65">
        <f t="shared" si="20"/>
        <v>3810990.7790000001</v>
      </c>
      <c r="E50" s="65">
        <f t="shared" si="20"/>
        <v>1980529</v>
      </c>
      <c r="F50" s="65">
        <f t="shared" si="20"/>
        <v>2573841.4380000001</v>
      </c>
      <c r="G50" s="65">
        <f t="shared" si="20"/>
        <v>1217</v>
      </c>
      <c r="H50" s="65">
        <f t="shared" si="20"/>
        <v>64752.296999999991</v>
      </c>
      <c r="I50" s="65">
        <f t="shared" si="20"/>
        <v>74668</v>
      </c>
      <c r="J50" s="65">
        <f t="shared" si="20"/>
        <v>1172397.0439999998</v>
      </c>
      <c r="K50" s="65">
        <f t="shared" si="20"/>
        <v>0</v>
      </c>
      <c r="L50" s="65">
        <f t="shared" si="20"/>
        <v>0</v>
      </c>
      <c r="M50" s="65">
        <f t="shared" si="20"/>
        <v>0</v>
      </c>
      <c r="N50" s="66">
        <f t="shared" si="18"/>
        <v>394594</v>
      </c>
      <c r="O50" s="66">
        <f t="shared" si="18"/>
        <v>9632525.7009999994</v>
      </c>
      <c r="P50" s="65">
        <f t="shared" si="20"/>
        <v>288533</v>
      </c>
      <c r="Q50" s="65">
        <f t="shared" si="20"/>
        <v>3120457.3509999998</v>
      </c>
      <c r="R50" s="65">
        <f t="shared" si="20"/>
        <v>63315</v>
      </c>
      <c r="S50" s="65">
        <f t="shared" si="20"/>
        <v>3814421.4800000004</v>
      </c>
      <c r="T50" s="65">
        <f t="shared" si="20"/>
        <v>29689</v>
      </c>
      <c r="U50" s="65">
        <f t="shared" si="20"/>
        <v>2608842.5700000003</v>
      </c>
      <c r="V50" s="65">
        <f t="shared" si="20"/>
        <v>967</v>
      </c>
      <c r="W50" s="65">
        <f t="shared" si="20"/>
        <v>7377.1100000000006</v>
      </c>
      <c r="X50" s="65">
        <f t="shared" si="20"/>
        <v>12090</v>
      </c>
      <c r="Y50" s="65">
        <f t="shared" si="20"/>
        <v>81427.19</v>
      </c>
      <c r="Z50" s="65">
        <f t="shared" si="20"/>
        <v>398</v>
      </c>
      <c r="AA50" s="65">
        <f t="shared" si="20"/>
        <v>211084.85</v>
      </c>
      <c r="AB50" s="65">
        <f t="shared" si="20"/>
        <v>29481</v>
      </c>
      <c r="AC50" s="65">
        <f t="shared" si="20"/>
        <v>60764.889999999985</v>
      </c>
      <c r="AD50" s="65">
        <f t="shared" si="20"/>
        <v>142755</v>
      </c>
      <c r="AE50" s="65">
        <f t="shared" si="20"/>
        <v>894784.87810000009</v>
      </c>
      <c r="AF50" s="65">
        <f t="shared" si="20"/>
        <v>851</v>
      </c>
      <c r="AG50" s="65">
        <f t="shared" si="20"/>
        <v>2446.6499999999996</v>
      </c>
      <c r="AH50" s="65">
        <f t="shared" si="20"/>
        <v>54</v>
      </c>
      <c r="AI50" s="65">
        <f t="shared" si="20"/>
        <v>4395.54</v>
      </c>
      <c r="AJ50" s="65">
        <f t="shared" si="20"/>
        <v>532135</v>
      </c>
      <c r="AK50" s="65">
        <f t="shared" si="20"/>
        <v>262381.65000000002</v>
      </c>
      <c r="AL50" s="67">
        <f t="shared" si="15"/>
        <v>3156682</v>
      </c>
      <c r="AM50" s="67">
        <f t="shared" si="15"/>
        <v>14879374.938100001</v>
      </c>
      <c r="AN50" s="65">
        <f t="shared" si="20"/>
        <v>1897301</v>
      </c>
      <c r="AO50" s="65">
        <f t="shared" si="20"/>
        <v>1796776.5299999998</v>
      </c>
      <c r="AP50" s="65">
        <f t="shared" si="20"/>
        <v>5764</v>
      </c>
      <c r="AQ50" s="65">
        <f t="shared" si="20"/>
        <v>590742.72000000009</v>
      </c>
      <c r="AR50" s="65">
        <f t="shared" si="20"/>
        <v>2760</v>
      </c>
      <c r="AS50" s="65">
        <f t="shared" si="20"/>
        <v>64199.31</v>
      </c>
      <c r="AT50" s="65">
        <f t="shared" si="20"/>
        <v>109116</v>
      </c>
      <c r="AU50" s="65">
        <f t="shared" si="20"/>
        <v>3021418.3899999997</v>
      </c>
      <c r="AV50" s="65">
        <f t="shared" si="20"/>
        <v>4371307</v>
      </c>
      <c r="AW50" s="65">
        <f t="shared" si="20"/>
        <v>5179969.2489999989</v>
      </c>
      <c r="AX50" s="65">
        <f t="shared" si="20"/>
        <v>6567853</v>
      </c>
      <c r="AY50" s="65">
        <f t="shared" si="20"/>
        <v>66829757.590000004</v>
      </c>
      <c r="AZ50" s="65">
        <f t="shared" si="16"/>
        <v>11056800</v>
      </c>
      <c r="BA50" s="65">
        <f t="shared" si="16"/>
        <v>75686087.259000003</v>
      </c>
      <c r="BB50" s="65">
        <f t="shared" si="17"/>
        <v>14213482</v>
      </c>
      <c r="BC50" s="68">
        <f t="shared" si="17"/>
        <v>90565462.197099999</v>
      </c>
    </row>
    <row r="51" spans="1:55" ht="12.75" customHeight="1" x14ac:dyDescent="0.25">
      <c r="A51" s="75"/>
      <c r="B51" s="69" t="s">
        <v>164</v>
      </c>
      <c r="C51" s="76">
        <f>E51+G51+I51</f>
        <v>9</v>
      </c>
      <c r="D51" s="76">
        <f t="shared" ref="D51:D53" si="21">F51+H51+J51</f>
        <v>285726</v>
      </c>
      <c r="E51" s="70">
        <v>0</v>
      </c>
      <c r="F51" s="70">
        <v>0</v>
      </c>
      <c r="G51" s="70">
        <v>0</v>
      </c>
      <c r="H51" s="70">
        <v>0</v>
      </c>
      <c r="I51" s="70">
        <v>9</v>
      </c>
      <c r="J51" s="70">
        <v>285726</v>
      </c>
      <c r="K51" s="70">
        <v>0</v>
      </c>
      <c r="L51" s="70">
        <v>0</v>
      </c>
      <c r="M51" s="70">
        <v>0</v>
      </c>
      <c r="N51" s="58">
        <f t="shared" si="18"/>
        <v>48</v>
      </c>
      <c r="O51" s="58">
        <f t="shared" si="18"/>
        <v>70701</v>
      </c>
      <c r="P51" s="70">
        <v>8</v>
      </c>
      <c r="Q51" s="70">
        <v>21064</v>
      </c>
      <c r="R51" s="70">
        <v>24</v>
      </c>
      <c r="S51" s="70">
        <v>37221</v>
      </c>
      <c r="T51" s="70">
        <v>16</v>
      </c>
      <c r="U51" s="70">
        <v>12416</v>
      </c>
      <c r="V51" s="70">
        <v>0</v>
      </c>
      <c r="W51" s="70">
        <v>0</v>
      </c>
      <c r="X51" s="70">
        <v>0</v>
      </c>
      <c r="Y51" s="70">
        <v>0</v>
      </c>
      <c r="Z51" s="70">
        <v>5</v>
      </c>
      <c r="AA51" s="70">
        <v>245759</v>
      </c>
      <c r="AB51" s="70">
        <v>0</v>
      </c>
      <c r="AC51" s="70">
        <v>0</v>
      </c>
      <c r="AD51" s="70">
        <v>0</v>
      </c>
      <c r="AE51" s="70">
        <v>0</v>
      </c>
      <c r="AF51" s="70">
        <v>0</v>
      </c>
      <c r="AG51" s="70">
        <v>0</v>
      </c>
      <c r="AH51" s="70">
        <v>0</v>
      </c>
      <c r="AI51" s="70">
        <v>0</v>
      </c>
      <c r="AJ51" s="70">
        <v>0</v>
      </c>
      <c r="AK51" s="70">
        <v>0</v>
      </c>
      <c r="AL51" s="61">
        <f t="shared" si="15"/>
        <v>62</v>
      </c>
      <c r="AM51" s="61">
        <f t="shared" si="15"/>
        <v>602186</v>
      </c>
      <c r="AN51" s="70">
        <v>6</v>
      </c>
      <c r="AO51" s="70">
        <v>223092</v>
      </c>
      <c r="AP51" s="70">
        <v>0</v>
      </c>
      <c r="AQ51" s="70">
        <v>0</v>
      </c>
      <c r="AR51" s="70">
        <v>0</v>
      </c>
      <c r="AS51" s="70">
        <v>0</v>
      </c>
      <c r="AT51" s="70">
        <v>36</v>
      </c>
      <c r="AU51" s="70">
        <v>5225</v>
      </c>
      <c r="AV51" s="70">
        <v>390</v>
      </c>
      <c r="AW51" s="70">
        <v>440</v>
      </c>
      <c r="AX51" s="70">
        <v>212</v>
      </c>
      <c r="AY51" s="70">
        <v>1751776</v>
      </c>
      <c r="AZ51" s="76">
        <f t="shared" si="16"/>
        <v>638</v>
      </c>
      <c r="BA51" s="76">
        <f t="shared" si="16"/>
        <v>1757441</v>
      </c>
      <c r="BB51" s="76">
        <f t="shared" si="17"/>
        <v>700</v>
      </c>
      <c r="BC51" s="77">
        <f t="shared" si="17"/>
        <v>2359627</v>
      </c>
    </row>
    <row r="52" spans="1:55" ht="12.75" customHeight="1" x14ac:dyDescent="0.25">
      <c r="A52" s="73" t="s">
        <v>165</v>
      </c>
      <c r="B52" s="71" t="s">
        <v>166</v>
      </c>
      <c r="C52" s="65">
        <f>SUM(C51)</f>
        <v>9</v>
      </c>
      <c r="D52" s="65">
        <f t="shared" si="21"/>
        <v>285726</v>
      </c>
      <c r="E52" s="65">
        <f>SUM(E51)</f>
        <v>0</v>
      </c>
      <c r="F52" s="65">
        <f t="shared" ref="F52:M52" si="22">SUM(F51)</f>
        <v>0</v>
      </c>
      <c r="G52" s="65">
        <f t="shared" si="22"/>
        <v>0</v>
      </c>
      <c r="H52" s="65">
        <f t="shared" si="22"/>
        <v>0</v>
      </c>
      <c r="I52" s="65">
        <f t="shared" si="22"/>
        <v>9</v>
      </c>
      <c r="J52" s="65">
        <f t="shared" si="22"/>
        <v>285726</v>
      </c>
      <c r="K52" s="65">
        <f t="shared" si="22"/>
        <v>0</v>
      </c>
      <c r="L52" s="65">
        <f t="shared" si="22"/>
        <v>0</v>
      </c>
      <c r="M52" s="65">
        <f t="shared" si="22"/>
        <v>0</v>
      </c>
      <c r="N52" s="66">
        <f t="shared" si="18"/>
        <v>48</v>
      </c>
      <c r="O52" s="66">
        <f t="shared" si="18"/>
        <v>70701</v>
      </c>
      <c r="P52" s="65">
        <f>SUM(P51)</f>
        <v>8</v>
      </c>
      <c r="Q52" s="65">
        <f t="shared" ref="Q52:AK52" si="23">SUM(Q51)</f>
        <v>21064</v>
      </c>
      <c r="R52" s="65">
        <f t="shared" si="23"/>
        <v>24</v>
      </c>
      <c r="S52" s="65">
        <f t="shared" si="23"/>
        <v>37221</v>
      </c>
      <c r="T52" s="65">
        <f t="shared" si="23"/>
        <v>16</v>
      </c>
      <c r="U52" s="65">
        <f t="shared" si="23"/>
        <v>12416</v>
      </c>
      <c r="V52" s="65">
        <f t="shared" si="23"/>
        <v>0</v>
      </c>
      <c r="W52" s="65">
        <f t="shared" si="23"/>
        <v>0</v>
      </c>
      <c r="X52" s="65">
        <f t="shared" si="23"/>
        <v>0</v>
      </c>
      <c r="Y52" s="65">
        <f t="shared" si="23"/>
        <v>0</v>
      </c>
      <c r="Z52" s="65">
        <f t="shared" si="23"/>
        <v>5</v>
      </c>
      <c r="AA52" s="65">
        <f t="shared" si="23"/>
        <v>245759</v>
      </c>
      <c r="AB52" s="65">
        <f t="shared" si="23"/>
        <v>0</v>
      </c>
      <c r="AC52" s="65">
        <f t="shared" si="23"/>
        <v>0</v>
      </c>
      <c r="AD52" s="65">
        <f t="shared" si="23"/>
        <v>0</v>
      </c>
      <c r="AE52" s="65">
        <f t="shared" si="23"/>
        <v>0</v>
      </c>
      <c r="AF52" s="65">
        <f t="shared" si="23"/>
        <v>0</v>
      </c>
      <c r="AG52" s="65">
        <f t="shared" si="23"/>
        <v>0</v>
      </c>
      <c r="AH52" s="65">
        <f t="shared" si="23"/>
        <v>0</v>
      </c>
      <c r="AI52" s="65">
        <f t="shared" si="23"/>
        <v>0</v>
      </c>
      <c r="AJ52" s="65">
        <f t="shared" si="23"/>
        <v>0</v>
      </c>
      <c r="AK52" s="65">
        <f t="shared" si="23"/>
        <v>0</v>
      </c>
      <c r="AL52" s="67">
        <f t="shared" si="15"/>
        <v>62</v>
      </c>
      <c r="AM52" s="67">
        <f t="shared" si="15"/>
        <v>602186</v>
      </c>
      <c r="AN52" s="65">
        <f>SUM(AN51:AN51)</f>
        <v>6</v>
      </c>
      <c r="AO52" s="65">
        <f t="shared" ref="AO52:AY52" si="24">SUM(AO51:AO51)</f>
        <v>223092</v>
      </c>
      <c r="AP52" s="65">
        <f t="shared" si="24"/>
        <v>0</v>
      </c>
      <c r="AQ52" s="65">
        <f t="shared" si="24"/>
        <v>0</v>
      </c>
      <c r="AR52" s="65">
        <f t="shared" si="24"/>
        <v>0</v>
      </c>
      <c r="AS52" s="65">
        <f t="shared" si="24"/>
        <v>0</v>
      </c>
      <c r="AT52" s="65">
        <f t="shared" si="24"/>
        <v>36</v>
      </c>
      <c r="AU52" s="65">
        <f t="shared" si="24"/>
        <v>5225</v>
      </c>
      <c r="AV52" s="65">
        <f t="shared" si="24"/>
        <v>390</v>
      </c>
      <c r="AW52" s="65">
        <f t="shared" si="24"/>
        <v>440</v>
      </c>
      <c r="AX52" s="65">
        <f t="shared" si="24"/>
        <v>212</v>
      </c>
      <c r="AY52" s="65">
        <f t="shared" si="24"/>
        <v>1751776</v>
      </c>
      <c r="AZ52" s="65">
        <f t="shared" si="16"/>
        <v>638</v>
      </c>
      <c r="BA52" s="65">
        <f t="shared" si="16"/>
        <v>1757441</v>
      </c>
      <c r="BB52" s="65">
        <f t="shared" si="17"/>
        <v>700</v>
      </c>
      <c r="BC52" s="68">
        <f t="shared" si="17"/>
        <v>2359627</v>
      </c>
    </row>
    <row r="53" spans="1:55" ht="14.25" x14ac:dyDescent="0.25">
      <c r="A53" s="78"/>
      <c r="B53" s="69" t="s">
        <v>167</v>
      </c>
      <c r="C53" s="76">
        <f t="shared" ref="C53:D56" si="25">E53+G53+I53</f>
        <v>0</v>
      </c>
      <c r="D53" s="76">
        <f t="shared" si="21"/>
        <v>0</v>
      </c>
      <c r="E53" s="70">
        <v>0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0</v>
      </c>
      <c r="N53" s="58">
        <f t="shared" si="18"/>
        <v>0</v>
      </c>
      <c r="O53" s="58">
        <f t="shared" si="18"/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0</v>
      </c>
      <c r="AC53" s="70">
        <v>0</v>
      </c>
      <c r="AD53" s="70">
        <v>0</v>
      </c>
      <c r="AE53" s="70">
        <v>0</v>
      </c>
      <c r="AF53" s="70">
        <v>0</v>
      </c>
      <c r="AG53" s="70">
        <v>0</v>
      </c>
      <c r="AH53" s="70">
        <v>0</v>
      </c>
      <c r="AI53" s="70">
        <v>0</v>
      </c>
      <c r="AJ53" s="70">
        <v>0</v>
      </c>
      <c r="AK53" s="70">
        <v>0</v>
      </c>
      <c r="AL53" s="61">
        <f t="shared" si="15"/>
        <v>0</v>
      </c>
      <c r="AM53" s="61">
        <f t="shared" si="15"/>
        <v>0</v>
      </c>
      <c r="AN53" s="70">
        <v>0</v>
      </c>
      <c r="AO53" s="70">
        <v>0</v>
      </c>
      <c r="AP53" s="70">
        <v>0</v>
      </c>
      <c r="AQ53" s="70">
        <v>0</v>
      </c>
      <c r="AR53" s="70">
        <v>0</v>
      </c>
      <c r="AS53" s="70">
        <v>0</v>
      </c>
      <c r="AT53" s="70">
        <v>0</v>
      </c>
      <c r="AU53" s="70">
        <v>0</v>
      </c>
      <c r="AV53" s="70">
        <v>0</v>
      </c>
      <c r="AW53" s="70">
        <v>0</v>
      </c>
      <c r="AX53" s="70">
        <v>0</v>
      </c>
      <c r="AY53" s="70">
        <v>0</v>
      </c>
      <c r="AZ53" s="76">
        <f t="shared" si="16"/>
        <v>0</v>
      </c>
      <c r="BA53" s="76">
        <f t="shared" si="16"/>
        <v>0</v>
      </c>
      <c r="BB53" s="76">
        <f t="shared" si="17"/>
        <v>0</v>
      </c>
      <c r="BC53" s="77">
        <f t="shared" si="17"/>
        <v>0</v>
      </c>
    </row>
    <row r="54" spans="1:55" ht="12.75" customHeight="1" x14ac:dyDescent="0.25">
      <c r="A54" s="73" t="s">
        <v>168</v>
      </c>
      <c r="B54" s="71" t="s">
        <v>169</v>
      </c>
      <c r="C54" s="65">
        <f>SUM(C53)</f>
        <v>0</v>
      </c>
      <c r="D54" s="65">
        <f t="shared" ref="D54:AY54" si="26">SUM(D53)</f>
        <v>0</v>
      </c>
      <c r="E54" s="65">
        <f t="shared" si="26"/>
        <v>0</v>
      </c>
      <c r="F54" s="65">
        <f t="shared" si="26"/>
        <v>0</v>
      </c>
      <c r="G54" s="65">
        <f t="shared" si="26"/>
        <v>0</v>
      </c>
      <c r="H54" s="65">
        <f t="shared" si="26"/>
        <v>0</v>
      </c>
      <c r="I54" s="65">
        <f t="shared" si="26"/>
        <v>0</v>
      </c>
      <c r="J54" s="65">
        <f t="shared" si="26"/>
        <v>0</v>
      </c>
      <c r="K54" s="65">
        <f t="shared" si="26"/>
        <v>0</v>
      </c>
      <c r="L54" s="65">
        <f t="shared" si="26"/>
        <v>0</v>
      </c>
      <c r="M54" s="65">
        <f t="shared" si="26"/>
        <v>0</v>
      </c>
      <c r="N54" s="66">
        <f t="shared" si="18"/>
        <v>0</v>
      </c>
      <c r="O54" s="66">
        <f t="shared" si="18"/>
        <v>0</v>
      </c>
      <c r="P54" s="65">
        <f t="shared" si="26"/>
        <v>0</v>
      </c>
      <c r="Q54" s="65">
        <f t="shared" si="26"/>
        <v>0</v>
      </c>
      <c r="R54" s="65">
        <f t="shared" si="26"/>
        <v>0</v>
      </c>
      <c r="S54" s="65">
        <f t="shared" si="26"/>
        <v>0</v>
      </c>
      <c r="T54" s="65">
        <f t="shared" si="26"/>
        <v>0</v>
      </c>
      <c r="U54" s="65">
        <f t="shared" si="26"/>
        <v>0</v>
      </c>
      <c r="V54" s="65">
        <f t="shared" si="26"/>
        <v>0</v>
      </c>
      <c r="W54" s="65">
        <f t="shared" si="26"/>
        <v>0</v>
      </c>
      <c r="X54" s="65">
        <f t="shared" si="26"/>
        <v>0</v>
      </c>
      <c r="Y54" s="65">
        <f t="shared" si="26"/>
        <v>0</v>
      </c>
      <c r="Z54" s="65">
        <f t="shared" si="26"/>
        <v>0</v>
      </c>
      <c r="AA54" s="65">
        <f t="shared" si="26"/>
        <v>0</v>
      </c>
      <c r="AB54" s="65">
        <f t="shared" si="26"/>
        <v>0</v>
      </c>
      <c r="AC54" s="65">
        <f t="shared" si="26"/>
        <v>0</v>
      </c>
      <c r="AD54" s="65">
        <f t="shared" si="26"/>
        <v>0</v>
      </c>
      <c r="AE54" s="65">
        <f t="shared" si="26"/>
        <v>0</v>
      </c>
      <c r="AF54" s="65">
        <f t="shared" si="26"/>
        <v>0</v>
      </c>
      <c r="AG54" s="65">
        <f t="shared" si="26"/>
        <v>0</v>
      </c>
      <c r="AH54" s="65">
        <f t="shared" si="26"/>
        <v>0</v>
      </c>
      <c r="AI54" s="65">
        <f t="shared" si="26"/>
        <v>0</v>
      </c>
      <c r="AJ54" s="65">
        <f t="shared" si="26"/>
        <v>0</v>
      </c>
      <c r="AK54" s="65">
        <f t="shared" si="26"/>
        <v>0</v>
      </c>
      <c r="AL54" s="67">
        <f t="shared" si="15"/>
        <v>0</v>
      </c>
      <c r="AM54" s="67">
        <f t="shared" si="15"/>
        <v>0</v>
      </c>
      <c r="AN54" s="65">
        <f t="shared" si="26"/>
        <v>0</v>
      </c>
      <c r="AO54" s="65">
        <f t="shared" si="26"/>
        <v>0</v>
      </c>
      <c r="AP54" s="65">
        <f t="shared" si="26"/>
        <v>0</v>
      </c>
      <c r="AQ54" s="65">
        <f t="shared" si="26"/>
        <v>0</v>
      </c>
      <c r="AR54" s="65">
        <f t="shared" si="26"/>
        <v>0</v>
      </c>
      <c r="AS54" s="65">
        <f t="shared" si="26"/>
        <v>0</v>
      </c>
      <c r="AT54" s="65">
        <f t="shared" si="26"/>
        <v>0</v>
      </c>
      <c r="AU54" s="65">
        <f t="shared" si="26"/>
        <v>0</v>
      </c>
      <c r="AV54" s="65">
        <f t="shared" si="26"/>
        <v>0</v>
      </c>
      <c r="AW54" s="65">
        <f t="shared" si="26"/>
        <v>0</v>
      </c>
      <c r="AX54" s="65">
        <f t="shared" si="26"/>
        <v>0</v>
      </c>
      <c r="AY54" s="65">
        <f t="shared" si="26"/>
        <v>0</v>
      </c>
      <c r="AZ54" s="65">
        <f t="shared" si="16"/>
        <v>0</v>
      </c>
      <c r="BA54" s="65">
        <f t="shared" si="16"/>
        <v>0</v>
      </c>
      <c r="BB54" s="65">
        <f t="shared" si="17"/>
        <v>0</v>
      </c>
      <c r="BC54" s="68">
        <f t="shared" si="17"/>
        <v>0</v>
      </c>
    </row>
    <row r="55" spans="1:55" ht="12.75" customHeight="1" x14ac:dyDescent="0.25">
      <c r="A55" s="75"/>
      <c r="B55" s="69" t="s">
        <v>170</v>
      </c>
      <c r="C55" s="76">
        <f t="shared" si="25"/>
        <v>247260</v>
      </c>
      <c r="D55" s="76">
        <f t="shared" si="25"/>
        <v>197068.4</v>
      </c>
      <c r="E55" s="60">
        <v>247258</v>
      </c>
      <c r="F55" s="60">
        <v>196993.4</v>
      </c>
      <c r="G55" s="60">
        <v>2</v>
      </c>
      <c r="H55" s="60">
        <v>75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58">
        <f t="shared" si="18"/>
        <v>2646</v>
      </c>
      <c r="O55" s="58">
        <f t="shared" si="18"/>
        <v>27879.850000000002</v>
      </c>
      <c r="P55" s="60">
        <v>2629</v>
      </c>
      <c r="Q55" s="60">
        <v>16727.850000000002</v>
      </c>
      <c r="R55" s="60">
        <v>14</v>
      </c>
      <c r="S55" s="60">
        <v>4072</v>
      </c>
      <c r="T55" s="60">
        <v>3</v>
      </c>
      <c r="U55" s="60">
        <v>7080</v>
      </c>
      <c r="V55" s="60">
        <v>0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24</v>
      </c>
      <c r="AC55" s="60">
        <v>63.88</v>
      </c>
      <c r="AD55" s="60">
        <v>677</v>
      </c>
      <c r="AE55" s="60">
        <v>9168.16</v>
      </c>
      <c r="AF55" s="60">
        <v>0</v>
      </c>
      <c r="AG55" s="60">
        <v>0</v>
      </c>
      <c r="AH55" s="60">
        <v>1</v>
      </c>
      <c r="AI55" s="60">
        <v>3</v>
      </c>
      <c r="AJ55" s="60">
        <v>3353</v>
      </c>
      <c r="AK55" s="60">
        <v>7652.6500000000015</v>
      </c>
      <c r="AL55" s="61">
        <f t="shared" si="15"/>
        <v>253961</v>
      </c>
      <c r="AM55" s="61">
        <f t="shared" si="15"/>
        <v>241835.94</v>
      </c>
      <c r="AN55" s="60">
        <v>170298</v>
      </c>
      <c r="AO55" s="60">
        <v>120356.20000000003</v>
      </c>
      <c r="AP55" s="60">
        <v>0</v>
      </c>
      <c r="AQ55" s="60">
        <v>0</v>
      </c>
      <c r="AR55" s="60">
        <v>0</v>
      </c>
      <c r="AS55" s="60">
        <v>0</v>
      </c>
      <c r="AT55" s="60">
        <v>137</v>
      </c>
      <c r="AU55" s="60">
        <v>5020.5200000000004</v>
      </c>
      <c r="AV55" s="60">
        <v>174</v>
      </c>
      <c r="AW55" s="60">
        <v>695.4799999999999</v>
      </c>
      <c r="AX55" s="60">
        <v>2046</v>
      </c>
      <c r="AY55" s="60">
        <v>7854.8599999999988</v>
      </c>
      <c r="AZ55" s="76">
        <f t="shared" si="16"/>
        <v>2357</v>
      </c>
      <c r="BA55" s="76">
        <f t="shared" si="16"/>
        <v>13570.859999999999</v>
      </c>
      <c r="BB55" s="76">
        <f t="shared" si="17"/>
        <v>256318</v>
      </c>
      <c r="BC55" s="77">
        <f t="shared" si="17"/>
        <v>255406.8</v>
      </c>
    </row>
    <row r="56" spans="1:55" ht="12.75" customHeight="1" x14ac:dyDescent="0.25">
      <c r="A56" s="75"/>
      <c r="B56" s="69" t="s">
        <v>171</v>
      </c>
      <c r="C56" s="76">
        <f t="shared" si="25"/>
        <v>79360</v>
      </c>
      <c r="D56" s="76">
        <f t="shared" si="25"/>
        <v>84745.09</v>
      </c>
      <c r="E56" s="60">
        <v>79360</v>
      </c>
      <c r="F56" s="60">
        <v>84745.09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58">
        <f t="shared" si="18"/>
        <v>5534</v>
      </c>
      <c r="O56" s="58">
        <f t="shared" si="18"/>
        <v>10595.680000000002</v>
      </c>
      <c r="P56" s="60">
        <v>5534</v>
      </c>
      <c r="Q56" s="60">
        <v>10595.680000000002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151</v>
      </c>
      <c r="AC56" s="60">
        <v>118.42999999999999</v>
      </c>
      <c r="AD56" s="60">
        <v>103</v>
      </c>
      <c r="AE56" s="60">
        <v>512.42999999999995</v>
      </c>
      <c r="AF56" s="60">
        <v>0</v>
      </c>
      <c r="AG56" s="60">
        <v>0</v>
      </c>
      <c r="AH56" s="60">
        <v>0</v>
      </c>
      <c r="AI56" s="60">
        <v>0</v>
      </c>
      <c r="AJ56" s="60">
        <v>6564</v>
      </c>
      <c r="AK56" s="60">
        <v>12141.529999999999</v>
      </c>
      <c r="AL56" s="61">
        <f t="shared" si="15"/>
        <v>91712</v>
      </c>
      <c r="AM56" s="61">
        <f t="shared" si="15"/>
        <v>108113.15999999999</v>
      </c>
      <c r="AN56" s="60">
        <v>28731</v>
      </c>
      <c r="AO56" s="60">
        <v>36492.099999999991</v>
      </c>
      <c r="AP56" s="60">
        <v>0</v>
      </c>
      <c r="AQ56" s="60">
        <v>0</v>
      </c>
      <c r="AR56" s="60">
        <v>4</v>
      </c>
      <c r="AS56" s="60">
        <v>23.35</v>
      </c>
      <c r="AT56" s="60">
        <v>11</v>
      </c>
      <c r="AU56" s="60">
        <v>135.15</v>
      </c>
      <c r="AV56" s="60">
        <v>2</v>
      </c>
      <c r="AW56" s="60">
        <v>2</v>
      </c>
      <c r="AX56" s="60">
        <v>6039</v>
      </c>
      <c r="AY56" s="60">
        <v>7237.58</v>
      </c>
      <c r="AZ56" s="76">
        <f t="shared" si="16"/>
        <v>6056</v>
      </c>
      <c r="BA56" s="76">
        <f t="shared" si="16"/>
        <v>7398.08</v>
      </c>
      <c r="BB56" s="76">
        <f t="shared" si="17"/>
        <v>97768</v>
      </c>
      <c r="BC56" s="77">
        <f t="shared" si="17"/>
        <v>115511.23999999999</v>
      </c>
    </row>
    <row r="57" spans="1:55" ht="12.75" customHeight="1" x14ac:dyDescent="0.25">
      <c r="A57" s="73" t="s">
        <v>172</v>
      </c>
      <c r="B57" s="71" t="s">
        <v>173</v>
      </c>
      <c r="C57" s="65">
        <f>SUM(C55:C56)</f>
        <v>326620</v>
      </c>
      <c r="D57" s="65">
        <f>SUM(D55:D56)</f>
        <v>281813.49</v>
      </c>
      <c r="E57" s="65">
        <f t="shared" ref="E57:AX57" si="27">SUM(E55:E56)</f>
        <v>326618</v>
      </c>
      <c r="F57" s="65">
        <f t="shared" si="27"/>
        <v>281738.49</v>
      </c>
      <c r="G57" s="65">
        <f>SUM(G55:G56)</f>
        <v>2</v>
      </c>
      <c r="H57" s="65">
        <f>SUM(H55:H56)</f>
        <v>75</v>
      </c>
      <c r="I57" s="65">
        <f t="shared" si="27"/>
        <v>0</v>
      </c>
      <c r="J57" s="65">
        <f t="shared" si="27"/>
        <v>0</v>
      </c>
      <c r="K57" s="65">
        <f t="shared" si="27"/>
        <v>0</v>
      </c>
      <c r="L57" s="65">
        <f t="shared" si="27"/>
        <v>0</v>
      </c>
      <c r="M57" s="65">
        <f t="shared" si="27"/>
        <v>0</v>
      </c>
      <c r="N57" s="66">
        <f t="shared" si="18"/>
        <v>8180</v>
      </c>
      <c r="O57" s="66">
        <f t="shared" si="18"/>
        <v>38475.530000000006</v>
      </c>
      <c r="P57" s="65">
        <f>SUM(P55:P56)</f>
        <v>8163</v>
      </c>
      <c r="Q57" s="65">
        <f t="shared" si="27"/>
        <v>27323.530000000006</v>
      </c>
      <c r="R57" s="65">
        <f t="shared" si="27"/>
        <v>14</v>
      </c>
      <c r="S57" s="65">
        <f t="shared" si="27"/>
        <v>4072</v>
      </c>
      <c r="T57" s="65">
        <f t="shared" si="27"/>
        <v>3</v>
      </c>
      <c r="U57" s="65">
        <f t="shared" si="27"/>
        <v>7080</v>
      </c>
      <c r="V57" s="65">
        <f t="shared" si="27"/>
        <v>0</v>
      </c>
      <c r="W57" s="65">
        <f t="shared" si="27"/>
        <v>0</v>
      </c>
      <c r="X57" s="65">
        <f t="shared" si="27"/>
        <v>0</v>
      </c>
      <c r="Y57" s="65">
        <f t="shared" si="27"/>
        <v>0</v>
      </c>
      <c r="Z57" s="65">
        <f t="shared" si="27"/>
        <v>0</v>
      </c>
      <c r="AA57" s="65">
        <f t="shared" si="27"/>
        <v>0</v>
      </c>
      <c r="AB57" s="65">
        <f t="shared" si="27"/>
        <v>175</v>
      </c>
      <c r="AC57" s="65">
        <f t="shared" si="27"/>
        <v>182.31</v>
      </c>
      <c r="AD57" s="65">
        <f t="shared" si="27"/>
        <v>780</v>
      </c>
      <c r="AE57" s="65">
        <f t="shared" si="27"/>
        <v>9680.59</v>
      </c>
      <c r="AF57" s="65">
        <f t="shared" si="27"/>
        <v>0</v>
      </c>
      <c r="AG57" s="65">
        <f t="shared" si="27"/>
        <v>0</v>
      </c>
      <c r="AH57" s="65">
        <f t="shared" si="27"/>
        <v>1</v>
      </c>
      <c r="AI57" s="65">
        <f t="shared" si="27"/>
        <v>3</v>
      </c>
      <c r="AJ57" s="65">
        <f t="shared" si="27"/>
        <v>9917</v>
      </c>
      <c r="AK57" s="65">
        <f t="shared" si="27"/>
        <v>19794.18</v>
      </c>
      <c r="AL57" s="67">
        <f t="shared" ref="AL57:AM61" si="28">C57+N57+Z57+AB57+AD57+AF57+AH57+AJ57</f>
        <v>345673</v>
      </c>
      <c r="AM57" s="67">
        <f t="shared" si="28"/>
        <v>349949.10000000003</v>
      </c>
      <c r="AN57" s="65">
        <f t="shared" si="27"/>
        <v>199029</v>
      </c>
      <c r="AO57" s="65">
        <f t="shared" si="27"/>
        <v>156848.30000000002</v>
      </c>
      <c r="AP57" s="65">
        <f t="shared" si="27"/>
        <v>0</v>
      </c>
      <c r="AQ57" s="65">
        <f t="shared" si="27"/>
        <v>0</v>
      </c>
      <c r="AR57" s="65">
        <f t="shared" si="27"/>
        <v>4</v>
      </c>
      <c r="AS57" s="65">
        <f t="shared" si="27"/>
        <v>23.35</v>
      </c>
      <c r="AT57" s="65">
        <f t="shared" si="27"/>
        <v>148</v>
      </c>
      <c r="AU57" s="65">
        <f t="shared" si="27"/>
        <v>5155.67</v>
      </c>
      <c r="AV57" s="65">
        <f t="shared" si="27"/>
        <v>176</v>
      </c>
      <c r="AW57" s="65">
        <f t="shared" si="27"/>
        <v>697.4799999999999</v>
      </c>
      <c r="AX57" s="65">
        <f t="shared" si="27"/>
        <v>8085</v>
      </c>
      <c r="AY57" s="65">
        <f>SUM(AY55:AY56)</f>
        <v>15092.439999999999</v>
      </c>
      <c r="AZ57" s="65">
        <f t="shared" ref="AZ57:BA61" si="29">AP57+AR57+AT57+AV57+AX57</f>
        <v>8413</v>
      </c>
      <c r="BA57" s="65">
        <f t="shared" si="29"/>
        <v>20968.939999999999</v>
      </c>
      <c r="BB57" s="65">
        <f t="shared" ref="BB57:BC61" si="30">AZ57+AL57</f>
        <v>354086</v>
      </c>
      <c r="BC57" s="68">
        <f t="shared" si="30"/>
        <v>370918.04000000004</v>
      </c>
    </row>
    <row r="58" spans="1:55" x14ac:dyDescent="0.25">
      <c r="A58" s="75">
        <v>44</v>
      </c>
      <c r="B58" s="79" t="s">
        <v>174</v>
      </c>
      <c r="C58" s="58">
        <f>E58+G58+I58</f>
        <v>1749387</v>
      </c>
      <c r="D58" s="58">
        <f>F58+H58+J58</f>
        <v>1424366.5999999999</v>
      </c>
      <c r="E58" s="60">
        <v>1748242</v>
      </c>
      <c r="F58" s="60">
        <v>1390826.19</v>
      </c>
      <c r="G58" s="60">
        <v>9</v>
      </c>
      <c r="H58" s="60">
        <v>5384.4999999999991</v>
      </c>
      <c r="I58" s="60">
        <v>1136</v>
      </c>
      <c r="J58" s="60">
        <v>28155.909999999996</v>
      </c>
      <c r="K58" s="60">
        <v>0</v>
      </c>
      <c r="L58" s="60">
        <v>0</v>
      </c>
      <c r="M58" s="60">
        <v>0</v>
      </c>
      <c r="N58" s="58">
        <f t="shared" si="18"/>
        <v>2508</v>
      </c>
      <c r="O58" s="58">
        <f t="shared" si="18"/>
        <v>43997.649999999994</v>
      </c>
      <c r="P58" s="60">
        <v>2155</v>
      </c>
      <c r="Q58" s="60">
        <v>3960.29</v>
      </c>
      <c r="R58" s="60">
        <v>251</v>
      </c>
      <c r="S58" s="60">
        <v>1660.03</v>
      </c>
      <c r="T58" s="60">
        <v>0</v>
      </c>
      <c r="U58" s="60">
        <v>0</v>
      </c>
      <c r="V58" s="60">
        <v>3</v>
      </c>
      <c r="W58" s="60">
        <v>0.26</v>
      </c>
      <c r="X58" s="60">
        <v>99</v>
      </c>
      <c r="Y58" s="60">
        <v>38377.069999999992</v>
      </c>
      <c r="Z58" s="60">
        <v>0</v>
      </c>
      <c r="AA58" s="60">
        <v>0</v>
      </c>
      <c r="AB58" s="60">
        <v>307</v>
      </c>
      <c r="AC58" s="60">
        <v>516.66999999999996</v>
      </c>
      <c r="AD58" s="60">
        <v>3266</v>
      </c>
      <c r="AE58" s="60">
        <v>10387.48</v>
      </c>
      <c r="AF58" s="60">
        <v>0</v>
      </c>
      <c r="AG58" s="60">
        <v>0</v>
      </c>
      <c r="AH58" s="60">
        <v>16</v>
      </c>
      <c r="AI58" s="60">
        <v>23.24</v>
      </c>
      <c r="AJ58" s="60">
        <v>10282</v>
      </c>
      <c r="AK58" s="60">
        <v>269470.42</v>
      </c>
      <c r="AL58" s="61">
        <f t="shared" si="28"/>
        <v>1765766</v>
      </c>
      <c r="AM58" s="61">
        <f t="shared" si="28"/>
        <v>1748762.0599999996</v>
      </c>
      <c r="AN58" s="60">
        <v>405111</v>
      </c>
      <c r="AO58" s="60">
        <v>62378.45</v>
      </c>
      <c r="AP58" s="60">
        <v>7988</v>
      </c>
      <c r="AQ58" s="60">
        <v>2305.19</v>
      </c>
      <c r="AR58" s="60">
        <v>133</v>
      </c>
      <c r="AS58" s="60">
        <v>160.72999999999999</v>
      </c>
      <c r="AT58" s="60">
        <v>1715</v>
      </c>
      <c r="AU58" s="60">
        <v>4336.7800000000007</v>
      </c>
      <c r="AV58" s="60">
        <v>71796</v>
      </c>
      <c r="AW58" s="60">
        <v>79791.55</v>
      </c>
      <c r="AX58" s="60">
        <v>15879</v>
      </c>
      <c r="AY58" s="60">
        <v>352910.44</v>
      </c>
      <c r="AZ58" s="76">
        <f t="shared" si="29"/>
        <v>97511</v>
      </c>
      <c r="BA58" s="76">
        <f t="shared" si="29"/>
        <v>439504.69</v>
      </c>
      <c r="BB58" s="76">
        <f t="shared" si="30"/>
        <v>1863277</v>
      </c>
      <c r="BC58" s="77">
        <f t="shared" si="30"/>
        <v>2188266.7499999995</v>
      </c>
    </row>
    <row r="59" spans="1:55" x14ac:dyDescent="0.25">
      <c r="A59" s="73" t="s">
        <v>175</v>
      </c>
      <c r="B59" s="64" t="s">
        <v>176</v>
      </c>
      <c r="C59" s="65">
        <f t="shared" ref="C59:AH59" si="31">SUM(C58:C58)</f>
        <v>1749387</v>
      </c>
      <c r="D59" s="65">
        <f t="shared" si="31"/>
        <v>1424366.5999999999</v>
      </c>
      <c r="E59" s="65">
        <f t="shared" si="31"/>
        <v>1748242</v>
      </c>
      <c r="F59" s="65">
        <f t="shared" si="31"/>
        <v>1390826.19</v>
      </c>
      <c r="G59" s="65">
        <f t="shared" si="31"/>
        <v>9</v>
      </c>
      <c r="H59" s="65">
        <f t="shared" si="31"/>
        <v>5384.4999999999991</v>
      </c>
      <c r="I59" s="65">
        <f t="shared" si="31"/>
        <v>1136</v>
      </c>
      <c r="J59" s="65">
        <f t="shared" si="31"/>
        <v>28155.909999999996</v>
      </c>
      <c r="K59" s="65">
        <f t="shared" si="31"/>
        <v>0</v>
      </c>
      <c r="L59" s="65">
        <f t="shared" si="31"/>
        <v>0</v>
      </c>
      <c r="M59" s="65">
        <f t="shared" si="31"/>
        <v>0</v>
      </c>
      <c r="N59" s="66">
        <f t="shared" ref="N59:O61" si="32">P59+R59+T59+V59+X59</f>
        <v>2508</v>
      </c>
      <c r="O59" s="66">
        <f t="shared" si="32"/>
        <v>43997.649999999994</v>
      </c>
      <c r="P59" s="65">
        <f t="shared" si="31"/>
        <v>2155</v>
      </c>
      <c r="Q59" s="65">
        <f t="shared" si="31"/>
        <v>3960.29</v>
      </c>
      <c r="R59" s="65">
        <f t="shared" si="31"/>
        <v>251</v>
      </c>
      <c r="S59" s="65">
        <f t="shared" si="31"/>
        <v>1660.03</v>
      </c>
      <c r="T59" s="65">
        <f t="shared" si="31"/>
        <v>0</v>
      </c>
      <c r="U59" s="65">
        <f t="shared" si="31"/>
        <v>0</v>
      </c>
      <c r="V59" s="65">
        <f t="shared" si="31"/>
        <v>3</v>
      </c>
      <c r="W59" s="65">
        <f t="shared" si="31"/>
        <v>0.26</v>
      </c>
      <c r="X59" s="65">
        <f t="shared" si="31"/>
        <v>99</v>
      </c>
      <c r="Y59" s="65">
        <f t="shared" si="31"/>
        <v>38377.069999999992</v>
      </c>
      <c r="Z59" s="65">
        <f t="shared" si="31"/>
        <v>0</v>
      </c>
      <c r="AA59" s="65">
        <f t="shared" si="31"/>
        <v>0</v>
      </c>
      <c r="AB59" s="65">
        <f t="shared" si="31"/>
        <v>307</v>
      </c>
      <c r="AC59" s="65">
        <f t="shared" si="31"/>
        <v>516.66999999999996</v>
      </c>
      <c r="AD59" s="65">
        <f t="shared" si="31"/>
        <v>3266</v>
      </c>
      <c r="AE59" s="65">
        <f t="shared" si="31"/>
        <v>10387.48</v>
      </c>
      <c r="AF59" s="65">
        <f t="shared" si="31"/>
        <v>0</v>
      </c>
      <c r="AG59" s="65">
        <f t="shared" si="31"/>
        <v>0</v>
      </c>
      <c r="AH59" s="65">
        <f t="shared" si="31"/>
        <v>16</v>
      </c>
      <c r="AI59" s="65">
        <f t="shared" ref="AI59:AY59" si="33">SUM(AI58:AI58)</f>
        <v>23.24</v>
      </c>
      <c r="AJ59" s="65">
        <f t="shared" si="33"/>
        <v>10282</v>
      </c>
      <c r="AK59" s="65">
        <f t="shared" si="33"/>
        <v>269470.42</v>
      </c>
      <c r="AL59" s="67">
        <f t="shared" si="28"/>
        <v>1765766</v>
      </c>
      <c r="AM59" s="67">
        <f t="shared" si="28"/>
        <v>1748762.0599999996</v>
      </c>
      <c r="AN59" s="65">
        <f t="shared" si="33"/>
        <v>405111</v>
      </c>
      <c r="AO59" s="65">
        <f t="shared" si="33"/>
        <v>62378.45</v>
      </c>
      <c r="AP59" s="65">
        <f t="shared" si="33"/>
        <v>7988</v>
      </c>
      <c r="AQ59" s="65">
        <f t="shared" si="33"/>
        <v>2305.19</v>
      </c>
      <c r="AR59" s="65">
        <f t="shared" si="33"/>
        <v>133</v>
      </c>
      <c r="AS59" s="65">
        <f t="shared" si="33"/>
        <v>160.72999999999999</v>
      </c>
      <c r="AT59" s="65">
        <f t="shared" si="33"/>
        <v>1715</v>
      </c>
      <c r="AU59" s="65">
        <f t="shared" si="33"/>
        <v>4336.7800000000007</v>
      </c>
      <c r="AV59" s="65">
        <f t="shared" si="33"/>
        <v>71796</v>
      </c>
      <c r="AW59" s="65">
        <f t="shared" si="33"/>
        <v>79791.55</v>
      </c>
      <c r="AX59" s="65">
        <f t="shared" si="33"/>
        <v>15879</v>
      </c>
      <c r="AY59" s="65">
        <f t="shared" si="33"/>
        <v>352910.44</v>
      </c>
      <c r="AZ59" s="65">
        <f t="shared" si="29"/>
        <v>97511</v>
      </c>
      <c r="BA59" s="65">
        <f t="shared" si="29"/>
        <v>439504.69</v>
      </c>
      <c r="BB59" s="65">
        <f t="shared" si="30"/>
        <v>1863277</v>
      </c>
      <c r="BC59" s="68">
        <f t="shared" si="30"/>
        <v>2188266.7499999995</v>
      </c>
    </row>
    <row r="60" spans="1:55" x14ac:dyDescent="0.25">
      <c r="A60" s="75">
        <v>47</v>
      </c>
      <c r="B60" s="79" t="s">
        <v>177</v>
      </c>
      <c r="C60" s="61">
        <v>0</v>
      </c>
      <c r="D60" s="61">
        <v>0</v>
      </c>
      <c r="E60" s="80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58">
        <f t="shared" si="32"/>
        <v>0</v>
      </c>
      <c r="O60" s="58">
        <f t="shared" si="32"/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0</v>
      </c>
      <c r="AA60" s="80">
        <v>0</v>
      </c>
      <c r="AB60" s="80">
        <v>0</v>
      </c>
      <c r="AC60" s="80">
        <v>0</v>
      </c>
      <c r="AD60" s="80">
        <v>0</v>
      </c>
      <c r="AE60" s="80">
        <v>0</v>
      </c>
      <c r="AF60" s="80">
        <v>0</v>
      </c>
      <c r="AG60" s="80">
        <v>0</v>
      </c>
      <c r="AH60" s="80">
        <v>0</v>
      </c>
      <c r="AI60" s="80">
        <v>0</v>
      </c>
      <c r="AJ60" s="80">
        <v>0</v>
      </c>
      <c r="AK60" s="80">
        <v>0</v>
      </c>
      <c r="AL60" s="61">
        <f t="shared" si="28"/>
        <v>0</v>
      </c>
      <c r="AM60" s="61">
        <f t="shared" si="28"/>
        <v>0</v>
      </c>
      <c r="AN60" s="80">
        <v>0</v>
      </c>
      <c r="AO60" s="80">
        <v>0</v>
      </c>
      <c r="AP60" s="80">
        <v>0</v>
      </c>
      <c r="AQ60" s="80">
        <v>0</v>
      </c>
      <c r="AR60" s="80">
        <v>0</v>
      </c>
      <c r="AS60" s="80">
        <v>0</v>
      </c>
      <c r="AT60" s="80">
        <v>0</v>
      </c>
      <c r="AU60" s="80">
        <v>0</v>
      </c>
      <c r="AV60" s="80">
        <v>0</v>
      </c>
      <c r="AW60" s="80">
        <v>0</v>
      </c>
      <c r="AX60" s="80">
        <v>0</v>
      </c>
      <c r="AY60" s="80">
        <v>0</v>
      </c>
      <c r="AZ60" s="76">
        <f t="shared" si="29"/>
        <v>0</v>
      </c>
      <c r="BA60" s="76">
        <f t="shared" si="29"/>
        <v>0</v>
      </c>
      <c r="BB60" s="76">
        <f t="shared" si="30"/>
        <v>0</v>
      </c>
      <c r="BC60" s="77">
        <f t="shared" si="30"/>
        <v>0</v>
      </c>
    </row>
    <row r="61" spans="1:55" x14ac:dyDescent="0.25">
      <c r="A61" s="73" t="s">
        <v>178</v>
      </c>
      <c r="B61" s="64" t="s">
        <v>179</v>
      </c>
      <c r="C61" s="65">
        <f>SUM(C60)</f>
        <v>0</v>
      </c>
      <c r="D61" s="65">
        <f t="shared" ref="D61:AY61" si="34">SUM(D60)</f>
        <v>0</v>
      </c>
      <c r="E61" s="65">
        <f t="shared" si="34"/>
        <v>0</v>
      </c>
      <c r="F61" s="65">
        <f t="shared" si="34"/>
        <v>0</v>
      </c>
      <c r="G61" s="65">
        <f t="shared" si="34"/>
        <v>0</v>
      </c>
      <c r="H61" s="65">
        <f t="shared" si="34"/>
        <v>0</v>
      </c>
      <c r="I61" s="65">
        <f t="shared" si="34"/>
        <v>0</v>
      </c>
      <c r="J61" s="65">
        <f t="shared" si="34"/>
        <v>0</v>
      </c>
      <c r="K61" s="65">
        <f t="shared" si="34"/>
        <v>0</v>
      </c>
      <c r="L61" s="65">
        <f t="shared" si="34"/>
        <v>0</v>
      </c>
      <c r="M61" s="65">
        <f t="shared" si="34"/>
        <v>0</v>
      </c>
      <c r="N61" s="66">
        <f t="shared" si="32"/>
        <v>0</v>
      </c>
      <c r="O61" s="66">
        <f t="shared" si="32"/>
        <v>0</v>
      </c>
      <c r="P61" s="65">
        <f t="shared" si="34"/>
        <v>0</v>
      </c>
      <c r="Q61" s="65">
        <f t="shared" si="34"/>
        <v>0</v>
      </c>
      <c r="R61" s="65">
        <f t="shared" si="34"/>
        <v>0</v>
      </c>
      <c r="S61" s="65">
        <f t="shared" si="34"/>
        <v>0</v>
      </c>
      <c r="T61" s="65">
        <f t="shared" si="34"/>
        <v>0</v>
      </c>
      <c r="U61" s="65">
        <f t="shared" si="34"/>
        <v>0</v>
      </c>
      <c r="V61" s="65">
        <f t="shared" si="34"/>
        <v>0</v>
      </c>
      <c r="W61" s="65">
        <f t="shared" si="34"/>
        <v>0</v>
      </c>
      <c r="X61" s="65">
        <f t="shared" si="34"/>
        <v>0</v>
      </c>
      <c r="Y61" s="65">
        <f t="shared" si="34"/>
        <v>0</v>
      </c>
      <c r="Z61" s="65">
        <f t="shared" si="34"/>
        <v>0</v>
      </c>
      <c r="AA61" s="65">
        <f t="shared" si="34"/>
        <v>0</v>
      </c>
      <c r="AB61" s="65">
        <f t="shared" si="34"/>
        <v>0</v>
      </c>
      <c r="AC61" s="65">
        <f t="shared" si="34"/>
        <v>0</v>
      </c>
      <c r="AD61" s="65">
        <f t="shared" si="34"/>
        <v>0</v>
      </c>
      <c r="AE61" s="65">
        <f t="shared" si="34"/>
        <v>0</v>
      </c>
      <c r="AF61" s="65">
        <f t="shared" si="34"/>
        <v>0</v>
      </c>
      <c r="AG61" s="65">
        <f t="shared" si="34"/>
        <v>0</v>
      </c>
      <c r="AH61" s="65">
        <f t="shared" si="34"/>
        <v>0</v>
      </c>
      <c r="AI61" s="65">
        <f t="shared" si="34"/>
        <v>0</v>
      </c>
      <c r="AJ61" s="65">
        <f t="shared" si="34"/>
        <v>0</v>
      </c>
      <c r="AK61" s="65">
        <f t="shared" si="34"/>
        <v>0</v>
      </c>
      <c r="AL61" s="67">
        <f t="shared" si="28"/>
        <v>0</v>
      </c>
      <c r="AM61" s="67">
        <f t="shared" si="28"/>
        <v>0</v>
      </c>
      <c r="AN61" s="65">
        <f t="shared" si="34"/>
        <v>0</v>
      </c>
      <c r="AO61" s="65">
        <f t="shared" si="34"/>
        <v>0</v>
      </c>
      <c r="AP61" s="65">
        <f t="shared" si="34"/>
        <v>0</v>
      </c>
      <c r="AQ61" s="65">
        <f t="shared" si="34"/>
        <v>0</v>
      </c>
      <c r="AR61" s="65">
        <f t="shared" si="34"/>
        <v>0</v>
      </c>
      <c r="AS61" s="65">
        <f t="shared" si="34"/>
        <v>0</v>
      </c>
      <c r="AT61" s="65">
        <f t="shared" si="34"/>
        <v>0</v>
      </c>
      <c r="AU61" s="65">
        <f t="shared" si="34"/>
        <v>0</v>
      </c>
      <c r="AV61" s="65">
        <f t="shared" si="34"/>
        <v>0</v>
      </c>
      <c r="AW61" s="65">
        <f t="shared" si="34"/>
        <v>0</v>
      </c>
      <c r="AX61" s="65">
        <f t="shared" si="34"/>
        <v>0</v>
      </c>
      <c r="AY61" s="65">
        <f t="shared" si="34"/>
        <v>0</v>
      </c>
      <c r="AZ61" s="65">
        <f t="shared" si="29"/>
        <v>0</v>
      </c>
      <c r="BA61" s="65">
        <f t="shared" si="29"/>
        <v>0</v>
      </c>
      <c r="BB61" s="65">
        <f t="shared" si="30"/>
        <v>0</v>
      </c>
      <c r="BC61" s="68">
        <f t="shared" si="30"/>
        <v>0</v>
      </c>
    </row>
    <row r="62" spans="1:55" ht="27.75" x14ac:dyDescent="0.25">
      <c r="A62" s="81"/>
      <c r="B62" s="82" t="s">
        <v>180</v>
      </c>
      <c r="C62" s="83">
        <f>SUM(C59,C57,C54,C52,C50)</f>
        <v>4132430</v>
      </c>
      <c r="D62" s="83">
        <f t="shared" ref="D62:BC62" si="35">SUM(D59,D57,D54,D52,D50)</f>
        <v>5802896.8689999999</v>
      </c>
      <c r="E62" s="83">
        <f t="shared" si="35"/>
        <v>4055389</v>
      </c>
      <c r="F62" s="83">
        <f t="shared" si="35"/>
        <v>4246406.1179999998</v>
      </c>
      <c r="G62" s="83">
        <f t="shared" si="35"/>
        <v>1228</v>
      </c>
      <c r="H62" s="83">
        <f t="shared" si="35"/>
        <v>70211.796999999991</v>
      </c>
      <c r="I62" s="83">
        <f t="shared" si="35"/>
        <v>75813</v>
      </c>
      <c r="J62" s="83">
        <f t="shared" si="35"/>
        <v>1486278.9539999997</v>
      </c>
      <c r="K62" s="83">
        <f t="shared" si="35"/>
        <v>0</v>
      </c>
      <c r="L62" s="83">
        <f t="shared" si="35"/>
        <v>0</v>
      </c>
      <c r="M62" s="83">
        <f t="shared" si="35"/>
        <v>0</v>
      </c>
      <c r="N62" s="83">
        <f t="shared" si="35"/>
        <v>405330</v>
      </c>
      <c r="O62" s="83">
        <f t="shared" si="35"/>
        <v>9785699.8809999991</v>
      </c>
      <c r="P62" s="83">
        <f t="shared" si="35"/>
        <v>298859</v>
      </c>
      <c r="Q62" s="83">
        <f t="shared" si="35"/>
        <v>3172805.1709999996</v>
      </c>
      <c r="R62" s="83">
        <f t="shared" si="35"/>
        <v>63604</v>
      </c>
      <c r="S62" s="83">
        <f t="shared" si="35"/>
        <v>3857374.5100000002</v>
      </c>
      <c r="T62" s="83">
        <f t="shared" si="35"/>
        <v>29708</v>
      </c>
      <c r="U62" s="83">
        <f t="shared" si="35"/>
        <v>2628338.5700000003</v>
      </c>
      <c r="V62" s="83">
        <f t="shared" si="35"/>
        <v>970</v>
      </c>
      <c r="W62" s="83">
        <f t="shared" si="35"/>
        <v>7377.3700000000008</v>
      </c>
      <c r="X62" s="83">
        <f t="shared" si="35"/>
        <v>12189</v>
      </c>
      <c r="Y62" s="83">
        <f t="shared" si="35"/>
        <v>119804.26</v>
      </c>
      <c r="Z62" s="83">
        <f t="shared" si="35"/>
        <v>403</v>
      </c>
      <c r="AA62" s="83">
        <f t="shared" si="35"/>
        <v>456843.85</v>
      </c>
      <c r="AB62" s="83">
        <f t="shared" si="35"/>
        <v>29963</v>
      </c>
      <c r="AC62" s="83">
        <f t="shared" si="35"/>
        <v>61463.869999999988</v>
      </c>
      <c r="AD62" s="83">
        <f t="shared" si="35"/>
        <v>146801</v>
      </c>
      <c r="AE62" s="83">
        <f t="shared" si="35"/>
        <v>914852.94810000004</v>
      </c>
      <c r="AF62" s="83">
        <f t="shared" si="35"/>
        <v>851</v>
      </c>
      <c r="AG62" s="83">
        <f t="shared" si="35"/>
        <v>2446.6499999999996</v>
      </c>
      <c r="AH62" s="83">
        <f t="shared" si="35"/>
        <v>71</v>
      </c>
      <c r="AI62" s="83">
        <f t="shared" si="35"/>
        <v>4421.78</v>
      </c>
      <c r="AJ62" s="83">
        <f t="shared" si="35"/>
        <v>552334</v>
      </c>
      <c r="AK62" s="83">
        <f t="shared" si="35"/>
        <v>551646.25</v>
      </c>
      <c r="AL62" s="83">
        <f t="shared" si="35"/>
        <v>5268183</v>
      </c>
      <c r="AM62" s="83">
        <f t="shared" si="35"/>
        <v>17580272.098099999</v>
      </c>
      <c r="AN62" s="83">
        <f t="shared" si="35"/>
        <v>2501447</v>
      </c>
      <c r="AO62" s="83">
        <f t="shared" si="35"/>
        <v>2239095.2799999998</v>
      </c>
      <c r="AP62" s="83">
        <f t="shared" si="35"/>
        <v>13752</v>
      </c>
      <c r="AQ62" s="83">
        <f t="shared" si="35"/>
        <v>593047.91</v>
      </c>
      <c r="AR62" s="83">
        <f t="shared" si="35"/>
        <v>2897</v>
      </c>
      <c r="AS62" s="83">
        <f t="shared" si="35"/>
        <v>64383.39</v>
      </c>
      <c r="AT62" s="83">
        <f t="shared" si="35"/>
        <v>111015</v>
      </c>
      <c r="AU62" s="83">
        <f t="shared" si="35"/>
        <v>3036135.84</v>
      </c>
      <c r="AV62" s="83">
        <f t="shared" si="35"/>
        <v>4443669</v>
      </c>
      <c r="AW62" s="83">
        <f t="shared" si="35"/>
        <v>5260898.2789999992</v>
      </c>
      <c r="AX62" s="83">
        <f t="shared" si="35"/>
        <v>6592029</v>
      </c>
      <c r="AY62" s="83">
        <f t="shared" si="35"/>
        <v>68949536.469999999</v>
      </c>
      <c r="AZ62" s="83">
        <f t="shared" si="35"/>
        <v>11163362</v>
      </c>
      <c r="BA62" s="83">
        <f t="shared" si="35"/>
        <v>77904001.888999999</v>
      </c>
      <c r="BB62" s="83">
        <f t="shared" si="35"/>
        <v>16431545</v>
      </c>
      <c r="BC62" s="84">
        <f t="shared" si="35"/>
        <v>95484273.987100005</v>
      </c>
    </row>
  </sheetData>
  <mergeCells count="32">
    <mergeCell ref="A3:G3"/>
    <mergeCell ref="C5:AO5"/>
    <mergeCell ref="AP5:BA5"/>
    <mergeCell ref="BB5:BC5"/>
    <mergeCell ref="A6:A8"/>
    <mergeCell ref="B6:B8"/>
    <mergeCell ref="C6:D7"/>
    <mergeCell ref="E6:F7"/>
    <mergeCell ref="G6:H7"/>
    <mergeCell ref="I6:J7"/>
    <mergeCell ref="AH6:AI7"/>
    <mergeCell ref="K6:M7"/>
    <mergeCell ref="N6:O7"/>
    <mergeCell ref="P6:Q7"/>
    <mergeCell ref="R6:S7"/>
    <mergeCell ref="T6:U7"/>
    <mergeCell ref="V6:W7"/>
    <mergeCell ref="X6:Y7"/>
    <mergeCell ref="Z6:AA7"/>
    <mergeCell ref="AB6:AC7"/>
    <mergeCell ref="AD6:AE7"/>
    <mergeCell ref="AF6:AG7"/>
    <mergeCell ref="AV6:AW7"/>
    <mergeCell ref="AX6:AY7"/>
    <mergeCell ref="AZ6:BA7"/>
    <mergeCell ref="BB6:BC7"/>
    <mergeCell ref="AJ6:AK7"/>
    <mergeCell ref="AL6:AM7"/>
    <mergeCell ref="AN6:AO7"/>
    <mergeCell ref="AP6:AQ7"/>
    <mergeCell ref="AR6:AS7"/>
    <mergeCell ref="AT6:AU7"/>
  </mergeCells>
  <dataValidations count="2">
    <dataValidation type="whole" allowBlank="1" showInputMessage="1" showErrorMessage="1" sqref="C58:D58 C23:D38 C10:D21 C40:D48">
      <formula1>0</formula1>
      <formula2>9999999999</formula2>
    </dataValidation>
    <dataValidation type="whole" allowBlank="1" showInputMessage="1" showErrorMessage="1" sqref="P44:AK53 N55:O56 AN44:AY54 AZ10:BC21 C22:AK22 P59:AK62 E44:M53 C39:BC39 N10:O21 P28:BC28 AN22:BC22 C57:BC57 AL40:AM53 C49:D56 AZ58:BC62 AL58:AM62 AN59:AY62 N40:O53 AL55:AM56 C59:M62 N58:O62 E54:AM54 AZ29:BC38 AL29:AM38 AL10:AM27 N23:O38 AZ23:BC27 AZ40:BC56">
      <formula1>0</formula1>
      <formula2>99999999999999900000</formula2>
    </dataValidation>
  </dataValidations>
  <printOptions horizontalCentered="1" verticalCentered="1"/>
  <pageMargins left="0.25" right="0.25" top="0.25" bottom="0.25" header="0.25" footer="0.25"/>
  <pageSetup paperSize="9" scale="79" orientation="portrait" r:id="rId1"/>
  <headerFooter alignWithMargins="0"/>
  <colBreaks count="3" manualBreakCount="3">
    <brk id="11" max="16383" man="1"/>
    <brk id="21" max="16383" man="1"/>
    <brk id="31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MIS-II DISB</vt:lpstr>
      <vt:lpstr>Disb Dist wise Summary</vt:lpstr>
      <vt:lpstr>Disb Bank wise Summary</vt:lpstr>
      <vt:lpstr>'Disb Bank wise Summary'!Print_Area</vt:lpstr>
      <vt:lpstr>'Disb Dist wise Summary'!Print_Area</vt:lpstr>
      <vt:lpstr>'MIS-II DISB'!Print_Area</vt:lpstr>
      <vt:lpstr>'Disb Bank wise Summary'!Print_Titles</vt:lpstr>
      <vt:lpstr>'Disb Dist wise Summary'!Print_Titles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A.R.Teke</dc:creator>
  <cp:lastModifiedBy>A.R.Teke</cp:lastModifiedBy>
  <dcterms:created xsi:type="dcterms:W3CDTF">2022-03-09T05:47:00Z</dcterms:created>
  <dcterms:modified xsi:type="dcterms:W3CDTF">2022-03-09T05:51:50Z</dcterms:modified>
</cp:coreProperties>
</file>