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\D Backup\SLBC\RBI VARIOUS MIS\RBI MIS\June 2021\"/>
    </mc:Choice>
  </mc:AlternateContent>
  <bookViews>
    <workbookView xWindow="0" yWindow="0" windowWidth="20490" windowHeight="7155" activeTab="1"/>
  </bookViews>
  <sheets>
    <sheet name="MIS II" sheetId="1" r:id="rId1"/>
    <sheet name="MIS III" sheetId="2" r:id="rId2"/>
  </sheets>
  <externalReferences>
    <externalReference r:id="rId3"/>
    <externalReference r:id="rId4"/>
  </externalReferences>
  <definedNames>
    <definedName name="_xlnm.Print_Area" localSheetId="0">'MIS II'!$A$1:$F$361</definedName>
    <definedName name="_xlnm.Print_Area" localSheetId="1">'MIS III'!$A$1:$F$365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1" i="2" l="1"/>
  <c r="F341" i="2"/>
  <c r="E342" i="2"/>
  <c r="F342" i="2"/>
  <c r="E343" i="2"/>
  <c r="F343" i="2"/>
  <c r="E344" i="2"/>
  <c r="F344" i="2"/>
  <c r="E345" i="2"/>
  <c r="F345" i="2"/>
  <c r="E346" i="2"/>
  <c r="F346" i="2"/>
  <c r="E347" i="2"/>
  <c r="F347" i="2"/>
  <c r="E348" i="2"/>
  <c r="F348" i="2"/>
  <c r="E349" i="2"/>
  <c r="F349" i="2"/>
  <c r="E350" i="2"/>
  <c r="F350" i="2"/>
  <c r="E351" i="2"/>
  <c r="F351" i="2"/>
  <c r="E352" i="2"/>
  <c r="F352" i="2"/>
  <c r="E353" i="2"/>
  <c r="F353" i="2"/>
  <c r="E354" i="2"/>
  <c r="F354" i="2"/>
  <c r="E355" i="2"/>
  <c r="F355" i="2"/>
  <c r="E356" i="2"/>
  <c r="F356" i="2"/>
  <c r="E357" i="2"/>
  <c r="F357" i="2"/>
  <c r="E358" i="2"/>
  <c r="F358" i="2"/>
  <c r="E359" i="2"/>
  <c r="F359" i="2"/>
  <c r="E360" i="2"/>
  <c r="F360" i="2"/>
  <c r="E361" i="2"/>
  <c r="F361" i="2"/>
  <c r="E362" i="2"/>
  <c r="F362" i="2"/>
  <c r="E363" i="2"/>
  <c r="F363" i="2"/>
  <c r="E364" i="2"/>
  <c r="F364" i="2"/>
  <c r="E365" i="2"/>
  <c r="F365" i="2"/>
  <c r="E304" i="2"/>
  <c r="F304" i="2"/>
  <c r="E305" i="2"/>
  <c r="F305" i="2"/>
  <c r="E306" i="2"/>
  <c r="F306" i="2"/>
  <c r="E307" i="2"/>
  <c r="F307" i="2"/>
  <c r="E308" i="2"/>
  <c r="F308" i="2"/>
  <c r="E309" i="2"/>
  <c r="F309" i="2"/>
  <c r="E310" i="2"/>
  <c r="F310" i="2"/>
  <c r="E311" i="2"/>
  <c r="F311" i="2"/>
  <c r="E312" i="2"/>
  <c r="F312" i="2"/>
  <c r="E313" i="2"/>
  <c r="F313" i="2"/>
  <c r="E314" i="2"/>
  <c r="F314" i="2"/>
  <c r="E315" i="2"/>
  <c r="F315" i="2"/>
  <c r="E316" i="2"/>
  <c r="F316" i="2"/>
  <c r="E317" i="2"/>
  <c r="F317" i="2"/>
  <c r="E318" i="2"/>
  <c r="F318" i="2"/>
  <c r="F319" i="2"/>
  <c r="E320" i="2"/>
  <c r="F320" i="2"/>
  <c r="E321" i="2"/>
  <c r="F321" i="2"/>
  <c r="E322" i="2"/>
  <c r="F322" i="2"/>
  <c r="E323" i="2"/>
  <c r="F323" i="2"/>
  <c r="E324" i="2"/>
  <c r="F324" i="2"/>
  <c r="E325" i="2"/>
  <c r="F325" i="2"/>
  <c r="E326" i="2"/>
  <c r="F326" i="2"/>
  <c r="E327" i="2"/>
  <c r="F327" i="2"/>
  <c r="F328" i="2"/>
  <c r="E196" i="2"/>
  <c r="F196" i="2"/>
  <c r="E197" i="2"/>
  <c r="F197" i="2"/>
  <c r="E198" i="2"/>
  <c r="F198" i="2"/>
  <c r="E199" i="2"/>
  <c r="F199" i="2"/>
  <c r="E200" i="2"/>
  <c r="F200" i="2"/>
  <c r="E201" i="2"/>
  <c r="F201" i="2"/>
  <c r="E202" i="2"/>
  <c r="F202" i="2"/>
  <c r="E203" i="2"/>
  <c r="F203" i="2"/>
  <c r="E204" i="2"/>
  <c r="F204" i="2"/>
  <c r="E205" i="2"/>
  <c r="F205" i="2"/>
  <c r="E206" i="2"/>
  <c r="F206" i="2"/>
  <c r="E207" i="2"/>
  <c r="F207" i="2"/>
  <c r="E208" i="2"/>
  <c r="F208" i="2"/>
  <c r="E209" i="2"/>
  <c r="F209" i="2"/>
  <c r="E210" i="2"/>
  <c r="F210" i="2"/>
  <c r="E211" i="2"/>
  <c r="F211" i="2"/>
  <c r="E212" i="2"/>
  <c r="F212" i="2"/>
  <c r="E213" i="2"/>
  <c r="F213" i="2"/>
  <c r="E214" i="2"/>
  <c r="F214" i="2"/>
  <c r="E215" i="2"/>
  <c r="F215" i="2"/>
  <c r="E216" i="2"/>
  <c r="F216" i="2"/>
  <c r="E217" i="2"/>
  <c r="F217" i="2"/>
  <c r="E218" i="2"/>
  <c r="F218" i="2"/>
  <c r="E219" i="2"/>
  <c r="F219" i="2"/>
  <c r="E220" i="2"/>
  <c r="F220" i="2"/>
  <c r="E159" i="2"/>
  <c r="F159" i="2"/>
  <c r="E160" i="2"/>
  <c r="F160" i="2"/>
  <c r="E161" i="2"/>
  <c r="F161" i="2"/>
  <c r="E162" i="2"/>
  <c r="F162" i="2"/>
  <c r="E163" i="2"/>
  <c r="F163" i="2"/>
  <c r="E164" i="2"/>
  <c r="F164" i="2"/>
  <c r="E165" i="2"/>
  <c r="F165" i="2"/>
  <c r="E166" i="2"/>
  <c r="F166" i="2"/>
  <c r="E167" i="2"/>
  <c r="F167" i="2"/>
  <c r="E168" i="2"/>
  <c r="F168" i="2"/>
  <c r="E169" i="2"/>
  <c r="F169" i="2"/>
  <c r="E170" i="2"/>
  <c r="F170" i="2"/>
  <c r="E171" i="2"/>
  <c r="F171" i="2"/>
  <c r="E172" i="2"/>
  <c r="F172" i="2"/>
  <c r="E173" i="2"/>
  <c r="F173" i="2"/>
  <c r="E174" i="2"/>
  <c r="F174" i="2"/>
  <c r="E175" i="2"/>
  <c r="F175" i="2"/>
  <c r="E176" i="2"/>
  <c r="F176" i="2"/>
  <c r="E177" i="2"/>
  <c r="F177" i="2"/>
  <c r="E178" i="2"/>
  <c r="F178" i="2"/>
  <c r="E179" i="2"/>
  <c r="F179" i="2"/>
  <c r="E180" i="2"/>
  <c r="F180" i="2"/>
  <c r="E181" i="2"/>
  <c r="F181" i="2"/>
  <c r="E182" i="2"/>
  <c r="F182" i="2"/>
  <c r="E183" i="2"/>
  <c r="F183" i="2"/>
  <c r="E122" i="2"/>
  <c r="F122" i="2"/>
  <c r="E123" i="2"/>
  <c r="F123" i="2"/>
  <c r="E124" i="2"/>
  <c r="F124" i="2"/>
  <c r="E125" i="2"/>
  <c r="F125" i="2"/>
  <c r="E126" i="2"/>
  <c r="F126" i="2"/>
  <c r="E127" i="2"/>
  <c r="F127" i="2"/>
  <c r="E128" i="2"/>
  <c r="F128" i="2"/>
  <c r="E129" i="2"/>
  <c r="F129" i="2"/>
  <c r="E130" i="2"/>
  <c r="F130" i="2"/>
  <c r="E131" i="2"/>
  <c r="F131" i="2"/>
  <c r="E132" i="2"/>
  <c r="F132" i="2"/>
  <c r="E133" i="2"/>
  <c r="F133" i="2"/>
  <c r="E134" i="2"/>
  <c r="F134" i="2"/>
  <c r="E135" i="2"/>
  <c r="F135" i="2"/>
  <c r="E136" i="2"/>
  <c r="F136" i="2"/>
  <c r="E137" i="2"/>
  <c r="F137" i="2"/>
  <c r="E138" i="2"/>
  <c r="F138" i="2"/>
  <c r="E139" i="2"/>
  <c r="F139" i="2"/>
  <c r="E140" i="2"/>
  <c r="F140" i="2"/>
  <c r="E141" i="2"/>
  <c r="F141" i="2"/>
  <c r="E142" i="2"/>
  <c r="F142" i="2"/>
  <c r="E143" i="2"/>
  <c r="F143" i="2"/>
  <c r="E144" i="2"/>
  <c r="F144" i="2"/>
  <c r="E145" i="2"/>
  <c r="F145" i="2"/>
  <c r="E146" i="2"/>
  <c r="F146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94" i="2"/>
  <c r="F94" i="2"/>
  <c r="E95" i="2"/>
  <c r="F95" i="2"/>
  <c r="E96" i="2"/>
  <c r="F96" i="2"/>
  <c r="E97" i="2"/>
  <c r="F97" i="2"/>
  <c r="E98" i="2"/>
  <c r="F98" i="2"/>
  <c r="E99" i="2"/>
  <c r="F99" i="2"/>
  <c r="F100" i="2"/>
  <c r="E101" i="2"/>
  <c r="F101" i="2"/>
  <c r="E102" i="2"/>
  <c r="F102" i="2"/>
  <c r="E103" i="2"/>
  <c r="F103" i="2"/>
  <c r="E104" i="2"/>
  <c r="F104" i="2"/>
  <c r="E105" i="2"/>
  <c r="F105" i="2"/>
  <c r="E106" i="2"/>
  <c r="F106" i="2"/>
  <c r="E107" i="2"/>
  <c r="F107" i="2"/>
  <c r="E108" i="2"/>
  <c r="F108" i="2"/>
  <c r="F109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F63" i="2"/>
  <c r="E64" i="2"/>
  <c r="F64" i="2"/>
  <c r="E65" i="2"/>
  <c r="F65" i="2"/>
  <c r="E66" i="2"/>
  <c r="F66" i="2"/>
  <c r="E67" i="2"/>
  <c r="F67" i="2"/>
  <c r="E68" i="2"/>
  <c r="F68" i="2"/>
  <c r="E69" i="2"/>
  <c r="F69" i="2"/>
  <c r="E70" i="2"/>
  <c r="F70" i="2"/>
  <c r="E71" i="2"/>
  <c r="F71" i="2"/>
  <c r="F72" i="2"/>
  <c r="E30" i="2"/>
  <c r="F30" i="2"/>
  <c r="E31" i="2"/>
  <c r="F31" i="2"/>
  <c r="E32" i="2"/>
  <c r="F32" i="2"/>
  <c r="E33" i="2"/>
  <c r="F33" i="2"/>
  <c r="E34" i="2"/>
  <c r="F34" i="2"/>
  <c r="F35" i="2"/>
  <c r="F29" i="2"/>
  <c r="E29" i="2"/>
  <c r="A295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8" i="2"/>
  <c r="P28" i="2"/>
  <c r="O32" i="2"/>
  <c r="P32" i="2"/>
  <c r="O33" i="2"/>
  <c r="P33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P47" i="2"/>
  <c r="P48" i="2"/>
  <c r="O49" i="2"/>
  <c r="P49" i="2"/>
  <c r="O50" i="2"/>
  <c r="P50" i="2"/>
  <c r="O51" i="2"/>
  <c r="P51" i="2"/>
  <c r="O52" i="2"/>
  <c r="P52" i="2"/>
  <c r="O53" i="2"/>
  <c r="P53" i="2"/>
  <c r="O54" i="2"/>
  <c r="P54" i="2"/>
  <c r="O55" i="2"/>
  <c r="P55" i="2"/>
  <c r="O56" i="2"/>
  <c r="P56" i="2"/>
  <c r="O57" i="2"/>
  <c r="P57" i="2"/>
  <c r="O58" i="2"/>
  <c r="P58" i="2"/>
  <c r="O59" i="2"/>
  <c r="P59" i="2"/>
  <c r="O60" i="2"/>
  <c r="P60" i="2"/>
  <c r="O61" i="2"/>
  <c r="P61" i="2"/>
  <c r="O62" i="2"/>
  <c r="P62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P72" i="2"/>
  <c r="O73" i="2"/>
  <c r="P73" i="2"/>
  <c r="O74" i="2"/>
  <c r="P74" i="2"/>
  <c r="O75" i="2"/>
  <c r="P75" i="2"/>
  <c r="O76" i="2"/>
  <c r="P76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P84" i="2"/>
  <c r="O85" i="2"/>
  <c r="P85" i="2"/>
  <c r="O86" i="2"/>
  <c r="P86" i="2"/>
  <c r="O87" i="2"/>
  <c r="P87" i="2"/>
  <c r="O88" i="2"/>
  <c r="P88" i="2"/>
  <c r="O89" i="2"/>
  <c r="P89" i="2"/>
  <c r="O90" i="2"/>
  <c r="P90" i="2"/>
  <c r="O91" i="2"/>
  <c r="P91" i="2"/>
  <c r="O92" i="2"/>
  <c r="P92" i="2"/>
  <c r="O93" i="2"/>
  <c r="P93" i="2"/>
  <c r="O94" i="2"/>
  <c r="P94" i="2"/>
  <c r="O95" i="2"/>
  <c r="P95" i="2"/>
  <c r="O96" i="2"/>
  <c r="P96" i="2"/>
  <c r="O97" i="2"/>
  <c r="P97" i="2"/>
  <c r="O98" i="2"/>
  <c r="P98" i="2"/>
  <c r="O99" i="2"/>
  <c r="P99" i="2"/>
  <c r="P100" i="2"/>
  <c r="O101" i="2"/>
  <c r="P101" i="2"/>
  <c r="O102" i="2"/>
  <c r="P102" i="2"/>
  <c r="O103" i="2"/>
  <c r="P103" i="2"/>
  <c r="O104" i="2"/>
  <c r="P104" i="2"/>
  <c r="O105" i="2"/>
  <c r="P105" i="2"/>
  <c r="O106" i="2"/>
  <c r="P106" i="2"/>
  <c r="O107" i="2"/>
  <c r="P107" i="2"/>
  <c r="O108" i="2"/>
  <c r="P108" i="2"/>
  <c r="P109" i="2"/>
  <c r="O110" i="2"/>
  <c r="P110" i="2"/>
  <c r="O111" i="2"/>
  <c r="P111" i="2"/>
  <c r="O112" i="2"/>
  <c r="P112" i="2"/>
  <c r="O113" i="2"/>
  <c r="P113" i="2"/>
  <c r="O114" i="2"/>
  <c r="P114" i="2"/>
  <c r="O115" i="2"/>
  <c r="P115" i="2"/>
  <c r="O116" i="2"/>
  <c r="P116" i="2"/>
  <c r="O117" i="2"/>
  <c r="P117" i="2"/>
  <c r="O118" i="2"/>
  <c r="P118" i="2"/>
  <c r="O119" i="2"/>
  <c r="P119" i="2"/>
  <c r="O120" i="2"/>
  <c r="P120" i="2"/>
  <c r="O121" i="2"/>
  <c r="P121" i="2"/>
  <c r="O122" i="2"/>
  <c r="P122" i="2"/>
  <c r="O123" i="2"/>
  <c r="P123" i="2"/>
  <c r="O124" i="2"/>
  <c r="P124" i="2"/>
  <c r="O125" i="2"/>
  <c r="P125" i="2"/>
  <c r="O126" i="2"/>
  <c r="P126" i="2"/>
  <c r="O127" i="2"/>
  <c r="P127" i="2"/>
  <c r="O128" i="2"/>
  <c r="P128" i="2"/>
  <c r="O129" i="2"/>
  <c r="P129" i="2"/>
  <c r="O130" i="2"/>
  <c r="P130" i="2"/>
  <c r="O131" i="2"/>
  <c r="P131" i="2"/>
  <c r="O132" i="2"/>
  <c r="P132" i="2"/>
  <c r="O133" i="2"/>
  <c r="P133" i="2"/>
  <c r="O134" i="2"/>
  <c r="P134" i="2"/>
  <c r="O135" i="2"/>
  <c r="P135" i="2"/>
  <c r="O136" i="2"/>
  <c r="P136" i="2"/>
  <c r="O137" i="2"/>
  <c r="P137" i="2"/>
  <c r="O138" i="2"/>
  <c r="P138" i="2"/>
  <c r="O139" i="2"/>
  <c r="P139" i="2"/>
  <c r="O140" i="2"/>
  <c r="P140" i="2"/>
  <c r="O141" i="2"/>
  <c r="P141" i="2"/>
  <c r="O142" i="2"/>
  <c r="P142" i="2"/>
  <c r="O143" i="2"/>
  <c r="P143" i="2"/>
  <c r="O144" i="2"/>
  <c r="P144" i="2"/>
  <c r="O145" i="2"/>
  <c r="P145" i="2"/>
  <c r="O146" i="2"/>
  <c r="P146" i="2"/>
  <c r="O147" i="2"/>
  <c r="P147" i="2"/>
  <c r="O148" i="2"/>
  <c r="P148" i="2"/>
  <c r="O149" i="2"/>
  <c r="P149" i="2"/>
  <c r="O150" i="2"/>
  <c r="P150" i="2"/>
  <c r="O151" i="2"/>
  <c r="P151" i="2"/>
  <c r="O152" i="2"/>
  <c r="P152" i="2"/>
  <c r="O153" i="2"/>
  <c r="P153" i="2"/>
  <c r="O154" i="2"/>
  <c r="P154" i="2"/>
  <c r="O155" i="2"/>
  <c r="P155" i="2"/>
  <c r="O156" i="2"/>
  <c r="P156" i="2"/>
  <c r="O157" i="2"/>
  <c r="P157" i="2"/>
  <c r="O158" i="2"/>
  <c r="P158" i="2"/>
  <c r="O159" i="2"/>
  <c r="P159" i="2"/>
  <c r="O160" i="2"/>
  <c r="P160" i="2"/>
  <c r="O161" i="2"/>
  <c r="P161" i="2"/>
  <c r="O162" i="2"/>
  <c r="P162" i="2"/>
  <c r="O163" i="2"/>
  <c r="P163" i="2"/>
  <c r="O164" i="2"/>
  <c r="P164" i="2"/>
  <c r="O165" i="2"/>
  <c r="P165" i="2"/>
  <c r="O166" i="2"/>
  <c r="P166" i="2"/>
  <c r="O167" i="2"/>
  <c r="P167" i="2"/>
  <c r="O168" i="2"/>
  <c r="P168" i="2"/>
  <c r="O169" i="2"/>
  <c r="P169" i="2"/>
  <c r="O170" i="2"/>
  <c r="P170" i="2"/>
  <c r="O171" i="2"/>
  <c r="P171" i="2"/>
  <c r="O172" i="2"/>
  <c r="P172" i="2"/>
  <c r="O173" i="2"/>
  <c r="P173" i="2"/>
  <c r="O174" i="2"/>
  <c r="P174" i="2"/>
  <c r="O175" i="2"/>
  <c r="P175" i="2"/>
  <c r="O176" i="2"/>
  <c r="P176" i="2"/>
  <c r="O177" i="2"/>
  <c r="P177" i="2"/>
  <c r="O178" i="2"/>
  <c r="P178" i="2"/>
  <c r="O179" i="2"/>
  <c r="P179" i="2"/>
  <c r="O180" i="2"/>
  <c r="P180" i="2"/>
  <c r="O181" i="2"/>
  <c r="P181" i="2"/>
  <c r="O182" i="2"/>
  <c r="P182" i="2"/>
  <c r="O183" i="2"/>
  <c r="P183" i="2"/>
  <c r="O184" i="2"/>
  <c r="P184" i="2"/>
  <c r="O185" i="2"/>
  <c r="P185" i="2"/>
  <c r="O186" i="2"/>
  <c r="P186" i="2"/>
  <c r="O187" i="2"/>
  <c r="P187" i="2"/>
  <c r="O188" i="2"/>
  <c r="P188" i="2"/>
  <c r="O189" i="2"/>
  <c r="P189" i="2"/>
  <c r="O190" i="2"/>
  <c r="P190" i="2"/>
  <c r="O191" i="2"/>
  <c r="P191" i="2"/>
  <c r="O192" i="2"/>
  <c r="P192" i="2"/>
  <c r="O193" i="2"/>
  <c r="P193" i="2"/>
  <c r="O194" i="2"/>
  <c r="P194" i="2"/>
  <c r="O195" i="2"/>
  <c r="P195" i="2"/>
  <c r="O196" i="2"/>
  <c r="P196" i="2"/>
  <c r="O197" i="2"/>
  <c r="P197" i="2"/>
  <c r="O198" i="2"/>
  <c r="P198" i="2"/>
  <c r="O199" i="2"/>
  <c r="P199" i="2"/>
  <c r="O200" i="2"/>
  <c r="P200" i="2"/>
  <c r="O201" i="2"/>
  <c r="P201" i="2"/>
  <c r="O202" i="2"/>
  <c r="P202" i="2"/>
  <c r="O203" i="2"/>
  <c r="P203" i="2"/>
  <c r="O204" i="2"/>
  <c r="P204" i="2"/>
  <c r="O205" i="2"/>
  <c r="P205" i="2"/>
  <c r="O206" i="2"/>
  <c r="P206" i="2"/>
  <c r="O207" i="2"/>
  <c r="P207" i="2"/>
  <c r="O208" i="2"/>
  <c r="P208" i="2"/>
  <c r="O209" i="2"/>
  <c r="P209" i="2"/>
  <c r="O210" i="2"/>
  <c r="P210" i="2"/>
  <c r="O211" i="2"/>
  <c r="P211" i="2"/>
  <c r="O212" i="2"/>
  <c r="P212" i="2"/>
  <c r="O213" i="2"/>
  <c r="P213" i="2"/>
  <c r="O214" i="2"/>
  <c r="P214" i="2"/>
  <c r="O215" i="2"/>
  <c r="P215" i="2"/>
  <c r="O216" i="2"/>
  <c r="P216" i="2"/>
  <c r="O217" i="2"/>
  <c r="P217" i="2"/>
  <c r="O218" i="2"/>
  <c r="P218" i="2"/>
  <c r="O219" i="2"/>
  <c r="P219" i="2"/>
  <c r="O220" i="2"/>
  <c r="P220" i="2"/>
  <c r="O221" i="2"/>
  <c r="P221" i="2"/>
  <c r="O222" i="2"/>
  <c r="P222" i="2"/>
  <c r="O223" i="2"/>
  <c r="P223" i="2"/>
  <c r="O224" i="2"/>
  <c r="P224" i="2"/>
  <c r="O225" i="2"/>
  <c r="P225" i="2"/>
  <c r="O226" i="2"/>
  <c r="P226" i="2"/>
  <c r="O227" i="2"/>
  <c r="P227" i="2"/>
  <c r="O228" i="2"/>
  <c r="P228" i="2"/>
  <c r="O229" i="2"/>
  <c r="P229" i="2"/>
  <c r="O230" i="2"/>
  <c r="P230" i="2"/>
  <c r="O231" i="2"/>
  <c r="P231" i="2"/>
  <c r="O232" i="2"/>
  <c r="P232" i="2"/>
  <c r="O233" i="2"/>
  <c r="P233" i="2"/>
  <c r="O234" i="2"/>
  <c r="P234" i="2"/>
  <c r="O235" i="2"/>
  <c r="P235" i="2"/>
  <c r="O236" i="2"/>
  <c r="P236" i="2"/>
  <c r="O237" i="2"/>
  <c r="P237" i="2"/>
  <c r="O238" i="2"/>
  <c r="P238" i="2"/>
  <c r="O239" i="2"/>
  <c r="P239" i="2"/>
  <c r="O240" i="2"/>
  <c r="P240" i="2"/>
  <c r="O241" i="2"/>
  <c r="P241" i="2"/>
  <c r="O242" i="2"/>
  <c r="P242" i="2"/>
  <c r="O243" i="2"/>
  <c r="P243" i="2"/>
  <c r="O244" i="2"/>
  <c r="P244" i="2"/>
  <c r="O245" i="2"/>
  <c r="P245" i="2"/>
  <c r="O246" i="2"/>
  <c r="P246" i="2"/>
  <c r="O247" i="2"/>
  <c r="P247" i="2"/>
  <c r="O248" i="2"/>
  <c r="P248" i="2"/>
  <c r="O249" i="2"/>
  <c r="P249" i="2"/>
  <c r="O253" i="2"/>
  <c r="P253" i="2"/>
  <c r="O254" i="2"/>
  <c r="P254" i="2"/>
  <c r="O255" i="2"/>
  <c r="P255" i="2"/>
  <c r="O256" i="2"/>
  <c r="P256" i="2"/>
  <c r="O257" i="2"/>
  <c r="P257" i="2"/>
  <c r="O258" i="2"/>
  <c r="P258" i="2"/>
  <c r="O259" i="2"/>
  <c r="P259" i="2"/>
  <c r="O260" i="2"/>
  <c r="P260" i="2"/>
  <c r="O261" i="2"/>
  <c r="P261" i="2"/>
  <c r="O262" i="2"/>
  <c r="P262" i="2"/>
  <c r="O263" i="2"/>
  <c r="P263" i="2"/>
  <c r="O264" i="2"/>
  <c r="P264" i="2"/>
  <c r="O265" i="2"/>
  <c r="P265" i="2"/>
  <c r="O266" i="2"/>
  <c r="P266" i="2"/>
  <c r="O267" i="2"/>
  <c r="P267" i="2"/>
  <c r="O268" i="2"/>
  <c r="P268" i="2"/>
  <c r="O269" i="2"/>
  <c r="P269" i="2"/>
  <c r="O270" i="2"/>
  <c r="P270" i="2"/>
  <c r="O271" i="2"/>
  <c r="P271" i="2"/>
  <c r="O272" i="2"/>
  <c r="P272" i="2"/>
  <c r="O273" i="2"/>
  <c r="P273" i="2"/>
  <c r="O274" i="2"/>
  <c r="P274" i="2"/>
  <c r="O275" i="2"/>
  <c r="P275" i="2"/>
  <c r="O276" i="2"/>
  <c r="P276" i="2"/>
  <c r="O277" i="2"/>
  <c r="P277" i="2"/>
  <c r="O278" i="2"/>
  <c r="P278" i="2"/>
  <c r="O279" i="2"/>
  <c r="P279" i="2"/>
  <c r="O280" i="2"/>
  <c r="P280" i="2"/>
  <c r="O281" i="2"/>
  <c r="P281" i="2"/>
  <c r="O282" i="2"/>
  <c r="P282" i="2"/>
  <c r="O283" i="2"/>
  <c r="P283" i="2"/>
  <c r="O284" i="2"/>
  <c r="P284" i="2"/>
  <c r="O285" i="2"/>
  <c r="P285" i="2"/>
  <c r="O286" i="2"/>
  <c r="P286" i="2"/>
  <c r="O287" i="2"/>
  <c r="P287" i="2"/>
  <c r="O288" i="2"/>
  <c r="P288" i="2"/>
  <c r="O289" i="2"/>
  <c r="P289" i="2"/>
  <c r="O290" i="2"/>
  <c r="P290" i="2"/>
  <c r="O291" i="2"/>
  <c r="P291" i="2"/>
  <c r="O292" i="2"/>
  <c r="P292" i="2"/>
  <c r="O297" i="2"/>
  <c r="P297" i="2"/>
  <c r="O299" i="2"/>
  <c r="P299" i="2"/>
  <c r="O300" i="2"/>
  <c r="P300" i="2"/>
  <c r="O301" i="2"/>
  <c r="P301" i="2"/>
  <c r="O302" i="2"/>
  <c r="P302" i="2"/>
  <c r="P303" i="2"/>
  <c r="P304" i="2"/>
  <c r="O305" i="2"/>
  <c r="P305" i="2"/>
  <c r="O306" i="2"/>
  <c r="P306" i="2"/>
  <c r="O307" i="2"/>
  <c r="P307" i="2"/>
  <c r="O308" i="2"/>
  <c r="P308" i="2"/>
  <c r="O309" i="2"/>
  <c r="P309" i="2"/>
  <c r="O310" i="2"/>
  <c r="P310" i="2"/>
  <c r="O311" i="2"/>
  <c r="P311" i="2"/>
  <c r="O312" i="2"/>
  <c r="P312" i="2"/>
  <c r="O313" i="2"/>
  <c r="P313" i="2"/>
  <c r="O314" i="2"/>
  <c r="P314" i="2"/>
  <c r="O315" i="2"/>
  <c r="P315" i="2"/>
  <c r="O316" i="2"/>
  <c r="P316" i="2"/>
  <c r="O317" i="2"/>
  <c r="P317" i="2"/>
  <c r="P318" i="2"/>
  <c r="P320" i="2"/>
  <c r="O321" i="2"/>
  <c r="P321" i="2"/>
  <c r="O325" i="2"/>
  <c r="P325" i="2"/>
  <c r="O326" i="2"/>
  <c r="P326" i="2"/>
  <c r="O329" i="2"/>
  <c r="P329" i="2"/>
  <c r="O330" i="2"/>
  <c r="P330" i="2"/>
  <c r="O331" i="2"/>
  <c r="P331" i="2"/>
  <c r="O332" i="2"/>
  <c r="P332" i="2"/>
  <c r="O333" i="2"/>
  <c r="P333" i="2"/>
  <c r="O334" i="2"/>
  <c r="P334" i="2"/>
  <c r="O335" i="2"/>
  <c r="P335" i="2"/>
  <c r="O336" i="2"/>
  <c r="P336" i="2"/>
  <c r="O337" i="2"/>
  <c r="P337" i="2"/>
  <c r="O338" i="2"/>
  <c r="P338" i="2"/>
  <c r="O339" i="2"/>
  <c r="P339" i="2"/>
  <c r="O340" i="2"/>
  <c r="P340" i="2"/>
  <c r="O341" i="2"/>
  <c r="P341" i="2"/>
  <c r="O342" i="2"/>
  <c r="P342" i="2"/>
  <c r="O343" i="2"/>
  <c r="P343" i="2"/>
  <c r="O344" i="2"/>
  <c r="P344" i="2"/>
  <c r="O345" i="2"/>
  <c r="P345" i="2"/>
  <c r="O346" i="2"/>
  <c r="P346" i="2"/>
  <c r="O347" i="2"/>
  <c r="P347" i="2"/>
  <c r="O348" i="2"/>
  <c r="P348" i="2"/>
  <c r="O349" i="2"/>
  <c r="P349" i="2"/>
  <c r="O350" i="2"/>
  <c r="P350" i="2"/>
  <c r="O351" i="2"/>
  <c r="P351" i="2"/>
  <c r="O352" i="2"/>
  <c r="P352" i="2"/>
  <c r="O353" i="2"/>
  <c r="P353" i="2"/>
  <c r="O354" i="2"/>
  <c r="P354" i="2"/>
  <c r="O355" i="2"/>
  <c r="P355" i="2"/>
  <c r="O356" i="2"/>
  <c r="P356" i="2"/>
  <c r="O357" i="2"/>
  <c r="P357" i="2"/>
  <c r="O358" i="2"/>
  <c r="P358" i="2"/>
  <c r="O359" i="2"/>
  <c r="P359" i="2"/>
  <c r="O360" i="2"/>
  <c r="P360" i="2"/>
  <c r="O361" i="2"/>
  <c r="P361" i="2"/>
  <c r="O362" i="2"/>
  <c r="P362" i="2"/>
  <c r="O363" i="2"/>
  <c r="P363" i="2"/>
  <c r="O364" i="2"/>
  <c r="P364" i="2"/>
  <c r="O365" i="2"/>
  <c r="P365" i="2"/>
  <c r="P11" i="2"/>
  <c r="O12" i="2"/>
  <c r="P12" i="2"/>
  <c r="O13" i="2"/>
  <c r="P13" i="2"/>
  <c r="P10" i="2"/>
  <c r="D290" i="2"/>
  <c r="C290" i="2"/>
  <c r="D289" i="2"/>
  <c r="C289" i="2"/>
  <c r="D288" i="2"/>
  <c r="C288" i="2"/>
  <c r="D287" i="2"/>
  <c r="C287" i="2"/>
  <c r="D286" i="2"/>
  <c r="C286" i="2"/>
  <c r="D284" i="2"/>
  <c r="C284" i="2"/>
  <c r="D282" i="2"/>
  <c r="C282" i="2"/>
  <c r="D281" i="2"/>
  <c r="C281" i="2"/>
  <c r="D280" i="2"/>
  <c r="C280" i="2"/>
  <c r="D279" i="2"/>
  <c r="C279" i="2"/>
  <c r="D278" i="2"/>
  <c r="C278" i="2"/>
  <c r="D277" i="2"/>
  <c r="C277" i="2"/>
  <c r="D276" i="2"/>
  <c r="C276" i="2"/>
  <c r="D275" i="2"/>
  <c r="C275" i="2"/>
  <c r="D274" i="2"/>
  <c r="C274" i="2"/>
  <c r="D273" i="2"/>
  <c r="C273" i="2"/>
  <c r="D272" i="2"/>
  <c r="C272" i="2"/>
  <c r="C269" i="2"/>
  <c r="D269" i="2"/>
  <c r="C270" i="2"/>
  <c r="D270" i="2"/>
  <c r="D268" i="2"/>
  <c r="C268" i="2"/>
  <c r="D218" i="2"/>
  <c r="C218" i="2"/>
  <c r="D217" i="2"/>
  <c r="C217" i="2"/>
  <c r="C219" i="2" s="1"/>
  <c r="D216" i="2"/>
  <c r="C216" i="2"/>
  <c r="D215" i="2"/>
  <c r="C215" i="2"/>
  <c r="D214" i="2"/>
  <c r="C214" i="2"/>
  <c r="D212" i="2"/>
  <c r="C212" i="2"/>
  <c r="D210" i="2"/>
  <c r="C210" i="2"/>
  <c r="D209" i="2"/>
  <c r="D317" i="2" s="1"/>
  <c r="C209" i="2"/>
  <c r="D208" i="2"/>
  <c r="C208" i="2"/>
  <c r="D207" i="2"/>
  <c r="C207" i="2"/>
  <c r="D206" i="2"/>
  <c r="C206" i="2"/>
  <c r="D205" i="2"/>
  <c r="D313" i="2" s="1"/>
  <c r="C205" i="2"/>
  <c r="D204" i="2"/>
  <c r="C204" i="2"/>
  <c r="D203" i="2"/>
  <c r="C203" i="2"/>
  <c r="D202" i="2"/>
  <c r="C202" i="2"/>
  <c r="D201" i="2"/>
  <c r="C201" i="2"/>
  <c r="C199" i="2" s="1"/>
  <c r="D200" i="2"/>
  <c r="C200" i="2"/>
  <c r="C197" i="2"/>
  <c r="D197" i="2"/>
  <c r="C198" i="2"/>
  <c r="D198" i="2"/>
  <c r="D196" i="2"/>
  <c r="C196" i="2"/>
  <c r="D181" i="2"/>
  <c r="C181" i="2"/>
  <c r="D180" i="2"/>
  <c r="C180" i="2"/>
  <c r="C182" i="2" s="1"/>
  <c r="D179" i="2"/>
  <c r="C179" i="2"/>
  <c r="D178" i="2"/>
  <c r="C178" i="2"/>
  <c r="D177" i="2"/>
  <c r="C177" i="2"/>
  <c r="D175" i="2"/>
  <c r="C175" i="2"/>
  <c r="D173" i="2"/>
  <c r="C173" i="2"/>
  <c r="D172" i="2"/>
  <c r="C172" i="2"/>
  <c r="D171" i="2"/>
  <c r="C171" i="2"/>
  <c r="D170" i="2"/>
  <c r="C170" i="2"/>
  <c r="D169" i="2"/>
  <c r="C169" i="2"/>
  <c r="D168" i="2"/>
  <c r="C168" i="2"/>
  <c r="D167" i="2"/>
  <c r="C167" i="2"/>
  <c r="D166" i="2"/>
  <c r="C166" i="2"/>
  <c r="C311" i="2" s="1"/>
  <c r="D165" i="2"/>
  <c r="C165" i="2"/>
  <c r="D164" i="2"/>
  <c r="C164" i="2"/>
  <c r="C162" i="2" s="1"/>
  <c r="D163" i="2"/>
  <c r="C163" i="2"/>
  <c r="C160" i="2"/>
  <c r="D160" i="2"/>
  <c r="C161" i="2"/>
  <c r="D161" i="2"/>
  <c r="D159" i="2"/>
  <c r="C159" i="2"/>
  <c r="D144" i="2"/>
  <c r="C144" i="2"/>
  <c r="D143" i="2"/>
  <c r="C143" i="2"/>
  <c r="C145" i="2" s="1"/>
  <c r="D142" i="2"/>
  <c r="C142" i="2"/>
  <c r="D141" i="2"/>
  <c r="C141" i="2"/>
  <c r="D140" i="2"/>
  <c r="C140" i="2"/>
  <c r="D138" i="2"/>
  <c r="C138" i="2"/>
  <c r="D136" i="2"/>
  <c r="C136" i="2"/>
  <c r="D135" i="2"/>
  <c r="C135" i="2"/>
  <c r="D134" i="2"/>
  <c r="C134" i="2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D125" i="2" s="1"/>
  <c r="C127" i="2"/>
  <c r="C125" i="2" s="1"/>
  <c r="D126" i="2"/>
  <c r="C126" i="2"/>
  <c r="C123" i="2"/>
  <c r="D123" i="2"/>
  <c r="C124" i="2"/>
  <c r="D124" i="2"/>
  <c r="D121" i="2" s="1"/>
  <c r="D122" i="2"/>
  <c r="C122" i="2"/>
  <c r="D107" i="2"/>
  <c r="D326" i="2" s="1"/>
  <c r="C107" i="2"/>
  <c r="D106" i="2"/>
  <c r="C106" i="2"/>
  <c r="C108" i="2" s="1"/>
  <c r="D105" i="2"/>
  <c r="C105" i="2"/>
  <c r="D104" i="2"/>
  <c r="C104" i="2"/>
  <c r="D103" i="2"/>
  <c r="C103" i="2"/>
  <c r="D101" i="2"/>
  <c r="C101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D311" i="2" s="1"/>
  <c r="C92" i="2"/>
  <c r="D91" i="2"/>
  <c r="C91" i="2"/>
  <c r="D90" i="2"/>
  <c r="D88" i="2" s="1"/>
  <c r="C90" i="2"/>
  <c r="D89" i="2"/>
  <c r="C89" i="2"/>
  <c r="C86" i="2"/>
  <c r="D86" i="2"/>
  <c r="C87" i="2"/>
  <c r="D87" i="2"/>
  <c r="D84" i="2" s="1"/>
  <c r="D85" i="2"/>
  <c r="C85" i="2"/>
  <c r="D70" i="2"/>
  <c r="C70" i="2"/>
  <c r="D69" i="2"/>
  <c r="C69" i="2"/>
  <c r="D68" i="2"/>
  <c r="C68" i="2"/>
  <c r="D67" i="2"/>
  <c r="C67" i="2"/>
  <c r="D66" i="2"/>
  <c r="C66" i="2"/>
  <c r="D64" i="2"/>
  <c r="C64" i="2"/>
  <c r="C53" i="2"/>
  <c r="D53" i="2"/>
  <c r="C54" i="2"/>
  <c r="D54" i="2"/>
  <c r="D310" i="2" s="1"/>
  <c r="C55" i="2"/>
  <c r="D55" i="2"/>
  <c r="C56" i="2"/>
  <c r="D56" i="2"/>
  <c r="D312" i="2" s="1"/>
  <c r="C57" i="2"/>
  <c r="D57" i="2"/>
  <c r="C58" i="2"/>
  <c r="D58" i="2"/>
  <c r="D314" i="2" s="1"/>
  <c r="C59" i="2"/>
  <c r="D59" i="2"/>
  <c r="C60" i="2"/>
  <c r="D60" i="2"/>
  <c r="D316" i="2" s="1"/>
  <c r="C61" i="2"/>
  <c r="D61" i="2"/>
  <c r="C62" i="2"/>
  <c r="D62" i="2"/>
  <c r="D318" i="2" s="1"/>
  <c r="D52" i="2"/>
  <c r="C52" i="2"/>
  <c r="C49" i="2"/>
  <c r="D49" i="2"/>
  <c r="C50" i="2"/>
  <c r="D50" i="2"/>
  <c r="D306" i="2" s="1"/>
  <c r="D48" i="2"/>
  <c r="C48" i="2"/>
  <c r="O48" i="2" s="1"/>
  <c r="D365" i="2"/>
  <c r="C365" i="2"/>
  <c r="D364" i="2"/>
  <c r="C364" i="2"/>
  <c r="D356" i="2"/>
  <c r="C356" i="2"/>
  <c r="D344" i="2"/>
  <c r="C344" i="2"/>
  <c r="D340" i="2"/>
  <c r="C340" i="2"/>
  <c r="C326" i="2"/>
  <c r="D325" i="2"/>
  <c r="D320" i="2"/>
  <c r="C320" i="2"/>
  <c r="O320" i="2" s="1"/>
  <c r="C310" i="2"/>
  <c r="C312" i="2"/>
  <c r="C314" i="2"/>
  <c r="D315" i="2"/>
  <c r="C316" i="2"/>
  <c r="C318" i="2"/>
  <c r="O318" i="2" s="1"/>
  <c r="D308" i="2"/>
  <c r="C308" i="2"/>
  <c r="C305" i="2"/>
  <c r="D305" i="2"/>
  <c r="C306" i="2"/>
  <c r="D304" i="2"/>
  <c r="D292" i="1"/>
  <c r="C292" i="1"/>
  <c r="F288" i="1"/>
  <c r="E288" i="1"/>
  <c r="F272" i="1"/>
  <c r="E272" i="1"/>
  <c r="D272" i="1"/>
  <c r="C272" i="1"/>
  <c r="F268" i="1"/>
  <c r="F284" i="1" s="1"/>
  <c r="E268" i="1"/>
  <c r="E284" i="1" s="1"/>
  <c r="D268" i="1"/>
  <c r="D284" i="1" s="1"/>
  <c r="C268" i="1"/>
  <c r="C284" i="1" s="1"/>
  <c r="A260" i="1"/>
  <c r="F10" i="2"/>
  <c r="D219" i="2"/>
  <c r="D199" i="2"/>
  <c r="D195" i="2"/>
  <c r="C195" i="2"/>
  <c r="D182" i="2"/>
  <c r="D162" i="2"/>
  <c r="D158" i="2"/>
  <c r="C158" i="2"/>
  <c r="D145" i="2"/>
  <c r="C121" i="2"/>
  <c r="D108" i="2"/>
  <c r="C84" i="2"/>
  <c r="O84" i="2" s="1"/>
  <c r="D71" i="2"/>
  <c r="C51" i="2"/>
  <c r="E264" i="2"/>
  <c r="F287" i="2"/>
  <c r="E287" i="2"/>
  <c r="F271" i="2"/>
  <c r="E271" i="2"/>
  <c r="F267" i="2"/>
  <c r="F283" i="2" s="1"/>
  <c r="E267" i="2"/>
  <c r="E283" i="2" s="1"/>
  <c r="A259" i="2"/>
  <c r="D252" i="2"/>
  <c r="P252" i="2" s="1"/>
  <c r="C252" i="2"/>
  <c r="O252" i="2" s="1"/>
  <c r="F251" i="2"/>
  <c r="E251" i="2"/>
  <c r="D251" i="2"/>
  <c r="P251" i="2" s="1"/>
  <c r="C251" i="2"/>
  <c r="O251" i="2" s="1"/>
  <c r="D250" i="2"/>
  <c r="P250" i="2" s="1"/>
  <c r="C250" i="2"/>
  <c r="O250" i="2" s="1"/>
  <c r="F235" i="2"/>
  <c r="E235" i="2"/>
  <c r="D235" i="2"/>
  <c r="C235" i="2"/>
  <c r="D231" i="2"/>
  <c r="C231" i="2"/>
  <c r="F231" i="2"/>
  <c r="E231" i="2"/>
  <c r="E247" i="2" s="1"/>
  <c r="A223" i="2"/>
  <c r="K397" i="1"/>
  <c r="J397" i="1"/>
  <c r="K396" i="1"/>
  <c r="J396" i="1"/>
  <c r="K395" i="1"/>
  <c r="J395" i="1"/>
  <c r="I395" i="1"/>
  <c r="H395" i="1"/>
  <c r="K394" i="1"/>
  <c r="J394" i="1"/>
  <c r="I394" i="1"/>
  <c r="H394" i="1"/>
  <c r="K393" i="1"/>
  <c r="J393" i="1"/>
  <c r="I393" i="1"/>
  <c r="M393" i="1" s="1"/>
  <c r="H393" i="1"/>
  <c r="K392" i="1"/>
  <c r="J392" i="1"/>
  <c r="I392" i="1"/>
  <c r="H392" i="1"/>
  <c r="L392" i="1" s="1"/>
  <c r="K391" i="1"/>
  <c r="J391" i="1"/>
  <c r="I391" i="1"/>
  <c r="M391" i="1" s="1"/>
  <c r="H391" i="1"/>
  <c r="L390" i="1"/>
  <c r="K390" i="1"/>
  <c r="M390" i="1" s="1"/>
  <c r="J390" i="1"/>
  <c r="K389" i="1"/>
  <c r="J389" i="1"/>
  <c r="I389" i="1"/>
  <c r="H389" i="1"/>
  <c r="L389" i="1" s="1"/>
  <c r="K388" i="1"/>
  <c r="J388" i="1"/>
  <c r="K387" i="1"/>
  <c r="J387" i="1"/>
  <c r="I387" i="1"/>
  <c r="H387" i="1"/>
  <c r="K386" i="1"/>
  <c r="J386" i="1"/>
  <c r="L386" i="1" s="1"/>
  <c r="I386" i="1"/>
  <c r="M386" i="1" s="1"/>
  <c r="H386" i="1"/>
  <c r="K385" i="1"/>
  <c r="J385" i="1"/>
  <c r="I385" i="1"/>
  <c r="H385" i="1"/>
  <c r="L385" i="1" s="1"/>
  <c r="K384" i="1"/>
  <c r="J384" i="1"/>
  <c r="L384" i="1" s="1"/>
  <c r="I384" i="1"/>
  <c r="M384" i="1" s="1"/>
  <c r="H384" i="1"/>
  <c r="K383" i="1"/>
  <c r="J383" i="1"/>
  <c r="I383" i="1"/>
  <c r="H383" i="1"/>
  <c r="L383" i="1" s="1"/>
  <c r="K382" i="1"/>
  <c r="J382" i="1"/>
  <c r="L382" i="1" s="1"/>
  <c r="I382" i="1"/>
  <c r="M382" i="1" s="1"/>
  <c r="H382" i="1"/>
  <c r="K381" i="1"/>
  <c r="J381" i="1"/>
  <c r="I381" i="1"/>
  <c r="H381" i="1"/>
  <c r="L381" i="1" s="1"/>
  <c r="K380" i="1"/>
  <c r="J380" i="1"/>
  <c r="L380" i="1" s="1"/>
  <c r="I380" i="1"/>
  <c r="M380" i="1" s="1"/>
  <c r="H380" i="1"/>
  <c r="K379" i="1"/>
  <c r="J379" i="1"/>
  <c r="I379" i="1"/>
  <c r="H379" i="1"/>
  <c r="L379" i="1" s="1"/>
  <c r="K378" i="1"/>
  <c r="J378" i="1"/>
  <c r="I378" i="1"/>
  <c r="M378" i="1" s="1"/>
  <c r="H378" i="1"/>
  <c r="K377" i="1"/>
  <c r="J377" i="1"/>
  <c r="I377" i="1"/>
  <c r="H377" i="1"/>
  <c r="H376" i="1" s="1"/>
  <c r="K376" i="1"/>
  <c r="J376" i="1"/>
  <c r="K375" i="1"/>
  <c r="J375" i="1"/>
  <c r="I375" i="1"/>
  <c r="H375" i="1"/>
  <c r="L375" i="1" s="1"/>
  <c r="K374" i="1"/>
  <c r="J374" i="1"/>
  <c r="I374" i="1"/>
  <c r="M374" i="1" s="1"/>
  <c r="H374" i="1"/>
  <c r="K373" i="1"/>
  <c r="J373" i="1"/>
  <c r="I373" i="1"/>
  <c r="I372" i="1" s="1"/>
  <c r="M372" i="1" s="1"/>
  <c r="H373" i="1"/>
  <c r="K372" i="1"/>
  <c r="J372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M353" i="1"/>
  <c r="K353" i="1"/>
  <c r="J353" i="1"/>
  <c r="L353" i="1" s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M324" i="1"/>
  <c r="K324" i="1"/>
  <c r="J324" i="1"/>
  <c r="L324" i="1" s="1"/>
  <c r="I321" i="1"/>
  <c r="H321" i="1"/>
  <c r="L321" i="1" s="1"/>
  <c r="I320" i="1"/>
  <c r="M320" i="1" s="1"/>
  <c r="H320" i="1"/>
  <c r="L320" i="1" s="1"/>
  <c r="I319" i="1"/>
  <c r="M319" i="1" s="1"/>
  <c r="H319" i="1"/>
  <c r="L319" i="1" s="1"/>
  <c r="I318" i="1"/>
  <c r="M318" i="1" s="1"/>
  <c r="H318" i="1"/>
  <c r="L318" i="1" s="1"/>
  <c r="I317" i="1"/>
  <c r="M317" i="1" s="1"/>
  <c r="H317" i="1"/>
  <c r="L317" i="1" s="1"/>
  <c r="M316" i="1"/>
  <c r="L316" i="1"/>
  <c r="I315" i="1"/>
  <c r="M315" i="1" s="1"/>
  <c r="H315" i="1"/>
  <c r="L315" i="1" s="1"/>
  <c r="I313" i="1"/>
  <c r="H313" i="1"/>
  <c r="L313" i="1" s="1"/>
  <c r="I312" i="1"/>
  <c r="M312" i="1" s="1"/>
  <c r="H312" i="1"/>
  <c r="L312" i="1" s="1"/>
  <c r="I311" i="1"/>
  <c r="M311" i="1" s="1"/>
  <c r="H311" i="1"/>
  <c r="L311" i="1" s="1"/>
  <c r="L310" i="1"/>
  <c r="I310" i="1"/>
  <c r="M310" i="1" s="1"/>
  <c r="H310" i="1"/>
  <c r="I309" i="1"/>
  <c r="M309" i="1" s="1"/>
  <c r="H309" i="1"/>
  <c r="L309" i="1" s="1"/>
  <c r="I308" i="1"/>
  <c r="M308" i="1" s="1"/>
  <c r="H308" i="1"/>
  <c r="L308" i="1" s="1"/>
  <c r="I307" i="1"/>
  <c r="M307" i="1" s="1"/>
  <c r="H307" i="1"/>
  <c r="L307" i="1" s="1"/>
  <c r="I306" i="1"/>
  <c r="M306" i="1" s="1"/>
  <c r="H306" i="1"/>
  <c r="L306" i="1" s="1"/>
  <c r="I305" i="1"/>
  <c r="M305" i="1" s="1"/>
  <c r="H305" i="1"/>
  <c r="L305" i="1" s="1"/>
  <c r="I304" i="1"/>
  <c r="M304" i="1" s="1"/>
  <c r="H304" i="1"/>
  <c r="L304" i="1" s="1"/>
  <c r="I303" i="1"/>
  <c r="M303" i="1" s="1"/>
  <c r="H303" i="1"/>
  <c r="L303" i="1" s="1"/>
  <c r="I301" i="1"/>
  <c r="M301" i="1" s="1"/>
  <c r="H301" i="1"/>
  <c r="L301" i="1" s="1"/>
  <c r="I300" i="1"/>
  <c r="M300" i="1" s="1"/>
  <c r="H300" i="1"/>
  <c r="L300" i="1" s="1"/>
  <c r="I299" i="1"/>
  <c r="M299" i="1" s="1"/>
  <c r="H299" i="1"/>
  <c r="L299" i="1" s="1"/>
  <c r="K297" i="1"/>
  <c r="J297" i="1"/>
  <c r="K296" i="1"/>
  <c r="J296" i="1"/>
  <c r="K295" i="1"/>
  <c r="J295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57" i="1"/>
  <c r="M257" i="1" s="1"/>
  <c r="J257" i="1"/>
  <c r="L257" i="1" s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M249" i="1" s="1"/>
  <c r="J249" i="1"/>
  <c r="L249" i="1" s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M220" i="1" s="1"/>
  <c r="J220" i="1"/>
  <c r="L220" i="1" s="1"/>
  <c r="K219" i="1"/>
  <c r="M219" i="1" s="1"/>
  <c r="J219" i="1"/>
  <c r="L219" i="1" s="1"/>
  <c r="K218" i="1"/>
  <c r="M218" i="1" s="1"/>
  <c r="J218" i="1"/>
  <c r="L218" i="1" s="1"/>
  <c r="K217" i="1"/>
  <c r="M217" i="1" s="1"/>
  <c r="J217" i="1"/>
  <c r="L217" i="1" s="1"/>
  <c r="K216" i="1"/>
  <c r="M216" i="1" s="1"/>
  <c r="J216" i="1"/>
  <c r="L216" i="1" s="1"/>
  <c r="K215" i="1"/>
  <c r="M215" i="1" s="1"/>
  <c r="J215" i="1"/>
  <c r="L215" i="1" s="1"/>
  <c r="K214" i="1"/>
  <c r="M214" i="1" s="1"/>
  <c r="J214" i="1"/>
  <c r="L214" i="1" s="1"/>
  <c r="K213" i="1"/>
  <c r="M213" i="1" s="1"/>
  <c r="J213" i="1"/>
  <c r="L213" i="1" s="1"/>
  <c r="K212" i="1"/>
  <c r="M212" i="1" s="1"/>
  <c r="J212" i="1"/>
  <c r="L212" i="1" s="1"/>
  <c r="K211" i="1"/>
  <c r="M211" i="1" s="1"/>
  <c r="J211" i="1"/>
  <c r="L211" i="1" s="1"/>
  <c r="K210" i="1"/>
  <c r="M210" i="1" s="1"/>
  <c r="J210" i="1"/>
  <c r="L210" i="1" s="1"/>
  <c r="K209" i="1"/>
  <c r="M209" i="1" s="1"/>
  <c r="J209" i="1"/>
  <c r="L209" i="1" s="1"/>
  <c r="K208" i="1"/>
  <c r="M208" i="1" s="1"/>
  <c r="J208" i="1"/>
  <c r="L208" i="1" s="1"/>
  <c r="K207" i="1"/>
  <c r="M207" i="1" s="1"/>
  <c r="J207" i="1"/>
  <c r="L207" i="1" s="1"/>
  <c r="K206" i="1"/>
  <c r="M206" i="1" s="1"/>
  <c r="J206" i="1"/>
  <c r="L206" i="1" s="1"/>
  <c r="K205" i="1"/>
  <c r="M205" i="1" s="1"/>
  <c r="J205" i="1"/>
  <c r="L205" i="1" s="1"/>
  <c r="K204" i="1"/>
  <c r="M204" i="1" s="1"/>
  <c r="J204" i="1"/>
  <c r="L204" i="1" s="1"/>
  <c r="K203" i="1"/>
  <c r="M203" i="1" s="1"/>
  <c r="J203" i="1"/>
  <c r="L203" i="1" s="1"/>
  <c r="K202" i="1"/>
  <c r="M202" i="1" s="1"/>
  <c r="J202" i="1"/>
  <c r="L202" i="1" s="1"/>
  <c r="K201" i="1"/>
  <c r="M201" i="1" s="1"/>
  <c r="J201" i="1"/>
  <c r="L201" i="1" s="1"/>
  <c r="K200" i="1"/>
  <c r="M200" i="1" s="1"/>
  <c r="J200" i="1"/>
  <c r="L200" i="1" s="1"/>
  <c r="K199" i="1"/>
  <c r="M199" i="1" s="1"/>
  <c r="J199" i="1"/>
  <c r="L199" i="1" s="1"/>
  <c r="K198" i="1"/>
  <c r="M198" i="1" s="1"/>
  <c r="J198" i="1"/>
  <c r="L198" i="1" s="1"/>
  <c r="K197" i="1"/>
  <c r="M197" i="1" s="1"/>
  <c r="J197" i="1"/>
  <c r="L197" i="1" s="1"/>
  <c r="K196" i="1"/>
  <c r="M196" i="1" s="1"/>
  <c r="J196" i="1"/>
  <c r="L196" i="1" s="1"/>
  <c r="K195" i="1"/>
  <c r="M195" i="1" s="1"/>
  <c r="J195" i="1"/>
  <c r="L195" i="1" s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I181" i="1"/>
  <c r="H181" i="1"/>
  <c r="K180" i="1"/>
  <c r="J180" i="1"/>
  <c r="I180" i="1"/>
  <c r="H180" i="1"/>
  <c r="K179" i="1"/>
  <c r="J179" i="1"/>
  <c r="I179" i="1"/>
  <c r="H179" i="1"/>
  <c r="K178" i="1"/>
  <c r="J178" i="1"/>
  <c r="I178" i="1"/>
  <c r="H178" i="1"/>
  <c r="K177" i="1"/>
  <c r="J177" i="1"/>
  <c r="I177" i="1"/>
  <c r="H177" i="1"/>
  <c r="K176" i="1"/>
  <c r="M176" i="1" s="1"/>
  <c r="J176" i="1"/>
  <c r="L176" i="1" s="1"/>
  <c r="K175" i="1"/>
  <c r="J175" i="1"/>
  <c r="I175" i="1"/>
  <c r="H175" i="1"/>
  <c r="K174" i="1"/>
  <c r="J174" i="1"/>
  <c r="K173" i="1"/>
  <c r="J173" i="1"/>
  <c r="I173" i="1"/>
  <c r="H173" i="1"/>
  <c r="K172" i="1"/>
  <c r="J172" i="1"/>
  <c r="I172" i="1"/>
  <c r="H172" i="1"/>
  <c r="K171" i="1"/>
  <c r="J171" i="1"/>
  <c r="I171" i="1"/>
  <c r="H171" i="1"/>
  <c r="K170" i="1"/>
  <c r="J170" i="1"/>
  <c r="I170" i="1"/>
  <c r="H170" i="1"/>
  <c r="K169" i="1"/>
  <c r="J169" i="1"/>
  <c r="I169" i="1"/>
  <c r="H169" i="1"/>
  <c r="K168" i="1"/>
  <c r="J168" i="1"/>
  <c r="I168" i="1"/>
  <c r="H168" i="1"/>
  <c r="K167" i="1"/>
  <c r="J167" i="1"/>
  <c r="I167" i="1"/>
  <c r="H167" i="1"/>
  <c r="K166" i="1"/>
  <c r="J166" i="1"/>
  <c r="I166" i="1"/>
  <c r="H166" i="1"/>
  <c r="K165" i="1"/>
  <c r="J165" i="1"/>
  <c r="I165" i="1"/>
  <c r="H165" i="1"/>
  <c r="K164" i="1"/>
  <c r="J164" i="1"/>
  <c r="I164" i="1"/>
  <c r="H164" i="1"/>
  <c r="K163" i="1"/>
  <c r="J163" i="1"/>
  <c r="I163" i="1"/>
  <c r="I162" i="1" s="1"/>
  <c r="H163" i="1"/>
  <c r="K162" i="1"/>
  <c r="J162" i="1"/>
  <c r="K161" i="1"/>
  <c r="J161" i="1"/>
  <c r="I161" i="1"/>
  <c r="H161" i="1"/>
  <c r="K160" i="1"/>
  <c r="J160" i="1"/>
  <c r="I160" i="1"/>
  <c r="H160" i="1"/>
  <c r="K159" i="1"/>
  <c r="J159" i="1"/>
  <c r="I159" i="1"/>
  <c r="H159" i="1"/>
  <c r="H158" i="1" s="1"/>
  <c r="K158" i="1"/>
  <c r="J158" i="1"/>
  <c r="I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6" i="1"/>
  <c r="J146" i="1"/>
  <c r="K145" i="1"/>
  <c r="J145" i="1"/>
  <c r="K144" i="1"/>
  <c r="J144" i="1"/>
  <c r="I144" i="1"/>
  <c r="H144" i="1"/>
  <c r="K143" i="1"/>
  <c r="J143" i="1"/>
  <c r="I143" i="1"/>
  <c r="H143" i="1"/>
  <c r="K142" i="1"/>
  <c r="J142" i="1"/>
  <c r="I142" i="1"/>
  <c r="H142" i="1"/>
  <c r="K141" i="1"/>
  <c r="J141" i="1"/>
  <c r="I141" i="1"/>
  <c r="H141" i="1"/>
  <c r="K140" i="1"/>
  <c r="J140" i="1"/>
  <c r="I140" i="1"/>
  <c r="H140" i="1"/>
  <c r="K139" i="1"/>
  <c r="J139" i="1"/>
  <c r="K138" i="1"/>
  <c r="J138" i="1"/>
  <c r="I138" i="1"/>
  <c r="H138" i="1"/>
  <c r="K137" i="1"/>
  <c r="J137" i="1"/>
  <c r="K136" i="1"/>
  <c r="J136" i="1"/>
  <c r="I136" i="1"/>
  <c r="H136" i="1"/>
  <c r="K135" i="1"/>
  <c r="J135" i="1"/>
  <c r="I135" i="1"/>
  <c r="H135" i="1"/>
  <c r="K134" i="1"/>
  <c r="J134" i="1"/>
  <c r="I134" i="1"/>
  <c r="H134" i="1"/>
  <c r="K133" i="1"/>
  <c r="J133" i="1"/>
  <c r="I133" i="1"/>
  <c r="H133" i="1"/>
  <c r="K132" i="1"/>
  <c r="J132" i="1"/>
  <c r="I132" i="1"/>
  <c r="H132" i="1"/>
  <c r="K131" i="1"/>
  <c r="J131" i="1"/>
  <c r="I131" i="1"/>
  <c r="H131" i="1"/>
  <c r="K130" i="1"/>
  <c r="J130" i="1"/>
  <c r="I130" i="1"/>
  <c r="H130" i="1"/>
  <c r="K129" i="1"/>
  <c r="J129" i="1"/>
  <c r="I129" i="1"/>
  <c r="H129" i="1"/>
  <c r="K128" i="1"/>
  <c r="J128" i="1"/>
  <c r="I128" i="1"/>
  <c r="H128" i="1"/>
  <c r="K127" i="1"/>
  <c r="J127" i="1"/>
  <c r="I127" i="1"/>
  <c r="H127" i="1"/>
  <c r="K126" i="1"/>
  <c r="J126" i="1"/>
  <c r="I126" i="1"/>
  <c r="H126" i="1"/>
  <c r="H125" i="1" s="1"/>
  <c r="K125" i="1"/>
  <c r="J125" i="1"/>
  <c r="K124" i="1"/>
  <c r="J124" i="1"/>
  <c r="I124" i="1"/>
  <c r="H124" i="1"/>
  <c r="K123" i="1"/>
  <c r="J123" i="1"/>
  <c r="I123" i="1"/>
  <c r="H123" i="1"/>
  <c r="K122" i="1"/>
  <c r="J122" i="1"/>
  <c r="I122" i="1"/>
  <c r="I121" i="1" s="1"/>
  <c r="M121" i="1" s="1"/>
  <c r="H122" i="1"/>
  <c r="H121" i="1" s="1"/>
  <c r="L121" i="1" s="1"/>
  <c r="K121" i="1"/>
  <c r="J121" i="1"/>
  <c r="K109" i="1"/>
  <c r="J109" i="1"/>
  <c r="K108" i="1"/>
  <c r="J108" i="1"/>
  <c r="K107" i="1"/>
  <c r="J107" i="1"/>
  <c r="I107" i="1"/>
  <c r="H107" i="1"/>
  <c r="K106" i="1"/>
  <c r="J106" i="1"/>
  <c r="I106" i="1"/>
  <c r="H106" i="1"/>
  <c r="K105" i="1"/>
  <c r="J105" i="1"/>
  <c r="I105" i="1"/>
  <c r="H105" i="1"/>
  <c r="K104" i="1"/>
  <c r="J104" i="1"/>
  <c r="I104" i="1"/>
  <c r="H104" i="1"/>
  <c r="K103" i="1"/>
  <c r="J103" i="1"/>
  <c r="I103" i="1"/>
  <c r="I108" i="1" s="1"/>
  <c r="H103" i="1"/>
  <c r="H108" i="1" s="1"/>
  <c r="K102" i="1"/>
  <c r="J102" i="1"/>
  <c r="K101" i="1"/>
  <c r="J101" i="1"/>
  <c r="I101" i="1"/>
  <c r="H101" i="1"/>
  <c r="K100" i="1"/>
  <c r="J100" i="1"/>
  <c r="K99" i="1"/>
  <c r="J99" i="1"/>
  <c r="I99" i="1"/>
  <c r="H99" i="1"/>
  <c r="K98" i="1"/>
  <c r="J98" i="1"/>
  <c r="I98" i="1"/>
  <c r="H98" i="1"/>
  <c r="K97" i="1"/>
  <c r="J97" i="1"/>
  <c r="I97" i="1"/>
  <c r="H97" i="1"/>
  <c r="K96" i="1"/>
  <c r="J96" i="1"/>
  <c r="I96" i="1"/>
  <c r="H96" i="1"/>
  <c r="K95" i="1"/>
  <c r="J95" i="1"/>
  <c r="I95" i="1"/>
  <c r="H95" i="1"/>
  <c r="K94" i="1"/>
  <c r="J94" i="1"/>
  <c r="I94" i="1"/>
  <c r="H94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I89" i="1"/>
  <c r="H89" i="1"/>
  <c r="K88" i="1"/>
  <c r="J88" i="1"/>
  <c r="I88" i="1"/>
  <c r="K87" i="1"/>
  <c r="J87" i="1"/>
  <c r="I87" i="1"/>
  <c r="H87" i="1"/>
  <c r="K86" i="1"/>
  <c r="J86" i="1"/>
  <c r="I86" i="1"/>
  <c r="H86" i="1"/>
  <c r="K85" i="1"/>
  <c r="J85" i="1"/>
  <c r="I85" i="1"/>
  <c r="I84" i="1" s="1"/>
  <c r="M84" i="1" s="1"/>
  <c r="H85" i="1"/>
  <c r="H84" i="1" s="1"/>
  <c r="L84" i="1" s="1"/>
  <c r="K84" i="1"/>
  <c r="J84" i="1"/>
  <c r="K72" i="1"/>
  <c r="J72" i="1"/>
  <c r="K71" i="1"/>
  <c r="J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K64" i="1"/>
  <c r="J64" i="1"/>
  <c r="I64" i="1"/>
  <c r="H64" i="1"/>
  <c r="K63" i="1"/>
  <c r="J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I51" i="1" s="1"/>
  <c r="H52" i="1"/>
  <c r="H51" i="1" s="1"/>
  <c r="K51" i="1"/>
  <c r="J51" i="1"/>
  <c r="K50" i="1"/>
  <c r="J50" i="1"/>
  <c r="I50" i="1"/>
  <c r="H50" i="1"/>
  <c r="K49" i="1"/>
  <c r="J49" i="1"/>
  <c r="I49" i="1"/>
  <c r="H49" i="1"/>
  <c r="K48" i="1"/>
  <c r="J48" i="1"/>
  <c r="I48" i="1"/>
  <c r="I47" i="1" s="1"/>
  <c r="H48" i="1"/>
  <c r="H47" i="1" s="1"/>
  <c r="K47" i="1"/>
  <c r="J47" i="1"/>
  <c r="K35" i="1"/>
  <c r="J35" i="1"/>
  <c r="K34" i="1"/>
  <c r="J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M28" i="1" s="1"/>
  <c r="J28" i="1"/>
  <c r="L28" i="1" s="1"/>
  <c r="K27" i="1"/>
  <c r="J27" i="1"/>
  <c r="I27" i="1"/>
  <c r="H27" i="1"/>
  <c r="K26" i="1"/>
  <c r="J26" i="1"/>
  <c r="K25" i="1"/>
  <c r="J25" i="1"/>
  <c r="I25" i="1"/>
  <c r="H25" i="1"/>
  <c r="H350" i="1" s="1"/>
  <c r="K24" i="1"/>
  <c r="J24" i="1"/>
  <c r="I24" i="1"/>
  <c r="H24" i="1"/>
  <c r="H349" i="1" s="1"/>
  <c r="L349" i="1" s="1"/>
  <c r="K23" i="1"/>
  <c r="J23" i="1"/>
  <c r="I23" i="1"/>
  <c r="H23" i="1"/>
  <c r="K22" i="1"/>
  <c r="J22" i="1"/>
  <c r="I22" i="1"/>
  <c r="H22" i="1"/>
  <c r="H347" i="1" s="1"/>
  <c r="L347" i="1" s="1"/>
  <c r="K21" i="1"/>
  <c r="J21" i="1"/>
  <c r="I21" i="1"/>
  <c r="H21" i="1"/>
  <c r="H346" i="1" s="1"/>
  <c r="K20" i="1"/>
  <c r="J20" i="1"/>
  <c r="I20" i="1"/>
  <c r="H20" i="1"/>
  <c r="H345" i="1" s="1"/>
  <c r="L345" i="1" s="1"/>
  <c r="K19" i="1"/>
  <c r="J19" i="1"/>
  <c r="I19" i="1"/>
  <c r="H19" i="1"/>
  <c r="H344" i="1" s="1"/>
  <c r="K18" i="1"/>
  <c r="J18" i="1"/>
  <c r="I18" i="1"/>
  <c r="H18" i="1"/>
  <c r="H343" i="1" s="1"/>
  <c r="L343" i="1" s="1"/>
  <c r="K17" i="1"/>
  <c r="J17" i="1"/>
  <c r="I17" i="1"/>
  <c r="H17" i="1"/>
  <c r="H342" i="1" s="1"/>
  <c r="K16" i="1"/>
  <c r="J16" i="1"/>
  <c r="I16" i="1"/>
  <c r="H16" i="1"/>
  <c r="H341" i="1" s="1"/>
  <c r="L341" i="1" s="1"/>
  <c r="K15" i="1"/>
  <c r="J15" i="1"/>
  <c r="I15" i="1"/>
  <c r="I14" i="1" s="1"/>
  <c r="H15" i="1"/>
  <c r="H340" i="1" s="1"/>
  <c r="K14" i="1"/>
  <c r="J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D256" i="1"/>
  <c r="C256" i="1"/>
  <c r="F252" i="1"/>
  <c r="E252" i="1"/>
  <c r="F236" i="1"/>
  <c r="E236" i="1"/>
  <c r="D236" i="1"/>
  <c r="C236" i="1"/>
  <c r="F232" i="1"/>
  <c r="F248" i="1" s="1"/>
  <c r="E232" i="1"/>
  <c r="E248" i="1" s="1"/>
  <c r="D232" i="1"/>
  <c r="D248" i="1" s="1"/>
  <c r="C232" i="1"/>
  <c r="C248" i="1" s="1"/>
  <c r="A224" i="1"/>
  <c r="C304" i="2" l="1"/>
  <c r="O304" i="2" s="1"/>
  <c r="C47" i="2"/>
  <c r="I376" i="1"/>
  <c r="L378" i="1"/>
  <c r="H339" i="1"/>
  <c r="L339" i="1" s="1"/>
  <c r="I125" i="1"/>
  <c r="M125" i="1" s="1"/>
  <c r="C324" i="2"/>
  <c r="O324" i="2" s="1"/>
  <c r="D322" i="2"/>
  <c r="P322" i="2" s="1"/>
  <c r="D323" i="2"/>
  <c r="P323" i="2" s="1"/>
  <c r="D324" i="2"/>
  <c r="P324" i="2" s="1"/>
  <c r="C322" i="2"/>
  <c r="O322" i="2" s="1"/>
  <c r="C313" i="2"/>
  <c r="C315" i="2"/>
  <c r="C317" i="2"/>
  <c r="C211" i="2"/>
  <c r="C220" i="2" s="1"/>
  <c r="D211" i="2"/>
  <c r="D220" i="2" s="1"/>
  <c r="C309" i="2"/>
  <c r="C307" i="2" s="1"/>
  <c r="C174" i="2"/>
  <c r="C183" i="2" s="1"/>
  <c r="D174" i="2"/>
  <c r="D183" i="2" s="1"/>
  <c r="C303" i="2"/>
  <c r="O303" i="2" s="1"/>
  <c r="C323" i="2"/>
  <c r="O323" i="2" s="1"/>
  <c r="C137" i="2"/>
  <c r="C146" i="2" s="1"/>
  <c r="D137" i="2"/>
  <c r="D146" i="2" s="1"/>
  <c r="C325" i="2"/>
  <c r="C100" i="2"/>
  <c r="C88" i="2"/>
  <c r="D309" i="2"/>
  <c r="D307" i="2" s="1"/>
  <c r="D100" i="2"/>
  <c r="D109" i="2" s="1"/>
  <c r="D303" i="2"/>
  <c r="C71" i="2"/>
  <c r="D51" i="2"/>
  <c r="D47" i="2"/>
  <c r="D63" i="2" s="1"/>
  <c r="D72" i="2" s="1"/>
  <c r="F247" i="2"/>
  <c r="C247" i="2"/>
  <c r="D247" i="2"/>
  <c r="C293" i="1"/>
  <c r="D293" i="1"/>
  <c r="H354" i="1"/>
  <c r="L354" i="1" s="1"/>
  <c r="H355" i="1"/>
  <c r="L355" i="1" s="1"/>
  <c r="H356" i="1"/>
  <c r="L356" i="1" s="1"/>
  <c r="H357" i="1"/>
  <c r="H358" i="1"/>
  <c r="L358" i="1" s="1"/>
  <c r="H336" i="1"/>
  <c r="L336" i="1" s="1"/>
  <c r="H337" i="1"/>
  <c r="L337" i="1" s="1"/>
  <c r="H338" i="1"/>
  <c r="L338" i="1" s="1"/>
  <c r="I340" i="1"/>
  <c r="M340" i="1" s="1"/>
  <c r="I341" i="1"/>
  <c r="M341" i="1" s="1"/>
  <c r="I342" i="1"/>
  <c r="M342" i="1" s="1"/>
  <c r="I343" i="1"/>
  <c r="M343" i="1" s="1"/>
  <c r="I344" i="1"/>
  <c r="M344" i="1" s="1"/>
  <c r="I345" i="1"/>
  <c r="M345" i="1" s="1"/>
  <c r="I346" i="1"/>
  <c r="M346" i="1" s="1"/>
  <c r="I347" i="1"/>
  <c r="M347" i="1" s="1"/>
  <c r="I348" i="1"/>
  <c r="M348" i="1" s="1"/>
  <c r="I349" i="1"/>
  <c r="M349" i="1" s="1"/>
  <c r="I350" i="1"/>
  <c r="M350" i="1" s="1"/>
  <c r="M54" i="1"/>
  <c r="M64" i="1"/>
  <c r="M69" i="1"/>
  <c r="L51" i="1"/>
  <c r="M86" i="1"/>
  <c r="L89" i="1"/>
  <c r="L91" i="1"/>
  <c r="L93" i="1"/>
  <c r="L95" i="1"/>
  <c r="L97" i="1"/>
  <c r="L99" i="1"/>
  <c r="L103" i="1"/>
  <c r="L105" i="1"/>
  <c r="L107" i="1"/>
  <c r="L122" i="1"/>
  <c r="L124" i="1"/>
  <c r="L126" i="1"/>
  <c r="L128" i="1"/>
  <c r="L130" i="1"/>
  <c r="L132" i="1"/>
  <c r="L134" i="1"/>
  <c r="L136" i="1"/>
  <c r="L140" i="1"/>
  <c r="L142" i="1"/>
  <c r="L144" i="1"/>
  <c r="L159" i="1"/>
  <c r="L161" i="1"/>
  <c r="M163" i="1"/>
  <c r="M165" i="1"/>
  <c r="M167" i="1"/>
  <c r="M169" i="1"/>
  <c r="M171" i="1"/>
  <c r="M173" i="1"/>
  <c r="M178" i="1"/>
  <c r="M180" i="1"/>
  <c r="L251" i="1"/>
  <c r="L85" i="1"/>
  <c r="L87" i="1"/>
  <c r="M88" i="1"/>
  <c r="M89" i="1"/>
  <c r="M90" i="1"/>
  <c r="M91" i="1"/>
  <c r="M92" i="1"/>
  <c r="M93" i="1"/>
  <c r="M94" i="1"/>
  <c r="M95" i="1"/>
  <c r="M96" i="1"/>
  <c r="M97" i="1"/>
  <c r="M98" i="1"/>
  <c r="M99" i="1"/>
  <c r="M103" i="1"/>
  <c r="M105" i="1"/>
  <c r="M107" i="1"/>
  <c r="L253" i="1"/>
  <c r="L374" i="1"/>
  <c r="M376" i="1"/>
  <c r="M377" i="1"/>
  <c r="M379" i="1"/>
  <c r="M381" i="1"/>
  <c r="M383" i="1"/>
  <c r="M385" i="1"/>
  <c r="M387" i="1"/>
  <c r="L391" i="1"/>
  <c r="L393" i="1"/>
  <c r="L395" i="1"/>
  <c r="L49" i="1"/>
  <c r="L234" i="1"/>
  <c r="M235" i="1"/>
  <c r="M237" i="1"/>
  <c r="M239" i="1"/>
  <c r="M241" i="1"/>
  <c r="M243" i="1"/>
  <c r="M248" i="1"/>
  <c r="M250" i="1"/>
  <c r="M252" i="1"/>
  <c r="M254" i="1"/>
  <c r="L255" i="1"/>
  <c r="I396" i="1"/>
  <c r="M396" i="1" s="1"/>
  <c r="H63" i="1"/>
  <c r="L63" i="1" s="1"/>
  <c r="M11" i="1"/>
  <c r="M13" i="1"/>
  <c r="M30" i="1"/>
  <c r="M32" i="1"/>
  <c r="M50" i="1"/>
  <c r="L52" i="1"/>
  <c r="L54" i="1"/>
  <c r="L56" i="1"/>
  <c r="L58" i="1"/>
  <c r="L60" i="1"/>
  <c r="L62" i="1"/>
  <c r="L66" i="1"/>
  <c r="L68" i="1"/>
  <c r="L70" i="1"/>
  <c r="M233" i="1"/>
  <c r="L237" i="1"/>
  <c r="L239" i="1"/>
  <c r="L241" i="1"/>
  <c r="L243" i="1"/>
  <c r="L245" i="1"/>
  <c r="L248" i="1"/>
  <c r="H298" i="1"/>
  <c r="M14" i="1"/>
  <c r="M27" i="1"/>
  <c r="M123" i="1"/>
  <c r="M131" i="1"/>
  <c r="M133" i="1"/>
  <c r="M138" i="1"/>
  <c r="M141" i="1"/>
  <c r="M158" i="1"/>
  <c r="M160" i="1"/>
  <c r="L163" i="1"/>
  <c r="L165" i="1"/>
  <c r="L167" i="1"/>
  <c r="L169" i="1"/>
  <c r="L171" i="1"/>
  <c r="L173" i="1"/>
  <c r="L178" i="1"/>
  <c r="L180" i="1"/>
  <c r="I63" i="1"/>
  <c r="I71" i="1"/>
  <c r="M71" i="1" s="1"/>
  <c r="I26" i="1"/>
  <c r="M26" i="1" s="1"/>
  <c r="I336" i="1"/>
  <c r="M336" i="1" s="1"/>
  <c r="I337" i="1"/>
  <c r="M337" i="1" s="1"/>
  <c r="I338" i="1"/>
  <c r="M338" i="1" s="1"/>
  <c r="L16" i="1"/>
  <c r="L18" i="1"/>
  <c r="I145" i="1"/>
  <c r="M145" i="1" s="1"/>
  <c r="I322" i="1"/>
  <c r="M322" i="1" s="1"/>
  <c r="M321" i="1"/>
  <c r="L20" i="1"/>
  <c r="L22" i="1"/>
  <c r="L24" i="1"/>
  <c r="H352" i="1"/>
  <c r="L352" i="1" s="1"/>
  <c r="I354" i="1"/>
  <c r="M354" i="1" s="1"/>
  <c r="I355" i="1"/>
  <c r="M355" i="1" s="1"/>
  <c r="I356" i="1"/>
  <c r="M356" i="1" s="1"/>
  <c r="I357" i="1"/>
  <c r="M357" i="1" s="1"/>
  <c r="I358" i="1"/>
  <c r="M358" i="1" s="1"/>
  <c r="L48" i="1"/>
  <c r="L50" i="1"/>
  <c r="M51" i="1"/>
  <c r="M53" i="1"/>
  <c r="M55" i="1"/>
  <c r="M57" i="1"/>
  <c r="M58" i="1"/>
  <c r="M59" i="1"/>
  <c r="M60" i="1"/>
  <c r="M61" i="1"/>
  <c r="M62" i="1"/>
  <c r="M66" i="1"/>
  <c r="M67" i="1"/>
  <c r="M68" i="1"/>
  <c r="M70" i="1"/>
  <c r="M85" i="1"/>
  <c r="M87" i="1"/>
  <c r="L90" i="1"/>
  <c r="H88" i="1"/>
  <c r="H100" i="1" s="1"/>
  <c r="L94" i="1"/>
  <c r="L96" i="1"/>
  <c r="L98" i="1"/>
  <c r="L101" i="1"/>
  <c r="L104" i="1"/>
  <c r="L106" i="1"/>
  <c r="M122" i="1"/>
  <c r="M124" i="1"/>
  <c r="M126" i="1"/>
  <c r="M127" i="1"/>
  <c r="M128" i="1"/>
  <c r="M129" i="1"/>
  <c r="M130" i="1"/>
  <c r="M132" i="1"/>
  <c r="M134" i="1"/>
  <c r="M136" i="1"/>
  <c r="M140" i="1"/>
  <c r="M142" i="1"/>
  <c r="M144" i="1"/>
  <c r="M159" i="1"/>
  <c r="M161" i="1"/>
  <c r="L164" i="1"/>
  <c r="H162" i="1"/>
  <c r="L162" i="1" s="1"/>
  <c r="L168" i="1"/>
  <c r="L170" i="1"/>
  <c r="L172" i="1"/>
  <c r="L175" i="1"/>
  <c r="L177" i="1"/>
  <c r="L179" i="1"/>
  <c r="H182" i="1"/>
  <c r="L182" i="1" s="1"/>
  <c r="L233" i="1"/>
  <c r="M236" i="1"/>
  <c r="M238" i="1"/>
  <c r="M240" i="1"/>
  <c r="M242" i="1"/>
  <c r="M244" i="1"/>
  <c r="M246" i="1"/>
  <c r="L250" i="1"/>
  <c r="L252" i="1"/>
  <c r="L254" i="1"/>
  <c r="H302" i="1"/>
  <c r="L302" i="1" s="1"/>
  <c r="M373" i="1"/>
  <c r="M375" i="1"/>
  <c r="M392" i="1"/>
  <c r="M394" i="1"/>
  <c r="M395" i="1"/>
  <c r="L12" i="1"/>
  <c r="M15" i="1"/>
  <c r="M17" i="1"/>
  <c r="M19" i="1"/>
  <c r="M21" i="1"/>
  <c r="M23" i="1"/>
  <c r="M25" i="1"/>
  <c r="I352" i="1"/>
  <c r="M352" i="1" s="1"/>
  <c r="L29" i="1"/>
  <c r="L31" i="1"/>
  <c r="L33" i="1"/>
  <c r="M47" i="1"/>
  <c r="M49" i="1"/>
  <c r="L53" i="1"/>
  <c r="L55" i="1"/>
  <c r="L57" i="1"/>
  <c r="L59" i="1"/>
  <c r="L61" i="1"/>
  <c r="L64" i="1"/>
  <c r="L67" i="1"/>
  <c r="H71" i="1"/>
  <c r="L71" i="1" s="1"/>
  <c r="L86" i="1"/>
  <c r="I100" i="1"/>
  <c r="I109" i="1" s="1"/>
  <c r="M109" i="1" s="1"/>
  <c r="M101" i="1"/>
  <c r="M104" i="1"/>
  <c r="M106" i="1"/>
  <c r="L123" i="1"/>
  <c r="L125" i="1"/>
  <c r="L127" i="1"/>
  <c r="L129" i="1"/>
  <c r="L131" i="1"/>
  <c r="L133" i="1"/>
  <c r="H137" i="1"/>
  <c r="L137" i="1" s="1"/>
  <c r="L138" i="1"/>
  <c r="L141" i="1"/>
  <c r="H145" i="1"/>
  <c r="L145" i="1" s="1"/>
  <c r="L158" i="1"/>
  <c r="L160" i="1"/>
  <c r="M162" i="1"/>
  <c r="M164" i="1"/>
  <c r="M166" i="1"/>
  <c r="M168" i="1"/>
  <c r="M170" i="1"/>
  <c r="I174" i="1"/>
  <c r="M174" i="1" s="1"/>
  <c r="M175" i="1"/>
  <c r="M177" i="1"/>
  <c r="M179" i="1"/>
  <c r="I182" i="1"/>
  <c r="M182" i="1" s="1"/>
  <c r="M232" i="1"/>
  <c r="M234" i="1"/>
  <c r="L238" i="1"/>
  <c r="L240" i="1"/>
  <c r="L242" i="1"/>
  <c r="L244" i="1"/>
  <c r="M251" i="1"/>
  <c r="M253" i="1"/>
  <c r="I302" i="1"/>
  <c r="M302" i="1" s="1"/>
  <c r="I388" i="1"/>
  <c r="M388" i="1" s="1"/>
  <c r="M389" i="1"/>
  <c r="H396" i="1"/>
  <c r="L396" i="1" s="1"/>
  <c r="C256" i="2"/>
  <c r="D256" i="2"/>
  <c r="M10" i="1"/>
  <c r="M12" i="1"/>
  <c r="M16" i="1"/>
  <c r="M18" i="1"/>
  <c r="M20" i="1"/>
  <c r="M22" i="1"/>
  <c r="M24" i="1"/>
  <c r="M29" i="1"/>
  <c r="M31" i="1"/>
  <c r="M33" i="1"/>
  <c r="M48" i="1"/>
  <c r="M52" i="1"/>
  <c r="L92" i="1"/>
  <c r="L166" i="1"/>
  <c r="L181" i="1"/>
  <c r="H322" i="1"/>
  <c r="L11" i="1"/>
  <c r="L13" i="1"/>
  <c r="L15" i="1"/>
  <c r="L17" i="1"/>
  <c r="L19" i="1"/>
  <c r="L21" i="1"/>
  <c r="H348" i="1"/>
  <c r="L23" i="1"/>
  <c r="L25" i="1"/>
  <c r="L27" i="1"/>
  <c r="L30" i="1"/>
  <c r="L32" i="1"/>
  <c r="H34" i="1"/>
  <c r="L47" i="1"/>
  <c r="L69" i="1"/>
  <c r="L135" i="1"/>
  <c r="L143" i="1"/>
  <c r="I34" i="1"/>
  <c r="M56" i="1"/>
  <c r="H10" i="1"/>
  <c r="H14" i="1"/>
  <c r="L14" i="1" s="1"/>
  <c r="M108" i="1"/>
  <c r="L108" i="1"/>
  <c r="L377" i="1"/>
  <c r="M135" i="1"/>
  <c r="M143" i="1"/>
  <c r="M172" i="1"/>
  <c r="M181" i="1"/>
  <c r="L232" i="1"/>
  <c r="L340" i="1"/>
  <c r="L344" i="1"/>
  <c r="L387" i="1"/>
  <c r="L394" i="1"/>
  <c r="L235" i="1"/>
  <c r="L236" i="1"/>
  <c r="L376" i="1"/>
  <c r="L246" i="1"/>
  <c r="L342" i="1"/>
  <c r="L346" i="1"/>
  <c r="L350" i="1"/>
  <c r="H372" i="1"/>
  <c r="L372" i="1" s="1"/>
  <c r="L373" i="1"/>
  <c r="M247" i="1"/>
  <c r="I298" i="1"/>
  <c r="M313" i="1"/>
  <c r="M245" i="1"/>
  <c r="D257" i="1"/>
  <c r="C257" i="1"/>
  <c r="C109" i="2" l="1"/>
  <c r="O109" i="2" s="1"/>
  <c r="O100" i="2"/>
  <c r="C63" i="2"/>
  <c r="O63" i="2" s="1"/>
  <c r="O47" i="2"/>
  <c r="I137" i="1"/>
  <c r="M137" i="1" s="1"/>
  <c r="M100" i="1"/>
  <c r="D327" i="2"/>
  <c r="P327" i="2" s="1"/>
  <c r="L88" i="1"/>
  <c r="I35" i="1"/>
  <c r="M35" i="1" s="1"/>
  <c r="H72" i="1"/>
  <c r="L72" i="1" s="1"/>
  <c r="C327" i="2"/>
  <c r="O327" i="2" s="1"/>
  <c r="C319" i="2"/>
  <c r="D319" i="2"/>
  <c r="H174" i="1"/>
  <c r="L174" i="1" s="1"/>
  <c r="H359" i="1"/>
  <c r="L359" i="1" s="1"/>
  <c r="I183" i="1"/>
  <c r="M183" i="1" s="1"/>
  <c r="I339" i="1"/>
  <c r="M339" i="1" s="1"/>
  <c r="L357" i="1"/>
  <c r="H335" i="1"/>
  <c r="L335" i="1" s="1"/>
  <c r="I314" i="1"/>
  <c r="M314" i="1" s="1"/>
  <c r="L348" i="1"/>
  <c r="I72" i="1"/>
  <c r="M72" i="1" s="1"/>
  <c r="I397" i="1"/>
  <c r="M397" i="1" s="1"/>
  <c r="H146" i="1"/>
  <c r="L146" i="1" s="1"/>
  <c r="H314" i="1"/>
  <c r="L314" i="1" s="1"/>
  <c r="I335" i="1"/>
  <c r="M63" i="1"/>
  <c r="I146" i="1"/>
  <c r="M146" i="1" s="1"/>
  <c r="L256" i="1"/>
  <c r="M256" i="1"/>
  <c r="H388" i="1"/>
  <c r="H397" i="1" s="1"/>
  <c r="L397" i="1" s="1"/>
  <c r="L100" i="1"/>
  <c r="H109" i="1"/>
  <c r="L109" i="1" s="1"/>
  <c r="I359" i="1"/>
  <c r="M359" i="1" s="1"/>
  <c r="H26" i="1"/>
  <c r="L26" i="1" s="1"/>
  <c r="L34" i="1"/>
  <c r="L322" i="1"/>
  <c r="H183" i="1"/>
  <c r="L183" i="1" s="1"/>
  <c r="M255" i="1"/>
  <c r="M34" i="1"/>
  <c r="L10" i="1"/>
  <c r="L358" i="2"/>
  <c r="M358" i="2"/>
  <c r="L359" i="2"/>
  <c r="M359" i="2"/>
  <c r="L360" i="2"/>
  <c r="M360" i="2"/>
  <c r="L361" i="2"/>
  <c r="M361" i="2"/>
  <c r="L362" i="2"/>
  <c r="M362" i="2"/>
  <c r="L363" i="2"/>
  <c r="M363" i="2"/>
  <c r="L364" i="2"/>
  <c r="M364" i="2"/>
  <c r="L365" i="2"/>
  <c r="M365" i="2"/>
  <c r="L341" i="2"/>
  <c r="M341" i="2"/>
  <c r="L342" i="2"/>
  <c r="M342" i="2"/>
  <c r="L343" i="2"/>
  <c r="M343" i="2"/>
  <c r="L344" i="2"/>
  <c r="M344" i="2"/>
  <c r="L345" i="2"/>
  <c r="M345" i="2"/>
  <c r="L346" i="2"/>
  <c r="M346" i="2"/>
  <c r="L347" i="2"/>
  <c r="M347" i="2"/>
  <c r="L348" i="2"/>
  <c r="M348" i="2"/>
  <c r="L349" i="2"/>
  <c r="M349" i="2"/>
  <c r="L350" i="2"/>
  <c r="M350" i="2"/>
  <c r="L351" i="2"/>
  <c r="M351" i="2"/>
  <c r="L352" i="2"/>
  <c r="M352" i="2"/>
  <c r="L353" i="2"/>
  <c r="M353" i="2"/>
  <c r="L354" i="2"/>
  <c r="M354" i="2"/>
  <c r="L355" i="2"/>
  <c r="M355" i="2"/>
  <c r="L356" i="2"/>
  <c r="M356" i="2"/>
  <c r="L357" i="2"/>
  <c r="M357" i="2"/>
  <c r="M340" i="2"/>
  <c r="F340" i="2" s="1"/>
  <c r="L340" i="2"/>
  <c r="E340" i="2" s="1"/>
  <c r="L304" i="2"/>
  <c r="M304" i="2"/>
  <c r="L305" i="2"/>
  <c r="M305" i="2"/>
  <c r="L306" i="2"/>
  <c r="M306" i="2"/>
  <c r="L307" i="2"/>
  <c r="M307" i="2"/>
  <c r="L308" i="2"/>
  <c r="M308" i="2"/>
  <c r="L309" i="2"/>
  <c r="M309" i="2"/>
  <c r="L310" i="2"/>
  <c r="M310" i="2"/>
  <c r="L311" i="2"/>
  <c r="M311" i="2"/>
  <c r="L312" i="2"/>
  <c r="M312" i="2"/>
  <c r="L313" i="2"/>
  <c r="M313" i="2"/>
  <c r="L314" i="2"/>
  <c r="M314" i="2"/>
  <c r="L315" i="2"/>
  <c r="M315" i="2"/>
  <c r="L316" i="2"/>
  <c r="M316" i="2"/>
  <c r="L317" i="2"/>
  <c r="M317" i="2"/>
  <c r="L318" i="2"/>
  <c r="M318" i="2"/>
  <c r="L319" i="2"/>
  <c r="E319" i="2" s="1"/>
  <c r="M319" i="2"/>
  <c r="L320" i="2"/>
  <c r="M320" i="2"/>
  <c r="L321" i="2"/>
  <c r="M321" i="2"/>
  <c r="L322" i="2"/>
  <c r="M322" i="2"/>
  <c r="L323" i="2"/>
  <c r="M323" i="2"/>
  <c r="L324" i="2"/>
  <c r="M324" i="2"/>
  <c r="L325" i="2"/>
  <c r="M325" i="2"/>
  <c r="L326" i="2"/>
  <c r="M326" i="2"/>
  <c r="L327" i="2"/>
  <c r="M327" i="2"/>
  <c r="L328" i="2"/>
  <c r="E328" i="2" s="1"/>
  <c r="M328" i="2"/>
  <c r="M303" i="2"/>
  <c r="F303" i="2" s="1"/>
  <c r="L303" i="2"/>
  <c r="E303" i="2" s="1"/>
  <c r="L213" i="2"/>
  <c r="M213" i="2"/>
  <c r="L214" i="2"/>
  <c r="M214" i="2"/>
  <c r="L215" i="2"/>
  <c r="M215" i="2"/>
  <c r="L216" i="2"/>
  <c r="M216" i="2"/>
  <c r="L217" i="2"/>
  <c r="M217" i="2"/>
  <c r="L218" i="2"/>
  <c r="M218" i="2"/>
  <c r="L219" i="2"/>
  <c r="M219" i="2"/>
  <c r="L220" i="2"/>
  <c r="M220" i="2"/>
  <c r="L196" i="2"/>
  <c r="M196" i="2"/>
  <c r="L197" i="2"/>
  <c r="M197" i="2"/>
  <c r="L198" i="2"/>
  <c r="M198" i="2"/>
  <c r="L199" i="2"/>
  <c r="M199" i="2"/>
  <c r="L200" i="2"/>
  <c r="M200" i="2"/>
  <c r="L201" i="2"/>
  <c r="M201" i="2"/>
  <c r="L202" i="2"/>
  <c r="M202" i="2"/>
  <c r="L203" i="2"/>
  <c r="M203" i="2"/>
  <c r="L204" i="2"/>
  <c r="M204" i="2"/>
  <c r="L205" i="2"/>
  <c r="M205" i="2"/>
  <c r="L206" i="2"/>
  <c r="M206" i="2"/>
  <c r="L207" i="2"/>
  <c r="M207" i="2"/>
  <c r="L208" i="2"/>
  <c r="M208" i="2"/>
  <c r="L209" i="2"/>
  <c r="M209" i="2"/>
  <c r="L210" i="2"/>
  <c r="M210" i="2"/>
  <c r="L211" i="2"/>
  <c r="M211" i="2"/>
  <c r="L212" i="2"/>
  <c r="M212" i="2"/>
  <c r="M195" i="2"/>
  <c r="F195" i="2" s="1"/>
  <c r="L195" i="2"/>
  <c r="E195" i="2" s="1"/>
  <c r="L179" i="2"/>
  <c r="M179" i="2"/>
  <c r="L180" i="2"/>
  <c r="M180" i="2"/>
  <c r="L181" i="2"/>
  <c r="M181" i="2"/>
  <c r="L182" i="2"/>
  <c r="M182" i="2"/>
  <c r="L183" i="2"/>
  <c r="M183" i="2"/>
  <c r="L176" i="2"/>
  <c r="M176" i="2"/>
  <c r="L177" i="2"/>
  <c r="M177" i="2"/>
  <c r="L178" i="2"/>
  <c r="M178" i="2"/>
  <c r="L159" i="2"/>
  <c r="M159" i="2"/>
  <c r="L160" i="2"/>
  <c r="M160" i="2"/>
  <c r="L161" i="2"/>
  <c r="M161" i="2"/>
  <c r="L162" i="2"/>
  <c r="M162" i="2"/>
  <c r="L163" i="2"/>
  <c r="M163" i="2"/>
  <c r="L164" i="2"/>
  <c r="M164" i="2"/>
  <c r="L165" i="2"/>
  <c r="M165" i="2"/>
  <c r="L166" i="2"/>
  <c r="M166" i="2"/>
  <c r="L167" i="2"/>
  <c r="M167" i="2"/>
  <c r="L168" i="2"/>
  <c r="M168" i="2"/>
  <c r="L169" i="2"/>
  <c r="M169" i="2"/>
  <c r="L170" i="2"/>
  <c r="M170" i="2"/>
  <c r="L171" i="2"/>
  <c r="M171" i="2"/>
  <c r="L172" i="2"/>
  <c r="M172" i="2"/>
  <c r="L173" i="2"/>
  <c r="M173" i="2"/>
  <c r="L174" i="2"/>
  <c r="M174" i="2"/>
  <c r="L175" i="2"/>
  <c r="M175" i="2"/>
  <c r="M158" i="2"/>
  <c r="F158" i="2" s="1"/>
  <c r="L158" i="2"/>
  <c r="E158" i="2" s="1"/>
  <c r="L141" i="2"/>
  <c r="M141" i="2"/>
  <c r="L142" i="2"/>
  <c r="M142" i="2"/>
  <c r="L143" i="2"/>
  <c r="M143" i="2"/>
  <c r="L144" i="2"/>
  <c r="M144" i="2"/>
  <c r="L145" i="2"/>
  <c r="M145" i="2"/>
  <c r="L146" i="2"/>
  <c r="M146" i="2"/>
  <c r="M140" i="2"/>
  <c r="L140" i="2"/>
  <c r="L122" i="2"/>
  <c r="M122" i="2"/>
  <c r="L123" i="2"/>
  <c r="M123" i="2"/>
  <c r="L124" i="2"/>
  <c r="M124" i="2"/>
  <c r="L125" i="2"/>
  <c r="M125" i="2"/>
  <c r="L126" i="2"/>
  <c r="M126" i="2"/>
  <c r="L127" i="2"/>
  <c r="M127" i="2"/>
  <c r="L128" i="2"/>
  <c r="M128" i="2"/>
  <c r="L129" i="2"/>
  <c r="M129" i="2"/>
  <c r="L130" i="2"/>
  <c r="M130" i="2"/>
  <c r="L131" i="2"/>
  <c r="M131" i="2"/>
  <c r="L132" i="2"/>
  <c r="M132" i="2"/>
  <c r="L133" i="2"/>
  <c r="M133" i="2"/>
  <c r="L134" i="2"/>
  <c r="M134" i="2"/>
  <c r="L135" i="2"/>
  <c r="M135" i="2"/>
  <c r="L136" i="2"/>
  <c r="M136" i="2"/>
  <c r="L137" i="2"/>
  <c r="M137" i="2"/>
  <c r="L138" i="2"/>
  <c r="M138" i="2"/>
  <c r="M121" i="2"/>
  <c r="F121" i="2" s="1"/>
  <c r="L121" i="2"/>
  <c r="E121" i="2" s="1"/>
  <c r="L103" i="2"/>
  <c r="M103" i="2"/>
  <c r="L104" i="2"/>
  <c r="M104" i="2"/>
  <c r="L105" i="2"/>
  <c r="M105" i="2"/>
  <c r="L106" i="2"/>
  <c r="M106" i="2"/>
  <c r="L107" i="2"/>
  <c r="M107" i="2"/>
  <c r="L108" i="2"/>
  <c r="M108" i="2"/>
  <c r="L109" i="2"/>
  <c r="E109" i="2" s="1"/>
  <c r="M109" i="2"/>
  <c r="L85" i="2"/>
  <c r="E85" i="2" s="1"/>
  <c r="M85" i="2"/>
  <c r="L86" i="2"/>
  <c r="M86" i="2"/>
  <c r="L87" i="2"/>
  <c r="M87" i="2"/>
  <c r="L88" i="2"/>
  <c r="M88" i="2"/>
  <c r="L89" i="2"/>
  <c r="M89" i="2"/>
  <c r="L90" i="2"/>
  <c r="M90" i="2"/>
  <c r="L91" i="2"/>
  <c r="M91" i="2"/>
  <c r="L92" i="2"/>
  <c r="M92" i="2"/>
  <c r="L93" i="2"/>
  <c r="M93" i="2"/>
  <c r="L94" i="2"/>
  <c r="M94" i="2"/>
  <c r="L95" i="2"/>
  <c r="M95" i="2"/>
  <c r="L96" i="2"/>
  <c r="M96" i="2"/>
  <c r="L97" i="2"/>
  <c r="M97" i="2"/>
  <c r="L98" i="2"/>
  <c r="M98" i="2"/>
  <c r="L99" i="2"/>
  <c r="M99" i="2"/>
  <c r="L100" i="2"/>
  <c r="E100" i="2" s="1"/>
  <c r="M100" i="2"/>
  <c r="L101" i="2"/>
  <c r="M101" i="2"/>
  <c r="M84" i="2"/>
  <c r="F84" i="2" s="1"/>
  <c r="L84" i="2"/>
  <c r="E84" i="2" s="1"/>
  <c r="L67" i="2"/>
  <c r="M67" i="2"/>
  <c r="L68" i="2"/>
  <c r="M68" i="2"/>
  <c r="L69" i="2"/>
  <c r="M69" i="2"/>
  <c r="L70" i="2"/>
  <c r="M70" i="2"/>
  <c r="L71" i="2"/>
  <c r="M71" i="2"/>
  <c r="L72" i="2"/>
  <c r="E72" i="2" s="1"/>
  <c r="M72" i="2"/>
  <c r="M66" i="2"/>
  <c r="L66" i="2"/>
  <c r="L48" i="2"/>
  <c r="E48" i="2" s="1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E63" i="2" s="1"/>
  <c r="M63" i="2"/>
  <c r="L64" i="2"/>
  <c r="M64" i="2"/>
  <c r="M47" i="2"/>
  <c r="F47" i="2" s="1"/>
  <c r="L47" i="2"/>
  <c r="E47" i="2" s="1"/>
  <c r="L11" i="2"/>
  <c r="E11" i="2" s="1"/>
  <c r="M11" i="2"/>
  <c r="F11" i="2" s="1"/>
  <c r="L12" i="2"/>
  <c r="E12" i="2" s="1"/>
  <c r="M12" i="2"/>
  <c r="F12" i="2" s="1"/>
  <c r="L13" i="2"/>
  <c r="E13" i="2" s="1"/>
  <c r="M13" i="2"/>
  <c r="F13" i="2" s="1"/>
  <c r="L14" i="2"/>
  <c r="E14" i="2" s="1"/>
  <c r="M14" i="2"/>
  <c r="F14" i="2" s="1"/>
  <c r="L15" i="2"/>
  <c r="E15" i="2" s="1"/>
  <c r="M15" i="2"/>
  <c r="F15" i="2" s="1"/>
  <c r="L16" i="2"/>
  <c r="E16" i="2" s="1"/>
  <c r="M16" i="2"/>
  <c r="F16" i="2" s="1"/>
  <c r="L17" i="2"/>
  <c r="E17" i="2" s="1"/>
  <c r="M17" i="2"/>
  <c r="F17" i="2" s="1"/>
  <c r="L18" i="2"/>
  <c r="E18" i="2" s="1"/>
  <c r="M18" i="2"/>
  <c r="F18" i="2" s="1"/>
  <c r="L19" i="2"/>
  <c r="E19" i="2" s="1"/>
  <c r="M19" i="2"/>
  <c r="F19" i="2" s="1"/>
  <c r="L20" i="2"/>
  <c r="E20" i="2" s="1"/>
  <c r="M20" i="2"/>
  <c r="F20" i="2" s="1"/>
  <c r="L21" i="2"/>
  <c r="E21" i="2" s="1"/>
  <c r="M21" i="2"/>
  <c r="F21" i="2" s="1"/>
  <c r="L22" i="2"/>
  <c r="E22" i="2" s="1"/>
  <c r="M22" i="2"/>
  <c r="F22" i="2" s="1"/>
  <c r="L23" i="2"/>
  <c r="E23" i="2" s="1"/>
  <c r="M23" i="2"/>
  <c r="F23" i="2" s="1"/>
  <c r="L24" i="2"/>
  <c r="E24" i="2" s="1"/>
  <c r="M24" i="2"/>
  <c r="F24" i="2" s="1"/>
  <c r="L25" i="2"/>
  <c r="E25" i="2" s="1"/>
  <c r="M25" i="2"/>
  <c r="F25" i="2" s="1"/>
  <c r="L26" i="2"/>
  <c r="E26" i="2" s="1"/>
  <c r="M26" i="2"/>
  <c r="F26" i="2" s="1"/>
  <c r="L27" i="2"/>
  <c r="E27" i="2" s="1"/>
  <c r="M27" i="2"/>
  <c r="F27" i="2" s="1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E35" i="2" s="1"/>
  <c r="M35" i="2"/>
  <c r="M10" i="2"/>
  <c r="L10" i="2"/>
  <c r="E10" i="2" s="1"/>
  <c r="C72" i="2" l="1"/>
  <c r="O72" i="2" s="1"/>
  <c r="C328" i="2"/>
  <c r="O328" i="2" s="1"/>
  <c r="O319" i="2"/>
  <c r="D328" i="2"/>
  <c r="P328" i="2" s="1"/>
  <c r="P319" i="2"/>
  <c r="I351" i="1"/>
  <c r="M351" i="1" s="1"/>
  <c r="I323" i="1"/>
  <c r="M323" i="1" s="1"/>
  <c r="H323" i="1"/>
  <c r="L323" i="1" s="1"/>
  <c r="H351" i="1"/>
  <c r="H35" i="1"/>
  <c r="L35" i="1" s="1"/>
  <c r="M335" i="1"/>
  <c r="L247" i="1"/>
  <c r="L388" i="1"/>
  <c r="I360" i="1"/>
  <c r="M360" i="1" s="1"/>
  <c r="E337" i="2"/>
  <c r="A332" i="2"/>
  <c r="F330" i="2"/>
  <c r="E300" i="2"/>
  <c r="E192" i="2"/>
  <c r="A187" i="2"/>
  <c r="F185" i="2"/>
  <c r="E155" i="2"/>
  <c r="A150" i="2"/>
  <c r="F148" i="2"/>
  <c r="E118" i="2"/>
  <c r="A113" i="2"/>
  <c r="F111" i="2"/>
  <c r="E81" i="2"/>
  <c r="A76" i="2"/>
  <c r="F74" i="2"/>
  <c r="D33" i="2"/>
  <c r="C33" i="2"/>
  <c r="D32" i="2"/>
  <c r="C32" i="2"/>
  <c r="D31" i="2"/>
  <c r="P31" i="2" s="1"/>
  <c r="C31" i="2"/>
  <c r="O31" i="2" s="1"/>
  <c r="D30" i="2"/>
  <c r="P30" i="2" s="1"/>
  <c r="C30" i="2"/>
  <c r="O30" i="2" s="1"/>
  <c r="C29" i="2"/>
  <c r="O29" i="2" s="1"/>
  <c r="D27" i="2"/>
  <c r="P27" i="2" s="1"/>
  <c r="C27" i="2"/>
  <c r="O27" i="2" s="1"/>
  <c r="D25" i="2"/>
  <c r="P25" i="2" s="1"/>
  <c r="D24" i="2"/>
  <c r="C24" i="2"/>
  <c r="D23" i="2"/>
  <c r="C23" i="2"/>
  <c r="D22" i="2"/>
  <c r="D21" i="2"/>
  <c r="C21" i="2"/>
  <c r="D20" i="2"/>
  <c r="C20" i="2"/>
  <c r="D19" i="2"/>
  <c r="D18" i="2"/>
  <c r="C18" i="2"/>
  <c r="D17" i="2"/>
  <c r="C17" i="2"/>
  <c r="D16" i="2"/>
  <c r="C16" i="2"/>
  <c r="C15" i="2"/>
  <c r="D13" i="2"/>
  <c r="C13" i="2"/>
  <c r="D12" i="2"/>
  <c r="C12" i="2"/>
  <c r="E44" i="2"/>
  <c r="A39" i="2"/>
  <c r="F37" i="2"/>
  <c r="C25" i="2"/>
  <c r="O25" i="2" s="1"/>
  <c r="C22" i="2"/>
  <c r="C19" i="2"/>
  <c r="C11" i="2"/>
  <c r="O11" i="2" s="1"/>
  <c r="A328" i="1"/>
  <c r="A187" i="1"/>
  <c r="A150" i="1"/>
  <c r="A113" i="1"/>
  <c r="A76" i="1"/>
  <c r="A39" i="1"/>
  <c r="L351" i="1" l="1"/>
  <c r="H360" i="1"/>
  <c r="L360" i="1" s="1"/>
  <c r="D29" i="2"/>
  <c r="C10" i="2"/>
  <c r="O10" i="2" s="1"/>
  <c r="C14" i="2"/>
  <c r="C34" i="2"/>
  <c r="O34" i="2" s="1"/>
  <c r="D11" i="2"/>
  <c r="D10" i="2" s="1"/>
  <c r="D15" i="2"/>
  <c r="D14" i="2" s="1"/>
  <c r="D34" i="2" l="1"/>
  <c r="P34" i="2" s="1"/>
  <c r="P29" i="2"/>
  <c r="D26" i="2"/>
  <c r="C26" i="2"/>
  <c r="C35" i="2" l="1"/>
  <c r="O35" i="2" s="1"/>
  <c r="O26" i="2"/>
  <c r="D35" i="2"/>
  <c r="P35" i="2" s="1"/>
  <c r="P26" i="2"/>
</calcChain>
</file>

<file path=xl/sharedStrings.xml><?xml version="1.0" encoding="utf-8"?>
<sst xmlns="http://schemas.openxmlformats.org/spreadsheetml/2006/main" count="1220" uniqueCount="71">
  <si>
    <t>SLBC Maharashtra - Convener : Bank of Maharashtra</t>
  </si>
  <si>
    <t>LBS- MIS-II</t>
  </si>
  <si>
    <t>Name of the State - Maharashtra</t>
  </si>
  <si>
    <t>No. in actuals , Amount in Lakhs</t>
  </si>
  <si>
    <t xml:space="preserve">Sr. No </t>
  </si>
  <si>
    <t>Sub-Sector</t>
  </si>
  <si>
    <t>Disb up to end of Current Qtr</t>
  </si>
  <si>
    <t>OS as at the end of Current Qtr</t>
  </si>
  <si>
    <t xml:space="preserve">Number </t>
  </si>
  <si>
    <t>Amount</t>
  </si>
  <si>
    <t>Priority Sector</t>
  </si>
  <si>
    <t>1A</t>
  </si>
  <si>
    <t>Agriculture = 1A(i) + 1A(ii) + 1A(iii)</t>
  </si>
  <si>
    <t>1A(i)</t>
  </si>
  <si>
    <t>Farm Credit</t>
  </si>
  <si>
    <t>1A(ii)</t>
  </si>
  <si>
    <t>Agriculture Infrastructure</t>
  </si>
  <si>
    <t>1A(iii)</t>
  </si>
  <si>
    <t>Ancilliary Activities</t>
  </si>
  <si>
    <t>1B</t>
  </si>
  <si>
    <t>MSME = 1B(i) + 1B(ii) + 1B(iii) + 1B(iv)+1B(v)</t>
  </si>
  <si>
    <t>1B(i)</t>
  </si>
  <si>
    <t>Micro Enterprises (Manu + Service)</t>
  </si>
  <si>
    <t>1B(ii)</t>
  </si>
  <si>
    <t>Small Enterprises (Manu + Service)</t>
  </si>
  <si>
    <t>1B(Iii)</t>
  </si>
  <si>
    <t>Medium Enterprises (Manu + Service)</t>
  </si>
  <si>
    <t>1B(iv)</t>
  </si>
  <si>
    <t>Khadi &amp; Village Industries</t>
  </si>
  <si>
    <t>1B(v)</t>
  </si>
  <si>
    <t>Others under MSMEs</t>
  </si>
  <si>
    <t>1C</t>
  </si>
  <si>
    <t>Export Credit</t>
  </si>
  <si>
    <t>1D</t>
  </si>
  <si>
    <t>Education</t>
  </si>
  <si>
    <t>1E</t>
  </si>
  <si>
    <t>Housing</t>
  </si>
  <si>
    <t>1F</t>
  </si>
  <si>
    <t>Social Infrastructure</t>
  </si>
  <si>
    <t>1G</t>
  </si>
  <si>
    <t>Renewable Energy</t>
  </si>
  <si>
    <t>1H</t>
  </si>
  <si>
    <t>Others</t>
  </si>
  <si>
    <t>Sub Total = 1A+1B+1C+1D+1E+1F+1G+1H</t>
  </si>
  <si>
    <t>Loans to Weaker Sections Under Priority Sector</t>
  </si>
  <si>
    <t>Non Priority Sector</t>
  </si>
  <si>
    <t>4A</t>
  </si>
  <si>
    <t>Agriculture</t>
  </si>
  <si>
    <t>4B</t>
  </si>
  <si>
    <t>4C</t>
  </si>
  <si>
    <t>4D</t>
  </si>
  <si>
    <t>Personal Loans Under Non Priority Sector</t>
  </si>
  <si>
    <t>4E</t>
  </si>
  <si>
    <t>Sub Total = 4A+4B+4C+4D+4E</t>
  </si>
  <si>
    <t>Total 2 + 5</t>
  </si>
  <si>
    <t>1.  Public Sector Banks</t>
  </si>
  <si>
    <t>2.  Private Sector Banks</t>
  </si>
  <si>
    <t>3.  Small Finance Banks</t>
  </si>
  <si>
    <t>4.  Wholly Owned Subsidiaries of Foreign Banks</t>
  </si>
  <si>
    <t>5.  Gramin Banks</t>
  </si>
  <si>
    <t>LBS- MIS-III</t>
  </si>
  <si>
    <t>Yearly Targets under ACP</t>
  </si>
  <si>
    <t>Statement showing Disbursements and Outstanding  for the quarter ended 30.06.2021</t>
  </si>
  <si>
    <t>6.  Payments Banks</t>
  </si>
  <si>
    <t>7.  Other Banks</t>
  </si>
  <si>
    <t>Statement Showing Achievements vis-à-vis Targets for the Quarter Ended 30.06.2021</t>
  </si>
  <si>
    <t>% Achmnt up to 30.06.2021</t>
  </si>
  <si>
    <t>Achmnt up to 30.06.2021</t>
  </si>
  <si>
    <t>6.  Payment Banks</t>
  </si>
  <si>
    <t xml:space="preserve">9.  Cooperative Banks (MS Coop / DCCBs) </t>
  </si>
  <si>
    <t xml:space="preserve">8.  Scheduled Commercial Banks (1+2+3+4+5+6+7)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</si>
</sst>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2" borderId="0" xfId="1" applyFont="1" applyFill="1" applyAlignment="1" applyProtection="1">
      <alignment vertical="center"/>
      <protection hidden="1"/>
    </xf>
    <xf numFmtId="0" fontId="3" fillId="2" borderId="0" xfId="1" applyFont="1" applyFill="1" applyAlignment="1" applyProtection="1">
      <alignment vertical="center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vertical="center"/>
      <protection hidden="1"/>
    </xf>
    <xf numFmtId="0" fontId="4" fillId="0" borderId="0" xfId="1" applyFont="1" applyFill="1" applyAlignment="1" applyProtection="1">
      <alignment vertical="center"/>
      <protection hidden="1"/>
    </xf>
    <xf numFmtId="0" fontId="3" fillId="0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5" fillId="0" borderId="3" xfId="1" applyFont="1" applyFill="1" applyBorder="1" applyAlignment="1" applyProtection="1">
      <alignment horizontal="center" vertical="center"/>
      <protection hidden="1"/>
    </xf>
    <xf numFmtId="0" fontId="2" fillId="0" borderId="3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1" fontId="3" fillId="3" borderId="3" xfId="1" applyNumberFormat="1" applyFont="1" applyFill="1" applyBorder="1" applyAlignment="1" applyProtection="1">
      <alignment horizontal="right" vertical="center"/>
      <protection hidden="1"/>
    </xf>
    <xf numFmtId="1" fontId="3" fillId="3" borderId="3" xfId="1" applyNumberFormat="1" applyFont="1" applyFill="1" applyBorder="1" applyAlignment="1" applyProtection="1">
      <alignment horizontal="center" vertical="center"/>
      <protection hidden="1"/>
    </xf>
    <xf numFmtId="1" fontId="2" fillId="0" borderId="3" xfId="1" applyNumberFormat="1" applyFont="1" applyFill="1" applyBorder="1" applyAlignment="1" applyProtection="1">
      <alignment vertical="center"/>
      <protection hidden="1"/>
    </xf>
    <xf numFmtId="1" fontId="4" fillId="0" borderId="0" xfId="1" applyNumberFormat="1" applyFont="1" applyFill="1" applyAlignment="1" applyProtection="1">
      <alignment vertical="center"/>
      <protection hidden="1"/>
    </xf>
    <xf numFmtId="1" fontId="3" fillId="0" borderId="0" xfId="1" applyNumberFormat="1" applyFont="1" applyFill="1" applyAlignment="1" applyProtection="1">
      <alignment vertical="center"/>
      <protection hidden="1"/>
    </xf>
    <xf numFmtId="0" fontId="3" fillId="3" borderId="3" xfId="1" applyFont="1" applyFill="1" applyBorder="1" applyAlignment="1" applyProtection="1">
      <alignment horizontal="center" vertical="center"/>
      <protection hidden="1"/>
    </xf>
    <xf numFmtId="0" fontId="3" fillId="3" borderId="3" xfId="1" applyFont="1" applyFill="1" applyBorder="1" applyAlignment="1" applyProtection="1">
      <alignment vertical="center"/>
      <protection hidden="1"/>
    </xf>
    <xf numFmtId="1" fontId="3" fillId="0" borderId="3" xfId="1" applyNumberFormat="1" applyFont="1" applyFill="1" applyBorder="1" applyAlignment="1" applyProtection="1">
      <alignment horizontal="right" vertical="center"/>
      <protection hidden="1"/>
    </xf>
    <xf numFmtId="0" fontId="2" fillId="3" borderId="3" xfId="1" applyFont="1" applyFill="1" applyBorder="1" applyAlignment="1" applyProtection="1">
      <alignment vertical="center" wrapText="1"/>
      <protection hidden="1"/>
    </xf>
    <xf numFmtId="1" fontId="2" fillId="0" borderId="3" xfId="1" applyNumberFormat="1" applyFont="1" applyFill="1" applyBorder="1" applyAlignment="1" applyProtection="1">
      <alignment horizontal="right" vertical="center"/>
      <protection hidden="1"/>
    </xf>
    <xf numFmtId="1" fontId="3" fillId="3" borderId="0" xfId="1" applyNumberFormat="1" applyFont="1" applyFill="1" applyAlignment="1" applyProtection="1">
      <alignment vertical="center"/>
      <protection hidden="1"/>
    </xf>
    <xf numFmtId="0" fontId="2" fillId="3" borderId="5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1" fontId="3" fillId="0" borderId="3" xfId="1" applyNumberFormat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 wrapText="1"/>
      <protection hidden="1"/>
    </xf>
    <xf numFmtId="0" fontId="2" fillId="3" borderId="0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Border="1" applyAlignment="1" applyProtection="1">
      <alignment horizontal="left" vertical="center"/>
      <protection hidden="1"/>
    </xf>
    <xf numFmtId="1" fontId="2" fillId="3" borderId="0" xfId="1" applyNumberFormat="1" applyFont="1" applyFill="1" applyBorder="1" applyAlignment="1" applyProtection="1">
      <alignment vertical="center"/>
      <protection hidden="1"/>
    </xf>
    <xf numFmtId="0" fontId="3" fillId="3" borderId="0" xfId="1" applyFont="1" applyFill="1" applyAlignment="1" applyProtection="1">
      <alignment vertical="center" wrapText="1"/>
      <protection hidden="1"/>
    </xf>
    <xf numFmtId="0" fontId="4" fillId="0" borderId="0" xfId="1" applyFont="1" applyFill="1" applyAlignment="1" applyProtection="1">
      <alignment vertical="center" wrapText="1"/>
      <protection hidden="1"/>
    </xf>
    <xf numFmtId="1" fontId="4" fillId="0" borderId="0" xfId="1" applyNumberFormat="1" applyFont="1" applyFill="1" applyAlignment="1" applyProtection="1">
      <alignment vertical="center" wrapText="1"/>
      <protection hidden="1"/>
    </xf>
    <xf numFmtId="0" fontId="3" fillId="0" borderId="0" xfId="1" applyFont="1" applyFill="1" applyAlignment="1" applyProtection="1">
      <alignment vertical="center" wrapText="1"/>
      <protection hidden="1"/>
    </xf>
    <xf numFmtId="1" fontId="2" fillId="0" borderId="0" xfId="1" applyNumberFormat="1" applyFont="1" applyFill="1" applyBorder="1" applyAlignment="1" applyProtection="1">
      <alignment vertical="center"/>
      <protection hidden="1"/>
    </xf>
    <xf numFmtId="1" fontId="2" fillId="3" borderId="3" xfId="1" applyNumberFormat="1" applyFont="1" applyFill="1" applyBorder="1" applyAlignment="1" applyProtection="1">
      <alignment vertical="center"/>
      <protection hidden="1"/>
    </xf>
    <xf numFmtId="1" fontId="3" fillId="3" borderId="3" xfId="1" applyNumberFormat="1" applyFont="1" applyFill="1" applyBorder="1" applyAlignment="1" applyProtection="1">
      <alignment vertical="center"/>
      <protection hidden="1"/>
    </xf>
    <xf numFmtId="1" fontId="3" fillId="0" borderId="0" xfId="1" applyNumberFormat="1" applyFont="1" applyFill="1" applyAlignment="1" applyProtection="1">
      <alignment vertical="center" wrapText="1"/>
      <protection hidden="1"/>
    </xf>
    <xf numFmtId="2" fontId="3" fillId="0" borderId="0" xfId="1" applyNumberFormat="1" applyFont="1" applyFill="1" applyAlignment="1" applyProtection="1">
      <alignment vertical="center"/>
      <protection hidden="1"/>
    </xf>
    <xf numFmtId="1" fontId="2" fillId="3" borderId="3" xfId="1" applyNumberFormat="1" applyFont="1" applyFill="1" applyBorder="1" applyAlignment="1" applyProtection="1">
      <alignment horizontal="right" vertical="center"/>
      <protection hidden="1"/>
    </xf>
    <xf numFmtId="1" fontId="3" fillId="0" borderId="3" xfId="1" applyNumberFormat="1" applyFont="1" applyFill="1" applyBorder="1" applyAlignment="1" applyProtection="1">
      <alignment horizontal="center" vertical="center"/>
      <protection hidden="1"/>
    </xf>
    <xf numFmtId="0" fontId="2" fillId="4" borderId="6" xfId="1" applyFont="1" applyFill="1" applyBorder="1" applyAlignment="1" applyProtection="1">
      <alignment horizontal="center" vertical="center" wrapText="1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4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 wrapText="1"/>
      <protection hidden="1"/>
    </xf>
    <xf numFmtId="0" fontId="5" fillId="0" borderId="3" xfId="1" applyFont="1" applyFill="1" applyBorder="1" applyAlignment="1" applyProtection="1">
      <alignment horizontal="center" vertical="center"/>
      <protection hidden="1"/>
    </xf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3" borderId="7" xfId="1" applyFont="1" applyFill="1" applyBorder="1" applyAlignment="1" applyProtection="1">
      <alignment horizontal="center" vertical="center" wrapText="1"/>
      <protection hidden="1"/>
    </xf>
    <xf numFmtId="0" fontId="2" fillId="3" borderId="5" xfId="1" applyFont="1" applyFill="1" applyBorder="1" applyAlignment="1" applyProtection="1">
      <alignment horizontal="center" vertical="center" wrapText="1"/>
      <protection hidden="1"/>
    </xf>
    <xf numFmtId="0" fontId="2" fillId="4" borderId="0" xfId="1" applyFont="1" applyFill="1" applyAlignment="1" applyProtection="1">
      <alignment horizontal="center" vertical="center" wrapText="1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7" xfId="1" applyFont="1" applyFill="1" applyBorder="1" applyAlignment="1" applyProtection="1">
      <alignment horizontal="center" vertical="center" shrinkToFit="1"/>
      <protection hidden="1"/>
    </xf>
    <xf numFmtId="0" fontId="2" fillId="3" borderId="5" xfId="1" applyFont="1" applyFill="1" applyBorder="1" applyAlignment="1" applyProtection="1">
      <alignment horizontal="center" vertical="center" shrinkToFit="1"/>
      <protection hidden="1"/>
    </xf>
    <xf numFmtId="0" fontId="2" fillId="0" borderId="3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_MIS I Submitted to RBI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D%20Backup/SLBC/ACP/ACP%202021-22/Maharashtra%20State%20Annual%20Credit%20Plan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IS%20II%20Disbursement%20June%202021_work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 Wise"/>
      <sheetName val="Bank wise"/>
      <sheetName val="Crop Loan"/>
      <sheetName val="A Nagar"/>
      <sheetName val="AKOLA"/>
      <sheetName val="AMARAVATI"/>
      <sheetName val="AURANGABAD"/>
      <sheetName val="BEED"/>
      <sheetName val="BHANDARA"/>
      <sheetName val="BULDHANA"/>
      <sheetName val="CHANDRAPUR"/>
      <sheetName val="DHULE"/>
      <sheetName val="GADCHIROLI"/>
      <sheetName val="GONDIA"/>
      <sheetName val="HINGOLI"/>
      <sheetName val="JALGAON"/>
      <sheetName val="JALNA"/>
      <sheetName val="KOLHAPUR"/>
      <sheetName val="LATUR"/>
      <sheetName val="MUMBAI CITY"/>
      <sheetName val="MUMBAI SUBURB"/>
      <sheetName val="NAGPUR"/>
      <sheetName val="NANDED"/>
      <sheetName val="NANDURBAR"/>
      <sheetName val="NASHIK"/>
      <sheetName val="OSMANABAD"/>
      <sheetName val="PALGHAR"/>
      <sheetName val="PARBHANI"/>
      <sheetName val="PUNE"/>
      <sheetName val="RAIGAD"/>
      <sheetName val="RATNAGIRI"/>
      <sheetName val="SANGLI"/>
      <sheetName val="SATARA"/>
      <sheetName val="SINDHUDURG"/>
      <sheetName val="SOLAPUR"/>
      <sheetName val="THANE"/>
      <sheetName val="WARDHA"/>
      <sheetName val="WASHIM"/>
      <sheetName val="YAVATMAL"/>
    </sheetNames>
    <sheetDataSet>
      <sheetData sheetId="0"/>
      <sheetData sheetId="1">
        <row r="23">
          <cell r="E23">
            <v>4146562.2</v>
          </cell>
          <cell r="F23">
            <v>4229284.6215877943</v>
          </cell>
          <cell r="Q23">
            <v>209186</v>
          </cell>
          <cell r="R23">
            <v>333067.65638746042</v>
          </cell>
          <cell r="S23">
            <v>98414</v>
          </cell>
          <cell r="T23">
            <v>604890.35327669349</v>
          </cell>
          <cell r="W23">
            <v>322753</v>
          </cell>
          <cell r="X23">
            <v>3515627.4499999997</v>
          </cell>
          <cell r="Y23">
            <v>441644</v>
          </cell>
          <cell r="Z23">
            <v>6684079.0800000001</v>
          </cell>
          <cell r="AA23">
            <v>109142</v>
          </cell>
          <cell r="AB23">
            <v>2239037.37</v>
          </cell>
          <cell r="AC23">
            <v>83301</v>
          </cell>
          <cell r="AD23">
            <v>403431.7900000001</v>
          </cell>
          <cell r="AE23">
            <v>148562</v>
          </cell>
          <cell r="AF23">
            <v>1318778.6599999997</v>
          </cell>
          <cell r="AG23">
            <v>65415</v>
          </cell>
          <cell r="AH23">
            <v>851198.29</v>
          </cell>
          <cell r="AI23">
            <v>158402</v>
          </cell>
          <cell r="AJ23">
            <v>366604.82</v>
          </cell>
          <cell r="AK23">
            <v>260799</v>
          </cell>
          <cell r="AL23">
            <v>3171354.5400000005</v>
          </cell>
          <cell r="AM23">
            <v>72051</v>
          </cell>
          <cell r="AN23">
            <v>127964.51000000002</v>
          </cell>
          <cell r="AO23">
            <v>87004</v>
          </cell>
          <cell r="AP23">
            <v>452972.58000000007</v>
          </cell>
          <cell r="AQ23">
            <v>403819</v>
          </cell>
          <cell r="AR23">
            <v>757816.84000000008</v>
          </cell>
          <cell r="AU23">
            <v>929882</v>
          </cell>
          <cell r="AV23">
            <v>3724782.08</v>
          </cell>
          <cell r="AW23">
            <v>1387</v>
          </cell>
          <cell r="AX23">
            <v>94791.360000000001</v>
          </cell>
          <cell r="AY23">
            <v>9212</v>
          </cell>
          <cell r="AZ23">
            <v>126230.69000000002</v>
          </cell>
          <cell r="BA23">
            <v>251124</v>
          </cell>
          <cell r="BB23">
            <v>8397739.9600000028</v>
          </cell>
          <cell r="BC23">
            <v>70640</v>
          </cell>
          <cell r="BD23">
            <v>3133474.7300000004</v>
          </cell>
          <cell r="BE23">
            <v>588674</v>
          </cell>
          <cell r="BF23">
            <v>49898365.640000001</v>
          </cell>
        </row>
        <row r="38">
          <cell r="E38">
            <v>1120705.3999999999</v>
          </cell>
          <cell r="F38">
            <v>3033251.2543192809</v>
          </cell>
          <cell r="Q38">
            <v>132399</v>
          </cell>
          <cell r="R38">
            <v>185205.21872175229</v>
          </cell>
          <cell r="S38">
            <v>32975</v>
          </cell>
          <cell r="T38">
            <v>485592.0522391058</v>
          </cell>
          <cell r="W38">
            <v>265472</v>
          </cell>
          <cell r="X38">
            <v>2746549.1199999996</v>
          </cell>
          <cell r="Y38">
            <v>170448</v>
          </cell>
          <cell r="Z38">
            <v>4145760.4300000006</v>
          </cell>
          <cell r="AA38">
            <v>84232</v>
          </cell>
          <cell r="AB38">
            <v>2017543.1099999999</v>
          </cell>
          <cell r="AC38">
            <v>36568</v>
          </cell>
          <cell r="AD38">
            <v>268003.68999999994</v>
          </cell>
          <cell r="AE38">
            <v>67750</v>
          </cell>
          <cell r="AF38">
            <v>764049.66</v>
          </cell>
          <cell r="AG38">
            <v>24077</v>
          </cell>
          <cell r="AH38">
            <v>132610.94999999998</v>
          </cell>
          <cell r="AI38">
            <v>46567</v>
          </cell>
          <cell r="AJ38">
            <v>76826.48000000001</v>
          </cell>
          <cell r="AK38">
            <v>133272</v>
          </cell>
          <cell r="AL38">
            <v>1922220.4600000002</v>
          </cell>
          <cell r="AM38">
            <v>25178</v>
          </cell>
          <cell r="AN38">
            <v>41375.709999999992</v>
          </cell>
          <cell r="AO38">
            <v>24874</v>
          </cell>
          <cell r="AP38">
            <v>62747.340000000011</v>
          </cell>
          <cell r="AQ38">
            <v>131014</v>
          </cell>
          <cell r="AR38">
            <v>194729.44</v>
          </cell>
          <cell r="AU38">
            <v>397577</v>
          </cell>
          <cell r="AV38">
            <v>1529348.3699999999</v>
          </cell>
          <cell r="AW38">
            <v>43595</v>
          </cell>
          <cell r="AX38">
            <v>29551.65</v>
          </cell>
          <cell r="AY38">
            <v>9053</v>
          </cell>
          <cell r="AZ38">
            <v>103857.37</v>
          </cell>
          <cell r="BA38">
            <v>180712</v>
          </cell>
          <cell r="BB38">
            <v>5694312.5200000014</v>
          </cell>
          <cell r="BC38">
            <v>3835346</v>
          </cell>
          <cell r="BD38">
            <v>4391697.8899999997</v>
          </cell>
          <cell r="BE38">
            <v>13508771</v>
          </cell>
          <cell r="BF38">
            <v>61611691.020000011</v>
          </cell>
        </row>
        <row r="48">
          <cell r="E48">
            <v>23847</v>
          </cell>
          <cell r="F48">
            <v>18868.961666462768</v>
          </cell>
          <cell r="Q48">
            <v>4762</v>
          </cell>
          <cell r="R48">
            <v>4624.4292725781243</v>
          </cell>
          <cell r="S48">
            <v>3331</v>
          </cell>
          <cell r="T48">
            <v>4380.8619969975007</v>
          </cell>
          <cell r="W48">
            <v>30630</v>
          </cell>
          <cell r="X48">
            <v>43346.47</v>
          </cell>
          <cell r="Y48">
            <v>5038</v>
          </cell>
          <cell r="Z48">
            <v>44336.229999999996</v>
          </cell>
          <cell r="AA48">
            <v>3495</v>
          </cell>
          <cell r="AB48">
            <v>10726.740000000002</v>
          </cell>
          <cell r="AC48">
            <v>1146</v>
          </cell>
          <cell r="AD48">
            <v>8091.6999999999989</v>
          </cell>
          <cell r="AE48">
            <v>1508</v>
          </cell>
          <cell r="AF48">
            <v>26985.939999999995</v>
          </cell>
          <cell r="AG48">
            <v>1024</v>
          </cell>
          <cell r="AH48">
            <v>1455.6100000000001</v>
          </cell>
          <cell r="AI48">
            <v>6250</v>
          </cell>
          <cell r="AJ48">
            <v>6664.7300000000005</v>
          </cell>
          <cell r="AK48">
            <v>13507</v>
          </cell>
          <cell r="AL48">
            <v>56554.270000000011</v>
          </cell>
          <cell r="AM48">
            <v>3325</v>
          </cell>
          <cell r="AN48">
            <v>4020.37</v>
          </cell>
          <cell r="AO48">
            <v>1289</v>
          </cell>
          <cell r="AP48">
            <v>2551.44</v>
          </cell>
          <cell r="AQ48">
            <v>166190</v>
          </cell>
          <cell r="AR48">
            <v>53864.210000000006</v>
          </cell>
          <cell r="AU48">
            <v>163699</v>
          </cell>
          <cell r="AV48">
            <v>67734.309999999983</v>
          </cell>
          <cell r="AW48">
            <v>0</v>
          </cell>
          <cell r="AX48">
            <v>0</v>
          </cell>
          <cell r="AY48">
            <v>67</v>
          </cell>
          <cell r="AZ48">
            <v>1113.2</v>
          </cell>
          <cell r="BA48">
            <v>3535</v>
          </cell>
          <cell r="BB48">
            <v>16009.26</v>
          </cell>
          <cell r="BC48">
            <v>6699</v>
          </cell>
          <cell r="BD48">
            <v>1620.71</v>
          </cell>
          <cell r="BE48">
            <v>22096</v>
          </cell>
          <cell r="BF48">
            <v>92639.180000000008</v>
          </cell>
        </row>
        <row r="50">
          <cell r="E50">
            <v>126</v>
          </cell>
          <cell r="F50">
            <v>248.07479999999998</v>
          </cell>
          <cell r="Q50">
            <v>21</v>
          </cell>
          <cell r="R50">
            <v>31.647899999999996</v>
          </cell>
          <cell r="S50">
            <v>82</v>
          </cell>
          <cell r="T50">
            <v>85460.596260000006</v>
          </cell>
          <cell r="W50">
            <v>538</v>
          </cell>
          <cell r="X50">
            <v>170314.98</v>
          </cell>
          <cell r="Y50">
            <v>1572</v>
          </cell>
          <cell r="Z50">
            <v>70977.17</v>
          </cell>
          <cell r="AA50">
            <v>381</v>
          </cell>
          <cell r="AB50">
            <v>26086.32</v>
          </cell>
          <cell r="AC50">
            <v>76</v>
          </cell>
          <cell r="AD50">
            <v>208.86</v>
          </cell>
          <cell r="AE50">
            <v>84</v>
          </cell>
          <cell r="AF50">
            <v>319.59000000000003</v>
          </cell>
          <cell r="AG50">
            <v>574</v>
          </cell>
          <cell r="AH50">
            <v>471872.62000000005</v>
          </cell>
          <cell r="AI50">
            <v>44</v>
          </cell>
          <cell r="AJ50">
            <v>38.54</v>
          </cell>
          <cell r="AK50">
            <v>12</v>
          </cell>
          <cell r="AL50">
            <v>7330.93</v>
          </cell>
          <cell r="AM50">
            <v>12</v>
          </cell>
          <cell r="AN50">
            <v>16.41</v>
          </cell>
          <cell r="AO50">
            <v>11</v>
          </cell>
          <cell r="AP50">
            <v>14.88</v>
          </cell>
          <cell r="AQ50">
            <v>25</v>
          </cell>
          <cell r="AR50">
            <v>26.490000000000002</v>
          </cell>
          <cell r="AU50">
            <v>111</v>
          </cell>
          <cell r="AV50">
            <v>71811.640000000014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462</v>
          </cell>
          <cell r="BB50">
            <v>43681.249999999993</v>
          </cell>
          <cell r="BC50">
            <v>25210</v>
          </cell>
          <cell r="BD50">
            <v>27759.599999999999</v>
          </cell>
          <cell r="BE50">
            <v>4360</v>
          </cell>
          <cell r="BF50">
            <v>582287.29</v>
          </cell>
        </row>
        <row r="58">
          <cell r="E58">
            <v>2948563</v>
          </cell>
          <cell r="F58">
            <v>2337305.8072971376</v>
          </cell>
          <cell r="Q58">
            <v>48049</v>
          </cell>
          <cell r="R58">
            <v>63422.885200078126</v>
          </cell>
          <cell r="S58">
            <v>27366</v>
          </cell>
          <cell r="T58">
            <v>37298.883403273445</v>
          </cell>
          <cell r="W58">
            <v>55038</v>
          </cell>
          <cell r="X58">
            <v>31764.16</v>
          </cell>
          <cell r="Y58">
            <v>56422</v>
          </cell>
          <cell r="Z58">
            <v>85825.7</v>
          </cell>
          <cell r="AA58">
            <v>1291</v>
          </cell>
          <cell r="AB58">
            <v>5909.82</v>
          </cell>
          <cell r="AC58">
            <v>7226</v>
          </cell>
          <cell r="AD58">
            <v>21583.72</v>
          </cell>
          <cell r="AE58">
            <v>47680</v>
          </cell>
          <cell r="AF58">
            <v>93872.84</v>
          </cell>
          <cell r="AG58">
            <v>9732</v>
          </cell>
          <cell r="AH58">
            <v>9464.77</v>
          </cell>
          <cell r="AI58">
            <v>42279</v>
          </cell>
          <cell r="AJ58">
            <v>69429.62999999999</v>
          </cell>
          <cell r="AK58">
            <v>45605</v>
          </cell>
          <cell r="AL58">
            <v>204121.01</v>
          </cell>
          <cell r="AM58">
            <v>7517</v>
          </cell>
          <cell r="AN58">
            <v>9398.2199999999993</v>
          </cell>
          <cell r="AO58">
            <v>12532</v>
          </cell>
          <cell r="AP58">
            <v>28133.3</v>
          </cell>
          <cell r="AQ58">
            <v>25550</v>
          </cell>
          <cell r="AR58">
            <v>92112.08</v>
          </cell>
          <cell r="AU58">
            <v>435774</v>
          </cell>
          <cell r="AV58">
            <v>403724.18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35161</v>
          </cell>
          <cell r="BB58">
            <v>117322.33</v>
          </cell>
          <cell r="BC58">
            <v>916</v>
          </cell>
          <cell r="BD58">
            <v>3663.69</v>
          </cell>
          <cell r="BE58">
            <v>165883</v>
          </cell>
          <cell r="BF58">
            <v>549988.61</v>
          </cell>
        </row>
        <row r="63">
          <cell r="E63">
            <v>3175</v>
          </cell>
          <cell r="F63">
            <v>3585.2380000000003</v>
          </cell>
          <cell r="Q63">
            <v>737</v>
          </cell>
          <cell r="R63">
            <v>747.42600000000016</v>
          </cell>
          <cell r="S63">
            <v>520</v>
          </cell>
          <cell r="T63">
            <v>531.44000000000005</v>
          </cell>
          <cell r="W63">
            <v>501</v>
          </cell>
          <cell r="X63">
            <v>1287.3600000000001</v>
          </cell>
          <cell r="Y63">
            <v>292</v>
          </cell>
          <cell r="Z63">
            <v>4044.9900000000002</v>
          </cell>
          <cell r="AA63">
            <v>292</v>
          </cell>
          <cell r="AB63">
            <v>907.52</v>
          </cell>
          <cell r="AC63">
            <v>185</v>
          </cell>
          <cell r="AD63">
            <v>708.49</v>
          </cell>
          <cell r="AE63">
            <v>439</v>
          </cell>
          <cell r="AF63">
            <v>1841.47</v>
          </cell>
          <cell r="AG63">
            <v>160</v>
          </cell>
          <cell r="AH63">
            <v>521.55999999999995</v>
          </cell>
          <cell r="AI63">
            <v>144</v>
          </cell>
          <cell r="AJ63">
            <v>542.29999999999995</v>
          </cell>
          <cell r="AK63">
            <v>309</v>
          </cell>
          <cell r="AL63">
            <v>3373.58</v>
          </cell>
          <cell r="AM63">
            <v>183</v>
          </cell>
          <cell r="AN63">
            <v>528.63</v>
          </cell>
          <cell r="AO63">
            <v>225</v>
          </cell>
          <cell r="AP63">
            <v>766.66</v>
          </cell>
          <cell r="AQ63">
            <v>622</v>
          </cell>
          <cell r="AR63">
            <v>1177.8399999999999</v>
          </cell>
          <cell r="AU63">
            <v>1037</v>
          </cell>
          <cell r="AV63">
            <v>2804.51</v>
          </cell>
          <cell r="AW63">
            <v>70</v>
          </cell>
          <cell r="AX63">
            <v>100</v>
          </cell>
          <cell r="AY63">
            <v>0</v>
          </cell>
          <cell r="AZ63">
            <v>0</v>
          </cell>
          <cell r="BA63">
            <v>214</v>
          </cell>
          <cell r="BB63">
            <v>1307.0900000000001</v>
          </cell>
          <cell r="BC63">
            <v>3</v>
          </cell>
          <cell r="BD63">
            <v>13.3</v>
          </cell>
          <cell r="BE63">
            <v>791</v>
          </cell>
          <cell r="BF63">
            <v>2405.91</v>
          </cell>
        </row>
        <row r="64">
          <cell r="E64">
            <v>8802780.5999999996</v>
          </cell>
          <cell r="F64">
            <v>10062808.595707035</v>
          </cell>
          <cell r="Q64">
            <v>408478</v>
          </cell>
          <cell r="R64">
            <v>602017.83333481895</v>
          </cell>
          <cell r="S64">
            <v>171403</v>
          </cell>
          <cell r="T64">
            <v>1227191.6761696329</v>
          </cell>
          <cell r="W64">
            <v>690517</v>
          </cell>
          <cell r="X64">
            <v>6552869.3700000001</v>
          </cell>
          <cell r="Y64">
            <v>690578</v>
          </cell>
          <cell r="Z64">
            <v>11087678.940000001</v>
          </cell>
          <cell r="AA64">
            <v>205770</v>
          </cell>
          <cell r="AB64">
            <v>4324653.1700000009</v>
          </cell>
          <cell r="AC64">
            <v>133047</v>
          </cell>
          <cell r="AD64">
            <v>719674.52999999991</v>
          </cell>
          <cell r="AE64">
            <v>274483</v>
          </cell>
          <cell r="AF64">
            <v>2228898.88</v>
          </cell>
          <cell r="AG64">
            <v>104537</v>
          </cell>
          <cell r="AH64">
            <v>1471134.19</v>
          </cell>
          <cell r="AI64">
            <v>261288</v>
          </cell>
          <cell r="AJ64">
            <v>534489.30000000005</v>
          </cell>
          <cell r="AK64">
            <v>462305</v>
          </cell>
          <cell r="AL64">
            <v>5422411.7800000003</v>
          </cell>
          <cell r="AM64">
            <v>112904</v>
          </cell>
          <cell r="AN64">
            <v>189441.56000000003</v>
          </cell>
          <cell r="AO64">
            <v>132063</v>
          </cell>
          <cell r="AP64">
            <v>556042.94000000018</v>
          </cell>
          <cell r="AQ64">
            <v>744820</v>
          </cell>
          <cell r="AR64">
            <v>1128670.82</v>
          </cell>
          <cell r="AU64">
            <v>2021921</v>
          </cell>
          <cell r="AV64">
            <v>5901287.4299999988</v>
          </cell>
          <cell r="AW64">
            <v>45052</v>
          </cell>
          <cell r="AX64">
            <v>124443.01000000001</v>
          </cell>
          <cell r="AY64">
            <v>18332</v>
          </cell>
          <cell r="AZ64">
            <v>231201.26</v>
          </cell>
          <cell r="BA64">
            <v>475976</v>
          </cell>
          <cell r="BB64">
            <v>14295074.780000003</v>
          </cell>
          <cell r="BC64">
            <v>3938949</v>
          </cell>
          <cell r="BD64">
            <v>7558683.0099999998</v>
          </cell>
          <cell r="BE64">
            <v>14319098</v>
          </cell>
          <cell r="BF64">
            <v>112800295.20000002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S-II DISB"/>
      <sheetName val="Disb Mar 2021 Dist wise Summary"/>
      <sheetName val="Disb Mar 2021 Bank wise Summary"/>
      <sheetName val="Dist &amp; Bank wise Mar 21 Summary"/>
      <sheetName val="BoB"/>
      <sheetName val="BoI"/>
      <sheetName val="BoM"/>
      <sheetName val="Canara"/>
      <sheetName val="CBI"/>
      <sheetName val="Indian"/>
      <sheetName val="IOB"/>
      <sheetName val="PNB"/>
      <sheetName val="PSB"/>
      <sheetName val="SBI"/>
      <sheetName val="UCO"/>
      <sheetName val="Union"/>
      <sheetName val="Axis"/>
      <sheetName val="Bandhan"/>
      <sheetName val="CSB"/>
      <sheetName val="DCB"/>
      <sheetName val="Dhanlaxmi"/>
      <sheetName val="Federal"/>
      <sheetName val="HDFC"/>
      <sheetName val="ICICI"/>
      <sheetName val="IDBI"/>
      <sheetName val="IDFC"/>
      <sheetName val="Indusind"/>
      <sheetName val="Karnataka"/>
      <sheetName val="Kotak"/>
      <sheetName val="Karur Vyasya"/>
      <sheetName val="RBL"/>
      <sheetName val="Yes"/>
      <sheetName val="AU"/>
      <sheetName val="Capital"/>
      <sheetName val="Equitas"/>
      <sheetName val="ESAF"/>
      <sheetName val="Fincare"/>
      <sheetName val="Jana"/>
      <sheetName val="Suryoday"/>
      <sheetName val="Ujjivan"/>
      <sheetName val="Utkarsh"/>
      <sheetName val="DBS"/>
      <sheetName val="IPPB"/>
      <sheetName val="MGB"/>
      <sheetName val="VKGB"/>
      <sheetName val="MSCOOP"/>
      <sheetName val="Lead Dist Data"/>
    </sheetNames>
    <sheetDataSet>
      <sheetData sheetId="0"/>
      <sheetData sheetId="1"/>
      <sheetData sheetId="2">
        <row r="23"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97"/>
  <sheetViews>
    <sheetView zoomScaleNormal="100" workbookViewId="0">
      <pane xSplit="2" ySplit="8" topLeftCell="C9" activePane="bottomRight" state="frozen"/>
      <selection activeCell="M58" sqref="M58:P59"/>
      <selection pane="topRight" activeCell="M58" sqref="M58:P59"/>
      <selection pane="bottomLeft" activeCell="M58" sqref="M58:P59"/>
      <selection pane="bottomRight" activeCell="H10" sqref="H10"/>
    </sheetView>
  </sheetViews>
  <sheetFormatPr defaultRowHeight="24" customHeight="1" x14ac:dyDescent="0.25"/>
  <cols>
    <col min="1" max="1" width="5.42578125" style="4" customWidth="1"/>
    <col min="2" max="2" width="54.140625" style="4" customWidth="1"/>
    <col min="3" max="3" width="12" style="4" customWidth="1"/>
    <col min="4" max="4" width="13.42578125" style="4" customWidth="1"/>
    <col min="5" max="5" width="17" style="4" customWidth="1"/>
    <col min="6" max="6" width="16" style="4" customWidth="1"/>
    <col min="7" max="7" width="9.140625" style="4"/>
    <col min="8" max="8" width="11.42578125" style="5" customWidth="1"/>
    <col min="9" max="9" width="12.85546875" style="5" bestFit="1" customWidth="1"/>
    <col min="10" max="10" width="13" style="5" customWidth="1"/>
    <col min="11" max="11" width="12.140625" style="5" bestFit="1" customWidth="1"/>
    <col min="12" max="12" width="12" style="6" customWidth="1"/>
    <col min="13" max="13" width="13.5703125" style="6" customWidth="1"/>
    <col min="14" max="14" width="9.140625" style="6"/>
    <col min="15" max="16384" width="9.140625" style="4"/>
  </cols>
  <sheetData>
    <row r="1" spans="1:13" ht="24" customHeight="1" x14ac:dyDescent="0.25">
      <c r="A1" s="1" t="s">
        <v>0</v>
      </c>
      <c r="B1" s="2"/>
      <c r="C1" s="1"/>
      <c r="D1" s="1"/>
      <c r="E1" s="1"/>
      <c r="F1" s="3" t="s">
        <v>1</v>
      </c>
    </row>
    <row r="3" spans="1:13" ht="24" customHeight="1" x14ac:dyDescent="0.25">
      <c r="A3" s="49" t="s">
        <v>62</v>
      </c>
      <c r="B3" s="50"/>
      <c r="C3" s="50"/>
      <c r="D3" s="50"/>
      <c r="E3" s="50"/>
      <c r="F3" s="50"/>
    </row>
    <row r="5" spans="1:13" ht="24" customHeight="1" x14ac:dyDescent="0.25">
      <c r="A5" s="7" t="s">
        <v>2</v>
      </c>
      <c r="B5" s="7"/>
      <c r="C5" s="7"/>
      <c r="F5" s="8" t="s">
        <v>3</v>
      </c>
    </row>
    <row r="7" spans="1:13" ht="31.5" customHeight="1" x14ac:dyDescent="0.25">
      <c r="A7" s="44" t="s">
        <v>4</v>
      </c>
      <c r="B7" s="44" t="s">
        <v>5</v>
      </c>
      <c r="C7" s="46" t="s">
        <v>6</v>
      </c>
      <c r="D7" s="46"/>
      <c r="E7" s="46" t="s">
        <v>7</v>
      </c>
      <c r="F7" s="46"/>
      <c r="H7" s="47" t="s">
        <v>61</v>
      </c>
      <c r="I7" s="47"/>
      <c r="J7" s="47" t="s">
        <v>67</v>
      </c>
      <c r="K7" s="47"/>
      <c r="L7" s="48" t="s">
        <v>66</v>
      </c>
      <c r="M7" s="48"/>
    </row>
    <row r="8" spans="1:13" ht="24" customHeight="1" x14ac:dyDescent="0.25">
      <c r="A8" s="45"/>
      <c r="B8" s="45"/>
      <c r="C8" s="9" t="s">
        <v>8</v>
      </c>
      <c r="D8" s="9" t="s">
        <v>9</v>
      </c>
      <c r="E8" s="9" t="s">
        <v>8</v>
      </c>
      <c r="F8" s="9" t="s">
        <v>9</v>
      </c>
      <c r="H8" s="10" t="s">
        <v>8</v>
      </c>
      <c r="I8" s="10" t="s">
        <v>9</v>
      </c>
      <c r="J8" s="10" t="s">
        <v>8</v>
      </c>
      <c r="K8" s="10" t="s">
        <v>9</v>
      </c>
      <c r="L8" s="11" t="s">
        <v>8</v>
      </c>
      <c r="M8" s="11" t="s">
        <v>9</v>
      </c>
    </row>
    <row r="9" spans="1:13" ht="24" customHeight="1" x14ac:dyDescent="0.25">
      <c r="A9" s="9">
        <v>1</v>
      </c>
      <c r="B9" s="12" t="s">
        <v>10</v>
      </c>
      <c r="C9" s="13"/>
      <c r="D9" s="14"/>
      <c r="E9" s="13"/>
      <c r="F9" s="14"/>
    </row>
    <row r="10" spans="1:13" ht="24" customHeight="1" x14ac:dyDescent="0.25">
      <c r="A10" s="9" t="s">
        <v>11</v>
      </c>
      <c r="B10" s="12" t="s">
        <v>12</v>
      </c>
      <c r="C10" s="15">
        <v>3072576</v>
      </c>
      <c r="D10" s="15">
        <v>3536015.51</v>
      </c>
      <c r="E10" s="15">
        <v>9680223</v>
      </c>
      <c r="F10" s="15">
        <v>15907789.389999999</v>
      </c>
      <c r="H10" s="16">
        <f>H11+H12+H13</f>
        <v>9382661.5999999996</v>
      </c>
      <c r="I10" s="16">
        <f>I11+I12+I13</f>
        <v>11892018.105211485</v>
      </c>
      <c r="J10" s="16">
        <f t="shared" ref="J10:K25" si="0">C10</f>
        <v>3072576</v>
      </c>
      <c r="K10" s="16">
        <f t="shared" si="0"/>
        <v>3536015.51</v>
      </c>
      <c r="L10" s="17">
        <f>J10/H10*100</f>
        <v>32.747381617173531</v>
      </c>
      <c r="M10" s="17">
        <f>K10/I10*100</f>
        <v>29.734360297100437</v>
      </c>
    </row>
    <row r="11" spans="1:13" ht="24" customHeight="1" x14ac:dyDescent="0.25">
      <c r="A11" s="18" t="s">
        <v>13</v>
      </c>
      <c r="B11" s="19" t="s">
        <v>14</v>
      </c>
      <c r="C11" s="20">
        <v>3016300</v>
      </c>
      <c r="D11" s="20">
        <v>2711976.88</v>
      </c>
      <c r="E11" s="20">
        <v>9406948</v>
      </c>
      <c r="F11" s="20">
        <v>12714919.199999999</v>
      </c>
      <c r="H11" s="16">
        <f>'[1]Bank wise'!$E$64</f>
        <v>8802780.5999999996</v>
      </c>
      <c r="I11" s="16">
        <f>'[1]Bank wise'!$F$64</f>
        <v>10062808.595707035</v>
      </c>
      <c r="J11" s="16">
        <f t="shared" si="0"/>
        <v>3016300</v>
      </c>
      <c r="K11" s="16">
        <f t="shared" si="0"/>
        <v>2711976.88</v>
      </c>
      <c r="L11" s="17">
        <f t="shared" ref="L11:M35" si="1">J11/H11*100</f>
        <v>34.265309304653123</v>
      </c>
      <c r="M11" s="17">
        <f t="shared" si="1"/>
        <v>26.950496516022131</v>
      </c>
    </row>
    <row r="12" spans="1:13" ht="24" customHeight="1" x14ac:dyDescent="0.25">
      <c r="A12" s="18" t="s">
        <v>15</v>
      </c>
      <c r="B12" s="19" t="s">
        <v>16</v>
      </c>
      <c r="C12" s="20">
        <v>1283</v>
      </c>
      <c r="D12" s="20">
        <v>41135.980000000003</v>
      </c>
      <c r="E12" s="20">
        <v>34629</v>
      </c>
      <c r="F12" s="20">
        <v>271543.12</v>
      </c>
      <c r="H12" s="16">
        <f>'[1]Bank wise'!$Q$64</f>
        <v>408478</v>
      </c>
      <c r="I12" s="16">
        <f>'[1]Bank wise'!$R$64</f>
        <v>602017.83333481895</v>
      </c>
      <c r="J12" s="16">
        <f t="shared" si="0"/>
        <v>1283</v>
      </c>
      <c r="K12" s="16">
        <f t="shared" si="0"/>
        <v>41135.980000000003</v>
      </c>
      <c r="L12" s="17">
        <f t="shared" si="1"/>
        <v>0.31409280303957615</v>
      </c>
      <c r="M12" s="17">
        <f t="shared" si="1"/>
        <v>6.8330168513665548</v>
      </c>
    </row>
    <row r="13" spans="1:13" ht="24" customHeight="1" x14ac:dyDescent="0.25">
      <c r="A13" s="18" t="s">
        <v>17</v>
      </c>
      <c r="B13" s="19" t="s">
        <v>18</v>
      </c>
      <c r="C13" s="20">
        <v>54993</v>
      </c>
      <c r="D13" s="20">
        <v>782902.65000000014</v>
      </c>
      <c r="E13" s="20">
        <v>238646</v>
      </c>
      <c r="F13" s="20">
        <v>2921327.07</v>
      </c>
      <c r="H13" s="16">
        <f>'[1]Bank wise'!$S$64</f>
        <v>171403</v>
      </c>
      <c r="I13" s="16">
        <f>'[1]Bank wise'!$T$64</f>
        <v>1227191.6761696329</v>
      </c>
      <c r="J13" s="16">
        <f t="shared" si="0"/>
        <v>54993</v>
      </c>
      <c r="K13" s="16">
        <f t="shared" si="0"/>
        <v>782902.65000000014</v>
      </c>
      <c r="L13" s="17">
        <f t="shared" si="1"/>
        <v>32.084035868683749</v>
      </c>
      <c r="M13" s="17">
        <f t="shared" si="1"/>
        <v>63.796280988772011</v>
      </c>
    </row>
    <row r="14" spans="1:13" ht="24" customHeight="1" x14ac:dyDescent="0.25">
      <c r="A14" s="18" t="s">
        <v>19</v>
      </c>
      <c r="B14" s="21" t="s">
        <v>20</v>
      </c>
      <c r="C14" s="15">
        <v>319004</v>
      </c>
      <c r="D14" s="15">
        <v>6127452.8547667302</v>
      </c>
      <c r="E14" s="15">
        <v>2674634</v>
      </c>
      <c r="F14" s="15">
        <v>23078110.537</v>
      </c>
      <c r="H14" s="16">
        <f>H15+H16+H17+H18+H19</f>
        <v>1994395</v>
      </c>
      <c r="I14" s="16">
        <f>I15+I16+I17+I18+I19</f>
        <v>24913774.890000004</v>
      </c>
      <c r="J14" s="16">
        <f t="shared" si="0"/>
        <v>319004</v>
      </c>
      <c r="K14" s="16">
        <f t="shared" si="0"/>
        <v>6127452.8547667302</v>
      </c>
      <c r="L14" s="17">
        <f t="shared" si="1"/>
        <v>15.995026060534649</v>
      </c>
      <c r="M14" s="17">
        <f t="shared" si="1"/>
        <v>24.594638435246491</v>
      </c>
    </row>
    <row r="15" spans="1:13" ht="24" customHeight="1" x14ac:dyDescent="0.25">
      <c r="A15" s="18" t="s">
        <v>21</v>
      </c>
      <c r="B15" s="19" t="s">
        <v>22</v>
      </c>
      <c r="C15" s="20">
        <v>260808</v>
      </c>
      <c r="D15" s="20">
        <v>1802471.0377313995</v>
      </c>
      <c r="E15" s="20">
        <v>2392132</v>
      </c>
      <c r="F15" s="20">
        <v>9078942.4059999995</v>
      </c>
      <c r="H15" s="16">
        <f>'[1]Bank wise'!$W$64</f>
        <v>690517</v>
      </c>
      <c r="I15" s="16">
        <f>'[1]Bank wise'!$X$64</f>
        <v>6552869.3700000001</v>
      </c>
      <c r="J15" s="16">
        <f t="shared" si="0"/>
        <v>260808</v>
      </c>
      <c r="K15" s="16">
        <f t="shared" si="0"/>
        <v>1802471.0377313995</v>
      </c>
      <c r="L15" s="17">
        <f t="shared" si="1"/>
        <v>37.769960768525614</v>
      </c>
      <c r="M15" s="17">
        <f t="shared" si="1"/>
        <v>27.506591936402351</v>
      </c>
    </row>
    <row r="16" spans="1:13" ht="24" customHeight="1" x14ac:dyDescent="0.25">
      <c r="A16" s="18" t="s">
        <v>23</v>
      </c>
      <c r="B16" s="19" t="s">
        <v>24</v>
      </c>
      <c r="C16" s="20">
        <v>43705</v>
      </c>
      <c r="D16" s="20">
        <v>2528025.553913448</v>
      </c>
      <c r="E16" s="20">
        <v>220194</v>
      </c>
      <c r="F16" s="20">
        <v>9049810.1799999997</v>
      </c>
      <c r="H16" s="16">
        <f>'[1]Bank wise'!$Y$64</f>
        <v>690578</v>
      </c>
      <c r="I16" s="16">
        <f>'[1]Bank wise'!$Z$64</f>
        <v>11087678.940000001</v>
      </c>
      <c r="J16" s="16">
        <f t="shared" si="0"/>
        <v>43705</v>
      </c>
      <c r="K16" s="16">
        <f t="shared" si="0"/>
        <v>2528025.553913448</v>
      </c>
      <c r="L16" s="17">
        <f t="shared" si="1"/>
        <v>6.3287564909394742</v>
      </c>
      <c r="M16" s="17">
        <f t="shared" si="1"/>
        <v>22.800313461398332</v>
      </c>
    </row>
    <row r="17" spans="1:13" ht="24" customHeight="1" x14ac:dyDescent="0.25">
      <c r="A17" s="18" t="s">
        <v>25</v>
      </c>
      <c r="B17" s="19" t="s">
        <v>26</v>
      </c>
      <c r="C17" s="20">
        <v>12542</v>
      </c>
      <c r="D17" s="20">
        <v>1644472.313121883</v>
      </c>
      <c r="E17" s="20">
        <v>47244</v>
      </c>
      <c r="F17" s="20">
        <v>4465229.091</v>
      </c>
      <c r="H17" s="16">
        <f>'[1]Bank wise'!$AA$64</f>
        <v>205770</v>
      </c>
      <c r="I17" s="16">
        <f>'[1]Bank wise'!$AB$64</f>
        <v>4324653.1700000009</v>
      </c>
      <c r="J17" s="16">
        <f t="shared" si="0"/>
        <v>12542</v>
      </c>
      <c r="K17" s="16">
        <f t="shared" si="0"/>
        <v>1644472.313121883</v>
      </c>
      <c r="L17" s="17">
        <f t="shared" si="1"/>
        <v>6.0951547844680949</v>
      </c>
      <c r="M17" s="17">
        <f t="shared" si="1"/>
        <v>38.025530568082125</v>
      </c>
    </row>
    <row r="18" spans="1:13" ht="24" customHeight="1" x14ac:dyDescent="0.25">
      <c r="A18" s="18" t="s">
        <v>27</v>
      </c>
      <c r="B18" s="19" t="s">
        <v>28</v>
      </c>
      <c r="C18" s="20">
        <v>894</v>
      </c>
      <c r="D18" s="20">
        <v>12567.52</v>
      </c>
      <c r="E18" s="20">
        <v>6556</v>
      </c>
      <c r="F18" s="20">
        <v>140032.42999999996</v>
      </c>
      <c r="H18" s="16">
        <f>'[1]Bank wise'!$AC$64</f>
        <v>133047</v>
      </c>
      <c r="I18" s="16">
        <f>'[1]Bank wise'!$AD$64</f>
        <v>719674.52999999991</v>
      </c>
      <c r="J18" s="16">
        <f t="shared" si="0"/>
        <v>894</v>
      </c>
      <c r="K18" s="16">
        <f t="shared" si="0"/>
        <v>12567.52</v>
      </c>
      <c r="L18" s="17">
        <f t="shared" si="1"/>
        <v>0.67194299758731879</v>
      </c>
      <c r="M18" s="17">
        <f t="shared" si="1"/>
        <v>1.7462782794327878</v>
      </c>
    </row>
    <row r="19" spans="1:13" ht="24" customHeight="1" x14ac:dyDescent="0.25">
      <c r="A19" s="18" t="s">
        <v>29</v>
      </c>
      <c r="B19" s="19" t="s">
        <v>30</v>
      </c>
      <c r="C19" s="20">
        <v>1055</v>
      </c>
      <c r="D19" s="20">
        <v>139916.43</v>
      </c>
      <c r="E19" s="20">
        <v>8508</v>
      </c>
      <c r="F19" s="20">
        <v>344096.43000000011</v>
      </c>
      <c r="H19" s="16">
        <f>'[1]Bank wise'!$AE$64</f>
        <v>274483</v>
      </c>
      <c r="I19" s="16">
        <f>'[1]Bank wise'!$AF$64</f>
        <v>2228898.88</v>
      </c>
      <c r="J19" s="16">
        <f t="shared" si="0"/>
        <v>1055</v>
      </c>
      <c r="K19" s="16">
        <f t="shared" si="0"/>
        <v>139916.43</v>
      </c>
      <c r="L19" s="17">
        <f t="shared" si="1"/>
        <v>0.38435895847830287</v>
      </c>
      <c r="M19" s="17">
        <f t="shared" si="1"/>
        <v>6.2773789899342587</v>
      </c>
    </row>
    <row r="20" spans="1:13" ht="24" customHeight="1" x14ac:dyDescent="0.25">
      <c r="A20" s="9" t="s">
        <v>31</v>
      </c>
      <c r="B20" s="12" t="s">
        <v>32</v>
      </c>
      <c r="C20" s="22">
        <v>521</v>
      </c>
      <c r="D20" s="22">
        <v>522844.97231539851</v>
      </c>
      <c r="E20" s="22">
        <v>750</v>
      </c>
      <c r="F20" s="22">
        <v>462527.32</v>
      </c>
      <c r="H20" s="16">
        <f>'[1]Bank wise'!$AG$64</f>
        <v>104537</v>
      </c>
      <c r="I20" s="16">
        <f>'[1]Bank wise'!$AH$64</f>
        <v>1471134.19</v>
      </c>
      <c r="J20" s="16">
        <f t="shared" si="0"/>
        <v>521</v>
      </c>
      <c r="K20" s="16">
        <f t="shared" si="0"/>
        <v>522844.97231539851</v>
      </c>
      <c r="L20" s="17">
        <f t="shared" si="1"/>
        <v>0.49838813051838105</v>
      </c>
      <c r="M20" s="17">
        <f t="shared" si="1"/>
        <v>35.540263822935046</v>
      </c>
    </row>
    <row r="21" spans="1:13" ht="24" customHeight="1" x14ac:dyDescent="0.25">
      <c r="A21" s="9" t="s">
        <v>33</v>
      </c>
      <c r="B21" s="12" t="s">
        <v>34</v>
      </c>
      <c r="C21" s="22">
        <v>9087</v>
      </c>
      <c r="D21" s="22">
        <v>17242.150000000001</v>
      </c>
      <c r="E21" s="22">
        <v>169066</v>
      </c>
      <c r="F21" s="22">
        <v>507369.84899999993</v>
      </c>
      <c r="H21" s="16">
        <f>'[1]Bank wise'!$AI$64</f>
        <v>261288</v>
      </c>
      <c r="I21" s="16">
        <f>'[1]Bank wise'!$AJ$64</f>
        <v>534489.30000000005</v>
      </c>
      <c r="J21" s="16">
        <f t="shared" si="0"/>
        <v>9087</v>
      </c>
      <c r="K21" s="16">
        <f t="shared" si="0"/>
        <v>17242.150000000001</v>
      </c>
      <c r="L21" s="17">
        <f t="shared" si="1"/>
        <v>3.4777716542665567</v>
      </c>
      <c r="M21" s="17">
        <f t="shared" si="1"/>
        <v>3.2259111641711065</v>
      </c>
    </row>
    <row r="22" spans="1:13" ht="24" customHeight="1" x14ac:dyDescent="0.25">
      <c r="A22" s="9" t="s">
        <v>35</v>
      </c>
      <c r="B22" s="12" t="s">
        <v>36</v>
      </c>
      <c r="C22" s="22">
        <v>77455</v>
      </c>
      <c r="D22" s="22">
        <v>306437.28999999998</v>
      </c>
      <c r="E22" s="22">
        <v>939497</v>
      </c>
      <c r="F22" s="22">
        <v>9845494.7799999993</v>
      </c>
      <c r="H22" s="16">
        <f>'[1]Bank wise'!$AK$64</f>
        <v>462305</v>
      </c>
      <c r="I22" s="16">
        <f>'[1]Bank wise'!$AL$64</f>
        <v>5422411.7800000003</v>
      </c>
      <c r="J22" s="16">
        <f t="shared" si="0"/>
        <v>77455</v>
      </c>
      <c r="K22" s="16">
        <f t="shared" si="0"/>
        <v>306437.28999999998</v>
      </c>
      <c r="L22" s="17">
        <f t="shared" si="1"/>
        <v>16.754090914006987</v>
      </c>
      <c r="M22" s="17">
        <f t="shared" si="1"/>
        <v>5.6513098309918464</v>
      </c>
    </row>
    <row r="23" spans="1:13" ht="24" customHeight="1" x14ac:dyDescent="0.25">
      <c r="A23" s="9" t="s">
        <v>37</v>
      </c>
      <c r="B23" s="12" t="s">
        <v>38</v>
      </c>
      <c r="C23" s="22">
        <v>1231</v>
      </c>
      <c r="D23" s="22">
        <v>1985.9099999999999</v>
      </c>
      <c r="E23" s="22">
        <v>10411</v>
      </c>
      <c r="F23" s="22">
        <v>11248.829999999998</v>
      </c>
      <c r="H23" s="16">
        <f>'[1]Bank wise'!$AM$64</f>
        <v>112904</v>
      </c>
      <c r="I23" s="16">
        <f>'[1]Bank wise'!$AN$64</f>
        <v>189441.56000000003</v>
      </c>
      <c r="J23" s="16">
        <f t="shared" si="0"/>
        <v>1231</v>
      </c>
      <c r="K23" s="16">
        <f t="shared" si="0"/>
        <v>1985.9099999999999</v>
      </c>
      <c r="L23" s="17">
        <f t="shared" si="1"/>
        <v>1.0903068093247361</v>
      </c>
      <c r="M23" s="17">
        <f t="shared" si="1"/>
        <v>1.0482968995821189</v>
      </c>
    </row>
    <row r="24" spans="1:13" ht="24" customHeight="1" x14ac:dyDescent="0.25">
      <c r="A24" s="9" t="s">
        <v>39</v>
      </c>
      <c r="B24" s="12" t="s">
        <v>40</v>
      </c>
      <c r="C24" s="22">
        <v>42</v>
      </c>
      <c r="D24" s="22">
        <v>3207.6099999999997</v>
      </c>
      <c r="E24" s="22">
        <v>841</v>
      </c>
      <c r="F24" s="22">
        <v>23996.520000000004</v>
      </c>
      <c r="H24" s="16">
        <f>'[1]Bank wise'!$AO$64</f>
        <v>132063</v>
      </c>
      <c r="I24" s="16">
        <f>'[1]Bank wise'!$AP$64</f>
        <v>556042.94000000018</v>
      </c>
      <c r="J24" s="16">
        <f t="shared" si="0"/>
        <v>42</v>
      </c>
      <c r="K24" s="16">
        <f t="shared" si="0"/>
        <v>3207.6099999999997</v>
      </c>
      <c r="L24" s="17">
        <f t="shared" si="1"/>
        <v>3.1803003112151014E-2</v>
      </c>
      <c r="M24" s="17">
        <f t="shared" si="1"/>
        <v>0.57686372207153613</v>
      </c>
    </row>
    <row r="25" spans="1:13" ht="24" customHeight="1" x14ac:dyDescent="0.25">
      <c r="A25" s="9" t="s">
        <v>41</v>
      </c>
      <c r="B25" s="12" t="s">
        <v>42</v>
      </c>
      <c r="C25" s="22">
        <v>236002</v>
      </c>
      <c r="D25" s="22">
        <v>166592.82</v>
      </c>
      <c r="E25" s="22">
        <v>2119180</v>
      </c>
      <c r="F25" s="22">
        <v>2408575.92</v>
      </c>
      <c r="H25" s="16">
        <f>'[1]Bank wise'!$AQ$64</f>
        <v>744820</v>
      </c>
      <c r="I25" s="16">
        <f>'[1]Bank wise'!$AR$64</f>
        <v>1128670.82</v>
      </c>
      <c r="J25" s="16">
        <f t="shared" si="0"/>
        <v>236002</v>
      </c>
      <c r="K25" s="16">
        <f t="shared" si="0"/>
        <v>166592.82</v>
      </c>
      <c r="L25" s="17">
        <f t="shared" si="1"/>
        <v>31.68577642920437</v>
      </c>
      <c r="M25" s="17">
        <f t="shared" si="1"/>
        <v>14.76008921715545</v>
      </c>
    </row>
    <row r="26" spans="1:13" ht="24" customHeight="1" x14ac:dyDescent="0.25">
      <c r="A26" s="9">
        <v>2</v>
      </c>
      <c r="B26" s="12" t="s">
        <v>43</v>
      </c>
      <c r="C26" s="15">
        <v>3715918</v>
      </c>
      <c r="D26" s="15">
        <v>10681779.117082128</v>
      </c>
      <c r="E26" s="15">
        <v>15594602</v>
      </c>
      <c r="F26" s="15">
        <v>52245113.146000005</v>
      </c>
      <c r="G26" s="23"/>
      <c r="H26" s="16">
        <f>H10+H14+H20+H21+H22+H23+H24+H25</f>
        <v>13194973.6</v>
      </c>
      <c r="I26" s="16">
        <f>I10+I14+I20+I21+I22+I23+I24+I25</f>
        <v>46107983.585211486</v>
      </c>
      <c r="J26" s="16">
        <f t="shared" ref="J26:K35" si="2">C26</f>
        <v>3715918</v>
      </c>
      <c r="K26" s="16">
        <f t="shared" si="2"/>
        <v>10681779.117082128</v>
      </c>
      <c r="L26" s="17">
        <f t="shared" si="1"/>
        <v>28.161617542000993</v>
      </c>
      <c r="M26" s="17">
        <f t="shared" si="1"/>
        <v>23.166875422650591</v>
      </c>
    </row>
    <row r="27" spans="1:13" ht="24" customHeight="1" x14ac:dyDescent="0.25">
      <c r="A27" s="9">
        <v>3</v>
      </c>
      <c r="B27" s="21" t="s">
        <v>44</v>
      </c>
      <c r="C27" s="22">
        <v>1460430</v>
      </c>
      <c r="D27" s="22">
        <v>1191706.1500000001</v>
      </c>
      <c r="E27" s="22">
        <v>8650541</v>
      </c>
      <c r="F27" s="22">
        <v>7654759.7999999998</v>
      </c>
      <c r="H27" s="16">
        <f>'[1]Bank wise'!$AU$64</f>
        <v>2021921</v>
      </c>
      <c r="I27" s="16">
        <f>'[1]Bank wise'!$AV$64</f>
        <v>5901287.4299999988</v>
      </c>
      <c r="J27" s="16">
        <f t="shared" si="2"/>
        <v>1460430</v>
      </c>
      <c r="K27" s="16">
        <f t="shared" si="2"/>
        <v>1191706.1500000001</v>
      </c>
      <c r="L27" s="17">
        <f t="shared" si="1"/>
        <v>72.229825003054032</v>
      </c>
      <c r="M27" s="17">
        <f t="shared" si="1"/>
        <v>20.194002819483075</v>
      </c>
    </row>
    <row r="28" spans="1:13" ht="24" customHeight="1" x14ac:dyDescent="0.25">
      <c r="A28" s="9">
        <v>4</v>
      </c>
      <c r="B28" s="24" t="s">
        <v>45</v>
      </c>
      <c r="C28" s="15"/>
      <c r="D28" s="15"/>
      <c r="E28" s="15"/>
      <c r="F28" s="15"/>
      <c r="G28" s="23"/>
      <c r="J28" s="16">
        <f t="shared" si="2"/>
        <v>0</v>
      </c>
      <c r="K28" s="16">
        <f t="shared" si="2"/>
        <v>0</v>
      </c>
      <c r="L28" s="17" t="e">
        <f t="shared" si="1"/>
        <v>#DIV/0!</v>
      </c>
      <c r="M28" s="17" t="e">
        <f t="shared" si="1"/>
        <v>#DIV/0!</v>
      </c>
    </row>
    <row r="29" spans="1:13" ht="24" customHeight="1" x14ac:dyDescent="0.25">
      <c r="A29" s="9" t="s">
        <v>46</v>
      </c>
      <c r="B29" s="25" t="s">
        <v>47</v>
      </c>
      <c r="C29" s="20">
        <v>8318</v>
      </c>
      <c r="D29" s="20">
        <v>813886.6</v>
      </c>
      <c r="E29" s="20">
        <v>11700</v>
      </c>
      <c r="F29" s="20">
        <v>739538.66</v>
      </c>
      <c r="H29" s="16">
        <f>'[1]Bank wise'!$AW$64</f>
        <v>45052</v>
      </c>
      <c r="I29" s="16">
        <f>'[1]Bank wise'!$AX$64</f>
        <v>124443.01000000001</v>
      </c>
      <c r="J29" s="16">
        <f t="shared" si="2"/>
        <v>8318</v>
      </c>
      <c r="K29" s="16">
        <f t="shared" si="2"/>
        <v>813886.6</v>
      </c>
      <c r="L29" s="17">
        <f t="shared" si="1"/>
        <v>18.46310929592471</v>
      </c>
      <c r="M29" s="17">
        <f t="shared" si="1"/>
        <v>654.02355664653237</v>
      </c>
    </row>
    <row r="30" spans="1:13" ht="24" customHeight="1" x14ac:dyDescent="0.25">
      <c r="A30" s="9" t="s">
        <v>48</v>
      </c>
      <c r="B30" s="25" t="s">
        <v>34</v>
      </c>
      <c r="C30" s="22">
        <v>1326</v>
      </c>
      <c r="D30" s="22">
        <v>9342.847499999998</v>
      </c>
      <c r="E30" s="22">
        <v>19272</v>
      </c>
      <c r="F30" s="22">
        <v>274321.95999999996</v>
      </c>
      <c r="H30" s="16">
        <f>'[1]Bank wise'!$AY$64</f>
        <v>18332</v>
      </c>
      <c r="I30" s="16">
        <f>'[1]Bank wise'!$AZ$64</f>
        <v>231201.26</v>
      </c>
      <c r="J30" s="16">
        <f t="shared" si="2"/>
        <v>1326</v>
      </c>
      <c r="K30" s="16">
        <f t="shared" si="2"/>
        <v>9342.847499999998</v>
      </c>
      <c r="L30" s="17">
        <f t="shared" si="1"/>
        <v>7.2332533275147286</v>
      </c>
      <c r="M30" s="17">
        <f t="shared" si="1"/>
        <v>4.0410019824286412</v>
      </c>
    </row>
    <row r="31" spans="1:13" ht="24" customHeight="1" x14ac:dyDescent="0.25">
      <c r="A31" s="9" t="s">
        <v>49</v>
      </c>
      <c r="B31" s="25" t="s">
        <v>36</v>
      </c>
      <c r="C31" s="22">
        <v>64618</v>
      </c>
      <c r="D31" s="22">
        <v>1127716.5999999999</v>
      </c>
      <c r="E31" s="22">
        <v>533243</v>
      </c>
      <c r="F31" s="22">
        <v>20270597.659999996</v>
      </c>
      <c r="H31" s="16">
        <f>'[1]Bank wise'!$BA$64</f>
        <v>475976</v>
      </c>
      <c r="I31" s="16">
        <f>'[1]Bank wise'!$BB$64</f>
        <v>14295074.780000003</v>
      </c>
      <c r="J31" s="16">
        <f t="shared" si="2"/>
        <v>64618</v>
      </c>
      <c r="K31" s="16">
        <f t="shared" si="2"/>
        <v>1127716.5999999999</v>
      </c>
      <c r="L31" s="17">
        <f t="shared" si="1"/>
        <v>13.575894582920148</v>
      </c>
      <c r="M31" s="17">
        <f t="shared" si="1"/>
        <v>7.88884715439033</v>
      </c>
    </row>
    <row r="32" spans="1:13" ht="24" customHeight="1" x14ac:dyDescent="0.25">
      <c r="A32" s="9" t="s">
        <v>50</v>
      </c>
      <c r="B32" s="25" t="s">
        <v>51</v>
      </c>
      <c r="C32" s="22">
        <v>203287</v>
      </c>
      <c r="D32" s="22">
        <v>1634831.57</v>
      </c>
      <c r="E32" s="22">
        <v>8783864</v>
      </c>
      <c r="F32" s="22">
        <v>11749283.589999996</v>
      </c>
      <c r="H32" s="16">
        <f>'[1]Bank wise'!$BC$64</f>
        <v>3938949</v>
      </c>
      <c r="I32" s="16">
        <f>'[1]Bank wise'!$BD$64</f>
        <v>7558683.0099999998</v>
      </c>
      <c r="J32" s="16">
        <f t="shared" si="2"/>
        <v>203287</v>
      </c>
      <c r="K32" s="16">
        <f t="shared" si="2"/>
        <v>1634831.57</v>
      </c>
      <c r="L32" s="17">
        <f t="shared" si="1"/>
        <v>5.1609452166047332</v>
      </c>
      <c r="M32" s="17">
        <f t="shared" si="1"/>
        <v>21.628524014529351</v>
      </c>
    </row>
    <row r="33" spans="1:13" ht="24" customHeight="1" x14ac:dyDescent="0.25">
      <c r="A33" s="9" t="s">
        <v>52</v>
      </c>
      <c r="B33" s="25" t="s">
        <v>42</v>
      </c>
      <c r="C33" s="22">
        <v>3387650</v>
      </c>
      <c r="D33" s="22">
        <v>37679149.132606156</v>
      </c>
      <c r="E33" s="22">
        <v>14536957</v>
      </c>
      <c r="F33" s="22">
        <v>134127682.31000002</v>
      </c>
      <c r="H33" s="16">
        <f>'[1]Bank wise'!$BE$64</f>
        <v>14319098</v>
      </c>
      <c r="I33" s="16">
        <f>'[1]Bank wise'!$BF$64</f>
        <v>112800295.20000002</v>
      </c>
      <c r="J33" s="16">
        <f t="shared" si="2"/>
        <v>3387650</v>
      </c>
      <c r="K33" s="16">
        <f t="shared" si="2"/>
        <v>37679149.132606156</v>
      </c>
      <c r="L33" s="17">
        <f t="shared" si="1"/>
        <v>23.658263949307422</v>
      </c>
      <c r="M33" s="17">
        <f t="shared" si="1"/>
        <v>33.403413586639395</v>
      </c>
    </row>
    <row r="34" spans="1:13" ht="24" customHeight="1" x14ac:dyDescent="0.25">
      <c r="A34" s="9">
        <v>5</v>
      </c>
      <c r="B34" s="25" t="s">
        <v>53</v>
      </c>
      <c r="C34" s="15">
        <v>3665199</v>
      </c>
      <c r="D34" s="15">
        <v>41264926.750106156</v>
      </c>
      <c r="E34" s="15">
        <v>23885036</v>
      </c>
      <c r="F34" s="15">
        <v>167161424.18000001</v>
      </c>
      <c r="H34" s="16">
        <f>H29+H30+H31+H32+H33</f>
        <v>18797407</v>
      </c>
      <c r="I34" s="16">
        <f>I29+I30+I31+I32+I33</f>
        <v>135009697.26000002</v>
      </c>
      <c r="J34" s="16">
        <f t="shared" si="2"/>
        <v>3665199</v>
      </c>
      <c r="K34" s="16">
        <f t="shared" si="2"/>
        <v>41264926.750106156</v>
      </c>
      <c r="L34" s="17">
        <f t="shared" si="1"/>
        <v>19.498428692851093</v>
      </c>
      <c r="M34" s="17">
        <f t="shared" si="1"/>
        <v>30.564416917874176</v>
      </c>
    </row>
    <row r="35" spans="1:13" ht="24" customHeight="1" x14ac:dyDescent="0.25">
      <c r="A35" s="9"/>
      <c r="B35" s="25" t="s">
        <v>54</v>
      </c>
      <c r="C35" s="15">
        <v>7381117</v>
      </c>
      <c r="D35" s="15">
        <v>51946705.867188282</v>
      </c>
      <c r="E35" s="15">
        <v>39479638</v>
      </c>
      <c r="F35" s="15">
        <v>219406537.32600001</v>
      </c>
      <c r="H35" s="16">
        <f>H34+H26</f>
        <v>31992380.600000001</v>
      </c>
      <c r="I35" s="16">
        <f>I34+I26</f>
        <v>181117680.84521151</v>
      </c>
      <c r="J35" s="16">
        <f t="shared" si="2"/>
        <v>7381117</v>
      </c>
      <c r="K35" s="16">
        <f t="shared" si="2"/>
        <v>51946705.867188282</v>
      </c>
      <c r="L35" s="17">
        <f t="shared" si="1"/>
        <v>23.071484089558496</v>
      </c>
      <c r="M35" s="17">
        <f t="shared" si="1"/>
        <v>28.681189834571402</v>
      </c>
    </row>
    <row r="36" spans="1:13" ht="24" customHeight="1" x14ac:dyDescent="0.25">
      <c r="B36" s="26"/>
      <c r="C36" s="23"/>
      <c r="D36" s="23"/>
    </row>
    <row r="37" spans="1:13" ht="24" customHeight="1" x14ac:dyDescent="0.25">
      <c r="A37" s="1" t="s">
        <v>0</v>
      </c>
      <c r="B37" s="2"/>
      <c r="C37" s="1"/>
      <c r="D37" s="1"/>
      <c r="E37" s="1"/>
      <c r="F37" s="3" t="s">
        <v>1</v>
      </c>
    </row>
    <row r="39" spans="1:13" ht="24" customHeight="1" x14ac:dyDescent="0.25">
      <c r="A39" s="49" t="str">
        <f>$A$3</f>
        <v>Statement showing Disbursements and Outstanding  for the quarter ended 30.06.2021</v>
      </c>
      <c r="B39" s="50"/>
      <c r="C39" s="50"/>
      <c r="D39" s="50"/>
      <c r="E39" s="50"/>
      <c r="F39" s="50"/>
    </row>
    <row r="41" spans="1:13" ht="24" customHeight="1" x14ac:dyDescent="0.25">
      <c r="A41" s="7" t="s">
        <v>2</v>
      </c>
      <c r="B41" s="7"/>
      <c r="C41" s="7"/>
      <c r="F41" s="8" t="s">
        <v>3</v>
      </c>
    </row>
    <row r="43" spans="1:13" ht="24" customHeight="1" x14ac:dyDescent="0.25">
      <c r="A43" s="43" t="s">
        <v>55</v>
      </c>
      <c r="B43" s="43"/>
      <c r="C43" s="43"/>
      <c r="D43" s="43"/>
      <c r="E43" s="43"/>
      <c r="F43" s="43"/>
    </row>
    <row r="44" spans="1:13" ht="30" customHeight="1" x14ac:dyDescent="0.25">
      <c r="A44" s="44" t="s">
        <v>4</v>
      </c>
      <c r="B44" s="44" t="s">
        <v>5</v>
      </c>
      <c r="C44" s="46" t="s">
        <v>6</v>
      </c>
      <c r="D44" s="46"/>
      <c r="E44" s="46" t="s">
        <v>7</v>
      </c>
      <c r="F44" s="46"/>
    </row>
    <row r="45" spans="1:13" ht="24" customHeight="1" x14ac:dyDescent="0.25">
      <c r="A45" s="45"/>
      <c r="B45" s="45"/>
      <c r="C45" s="9" t="s">
        <v>8</v>
      </c>
      <c r="D45" s="9" t="s">
        <v>9</v>
      </c>
      <c r="E45" s="9" t="s">
        <v>8</v>
      </c>
      <c r="F45" s="9" t="s">
        <v>9</v>
      </c>
    </row>
    <row r="46" spans="1:13" ht="24" customHeight="1" x14ac:dyDescent="0.25">
      <c r="A46" s="9">
        <v>1</v>
      </c>
      <c r="B46" s="12" t="s">
        <v>10</v>
      </c>
      <c r="C46" s="14"/>
      <c r="D46" s="14"/>
      <c r="E46" s="14"/>
      <c r="F46" s="14"/>
    </row>
    <row r="47" spans="1:13" ht="24" customHeight="1" x14ac:dyDescent="0.25">
      <c r="A47" s="9" t="s">
        <v>11</v>
      </c>
      <c r="B47" s="12" t="s">
        <v>12</v>
      </c>
      <c r="C47" s="15">
        <v>517809</v>
      </c>
      <c r="D47" s="15">
        <v>1240988.4099999999</v>
      </c>
      <c r="E47" s="15">
        <v>3735629</v>
      </c>
      <c r="F47" s="15">
        <v>7173562.0899999999</v>
      </c>
      <c r="H47" s="16">
        <f>H48+H49+H50</f>
        <v>4454162.2</v>
      </c>
      <c r="I47" s="16">
        <f>I48+I49+I50</f>
        <v>5167242.631251948</v>
      </c>
      <c r="J47" s="16">
        <f>C47</f>
        <v>517809</v>
      </c>
      <c r="K47" s="16">
        <f>D47</f>
        <v>1240988.4099999999</v>
      </c>
      <c r="L47" s="17">
        <f t="shared" ref="L47:M62" si="3">J47/H47*100</f>
        <v>11.625283874933876</v>
      </c>
      <c r="M47" s="17">
        <f t="shared" si="3"/>
        <v>24.016453233575493</v>
      </c>
    </row>
    <row r="48" spans="1:13" ht="24" customHeight="1" x14ac:dyDescent="0.25">
      <c r="A48" s="18" t="s">
        <v>13</v>
      </c>
      <c r="B48" s="19" t="s">
        <v>14</v>
      </c>
      <c r="C48" s="27">
        <v>504806</v>
      </c>
      <c r="D48" s="27">
        <v>728308.27999999991</v>
      </c>
      <c r="E48" s="27">
        <v>3633999</v>
      </c>
      <c r="F48" s="27">
        <v>5288198.7699999996</v>
      </c>
      <c r="H48" s="16">
        <f>'[1]Bank wise'!$E$23</f>
        <v>4146562.2</v>
      </c>
      <c r="I48" s="16">
        <f>'[1]Bank wise'!$F$23</f>
        <v>4229284.6215877943</v>
      </c>
      <c r="J48" s="16">
        <f t="shared" ref="J48:K72" si="4">C48</f>
        <v>504806</v>
      </c>
      <c r="K48" s="16">
        <f t="shared" si="4"/>
        <v>728308.27999999991</v>
      </c>
      <c r="L48" s="17">
        <f t="shared" si="3"/>
        <v>12.174084835867166</v>
      </c>
      <c r="M48" s="17">
        <f t="shared" si="3"/>
        <v>17.220602186063612</v>
      </c>
    </row>
    <row r="49" spans="1:13" ht="24" customHeight="1" x14ac:dyDescent="0.25">
      <c r="A49" s="18" t="s">
        <v>15</v>
      </c>
      <c r="B49" s="19" t="s">
        <v>16</v>
      </c>
      <c r="C49" s="27">
        <v>333</v>
      </c>
      <c r="D49" s="27">
        <v>9600.4500000000007</v>
      </c>
      <c r="E49" s="27">
        <v>15380</v>
      </c>
      <c r="F49" s="27">
        <v>157504.12</v>
      </c>
      <c r="H49" s="16">
        <f>'[1]Bank wise'!$Q$23</f>
        <v>209186</v>
      </c>
      <c r="I49" s="16">
        <f>'[1]Bank wise'!$R$23</f>
        <v>333067.65638746042</v>
      </c>
      <c r="J49" s="16">
        <f t="shared" si="4"/>
        <v>333</v>
      </c>
      <c r="K49" s="16">
        <f t="shared" si="4"/>
        <v>9600.4500000000007</v>
      </c>
      <c r="L49" s="17">
        <f t="shared" si="3"/>
        <v>0.15918847341600298</v>
      </c>
      <c r="M49" s="17">
        <f t="shared" si="3"/>
        <v>2.8824323875001889</v>
      </c>
    </row>
    <row r="50" spans="1:13" ht="24" customHeight="1" x14ac:dyDescent="0.25">
      <c r="A50" s="18" t="s">
        <v>17</v>
      </c>
      <c r="B50" s="19" t="s">
        <v>18</v>
      </c>
      <c r="C50" s="27">
        <v>12670</v>
      </c>
      <c r="D50" s="27">
        <v>503079.68000000005</v>
      </c>
      <c r="E50" s="27">
        <v>86250</v>
      </c>
      <c r="F50" s="27">
        <v>1727859.2</v>
      </c>
      <c r="H50" s="16">
        <f>'[1]Bank wise'!$S$23</f>
        <v>98414</v>
      </c>
      <c r="I50" s="16">
        <f>'[1]Bank wise'!$T$23</f>
        <v>604890.35327669349</v>
      </c>
      <c r="J50" s="16">
        <f t="shared" si="4"/>
        <v>12670</v>
      </c>
      <c r="K50" s="16">
        <f t="shared" si="4"/>
        <v>503079.68000000005</v>
      </c>
      <c r="L50" s="17">
        <f t="shared" si="3"/>
        <v>12.87418456723637</v>
      </c>
      <c r="M50" s="17">
        <f t="shared" si="3"/>
        <v>83.168739140046682</v>
      </c>
    </row>
    <row r="51" spans="1:13" ht="24" customHeight="1" x14ac:dyDescent="0.25">
      <c r="A51" s="18" t="s">
        <v>19</v>
      </c>
      <c r="B51" s="21" t="s">
        <v>20</v>
      </c>
      <c r="C51" s="15">
        <v>142645</v>
      </c>
      <c r="D51" s="15">
        <v>3369632.9899999998</v>
      </c>
      <c r="E51" s="15">
        <v>1079746</v>
      </c>
      <c r="F51" s="15">
        <v>13016721.387</v>
      </c>
      <c r="H51" s="16">
        <f>H52+H53+H54+H55+H56</f>
        <v>1105402</v>
      </c>
      <c r="I51" s="16">
        <f>I52+I53+I54+I55+I56</f>
        <v>14160954.35</v>
      </c>
      <c r="J51" s="16">
        <f t="shared" si="4"/>
        <v>142645</v>
      </c>
      <c r="K51" s="16">
        <f t="shared" si="4"/>
        <v>3369632.9899999998</v>
      </c>
      <c r="L51" s="17">
        <f t="shared" si="3"/>
        <v>12.904355157671146</v>
      </c>
      <c r="M51" s="17">
        <f t="shared" si="3"/>
        <v>23.795239407716895</v>
      </c>
    </row>
    <row r="52" spans="1:13" ht="24" customHeight="1" x14ac:dyDescent="0.25">
      <c r="A52" s="18" t="s">
        <v>21</v>
      </c>
      <c r="B52" s="19" t="s">
        <v>22</v>
      </c>
      <c r="C52" s="27">
        <v>117022</v>
      </c>
      <c r="D52" s="27">
        <v>1105145.9499999997</v>
      </c>
      <c r="E52" s="27">
        <v>941042</v>
      </c>
      <c r="F52" s="27">
        <v>4871223.3360000001</v>
      </c>
      <c r="H52" s="16">
        <f>'[1]Bank wise'!$W$23</f>
        <v>322753</v>
      </c>
      <c r="I52" s="16">
        <f>'[1]Bank wise'!$X$23</f>
        <v>3515627.4499999997</v>
      </c>
      <c r="J52" s="16">
        <f t="shared" si="4"/>
        <v>117022</v>
      </c>
      <c r="K52" s="16">
        <f t="shared" si="4"/>
        <v>1105145.9499999997</v>
      </c>
      <c r="L52" s="17">
        <f t="shared" si="3"/>
        <v>36.257447645722891</v>
      </c>
      <c r="M52" s="17">
        <f t="shared" si="3"/>
        <v>31.435240670907827</v>
      </c>
    </row>
    <row r="53" spans="1:13" ht="24" customHeight="1" x14ac:dyDescent="0.25">
      <c r="A53" s="18" t="s">
        <v>23</v>
      </c>
      <c r="B53" s="19" t="s">
        <v>24</v>
      </c>
      <c r="C53" s="27">
        <v>22322</v>
      </c>
      <c r="D53" s="27">
        <v>1454642.24</v>
      </c>
      <c r="E53" s="27">
        <v>114491</v>
      </c>
      <c r="F53" s="27">
        <v>5402368.5</v>
      </c>
      <c r="H53" s="16">
        <f>'[1]Bank wise'!$Y$23</f>
        <v>441644</v>
      </c>
      <c r="I53" s="16">
        <f>'[1]Bank wise'!$Z$23</f>
        <v>6684079.0800000001</v>
      </c>
      <c r="J53" s="16">
        <f t="shared" si="4"/>
        <v>22322</v>
      </c>
      <c r="K53" s="16">
        <f t="shared" si="4"/>
        <v>1454642.24</v>
      </c>
      <c r="L53" s="17">
        <f t="shared" si="3"/>
        <v>5.0542971261921368</v>
      </c>
      <c r="M53" s="17">
        <f t="shared" si="3"/>
        <v>21.762792190064872</v>
      </c>
    </row>
    <row r="54" spans="1:13" ht="24" customHeight="1" x14ac:dyDescent="0.25">
      <c r="A54" s="18" t="s">
        <v>25</v>
      </c>
      <c r="B54" s="19" t="s">
        <v>26</v>
      </c>
      <c r="C54" s="27">
        <v>2255</v>
      </c>
      <c r="D54" s="27">
        <v>690724.12</v>
      </c>
      <c r="E54" s="27">
        <v>9812</v>
      </c>
      <c r="F54" s="27">
        <v>2277532.1310000005</v>
      </c>
      <c r="H54" s="16">
        <f>'[1]Bank wise'!$AA$23</f>
        <v>109142</v>
      </c>
      <c r="I54" s="16">
        <f>'[1]Bank wise'!$AB$23</f>
        <v>2239037.37</v>
      </c>
      <c r="J54" s="16">
        <f t="shared" si="4"/>
        <v>2255</v>
      </c>
      <c r="K54" s="16">
        <f t="shared" si="4"/>
        <v>690724.12</v>
      </c>
      <c r="L54" s="17">
        <f t="shared" si="3"/>
        <v>2.0661157024793391</v>
      </c>
      <c r="M54" s="17">
        <f t="shared" si="3"/>
        <v>30.849155501142882</v>
      </c>
    </row>
    <row r="55" spans="1:13" ht="24" customHeight="1" x14ac:dyDescent="0.25">
      <c r="A55" s="18" t="s">
        <v>27</v>
      </c>
      <c r="B55" s="19" t="s">
        <v>28</v>
      </c>
      <c r="C55" s="27">
        <v>829</v>
      </c>
      <c r="D55" s="27">
        <v>9732.66</v>
      </c>
      <c r="E55" s="27">
        <v>5964</v>
      </c>
      <c r="F55" s="27">
        <v>133106.13999999998</v>
      </c>
      <c r="H55" s="16">
        <f>'[1]Bank wise'!$AC$23</f>
        <v>83301</v>
      </c>
      <c r="I55" s="16">
        <f>'[1]Bank wise'!$AD$23</f>
        <v>403431.7900000001</v>
      </c>
      <c r="J55" s="16">
        <f t="shared" si="4"/>
        <v>829</v>
      </c>
      <c r="K55" s="16">
        <f t="shared" si="4"/>
        <v>9732.66</v>
      </c>
      <c r="L55" s="17">
        <f t="shared" si="3"/>
        <v>0.99518613221930108</v>
      </c>
      <c r="M55" s="17">
        <f t="shared" si="3"/>
        <v>2.4124672971359042</v>
      </c>
    </row>
    <row r="56" spans="1:13" ht="24" customHeight="1" x14ac:dyDescent="0.25">
      <c r="A56" s="18" t="s">
        <v>29</v>
      </c>
      <c r="B56" s="19" t="s">
        <v>30</v>
      </c>
      <c r="C56" s="27">
        <v>217</v>
      </c>
      <c r="D56" s="27">
        <v>109388.01999999999</v>
      </c>
      <c r="E56" s="27">
        <v>8437</v>
      </c>
      <c r="F56" s="27">
        <v>332491.28000000009</v>
      </c>
      <c r="H56" s="16">
        <f>'[1]Bank wise'!$AE$23</f>
        <v>148562</v>
      </c>
      <c r="I56" s="16">
        <f>'[1]Bank wise'!$AF$23</f>
        <v>1318778.6599999997</v>
      </c>
      <c r="J56" s="16">
        <f t="shared" si="4"/>
        <v>217</v>
      </c>
      <c r="K56" s="16">
        <f t="shared" si="4"/>
        <v>109388.01999999999</v>
      </c>
      <c r="L56" s="17">
        <f t="shared" si="3"/>
        <v>0.14606696194181554</v>
      </c>
      <c r="M56" s="17">
        <f t="shared" si="3"/>
        <v>8.2946458960747833</v>
      </c>
    </row>
    <row r="57" spans="1:13" ht="24" customHeight="1" x14ac:dyDescent="0.25">
      <c r="A57" s="9" t="s">
        <v>31</v>
      </c>
      <c r="B57" s="12" t="s">
        <v>32</v>
      </c>
      <c r="C57" s="15">
        <v>118</v>
      </c>
      <c r="D57" s="15">
        <v>17738.150000000001</v>
      </c>
      <c r="E57" s="15">
        <v>427</v>
      </c>
      <c r="F57" s="15">
        <v>22801.759999999998</v>
      </c>
      <c r="H57" s="16">
        <f>'[1]Bank wise'!$AG$23</f>
        <v>65415</v>
      </c>
      <c r="I57" s="16">
        <f>'[1]Bank wise'!$AH$23</f>
        <v>851198.29</v>
      </c>
      <c r="J57" s="16">
        <f t="shared" si="4"/>
        <v>118</v>
      </c>
      <c r="K57" s="16">
        <f t="shared" si="4"/>
        <v>17738.150000000001</v>
      </c>
      <c r="L57" s="17">
        <f t="shared" si="3"/>
        <v>0.18038676144615148</v>
      </c>
      <c r="M57" s="17">
        <f t="shared" si="3"/>
        <v>2.0839033875408748</v>
      </c>
    </row>
    <row r="58" spans="1:13" ht="24" customHeight="1" x14ac:dyDescent="0.25">
      <c r="A58" s="9" t="s">
        <v>33</v>
      </c>
      <c r="B58" s="12" t="s">
        <v>34</v>
      </c>
      <c r="C58" s="15">
        <v>7969</v>
      </c>
      <c r="D58" s="15">
        <v>12188.65</v>
      </c>
      <c r="E58" s="15">
        <v>154007</v>
      </c>
      <c r="F58" s="15">
        <v>469739.049</v>
      </c>
      <c r="H58" s="16">
        <f>'[1]Bank wise'!$AI$23</f>
        <v>158402</v>
      </c>
      <c r="I58" s="16">
        <f>'[1]Bank wise'!$AJ$23</f>
        <v>366604.82</v>
      </c>
      <c r="J58" s="16">
        <f t="shared" si="4"/>
        <v>7969</v>
      </c>
      <c r="K58" s="16">
        <f t="shared" si="4"/>
        <v>12188.65</v>
      </c>
      <c r="L58" s="17">
        <f t="shared" si="3"/>
        <v>5.0308708223381018</v>
      </c>
      <c r="M58" s="17">
        <f t="shared" si="3"/>
        <v>3.3247380653642251</v>
      </c>
    </row>
    <row r="59" spans="1:13" ht="24" customHeight="1" x14ac:dyDescent="0.25">
      <c r="A59" s="9" t="s">
        <v>35</v>
      </c>
      <c r="B59" s="12" t="s">
        <v>36</v>
      </c>
      <c r="C59" s="15">
        <v>50224</v>
      </c>
      <c r="D59" s="15">
        <v>140301.22999999998</v>
      </c>
      <c r="E59" s="15">
        <v>540285</v>
      </c>
      <c r="F59" s="15">
        <v>6225435.2599999998</v>
      </c>
      <c r="H59" s="16">
        <f>'[1]Bank wise'!$AK$23</f>
        <v>260799</v>
      </c>
      <c r="I59" s="16">
        <f>'[1]Bank wise'!$AL$23</f>
        <v>3171354.5400000005</v>
      </c>
      <c r="J59" s="16">
        <f t="shared" si="4"/>
        <v>50224</v>
      </c>
      <c r="K59" s="16">
        <f t="shared" si="4"/>
        <v>140301.22999999998</v>
      </c>
      <c r="L59" s="17">
        <f t="shared" si="3"/>
        <v>19.257742552693838</v>
      </c>
      <c r="M59" s="17">
        <f t="shared" si="3"/>
        <v>4.424015928537588</v>
      </c>
    </row>
    <row r="60" spans="1:13" ht="24" customHeight="1" x14ac:dyDescent="0.25">
      <c r="A60" s="9" t="s">
        <v>37</v>
      </c>
      <c r="B60" s="12" t="s">
        <v>38</v>
      </c>
      <c r="C60" s="15">
        <v>53</v>
      </c>
      <c r="D60" s="15">
        <v>934.84</v>
      </c>
      <c r="E60" s="15">
        <v>419</v>
      </c>
      <c r="F60" s="15">
        <v>6733.079999999999</v>
      </c>
      <c r="H60" s="16">
        <f>'[1]Bank wise'!$AM$23</f>
        <v>72051</v>
      </c>
      <c r="I60" s="16">
        <f>'[1]Bank wise'!$AN$23</f>
        <v>127964.51000000002</v>
      </c>
      <c r="J60" s="16">
        <f t="shared" si="4"/>
        <v>53</v>
      </c>
      <c r="K60" s="16">
        <f t="shared" si="4"/>
        <v>934.84</v>
      </c>
      <c r="L60" s="17">
        <f t="shared" si="3"/>
        <v>7.3559006814617425E-2</v>
      </c>
      <c r="M60" s="17">
        <f t="shared" si="3"/>
        <v>0.73054630537795195</v>
      </c>
    </row>
    <row r="61" spans="1:13" ht="24" customHeight="1" x14ac:dyDescent="0.25">
      <c r="A61" s="9" t="s">
        <v>39</v>
      </c>
      <c r="B61" s="12" t="s">
        <v>40</v>
      </c>
      <c r="C61" s="15">
        <v>33</v>
      </c>
      <c r="D61" s="15">
        <v>3187.8199999999997</v>
      </c>
      <c r="E61" s="15">
        <v>714</v>
      </c>
      <c r="F61" s="15">
        <v>22288.410000000003</v>
      </c>
      <c r="H61" s="16">
        <f>'[1]Bank wise'!$AO$23</f>
        <v>87004</v>
      </c>
      <c r="I61" s="16">
        <f>'[1]Bank wise'!$AP$23</f>
        <v>452972.58000000007</v>
      </c>
      <c r="J61" s="16">
        <f t="shared" si="4"/>
        <v>33</v>
      </c>
      <c r="K61" s="16">
        <f t="shared" si="4"/>
        <v>3187.8199999999997</v>
      </c>
      <c r="L61" s="17">
        <f t="shared" si="3"/>
        <v>3.79292906073284E-2</v>
      </c>
      <c r="M61" s="17">
        <f t="shared" si="3"/>
        <v>0.70375562247056966</v>
      </c>
    </row>
    <row r="62" spans="1:13" ht="24" customHeight="1" x14ac:dyDescent="0.25">
      <c r="A62" s="9" t="s">
        <v>41</v>
      </c>
      <c r="B62" s="12" t="s">
        <v>42</v>
      </c>
      <c r="C62" s="15">
        <v>142839</v>
      </c>
      <c r="D62" s="15">
        <v>7446.0599999999995</v>
      </c>
      <c r="E62" s="15">
        <v>170338</v>
      </c>
      <c r="F62" s="15">
        <v>94943.429999999964</v>
      </c>
      <c r="H62" s="16">
        <f>'[1]Bank wise'!$AQ$23</f>
        <v>403819</v>
      </c>
      <c r="I62" s="16">
        <f>'[1]Bank wise'!$AR$23</f>
        <v>757816.84000000008</v>
      </c>
      <c r="J62" s="16">
        <f t="shared" si="4"/>
        <v>142839</v>
      </c>
      <c r="K62" s="16">
        <f t="shared" si="4"/>
        <v>7446.0599999999995</v>
      </c>
      <c r="L62" s="17">
        <f t="shared" si="3"/>
        <v>35.37203549114826</v>
      </c>
      <c r="M62" s="17">
        <f t="shared" si="3"/>
        <v>0.98256723880667507</v>
      </c>
    </row>
    <row r="63" spans="1:13" ht="24" customHeight="1" x14ac:dyDescent="0.25">
      <c r="A63" s="9">
        <v>2</v>
      </c>
      <c r="B63" s="12" t="s">
        <v>43</v>
      </c>
      <c r="C63" s="15">
        <v>861690</v>
      </c>
      <c r="D63" s="15">
        <v>4792418.1499999994</v>
      </c>
      <c r="E63" s="15">
        <v>5681565</v>
      </c>
      <c r="F63" s="15">
        <v>27032224.465999994</v>
      </c>
      <c r="H63" s="16">
        <f>H47+H51+H57+H58+H59+H60+H61+H62</f>
        <v>6607054.2000000002</v>
      </c>
      <c r="I63" s="16">
        <f>I47+I51+I57+I58+I59+I60+I61+I62</f>
        <v>25056108.56125195</v>
      </c>
      <c r="J63" s="16">
        <f t="shared" si="4"/>
        <v>861690</v>
      </c>
      <c r="K63" s="16">
        <f t="shared" si="4"/>
        <v>4792418.1499999994</v>
      </c>
      <c r="L63" s="17">
        <f>J63/H63*100</f>
        <v>13.041969596677442</v>
      </c>
      <c r="M63" s="17">
        <f>K63/I63*100</f>
        <v>19.126745632844361</v>
      </c>
    </row>
    <row r="64" spans="1:13" ht="24" customHeight="1" x14ac:dyDescent="0.25">
      <c r="A64" s="9">
        <v>3</v>
      </c>
      <c r="B64" s="21" t="s">
        <v>44</v>
      </c>
      <c r="C64" s="15">
        <v>410602</v>
      </c>
      <c r="D64" s="15">
        <v>502118.28000000009</v>
      </c>
      <c r="E64" s="15">
        <v>2419426</v>
      </c>
      <c r="F64" s="15">
        <v>3758906.6</v>
      </c>
      <c r="H64" s="16">
        <f>'[1]Bank wise'!$AU$23</f>
        <v>929882</v>
      </c>
      <c r="I64" s="16">
        <f>'[1]Bank wise'!$AV$23</f>
        <v>3724782.08</v>
      </c>
      <c r="J64" s="16">
        <f t="shared" si="4"/>
        <v>410602</v>
      </c>
      <c r="K64" s="16">
        <f t="shared" si="4"/>
        <v>502118.28000000009</v>
      </c>
      <c r="L64" s="17">
        <f>J64/H64*100</f>
        <v>44.156355322503288</v>
      </c>
      <c r="M64" s="17">
        <f>K64/I64*100</f>
        <v>13.480474003998646</v>
      </c>
    </row>
    <row r="65" spans="1:13" ht="24" customHeight="1" x14ac:dyDescent="0.25">
      <c r="A65" s="9">
        <v>4</v>
      </c>
      <c r="B65" s="24" t="s">
        <v>45</v>
      </c>
      <c r="C65" s="15"/>
      <c r="D65" s="15"/>
      <c r="E65" s="15"/>
      <c r="F65" s="15"/>
      <c r="J65" s="16">
        <f t="shared" si="4"/>
        <v>0</v>
      </c>
      <c r="K65" s="16">
        <f t="shared" si="4"/>
        <v>0</v>
      </c>
    </row>
    <row r="66" spans="1:13" ht="24" customHeight="1" x14ac:dyDescent="0.25">
      <c r="A66" s="9" t="s">
        <v>46</v>
      </c>
      <c r="B66" s="25" t="s">
        <v>47</v>
      </c>
      <c r="C66" s="15">
        <v>37</v>
      </c>
      <c r="D66" s="15">
        <v>803922.86</v>
      </c>
      <c r="E66" s="15">
        <v>1554</v>
      </c>
      <c r="F66" s="15">
        <v>638685.68000000005</v>
      </c>
      <c r="H66" s="16">
        <f>'[1]Bank wise'!$AW$23</f>
        <v>1387</v>
      </c>
      <c r="I66" s="16">
        <f>'[1]Bank wise'!$AX$23</f>
        <v>94791.360000000001</v>
      </c>
      <c r="J66" s="16">
        <f t="shared" si="4"/>
        <v>37</v>
      </c>
      <c r="K66" s="16">
        <f t="shared" si="4"/>
        <v>803922.86</v>
      </c>
      <c r="L66" s="17">
        <f t="shared" ref="L66:M72" si="5">J66/H66*100</f>
        <v>2.6676279740447004</v>
      </c>
      <c r="M66" s="17">
        <f t="shared" si="5"/>
        <v>848.09718944848987</v>
      </c>
    </row>
    <row r="67" spans="1:13" ht="24" customHeight="1" x14ac:dyDescent="0.25">
      <c r="A67" s="9" t="s">
        <v>48</v>
      </c>
      <c r="B67" s="25" t="s">
        <v>34</v>
      </c>
      <c r="C67" s="15">
        <v>1090</v>
      </c>
      <c r="D67" s="15">
        <v>8059.6274999999987</v>
      </c>
      <c r="E67" s="15">
        <v>17310</v>
      </c>
      <c r="F67" s="15">
        <v>254942.86999999997</v>
      </c>
      <c r="H67" s="16">
        <f>'[1]Bank wise'!$AY$23</f>
        <v>9212</v>
      </c>
      <c r="I67" s="16">
        <f>'[1]Bank wise'!$AZ$23</f>
        <v>126230.69000000002</v>
      </c>
      <c r="J67" s="16">
        <f t="shared" si="4"/>
        <v>1090</v>
      </c>
      <c r="K67" s="16">
        <f t="shared" si="4"/>
        <v>8059.6274999999987</v>
      </c>
      <c r="L67" s="17">
        <f t="shared" si="5"/>
        <v>11.832392531480677</v>
      </c>
      <c r="M67" s="17">
        <f t="shared" si="5"/>
        <v>6.3848399307648549</v>
      </c>
    </row>
    <row r="68" spans="1:13" ht="24" customHeight="1" x14ac:dyDescent="0.25">
      <c r="A68" s="9" t="s">
        <v>49</v>
      </c>
      <c r="B68" s="25" t="s">
        <v>36</v>
      </c>
      <c r="C68" s="15">
        <v>51017</v>
      </c>
      <c r="D68" s="15">
        <v>581915.46000000008</v>
      </c>
      <c r="E68" s="15">
        <v>285433</v>
      </c>
      <c r="F68" s="15">
        <v>11935725.210000001</v>
      </c>
      <c r="H68" s="16">
        <f>'[1]Bank wise'!$BA$23</f>
        <v>251124</v>
      </c>
      <c r="I68" s="16">
        <f>'[1]Bank wise'!$BB$23</f>
        <v>8397739.9600000028</v>
      </c>
      <c r="J68" s="16">
        <f t="shared" si="4"/>
        <v>51017</v>
      </c>
      <c r="K68" s="16">
        <f t="shared" si="4"/>
        <v>581915.46000000008</v>
      </c>
      <c r="L68" s="17">
        <f t="shared" si="5"/>
        <v>20.315461684267532</v>
      </c>
      <c r="M68" s="17">
        <f t="shared" si="5"/>
        <v>6.9294293794731869</v>
      </c>
    </row>
    <row r="69" spans="1:13" ht="24" customHeight="1" x14ac:dyDescent="0.25">
      <c r="A69" s="9" t="s">
        <v>50</v>
      </c>
      <c r="B69" s="25" t="s">
        <v>51</v>
      </c>
      <c r="C69" s="15">
        <v>65519</v>
      </c>
      <c r="D69" s="15">
        <v>220069.36</v>
      </c>
      <c r="E69" s="15">
        <v>613169</v>
      </c>
      <c r="F69" s="15">
        <v>4348332.38</v>
      </c>
      <c r="H69" s="16">
        <f>'[1]Bank wise'!$BC$23</f>
        <v>70640</v>
      </c>
      <c r="I69" s="16">
        <f>'[1]Bank wise'!$BD$23</f>
        <v>3133474.7300000004</v>
      </c>
      <c r="J69" s="16">
        <f t="shared" si="4"/>
        <v>65519</v>
      </c>
      <c r="K69" s="16">
        <f t="shared" si="4"/>
        <v>220069.36</v>
      </c>
      <c r="L69" s="17">
        <f t="shared" si="5"/>
        <v>92.750566251415634</v>
      </c>
      <c r="M69" s="17">
        <f t="shared" si="5"/>
        <v>7.0231732808644658</v>
      </c>
    </row>
    <row r="70" spans="1:13" ht="24" customHeight="1" x14ac:dyDescent="0.25">
      <c r="A70" s="9" t="s">
        <v>52</v>
      </c>
      <c r="B70" s="25" t="s">
        <v>42</v>
      </c>
      <c r="C70" s="15">
        <v>129545</v>
      </c>
      <c r="D70" s="15">
        <v>13781098.219999999</v>
      </c>
      <c r="E70" s="15">
        <v>1439088</v>
      </c>
      <c r="F70" s="15">
        <v>79590695.280000016</v>
      </c>
      <c r="H70" s="16">
        <f>'[1]Bank wise'!$BE$23</f>
        <v>588674</v>
      </c>
      <c r="I70" s="16">
        <f>'[1]Bank wise'!$BF$23</f>
        <v>49898365.640000001</v>
      </c>
      <c r="J70" s="16">
        <f t="shared" si="4"/>
        <v>129545</v>
      </c>
      <c r="K70" s="16">
        <f t="shared" si="4"/>
        <v>13781098.219999999</v>
      </c>
      <c r="L70" s="17">
        <f t="shared" si="5"/>
        <v>22.006237747887624</v>
      </c>
      <c r="M70" s="17">
        <f t="shared" si="5"/>
        <v>27.618335877824151</v>
      </c>
    </row>
    <row r="71" spans="1:13" ht="24" customHeight="1" x14ac:dyDescent="0.25">
      <c r="A71" s="9">
        <v>5</v>
      </c>
      <c r="B71" s="25" t="s">
        <v>53</v>
      </c>
      <c r="C71" s="15">
        <v>247208</v>
      </c>
      <c r="D71" s="15">
        <v>15395065.5275</v>
      </c>
      <c r="E71" s="15">
        <v>2356554</v>
      </c>
      <c r="F71" s="15">
        <v>96768381.420000017</v>
      </c>
      <c r="H71" s="16">
        <f>H70+H69+H68+H67+H66</f>
        <v>921037</v>
      </c>
      <c r="I71" s="16">
        <f>I70+I69+I68+I67+I66</f>
        <v>61650602.380000003</v>
      </c>
      <c r="J71" s="16">
        <f t="shared" si="4"/>
        <v>247208</v>
      </c>
      <c r="K71" s="16">
        <f t="shared" si="4"/>
        <v>15395065.5275</v>
      </c>
      <c r="L71" s="17">
        <f t="shared" si="5"/>
        <v>26.840181230504314</v>
      </c>
      <c r="M71" s="17">
        <f t="shared" si="5"/>
        <v>24.971476243830335</v>
      </c>
    </row>
    <row r="72" spans="1:13" ht="24" customHeight="1" x14ac:dyDescent="0.25">
      <c r="A72" s="9"/>
      <c r="B72" s="25" t="s">
        <v>54</v>
      </c>
      <c r="C72" s="15">
        <v>1108898</v>
      </c>
      <c r="D72" s="15">
        <v>20187483.677499998</v>
      </c>
      <c r="E72" s="15">
        <v>8038119</v>
      </c>
      <c r="F72" s="15">
        <v>123800605.88600001</v>
      </c>
      <c r="H72" s="16">
        <f>H71+H63</f>
        <v>7528091.2000000002</v>
      </c>
      <c r="I72" s="16">
        <f>I71+I63</f>
        <v>86706710.941251948</v>
      </c>
      <c r="J72" s="16">
        <f t="shared" si="4"/>
        <v>1108898</v>
      </c>
      <c r="K72" s="16">
        <f t="shared" si="4"/>
        <v>20187483.677499998</v>
      </c>
      <c r="L72" s="17">
        <f t="shared" si="5"/>
        <v>14.730135044060038</v>
      </c>
      <c r="M72" s="17">
        <f t="shared" si="5"/>
        <v>23.282492737128514</v>
      </c>
    </row>
    <row r="73" spans="1:13" ht="24" customHeight="1" x14ac:dyDescent="0.25">
      <c r="B73" s="26"/>
      <c r="C73" s="23"/>
      <c r="D73" s="23"/>
    </row>
    <row r="74" spans="1:13" ht="24" customHeight="1" x14ac:dyDescent="0.25">
      <c r="A74" s="1" t="s">
        <v>0</v>
      </c>
      <c r="B74" s="2"/>
      <c r="C74" s="1"/>
      <c r="D74" s="1"/>
      <c r="E74" s="1"/>
      <c r="F74" s="3" t="s">
        <v>1</v>
      </c>
    </row>
    <row r="76" spans="1:13" ht="24" customHeight="1" x14ac:dyDescent="0.25">
      <c r="A76" s="49" t="str">
        <f>$A$3</f>
        <v>Statement showing Disbursements and Outstanding  for the quarter ended 30.06.2021</v>
      </c>
      <c r="B76" s="50"/>
      <c r="C76" s="50"/>
      <c r="D76" s="50"/>
      <c r="E76" s="50"/>
      <c r="F76" s="50"/>
    </row>
    <row r="78" spans="1:13" ht="24" customHeight="1" x14ac:dyDescent="0.25">
      <c r="A78" s="7" t="s">
        <v>2</v>
      </c>
      <c r="B78" s="7"/>
      <c r="C78" s="7"/>
      <c r="F78" s="8" t="s">
        <v>3</v>
      </c>
    </row>
    <row r="80" spans="1:13" ht="24" customHeight="1" x14ac:dyDescent="0.25">
      <c r="A80" s="53" t="s">
        <v>56</v>
      </c>
      <c r="B80" s="53"/>
      <c r="C80" s="53"/>
      <c r="D80" s="53"/>
      <c r="E80" s="53"/>
      <c r="F80" s="53"/>
    </row>
    <row r="81" spans="1:13" ht="33.75" customHeight="1" x14ac:dyDescent="0.25">
      <c r="A81" s="44" t="s">
        <v>4</v>
      </c>
      <c r="B81" s="44" t="s">
        <v>5</v>
      </c>
      <c r="C81" s="46" t="s">
        <v>6</v>
      </c>
      <c r="D81" s="46"/>
      <c r="E81" s="46" t="s">
        <v>7</v>
      </c>
      <c r="F81" s="46"/>
    </row>
    <row r="82" spans="1:13" ht="24" customHeight="1" x14ac:dyDescent="0.25">
      <c r="A82" s="45"/>
      <c r="B82" s="45"/>
      <c r="C82" s="9" t="s">
        <v>8</v>
      </c>
      <c r="D82" s="9" t="s">
        <v>9</v>
      </c>
      <c r="E82" s="9" t="s">
        <v>8</v>
      </c>
      <c r="F82" s="9" t="s">
        <v>9</v>
      </c>
    </row>
    <row r="83" spans="1:13" ht="24" customHeight="1" x14ac:dyDescent="0.25">
      <c r="A83" s="9">
        <v>1</v>
      </c>
      <c r="B83" s="12" t="s">
        <v>10</v>
      </c>
      <c r="C83" s="14"/>
      <c r="D83" s="14"/>
      <c r="E83" s="14"/>
      <c r="F83" s="14"/>
    </row>
    <row r="84" spans="1:13" ht="24" customHeight="1" x14ac:dyDescent="0.25">
      <c r="A84" s="9" t="s">
        <v>11</v>
      </c>
      <c r="B84" s="12" t="s">
        <v>12</v>
      </c>
      <c r="C84" s="15">
        <v>769633</v>
      </c>
      <c r="D84" s="15">
        <v>1069069.3699999999</v>
      </c>
      <c r="E84" s="15">
        <v>2732209</v>
      </c>
      <c r="F84" s="15">
        <v>5327686.99</v>
      </c>
      <c r="H84" s="16">
        <f>H85+H86+H87</f>
        <v>1286079.3999999999</v>
      </c>
      <c r="I84" s="16">
        <f>I85+I86+I87</f>
        <v>3704048.5252801394</v>
      </c>
      <c r="J84" s="16">
        <f>C84</f>
        <v>769633</v>
      </c>
      <c r="K84" s="16">
        <f>D84</f>
        <v>1069069.3699999999</v>
      </c>
      <c r="L84" s="17">
        <f t="shared" ref="L84:M99" si="6">J84/H84*100</f>
        <v>59.843350262822035</v>
      </c>
      <c r="M84" s="17">
        <f t="shared" si="6"/>
        <v>28.862185867803813</v>
      </c>
    </row>
    <row r="85" spans="1:13" ht="24" customHeight="1" x14ac:dyDescent="0.25">
      <c r="A85" s="18" t="s">
        <v>13</v>
      </c>
      <c r="B85" s="19" t="s">
        <v>14</v>
      </c>
      <c r="C85" s="27">
        <v>740859</v>
      </c>
      <c r="D85" s="27">
        <v>772099.19</v>
      </c>
      <c r="E85" s="27">
        <v>2672411</v>
      </c>
      <c r="F85" s="27">
        <v>4201978.5600000005</v>
      </c>
      <c r="H85" s="16">
        <f>'[1]Bank wise'!$E$38</f>
        <v>1120705.3999999999</v>
      </c>
      <c r="I85" s="16">
        <f>'[1]Bank wise'!$F$38</f>
        <v>3033251.2543192809</v>
      </c>
      <c r="J85" s="16">
        <f t="shared" ref="J85:K109" si="7">C85</f>
        <v>740859</v>
      </c>
      <c r="K85" s="16">
        <f t="shared" si="7"/>
        <v>772099.19</v>
      </c>
      <c r="L85" s="17">
        <f t="shared" si="6"/>
        <v>66.106489716209111</v>
      </c>
      <c r="M85" s="17">
        <f t="shared" si="6"/>
        <v>25.454508224485139</v>
      </c>
    </row>
    <row r="86" spans="1:13" ht="24" customHeight="1" x14ac:dyDescent="0.25">
      <c r="A86" s="18" t="s">
        <v>15</v>
      </c>
      <c r="B86" s="19" t="s">
        <v>16</v>
      </c>
      <c r="C86" s="27">
        <v>351</v>
      </c>
      <c r="D86" s="27">
        <v>28441.87</v>
      </c>
      <c r="E86" s="27">
        <v>3506</v>
      </c>
      <c r="F86" s="27">
        <v>78978.259999999995</v>
      </c>
      <c r="H86" s="16">
        <f>'[1]Bank wise'!$Q$38</f>
        <v>132399</v>
      </c>
      <c r="I86" s="16">
        <f>'[1]Bank wise'!$R$38</f>
        <v>185205.21872175229</v>
      </c>
      <c r="J86" s="16">
        <f t="shared" si="7"/>
        <v>351</v>
      </c>
      <c r="K86" s="16">
        <f t="shared" si="7"/>
        <v>28441.87</v>
      </c>
      <c r="L86" s="17">
        <f t="shared" si="6"/>
        <v>0.26510774250560803</v>
      </c>
      <c r="M86" s="17">
        <f t="shared" si="6"/>
        <v>15.35694846846101</v>
      </c>
    </row>
    <row r="87" spans="1:13" ht="24" customHeight="1" x14ac:dyDescent="0.25">
      <c r="A87" s="18" t="s">
        <v>17</v>
      </c>
      <c r="B87" s="19" t="s">
        <v>18</v>
      </c>
      <c r="C87" s="27">
        <v>28423</v>
      </c>
      <c r="D87" s="27">
        <v>268528.31</v>
      </c>
      <c r="E87" s="27">
        <v>56292</v>
      </c>
      <c r="F87" s="27">
        <v>1046730.1700000002</v>
      </c>
      <c r="H87" s="16">
        <f>'[1]Bank wise'!$S$38</f>
        <v>32975</v>
      </c>
      <c r="I87" s="16">
        <f>'[1]Bank wise'!$T$38</f>
        <v>485592.0522391058</v>
      </c>
      <c r="J87" s="16">
        <f t="shared" si="7"/>
        <v>28423</v>
      </c>
      <c r="K87" s="16">
        <f t="shared" si="7"/>
        <v>268528.31</v>
      </c>
      <c r="L87" s="17">
        <f t="shared" si="6"/>
        <v>86.195602729340408</v>
      </c>
      <c r="M87" s="17">
        <f t="shared" si="6"/>
        <v>55.299156722560298</v>
      </c>
    </row>
    <row r="88" spans="1:13" ht="24" customHeight="1" x14ac:dyDescent="0.25">
      <c r="A88" s="18" t="s">
        <v>19</v>
      </c>
      <c r="B88" s="21" t="s">
        <v>20</v>
      </c>
      <c r="C88" s="15">
        <v>158165</v>
      </c>
      <c r="D88" s="15">
        <v>2703071.6999999997</v>
      </c>
      <c r="E88" s="15">
        <v>1355656</v>
      </c>
      <c r="F88" s="15">
        <v>9403215.6600000001</v>
      </c>
      <c r="H88" s="5">
        <f>H89+H90+H91+H92+H93</f>
        <v>624470</v>
      </c>
      <c r="I88" s="5">
        <f>I89+I90+I91+I92+I93</f>
        <v>9941906.0099999998</v>
      </c>
      <c r="J88" s="16">
        <f t="shared" si="7"/>
        <v>158165</v>
      </c>
      <c r="K88" s="16">
        <f t="shared" si="7"/>
        <v>2703071.6999999997</v>
      </c>
      <c r="L88" s="17">
        <f t="shared" si="6"/>
        <v>25.327878040578412</v>
      </c>
      <c r="M88" s="17">
        <f t="shared" si="6"/>
        <v>27.188666813799419</v>
      </c>
    </row>
    <row r="89" spans="1:13" ht="24" customHeight="1" x14ac:dyDescent="0.25">
      <c r="A89" s="18" t="s">
        <v>21</v>
      </c>
      <c r="B89" s="19" t="s">
        <v>22</v>
      </c>
      <c r="C89" s="27">
        <v>126377</v>
      </c>
      <c r="D89" s="27">
        <v>668481.21999999986</v>
      </c>
      <c r="E89" s="27">
        <v>1219686</v>
      </c>
      <c r="F89" s="27">
        <v>3736941.0700000003</v>
      </c>
      <c r="H89" s="16">
        <f>'[1]Bank wise'!$W$38</f>
        <v>265472</v>
      </c>
      <c r="I89" s="16">
        <f>'[1]Bank wise'!$X$38</f>
        <v>2746549.1199999996</v>
      </c>
      <c r="J89" s="16">
        <f t="shared" si="7"/>
        <v>126377</v>
      </c>
      <c r="K89" s="16">
        <f t="shared" si="7"/>
        <v>668481.21999999986</v>
      </c>
      <c r="L89" s="17">
        <f t="shared" si="6"/>
        <v>47.604643804243011</v>
      </c>
      <c r="M89" s="17">
        <f t="shared" si="6"/>
        <v>24.338950107690042</v>
      </c>
    </row>
    <row r="90" spans="1:13" ht="24" customHeight="1" x14ac:dyDescent="0.25">
      <c r="A90" s="18" t="s">
        <v>23</v>
      </c>
      <c r="B90" s="19" t="s">
        <v>24</v>
      </c>
      <c r="C90" s="27">
        <v>20649</v>
      </c>
      <c r="D90" s="27">
        <v>1065265.6399999999</v>
      </c>
      <c r="E90" s="27">
        <v>98586</v>
      </c>
      <c r="F90" s="27">
        <v>3523597.2700000005</v>
      </c>
      <c r="H90" s="16">
        <f>'[1]Bank wise'!$Y$38</f>
        <v>170448</v>
      </c>
      <c r="I90" s="16">
        <f>'[1]Bank wise'!$Z$38</f>
        <v>4145760.4300000006</v>
      </c>
      <c r="J90" s="16">
        <f t="shared" si="7"/>
        <v>20649</v>
      </c>
      <c r="K90" s="16">
        <f t="shared" si="7"/>
        <v>1065265.6399999999</v>
      </c>
      <c r="L90" s="17">
        <f t="shared" si="6"/>
        <v>12.114545198535625</v>
      </c>
      <c r="M90" s="17">
        <f t="shared" si="6"/>
        <v>25.69530145281453</v>
      </c>
    </row>
    <row r="91" spans="1:13" ht="24" customHeight="1" x14ac:dyDescent="0.25">
      <c r="A91" s="18" t="s">
        <v>25</v>
      </c>
      <c r="B91" s="19" t="s">
        <v>26</v>
      </c>
      <c r="C91" s="27">
        <v>10271</v>
      </c>
      <c r="D91" s="27">
        <v>939602.96</v>
      </c>
      <c r="E91" s="27">
        <v>37203</v>
      </c>
      <c r="F91" s="27">
        <v>2137220.9899999998</v>
      </c>
      <c r="H91" s="16">
        <f>'[1]Bank wise'!$AA$38</f>
        <v>84232</v>
      </c>
      <c r="I91" s="16">
        <f>'[1]Bank wise'!$AB$38</f>
        <v>2017543.1099999999</v>
      </c>
      <c r="J91" s="16">
        <f t="shared" si="7"/>
        <v>10271</v>
      </c>
      <c r="K91" s="16">
        <f t="shared" si="7"/>
        <v>939602.96</v>
      </c>
      <c r="L91" s="17">
        <f t="shared" si="6"/>
        <v>12.193703105708044</v>
      </c>
      <c r="M91" s="17">
        <f t="shared" si="6"/>
        <v>46.571642278315437</v>
      </c>
    </row>
    <row r="92" spans="1:13" ht="24" customHeight="1" x14ac:dyDescent="0.25">
      <c r="A92" s="18" t="s">
        <v>27</v>
      </c>
      <c r="B92" s="19" t="s">
        <v>28</v>
      </c>
      <c r="C92" s="27">
        <v>35</v>
      </c>
      <c r="D92" s="27">
        <v>2794.86</v>
      </c>
      <c r="E92" s="27">
        <v>181</v>
      </c>
      <c r="F92" s="27">
        <v>5456.3300000000017</v>
      </c>
      <c r="H92" s="16">
        <f>'[1]Bank wise'!$AC$38</f>
        <v>36568</v>
      </c>
      <c r="I92" s="16">
        <f>'[1]Bank wise'!$AD$38</f>
        <v>268003.68999999994</v>
      </c>
      <c r="J92" s="16">
        <f t="shared" si="7"/>
        <v>35</v>
      </c>
      <c r="K92" s="16">
        <f t="shared" si="7"/>
        <v>2794.86</v>
      </c>
      <c r="L92" s="17">
        <f t="shared" si="6"/>
        <v>9.5712098009188368E-2</v>
      </c>
      <c r="M92" s="17">
        <f t="shared" si="6"/>
        <v>1.0428438503962392</v>
      </c>
    </row>
    <row r="93" spans="1:13" ht="24" customHeight="1" x14ac:dyDescent="0.25">
      <c r="A93" s="18" t="s">
        <v>29</v>
      </c>
      <c r="B93" s="19" t="s">
        <v>30</v>
      </c>
      <c r="C93" s="27">
        <v>833</v>
      </c>
      <c r="D93" s="27">
        <v>26927.02</v>
      </c>
      <c r="E93" s="27">
        <v>0</v>
      </c>
      <c r="F93" s="27">
        <v>0</v>
      </c>
      <c r="H93" s="16">
        <f>'[1]Bank wise'!$AE$38</f>
        <v>67750</v>
      </c>
      <c r="I93" s="16">
        <f>'[1]Bank wise'!$AF$38</f>
        <v>764049.66</v>
      </c>
      <c r="J93" s="16">
        <f t="shared" si="7"/>
        <v>833</v>
      </c>
      <c r="K93" s="16">
        <f t="shared" si="7"/>
        <v>26927.02</v>
      </c>
      <c r="L93" s="17">
        <f t="shared" si="6"/>
        <v>1.229520295202952</v>
      </c>
      <c r="M93" s="17">
        <f t="shared" si="6"/>
        <v>3.5242499813428356</v>
      </c>
    </row>
    <row r="94" spans="1:13" ht="24" customHeight="1" x14ac:dyDescent="0.25">
      <c r="A94" s="9" t="s">
        <v>31</v>
      </c>
      <c r="B94" s="12" t="s">
        <v>32</v>
      </c>
      <c r="C94" s="15">
        <v>393</v>
      </c>
      <c r="D94" s="15">
        <v>256854.88999999996</v>
      </c>
      <c r="E94" s="15">
        <v>239</v>
      </c>
      <c r="F94" s="15">
        <v>121665.56</v>
      </c>
      <c r="H94" s="16">
        <f>'[1]Bank wise'!$AG$38</f>
        <v>24077</v>
      </c>
      <c r="I94" s="16">
        <f>'[1]Bank wise'!$AH$38</f>
        <v>132610.94999999998</v>
      </c>
      <c r="J94" s="16">
        <f t="shared" si="7"/>
        <v>393</v>
      </c>
      <c r="K94" s="16">
        <f t="shared" si="7"/>
        <v>256854.88999999996</v>
      </c>
      <c r="L94" s="17">
        <f t="shared" si="6"/>
        <v>1.6322631557087679</v>
      </c>
      <c r="M94" s="17">
        <f t="shared" si="6"/>
        <v>193.69055873591131</v>
      </c>
    </row>
    <row r="95" spans="1:13" ht="24" customHeight="1" x14ac:dyDescent="0.25">
      <c r="A95" s="9" t="s">
        <v>33</v>
      </c>
      <c r="B95" s="12" t="s">
        <v>34</v>
      </c>
      <c r="C95" s="15">
        <v>1056</v>
      </c>
      <c r="D95" s="15">
        <v>4983.5200000000004</v>
      </c>
      <c r="E95" s="15">
        <v>11319</v>
      </c>
      <c r="F95" s="15">
        <v>29914.190000000002</v>
      </c>
      <c r="H95" s="16">
        <f>'[1]Bank wise'!$AI$38</f>
        <v>46567</v>
      </c>
      <c r="I95" s="16">
        <f>'[1]Bank wise'!$AJ$38</f>
        <v>76826.48000000001</v>
      </c>
      <c r="J95" s="16">
        <f t="shared" si="7"/>
        <v>1056</v>
      </c>
      <c r="K95" s="16">
        <f t="shared" si="7"/>
        <v>4983.5200000000004</v>
      </c>
      <c r="L95" s="17">
        <f t="shared" si="6"/>
        <v>2.2677003027895291</v>
      </c>
      <c r="M95" s="17">
        <f t="shared" si="6"/>
        <v>6.4867217657245266</v>
      </c>
    </row>
    <row r="96" spans="1:13" ht="24" customHeight="1" x14ac:dyDescent="0.25">
      <c r="A96" s="9" t="s">
        <v>35</v>
      </c>
      <c r="B96" s="12" t="s">
        <v>36</v>
      </c>
      <c r="C96" s="15">
        <v>23174</v>
      </c>
      <c r="D96" s="15">
        <v>149053.12</v>
      </c>
      <c r="E96" s="15">
        <v>328538</v>
      </c>
      <c r="F96" s="15">
        <v>3299932.5399999996</v>
      </c>
      <c r="H96" s="16">
        <f>'[1]Bank wise'!$AK$38</f>
        <v>133272</v>
      </c>
      <c r="I96" s="16">
        <f>'[1]Bank wise'!$AL$38</f>
        <v>1922220.4600000002</v>
      </c>
      <c r="J96" s="16">
        <f t="shared" si="7"/>
        <v>23174</v>
      </c>
      <c r="K96" s="16">
        <f t="shared" si="7"/>
        <v>149053.12</v>
      </c>
      <c r="L96" s="17">
        <f t="shared" si="6"/>
        <v>17.388498709406328</v>
      </c>
      <c r="M96" s="17">
        <f t="shared" si="6"/>
        <v>7.7542156636913537</v>
      </c>
    </row>
    <row r="97" spans="1:13" ht="24" customHeight="1" x14ac:dyDescent="0.25">
      <c r="A97" s="9" t="s">
        <v>37</v>
      </c>
      <c r="B97" s="12" t="s">
        <v>38</v>
      </c>
      <c r="C97" s="15">
        <v>1178</v>
      </c>
      <c r="D97" s="15">
        <v>1051.07</v>
      </c>
      <c r="E97" s="15">
        <v>9988</v>
      </c>
      <c r="F97" s="15">
        <v>4391.21</v>
      </c>
      <c r="H97" s="16">
        <f>'[1]Bank wise'!$AM$38</f>
        <v>25178</v>
      </c>
      <c r="I97" s="16">
        <f>'[1]Bank wise'!$AN$38</f>
        <v>41375.709999999992</v>
      </c>
      <c r="J97" s="16">
        <f t="shared" si="7"/>
        <v>1178</v>
      </c>
      <c r="K97" s="16">
        <f t="shared" si="7"/>
        <v>1051.07</v>
      </c>
      <c r="L97" s="17">
        <f t="shared" si="6"/>
        <v>4.6786877432679317</v>
      </c>
      <c r="M97" s="17">
        <f t="shared" si="6"/>
        <v>2.5403068611994821</v>
      </c>
    </row>
    <row r="98" spans="1:13" ht="24" customHeight="1" x14ac:dyDescent="0.25">
      <c r="A98" s="9" t="s">
        <v>39</v>
      </c>
      <c r="B98" s="12" t="s">
        <v>40</v>
      </c>
      <c r="C98" s="15">
        <v>1</v>
      </c>
      <c r="D98" s="15">
        <v>10</v>
      </c>
      <c r="E98" s="15">
        <v>8</v>
      </c>
      <c r="F98" s="15">
        <v>1515</v>
      </c>
      <c r="H98" s="16">
        <f>'[1]Bank wise'!$AO$38</f>
        <v>24874</v>
      </c>
      <c r="I98" s="16">
        <f>'[1]Bank wise'!$AP$38</f>
        <v>62747.340000000011</v>
      </c>
      <c r="J98" s="16">
        <f t="shared" si="7"/>
        <v>1</v>
      </c>
      <c r="K98" s="16">
        <f t="shared" si="7"/>
        <v>10</v>
      </c>
      <c r="L98" s="17">
        <f t="shared" si="6"/>
        <v>4.0202621210902951E-3</v>
      </c>
      <c r="M98" s="17">
        <f t="shared" si="6"/>
        <v>1.5936930553550156E-2</v>
      </c>
    </row>
    <row r="99" spans="1:13" ht="24" customHeight="1" x14ac:dyDescent="0.25">
      <c r="A99" s="9" t="s">
        <v>41</v>
      </c>
      <c r="B99" s="12" t="s">
        <v>42</v>
      </c>
      <c r="C99" s="15">
        <v>10018</v>
      </c>
      <c r="D99" s="15">
        <v>72014.33</v>
      </c>
      <c r="E99" s="15">
        <v>527887</v>
      </c>
      <c r="F99" s="15">
        <v>1685732.2899999998</v>
      </c>
      <c r="H99" s="16">
        <f>'[1]Bank wise'!$AQ$38</f>
        <v>131014</v>
      </c>
      <c r="I99" s="16">
        <f>'[1]Bank wise'!$AR$38</f>
        <v>194729.44</v>
      </c>
      <c r="J99" s="16">
        <f t="shared" si="7"/>
        <v>10018</v>
      </c>
      <c r="K99" s="16">
        <f t="shared" si="7"/>
        <v>72014.33</v>
      </c>
      <c r="L99" s="17">
        <f t="shared" si="6"/>
        <v>7.6465110598867287</v>
      </c>
      <c r="M99" s="17">
        <f t="shared" si="6"/>
        <v>36.98173732744263</v>
      </c>
    </row>
    <row r="100" spans="1:13" ht="24" customHeight="1" x14ac:dyDescent="0.25">
      <c r="A100" s="9">
        <v>2</v>
      </c>
      <c r="B100" s="12" t="s">
        <v>43</v>
      </c>
      <c r="C100" s="15">
        <v>963618</v>
      </c>
      <c r="D100" s="15">
        <v>4256107.9999999991</v>
      </c>
      <c r="E100" s="15">
        <v>4965844</v>
      </c>
      <c r="F100" s="15">
        <v>19874053.440000001</v>
      </c>
      <c r="H100" s="16">
        <f>H99+H98+H97+H96+H95+H94+H88+H84</f>
        <v>2295531.4</v>
      </c>
      <c r="I100" s="16">
        <f>I99+I98+I97+I96+I95+I94+I88+I84</f>
        <v>16076464.915280141</v>
      </c>
      <c r="J100" s="16">
        <f t="shared" si="7"/>
        <v>963618</v>
      </c>
      <c r="K100" s="16">
        <f t="shared" si="7"/>
        <v>4256107.9999999991</v>
      </c>
      <c r="L100" s="17">
        <f>J100/H100*100</f>
        <v>41.977992546736672</v>
      </c>
      <c r="M100" s="17">
        <f>K100/I100*100</f>
        <v>26.474153505940919</v>
      </c>
    </row>
    <row r="101" spans="1:13" ht="24" customHeight="1" x14ac:dyDescent="0.25">
      <c r="A101" s="9">
        <v>3</v>
      </c>
      <c r="B101" s="21" t="s">
        <v>44</v>
      </c>
      <c r="C101" s="15">
        <v>802631</v>
      </c>
      <c r="D101" s="15">
        <v>504068.31000000006</v>
      </c>
      <c r="E101" s="15">
        <v>4310046</v>
      </c>
      <c r="F101" s="15">
        <v>2980804.88</v>
      </c>
      <c r="H101" s="16">
        <f>'[1]Bank wise'!$AU$38</f>
        <v>397577</v>
      </c>
      <c r="I101" s="16">
        <f>'[1]Bank wise'!$AV$38</f>
        <v>1529348.3699999999</v>
      </c>
      <c r="J101" s="16">
        <f t="shared" si="7"/>
        <v>802631</v>
      </c>
      <c r="K101" s="16">
        <f t="shared" si="7"/>
        <v>504068.31000000006</v>
      </c>
      <c r="L101" s="17">
        <f>J101/H101*100</f>
        <v>201.88064198884743</v>
      </c>
      <c r="M101" s="17">
        <f>K101/I101*100</f>
        <v>32.959678768284832</v>
      </c>
    </row>
    <row r="102" spans="1:13" ht="24" customHeight="1" x14ac:dyDescent="0.25">
      <c r="A102" s="9">
        <v>4</v>
      </c>
      <c r="B102" s="24" t="s">
        <v>45</v>
      </c>
      <c r="C102" s="15"/>
      <c r="D102" s="15"/>
      <c r="E102" s="15"/>
      <c r="F102" s="15"/>
      <c r="J102" s="16">
        <f t="shared" si="7"/>
        <v>0</v>
      </c>
      <c r="K102" s="16">
        <f t="shared" si="7"/>
        <v>0</v>
      </c>
      <c r="L102" s="17"/>
      <c r="M102" s="17"/>
    </row>
    <row r="103" spans="1:13" ht="24" customHeight="1" x14ac:dyDescent="0.25">
      <c r="A103" s="9" t="s">
        <v>46</v>
      </c>
      <c r="B103" s="25" t="s">
        <v>47</v>
      </c>
      <c r="C103" s="15">
        <v>185</v>
      </c>
      <c r="D103" s="15">
        <v>6606.98</v>
      </c>
      <c r="E103" s="15">
        <v>2050</v>
      </c>
      <c r="F103" s="15">
        <v>81654.01999999999</v>
      </c>
      <c r="H103" s="16">
        <f>'[1]Bank wise'!$AW$38</f>
        <v>43595</v>
      </c>
      <c r="I103" s="16">
        <f>'[1]Bank wise'!$AX$38</f>
        <v>29551.65</v>
      </c>
      <c r="J103" s="16">
        <f t="shared" si="7"/>
        <v>185</v>
      </c>
      <c r="K103" s="16">
        <f t="shared" si="7"/>
        <v>6606.98</v>
      </c>
      <c r="L103" s="17">
        <f t="shared" ref="L103:M109" si="8">J103/H103*100</f>
        <v>0.42436059181098745</v>
      </c>
      <c r="M103" s="17">
        <f t="shared" si="8"/>
        <v>22.357397979469841</v>
      </c>
    </row>
    <row r="104" spans="1:13" ht="24" customHeight="1" x14ac:dyDescent="0.25">
      <c r="A104" s="9" t="s">
        <v>48</v>
      </c>
      <c r="B104" s="25" t="s">
        <v>34</v>
      </c>
      <c r="C104" s="15">
        <v>102</v>
      </c>
      <c r="D104" s="15">
        <v>1094.8899999999999</v>
      </c>
      <c r="E104" s="15">
        <v>760</v>
      </c>
      <c r="F104" s="15">
        <v>15737.57</v>
      </c>
      <c r="H104" s="16">
        <f>'[1]Bank wise'!$AY$38</f>
        <v>9053</v>
      </c>
      <c r="I104" s="16">
        <f>'[1]Bank wise'!$AZ$38</f>
        <v>103857.37</v>
      </c>
      <c r="J104" s="16">
        <f t="shared" si="7"/>
        <v>102</v>
      </c>
      <c r="K104" s="16">
        <f t="shared" si="7"/>
        <v>1094.8899999999999</v>
      </c>
      <c r="L104" s="17">
        <f t="shared" si="8"/>
        <v>1.1266983320446262</v>
      </c>
      <c r="M104" s="17">
        <f t="shared" si="8"/>
        <v>1.0542246544467666</v>
      </c>
    </row>
    <row r="105" spans="1:13" ht="24" customHeight="1" x14ac:dyDescent="0.25">
      <c r="A105" s="9" t="s">
        <v>49</v>
      </c>
      <c r="B105" s="25" t="s">
        <v>36</v>
      </c>
      <c r="C105" s="15">
        <v>11864</v>
      </c>
      <c r="D105" s="15">
        <v>533004.73999999987</v>
      </c>
      <c r="E105" s="15">
        <v>235714</v>
      </c>
      <c r="F105" s="15">
        <v>8191581.7599999988</v>
      </c>
      <c r="H105" s="16">
        <f>'[1]Bank wise'!$BA$38</f>
        <v>180712</v>
      </c>
      <c r="I105" s="16">
        <f>'[1]Bank wise'!$BB$38</f>
        <v>5694312.5200000014</v>
      </c>
      <c r="J105" s="16">
        <f t="shared" si="7"/>
        <v>11864</v>
      </c>
      <c r="K105" s="16">
        <f t="shared" si="7"/>
        <v>533004.73999999987</v>
      </c>
      <c r="L105" s="17">
        <f t="shared" si="8"/>
        <v>6.5651423259108412</v>
      </c>
      <c r="M105" s="17">
        <f t="shared" si="8"/>
        <v>9.3603000911512968</v>
      </c>
    </row>
    <row r="106" spans="1:13" ht="24" customHeight="1" x14ac:dyDescent="0.25">
      <c r="A106" s="9" t="s">
        <v>50</v>
      </c>
      <c r="B106" s="25" t="s">
        <v>51</v>
      </c>
      <c r="C106" s="15">
        <v>65433</v>
      </c>
      <c r="D106" s="15">
        <v>1349243.4700000002</v>
      </c>
      <c r="E106" s="15">
        <v>7868859</v>
      </c>
      <c r="F106" s="15">
        <v>6954025.0799999982</v>
      </c>
      <c r="H106" s="16">
        <f>'[1]Bank wise'!$BC$38</f>
        <v>3835346</v>
      </c>
      <c r="I106" s="16">
        <f>'[1]Bank wise'!$BD$38</f>
        <v>4391697.8899999997</v>
      </c>
      <c r="J106" s="16">
        <f t="shared" si="7"/>
        <v>65433</v>
      </c>
      <c r="K106" s="16">
        <f t="shared" si="7"/>
        <v>1349243.4700000002</v>
      </c>
      <c r="L106" s="17">
        <f t="shared" si="8"/>
        <v>1.7060520745716294</v>
      </c>
      <c r="M106" s="17">
        <f t="shared" si="8"/>
        <v>30.722593033374622</v>
      </c>
    </row>
    <row r="107" spans="1:13" ht="24" customHeight="1" x14ac:dyDescent="0.25">
      <c r="A107" s="9" t="s">
        <v>52</v>
      </c>
      <c r="B107" s="25" t="s">
        <v>42</v>
      </c>
      <c r="C107" s="15">
        <v>3234233</v>
      </c>
      <c r="D107" s="15">
        <v>22944494.400000002</v>
      </c>
      <c r="E107" s="15">
        <v>12875442</v>
      </c>
      <c r="F107" s="15">
        <v>52500596.030000001</v>
      </c>
      <c r="H107" s="16">
        <f>'[1]Bank wise'!$BE$38</f>
        <v>13508771</v>
      </c>
      <c r="I107" s="16">
        <f>'[1]Bank wise'!$BF$38</f>
        <v>61611691.020000011</v>
      </c>
      <c r="J107" s="16">
        <f t="shared" si="7"/>
        <v>3234233</v>
      </c>
      <c r="K107" s="16">
        <f t="shared" si="7"/>
        <v>22944494.400000002</v>
      </c>
      <c r="L107" s="17">
        <f t="shared" si="8"/>
        <v>23.941726453131821</v>
      </c>
      <c r="M107" s="17">
        <f t="shared" si="8"/>
        <v>37.240487998538946</v>
      </c>
    </row>
    <row r="108" spans="1:13" ht="24" customHeight="1" x14ac:dyDescent="0.25">
      <c r="A108" s="9">
        <v>5</v>
      </c>
      <c r="B108" s="25" t="s">
        <v>53</v>
      </c>
      <c r="C108" s="15">
        <v>3311817</v>
      </c>
      <c r="D108" s="15">
        <v>24834444.480000004</v>
      </c>
      <c r="E108" s="15">
        <v>20982825</v>
      </c>
      <c r="F108" s="15">
        <v>67743594.459999993</v>
      </c>
      <c r="H108" s="16">
        <f>H103+H104+H105+H106+H107</f>
        <v>17577477</v>
      </c>
      <c r="I108" s="16">
        <f>I103+I104+I105+I106+I107</f>
        <v>71831110.450000018</v>
      </c>
      <c r="J108" s="16">
        <f t="shared" si="7"/>
        <v>3311817</v>
      </c>
      <c r="K108" s="16">
        <f t="shared" si="7"/>
        <v>24834444.480000004</v>
      </c>
      <c r="L108" s="17">
        <f t="shared" si="8"/>
        <v>18.841253497302258</v>
      </c>
      <c r="M108" s="17">
        <f t="shared" si="8"/>
        <v>34.573382374878761</v>
      </c>
    </row>
    <row r="109" spans="1:13" ht="24" customHeight="1" x14ac:dyDescent="0.25">
      <c r="A109" s="9"/>
      <c r="B109" s="25" t="s">
        <v>54</v>
      </c>
      <c r="C109" s="15">
        <v>4275435</v>
      </c>
      <c r="D109" s="15">
        <v>29090552.480000004</v>
      </c>
      <c r="E109" s="15">
        <v>25948669</v>
      </c>
      <c r="F109" s="15">
        <v>87617647.899999991</v>
      </c>
      <c r="H109" s="16">
        <f>H108+H100</f>
        <v>19873008.399999999</v>
      </c>
      <c r="I109" s="16">
        <f>I108+I100</f>
        <v>87907575.365280151</v>
      </c>
      <c r="J109" s="16">
        <f t="shared" si="7"/>
        <v>4275435</v>
      </c>
      <c r="K109" s="16">
        <f t="shared" si="7"/>
        <v>29090552.480000004</v>
      </c>
      <c r="L109" s="17">
        <f t="shared" si="8"/>
        <v>21.513778457417651</v>
      </c>
      <c r="M109" s="17">
        <f t="shared" si="8"/>
        <v>33.092202076010807</v>
      </c>
    </row>
    <row r="110" spans="1:13" ht="24" customHeight="1" x14ac:dyDescent="0.25">
      <c r="B110" s="26"/>
      <c r="C110" s="23"/>
      <c r="D110" s="23"/>
    </row>
    <row r="111" spans="1:13" ht="24" customHeight="1" x14ac:dyDescent="0.25">
      <c r="A111" s="1" t="s">
        <v>0</v>
      </c>
      <c r="B111" s="2"/>
      <c r="C111" s="1"/>
      <c r="D111" s="1"/>
      <c r="E111" s="1"/>
      <c r="F111" s="3" t="s">
        <v>1</v>
      </c>
    </row>
    <row r="113" spans="1:13" ht="24" customHeight="1" x14ac:dyDescent="0.25">
      <c r="A113" s="49" t="str">
        <f>$A$3</f>
        <v>Statement showing Disbursements and Outstanding  for the quarter ended 30.06.2021</v>
      </c>
      <c r="B113" s="50"/>
      <c r="C113" s="50"/>
      <c r="D113" s="50"/>
      <c r="E113" s="50"/>
      <c r="F113" s="50"/>
    </row>
    <row r="115" spans="1:13" ht="24" customHeight="1" x14ac:dyDescent="0.25">
      <c r="A115" s="7" t="s">
        <v>2</v>
      </c>
      <c r="B115" s="7"/>
      <c r="C115" s="7"/>
      <c r="F115" s="8" t="s">
        <v>3</v>
      </c>
    </row>
    <row r="117" spans="1:13" ht="24" customHeight="1" x14ac:dyDescent="0.25">
      <c r="A117" s="43" t="s">
        <v>57</v>
      </c>
      <c r="B117" s="43"/>
      <c r="C117" s="43"/>
      <c r="D117" s="43"/>
      <c r="E117" s="43"/>
      <c r="F117" s="43"/>
    </row>
    <row r="118" spans="1:13" ht="35.25" customHeight="1" x14ac:dyDescent="0.25">
      <c r="A118" s="44" t="s">
        <v>4</v>
      </c>
      <c r="B118" s="44" t="s">
        <v>5</v>
      </c>
      <c r="C118" s="51" t="s">
        <v>6</v>
      </c>
      <c r="D118" s="52"/>
      <c r="E118" s="51" t="s">
        <v>7</v>
      </c>
      <c r="F118" s="52"/>
    </row>
    <row r="119" spans="1:13" ht="24" customHeight="1" x14ac:dyDescent="0.25">
      <c r="A119" s="45"/>
      <c r="B119" s="45"/>
      <c r="C119" s="28" t="s">
        <v>8</v>
      </c>
      <c r="D119" s="28" t="s">
        <v>9</v>
      </c>
      <c r="E119" s="28" t="s">
        <v>8</v>
      </c>
      <c r="F119" s="28" t="s">
        <v>9</v>
      </c>
    </row>
    <row r="120" spans="1:13" ht="24" customHeight="1" x14ac:dyDescent="0.25">
      <c r="A120" s="9">
        <v>1</v>
      </c>
      <c r="B120" s="12" t="s">
        <v>10</v>
      </c>
      <c r="C120" s="14"/>
      <c r="D120" s="14"/>
      <c r="E120" s="14"/>
      <c r="F120" s="14"/>
    </row>
    <row r="121" spans="1:13" ht="24" customHeight="1" x14ac:dyDescent="0.25">
      <c r="A121" s="9" t="s">
        <v>11</v>
      </c>
      <c r="B121" s="12" t="s">
        <v>12</v>
      </c>
      <c r="C121" s="15">
        <v>40585</v>
      </c>
      <c r="D121" s="15">
        <v>19815.849999999999</v>
      </c>
      <c r="E121" s="15">
        <v>488029</v>
      </c>
      <c r="F121" s="15">
        <v>179452.72000000003</v>
      </c>
      <c r="H121" s="16">
        <f>H122+H123+H124</f>
        <v>31940</v>
      </c>
      <c r="I121" s="16">
        <f>I122+I123+I124</f>
        <v>27874.252936038392</v>
      </c>
      <c r="J121" s="16">
        <f>C121</f>
        <v>40585</v>
      </c>
      <c r="K121" s="16">
        <f>D121</f>
        <v>19815.849999999999</v>
      </c>
      <c r="L121" s="17">
        <f t="shared" ref="L121:M136" si="9">J121/H121*100</f>
        <v>127.06637445209768</v>
      </c>
      <c r="M121" s="17">
        <f t="shared" si="9"/>
        <v>71.090156372873579</v>
      </c>
    </row>
    <row r="122" spans="1:13" ht="24" customHeight="1" x14ac:dyDescent="0.25">
      <c r="A122" s="18" t="s">
        <v>13</v>
      </c>
      <c r="B122" s="19" t="s">
        <v>14</v>
      </c>
      <c r="C122" s="27">
        <v>33030</v>
      </c>
      <c r="D122" s="27">
        <v>16789.839999999997</v>
      </c>
      <c r="E122" s="27">
        <v>394639</v>
      </c>
      <c r="F122" s="27">
        <v>152149.30000000005</v>
      </c>
      <c r="H122" s="16">
        <f>'[1]Bank wise'!$E$48</f>
        <v>23847</v>
      </c>
      <c r="I122" s="16">
        <f>'[1]Bank wise'!$F$48</f>
        <v>18868.961666462768</v>
      </c>
      <c r="J122" s="16">
        <f t="shared" ref="J122:K185" si="10">C122</f>
        <v>33030</v>
      </c>
      <c r="K122" s="16">
        <f t="shared" si="10"/>
        <v>16789.839999999997</v>
      </c>
      <c r="L122" s="17">
        <f t="shared" si="9"/>
        <v>138.50798842621714</v>
      </c>
      <c r="M122" s="17">
        <f t="shared" si="9"/>
        <v>88.981260849354783</v>
      </c>
    </row>
    <row r="123" spans="1:13" ht="24" customHeight="1" x14ac:dyDescent="0.25">
      <c r="A123" s="18" t="s">
        <v>15</v>
      </c>
      <c r="B123" s="19" t="s">
        <v>16</v>
      </c>
      <c r="C123" s="27">
        <v>64</v>
      </c>
      <c r="D123" s="27">
        <v>429.86</v>
      </c>
      <c r="E123" s="27">
        <v>890</v>
      </c>
      <c r="F123" s="27">
        <v>2940.56</v>
      </c>
      <c r="H123" s="16">
        <f>'[1]Bank wise'!$Q$48</f>
        <v>4762</v>
      </c>
      <c r="I123" s="16">
        <f>'[1]Bank wise'!$R$48</f>
        <v>4624.4292725781243</v>
      </c>
      <c r="J123" s="16">
        <f t="shared" si="10"/>
        <v>64</v>
      </c>
      <c r="K123" s="16">
        <f t="shared" si="10"/>
        <v>429.86</v>
      </c>
      <c r="L123" s="17">
        <f t="shared" si="9"/>
        <v>1.3439731205375893</v>
      </c>
      <c r="M123" s="17">
        <f t="shared" si="9"/>
        <v>9.2954173296362832</v>
      </c>
    </row>
    <row r="124" spans="1:13" ht="24" customHeight="1" x14ac:dyDescent="0.25">
      <c r="A124" s="18" t="s">
        <v>17</v>
      </c>
      <c r="B124" s="19" t="s">
        <v>18</v>
      </c>
      <c r="C124" s="27">
        <v>7491</v>
      </c>
      <c r="D124" s="27">
        <v>2596.15</v>
      </c>
      <c r="E124" s="27">
        <v>92500</v>
      </c>
      <c r="F124" s="27">
        <v>24362.859999999997</v>
      </c>
      <c r="H124" s="16">
        <f>'[1]Bank wise'!$S$48</f>
        <v>3331</v>
      </c>
      <c r="I124" s="16">
        <f>'[1]Bank wise'!$T$48</f>
        <v>4380.8619969975007</v>
      </c>
      <c r="J124" s="16">
        <f t="shared" si="10"/>
        <v>7491</v>
      </c>
      <c r="K124" s="16">
        <f t="shared" si="10"/>
        <v>2596.15</v>
      </c>
      <c r="L124" s="17">
        <f t="shared" si="9"/>
        <v>224.88742119483641</v>
      </c>
      <c r="M124" s="17">
        <f t="shared" si="9"/>
        <v>59.261168276456011</v>
      </c>
    </row>
    <row r="125" spans="1:13" ht="24" customHeight="1" x14ac:dyDescent="0.25">
      <c r="A125" s="18" t="s">
        <v>19</v>
      </c>
      <c r="B125" s="21" t="s">
        <v>20</v>
      </c>
      <c r="C125" s="15">
        <v>12582</v>
      </c>
      <c r="D125" s="15">
        <v>12453.65</v>
      </c>
      <c r="E125" s="15">
        <v>152980</v>
      </c>
      <c r="F125" s="15">
        <v>277804.68999999994</v>
      </c>
      <c r="H125" s="5">
        <f>H126+H127+H128+H129+H130</f>
        <v>41817</v>
      </c>
      <c r="I125" s="5">
        <f>I126+I127+I128+I129+I130</f>
        <v>133487.07999999999</v>
      </c>
      <c r="J125" s="16">
        <f t="shared" si="10"/>
        <v>12582</v>
      </c>
      <c r="K125" s="16">
        <f t="shared" si="10"/>
        <v>12453.65</v>
      </c>
      <c r="L125" s="17">
        <f t="shared" si="9"/>
        <v>30.088241624219812</v>
      </c>
      <c r="M125" s="17">
        <f t="shared" si="9"/>
        <v>9.3294796769844694</v>
      </c>
    </row>
    <row r="126" spans="1:13" ht="24" customHeight="1" x14ac:dyDescent="0.25">
      <c r="A126" s="18" t="s">
        <v>21</v>
      </c>
      <c r="B126" s="19" t="s">
        <v>22</v>
      </c>
      <c r="C126" s="27">
        <v>11879</v>
      </c>
      <c r="D126" s="27">
        <v>9868.9700000000012</v>
      </c>
      <c r="E126" s="27">
        <v>146224</v>
      </c>
      <c r="F126" s="27">
        <v>216266.62999999995</v>
      </c>
      <c r="H126" s="16">
        <f>'[1]Bank wise'!$W$48</f>
        <v>30630</v>
      </c>
      <c r="I126" s="16">
        <f>'[1]Bank wise'!$X$48</f>
        <v>43346.47</v>
      </c>
      <c r="J126" s="16">
        <f t="shared" si="10"/>
        <v>11879</v>
      </c>
      <c r="K126" s="16">
        <f t="shared" si="10"/>
        <v>9868.9700000000012</v>
      </c>
      <c r="L126" s="17">
        <f t="shared" si="9"/>
        <v>38.782239634345409</v>
      </c>
      <c r="M126" s="17">
        <f t="shared" si="9"/>
        <v>22.767644054983027</v>
      </c>
    </row>
    <row r="127" spans="1:13" ht="24" customHeight="1" x14ac:dyDescent="0.25">
      <c r="A127" s="18" t="s">
        <v>23</v>
      </c>
      <c r="B127" s="19" t="s">
        <v>24</v>
      </c>
      <c r="C127" s="27">
        <v>700</v>
      </c>
      <c r="D127" s="27">
        <v>2373.1299999999997</v>
      </c>
      <c r="E127" s="27">
        <v>6580</v>
      </c>
      <c r="F127" s="27">
        <v>57434.46</v>
      </c>
      <c r="H127" s="16">
        <f>'[1]Bank wise'!$Y$48</f>
        <v>5038</v>
      </c>
      <c r="I127" s="16">
        <f>'[1]Bank wise'!$Z$48</f>
        <v>44336.229999999996</v>
      </c>
      <c r="J127" s="16">
        <f t="shared" si="10"/>
        <v>700</v>
      </c>
      <c r="K127" s="16">
        <f t="shared" si="10"/>
        <v>2373.1299999999997</v>
      </c>
      <c r="L127" s="17">
        <f t="shared" si="9"/>
        <v>13.89440254069075</v>
      </c>
      <c r="M127" s="17">
        <f t="shared" si="9"/>
        <v>5.3525750836279942</v>
      </c>
    </row>
    <row r="128" spans="1:13" ht="24" customHeight="1" x14ac:dyDescent="0.25">
      <c r="A128" s="18" t="s">
        <v>25</v>
      </c>
      <c r="B128" s="19" t="s">
        <v>26</v>
      </c>
      <c r="C128" s="27">
        <v>3</v>
      </c>
      <c r="D128" s="27">
        <v>211.55</v>
      </c>
      <c r="E128" s="27">
        <v>176</v>
      </c>
      <c r="F128" s="27">
        <v>4103.6000000000004</v>
      </c>
      <c r="H128" s="16">
        <f>'[1]Bank wise'!$AA$48</f>
        <v>3495</v>
      </c>
      <c r="I128" s="16">
        <f>'[1]Bank wise'!$AB$48</f>
        <v>10726.740000000002</v>
      </c>
      <c r="J128" s="16">
        <f t="shared" si="10"/>
        <v>3</v>
      </c>
      <c r="K128" s="16">
        <f t="shared" si="10"/>
        <v>211.55</v>
      </c>
      <c r="L128" s="17">
        <f t="shared" si="9"/>
        <v>8.5836909871244635E-2</v>
      </c>
      <c r="M128" s="17">
        <f t="shared" si="9"/>
        <v>1.9721742113633776</v>
      </c>
    </row>
    <row r="129" spans="1:13" ht="24" customHeight="1" x14ac:dyDescent="0.25">
      <c r="A129" s="18" t="s">
        <v>27</v>
      </c>
      <c r="B129" s="19" t="s">
        <v>28</v>
      </c>
      <c r="C129" s="27">
        <v>0</v>
      </c>
      <c r="D129" s="27">
        <v>0</v>
      </c>
      <c r="E129" s="27">
        <v>0</v>
      </c>
      <c r="F129" s="27">
        <v>0</v>
      </c>
      <c r="H129" s="16">
        <f>'[1]Bank wise'!$AC$48</f>
        <v>1146</v>
      </c>
      <c r="I129" s="16">
        <f>'[1]Bank wise'!$AD$48</f>
        <v>8091.6999999999989</v>
      </c>
      <c r="J129" s="16">
        <f t="shared" si="10"/>
        <v>0</v>
      </c>
      <c r="K129" s="16">
        <f t="shared" si="10"/>
        <v>0</v>
      </c>
      <c r="L129" s="17">
        <f t="shared" si="9"/>
        <v>0</v>
      </c>
      <c r="M129" s="17">
        <f t="shared" si="9"/>
        <v>0</v>
      </c>
    </row>
    <row r="130" spans="1:13" ht="24" customHeight="1" x14ac:dyDescent="0.25">
      <c r="A130" s="18" t="s">
        <v>29</v>
      </c>
      <c r="B130" s="19" t="s">
        <v>30</v>
      </c>
      <c r="C130" s="27">
        <v>0</v>
      </c>
      <c r="D130" s="27">
        <v>0</v>
      </c>
      <c r="E130" s="27">
        <v>0</v>
      </c>
      <c r="F130" s="27">
        <v>0</v>
      </c>
      <c r="H130" s="16">
        <f>'[1]Bank wise'!$AE$48</f>
        <v>1508</v>
      </c>
      <c r="I130" s="16">
        <f>'[1]Bank wise'!$AF$48</f>
        <v>26985.939999999995</v>
      </c>
      <c r="J130" s="16">
        <f t="shared" si="10"/>
        <v>0</v>
      </c>
      <c r="K130" s="16">
        <f t="shared" si="10"/>
        <v>0</v>
      </c>
      <c r="L130" s="17">
        <f t="shared" si="9"/>
        <v>0</v>
      </c>
      <c r="M130" s="17">
        <f t="shared" si="9"/>
        <v>0</v>
      </c>
    </row>
    <row r="131" spans="1:13" ht="24" customHeight="1" x14ac:dyDescent="0.25">
      <c r="A131" s="9" t="s">
        <v>31</v>
      </c>
      <c r="B131" s="12" t="s">
        <v>32</v>
      </c>
      <c r="C131" s="15">
        <v>0</v>
      </c>
      <c r="D131" s="15">
        <v>0</v>
      </c>
      <c r="E131" s="15">
        <v>0</v>
      </c>
      <c r="F131" s="15">
        <v>0</v>
      </c>
      <c r="H131" s="16">
        <f>'[1]Bank wise'!$AG$48</f>
        <v>1024</v>
      </c>
      <c r="I131" s="16">
        <f>'[1]Bank wise'!$AH$48</f>
        <v>1455.6100000000001</v>
      </c>
      <c r="J131" s="16">
        <f t="shared" si="10"/>
        <v>0</v>
      </c>
      <c r="K131" s="16">
        <f t="shared" si="10"/>
        <v>0</v>
      </c>
      <c r="L131" s="17">
        <f t="shared" si="9"/>
        <v>0</v>
      </c>
      <c r="M131" s="17">
        <f t="shared" si="9"/>
        <v>0</v>
      </c>
    </row>
    <row r="132" spans="1:13" ht="24" customHeight="1" x14ac:dyDescent="0.25">
      <c r="A132" s="9" t="s">
        <v>33</v>
      </c>
      <c r="B132" s="12" t="s">
        <v>34</v>
      </c>
      <c r="C132" s="15">
        <v>0</v>
      </c>
      <c r="D132" s="15">
        <v>0</v>
      </c>
      <c r="E132" s="15">
        <v>17</v>
      </c>
      <c r="F132" s="15">
        <v>0.73000000000000009</v>
      </c>
      <c r="H132" s="16">
        <f>'[1]Bank wise'!$AI$48</f>
        <v>6250</v>
      </c>
      <c r="I132" s="16">
        <f>'[1]Bank wise'!$AJ$48</f>
        <v>6664.7300000000005</v>
      </c>
      <c r="J132" s="16">
        <f t="shared" si="10"/>
        <v>0</v>
      </c>
      <c r="K132" s="16">
        <f t="shared" si="10"/>
        <v>0</v>
      </c>
      <c r="L132" s="17">
        <f t="shared" si="9"/>
        <v>0</v>
      </c>
      <c r="M132" s="17">
        <f t="shared" si="9"/>
        <v>0</v>
      </c>
    </row>
    <row r="133" spans="1:13" ht="24" customHeight="1" x14ac:dyDescent="0.25">
      <c r="A133" s="9" t="s">
        <v>35</v>
      </c>
      <c r="B133" s="12" t="s">
        <v>36</v>
      </c>
      <c r="C133" s="15">
        <v>2521</v>
      </c>
      <c r="D133" s="15">
        <v>10257.299999999999</v>
      </c>
      <c r="E133" s="15">
        <v>40161</v>
      </c>
      <c r="F133" s="15">
        <v>138646.63</v>
      </c>
      <c r="H133" s="16">
        <f>'[1]Bank wise'!$AK$48</f>
        <v>13507</v>
      </c>
      <c r="I133" s="16">
        <f>'[1]Bank wise'!$AL$48</f>
        <v>56554.270000000011</v>
      </c>
      <c r="J133" s="16">
        <f t="shared" si="10"/>
        <v>2521</v>
      </c>
      <c r="K133" s="16">
        <f t="shared" si="10"/>
        <v>10257.299999999999</v>
      </c>
      <c r="L133" s="17">
        <f t="shared" si="9"/>
        <v>18.664396238987191</v>
      </c>
      <c r="M133" s="17">
        <f t="shared" si="9"/>
        <v>18.137092035667681</v>
      </c>
    </row>
    <row r="134" spans="1:13" ht="24" customHeight="1" x14ac:dyDescent="0.25">
      <c r="A134" s="9" t="s">
        <v>37</v>
      </c>
      <c r="B134" s="12" t="s">
        <v>38</v>
      </c>
      <c r="C134" s="15">
        <v>0</v>
      </c>
      <c r="D134" s="15">
        <v>0</v>
      </c>
      <c r="E134" s="15">
        <v>1</v>
      </c>
      <c r="F134" s="15">
        <v>92.23</v>
      </c>
      <c r="H134" s="16">
        <f>'[1]Bank wise'!$AM$48</f>
        <v>3325</v>
      </c>
      <c r="I134" s="16">
        <f>'[1]Bank wise'!$AN$48</f>
        <v>4020.37</v>
      </c>
      <c r="J134" s="16">
        <f t="shared" si="10"/>
        <v>0</v>
      </c>
      <c r="K134" s="16">
        <f t="shared" si="10"/>
        <v>0</v>
      </c>
      <c r="L134" s="17">
        <f t="shared" si="9"/>
        <v>0</v>
      </c>
      <c r="M134" s="17">
        <f t="shared" si="9"/>
        <v>0</v>
      </c>
    </row>
    <row r="135" spans="1:13" ht="24" customHeight="1" x14ac:dyDescent="0.25">
      <c r="A135" s="9" t="s">
        <v>39</v>
      </c>
      <c r="B135" s="12" t="s">
        <v>40</v>
      </c>
      <c r="C135" s="15">
        <v>0</v>
      </c>
      <c r="D135" s="15">
        <v>0</v>
      </c>
      <c r="E135" s="15">
        <v>0</v>
      </c>
      <c r="F135" s="15">
        <v>0</v>
      </c>
      <c r="H135" s="16">
        <f>'[1]Bank wise'!$AO$48</f>
        <v>1289</v>
      </c>
      <c r="I135" s="16">
        <f>'[1]Bank wise'!$AP$48</f>
        <v>2551.44</v>
      </c>
      <c r="J135" s="16">
        <f t="shared" si="10"/>
        <v>0</v>
      </c>
      <c r="K135" s="16">
        <f t="shared" si="10"/>
        <v>0</v>
      </c>
      <c r="L135" s="17">
        <f t="shared" si="9"/>
        <v>0</v>
      </c>
      <c r="M135" s="17">
        <f t="shared" si="9"/>
        <v>0</v>
      </c>
    </row>
    <row r="136" spans="1:13" ht="24" customHeight="1" x14ac:dyDescent="0.25">
      <c r="A136" s="9" t="s">
        <v>41</v>
      </c>
      <c r="B136" s="12" t="s">
        <v>42</v>
      </c>
      <c r="C136" s="15">
        <v>73248</v>
      </c>
      <c r="D136" s="15">
        <v>21857.18</v>
      </c>
      <c r="E136" s="15">
        <v>1068796</v>
      </c>
      <c r="F136" s="15">
        <v>209885.1</v>
      </c>
      <c r="H136" s="16">
        <f>'[1]Bank wise'!$AQ$48</f>
        <v>166190</v>
      </c>
      <c r="I136" s="16">
        <f>'[1]Bank wise'!$AR$48</f>
        <v>53864.210000000006</v>
      </c>
      <c r="J136" s="16">
        <f t="shared" si="10"/>
        <v>73248</v>
      </c>
      <c r="K136" s="16">
        <f t="shared" si="10"/>
        <v>21857.18</v>
      </c>
      <c r="L136" s="17">
        <f t="shared" si="9"/>
        <v>44.07485408267646</v>
      </c>
      <c r="M136" s="17">
        <f t="shared" si="9"/>
        <v>40.578298651367945</v>
      </c>
    </row>
    <row r="137" spans="1:13" ht="24" customHeight="1" x14ac:dyDescent="0.25">
      <c r="A137" s="9">
        <v>2</v>
      </c>
      <c r="B137" s="12" t="s">
        <v>43</v>
      </c>
      <c r="C137" s="15">
        <v>128936</v>
      </c>
      <c r="D137" s="15">
        <v>64383.98</v>
      </c>
      <c r="E137" s="15">
        <v>1749984</v>
      </c>
      <c r="F137" s="15">
        <v>805882.1</v>
      </c>
      <c r="H137" s="16">
        <f>H136+H135+H134+H133+H132+H131+H125+H121</f>
        <v>265342</v>
      </c>
      <c r="I137" s="16">
        <f>I136+I135+I134+I133+I132+I131+I125+I121</f>
        <v>286471.96293603838</v>
      </c>
      <c r="J137" s="16">
        <f t="shared" si="10"/>
        <v>128936</v>
      </c>
      <c r="K137" s="16">
        <f t="shared" si="10"/>
        <v>64383.98</v>
      </c>
      <c r="L137" s="17">
        <f>J137/H137*100</f>
        <v>48.592382660867862</v>
      </c>
      <c r="M137" s="17">
        <f>K137/I137*100</f>
        <v>22.474792765103942</v>
      </c>
    </row>
    <row r="138" spans="1:13" ht="24" customHeight="1" x14ac:dyDescent="0.25">
      <c r="A138" s="9">
        <v>3</v>
      </c>
      <c r="B138" s="21" t="s">
        <v>44</v>
      </c>
      <c r="C138" s="15">
        <v>80087</v>
      </c>
      <c r="D138" s="15">
        <v>31282.02</v>
      </c>
      <c r="E138" s="15">
        <v>1315628</v>
      </c>
      <c r="F138" s="15">
        <v>344515.92000000004</v>
      </c>
      <c r="H138" s="16">
        <f>'[1]Bank wise'!$AU$48</f>
        <v>163699</v>
      </c>
      <c r="I138" s="16">
        <f>'[1]Bank wise'!$AV$48</f>
        <v>67734.309999999983</v>
      </c>
      <c r="J138" s="16">
        <f t="shared" si="10"/>
        <v>80087</v>
      </c>
      <c r="K138" s="16">
        <f t="shared" si="10"/>
        <v>31282.02</v>
      </c>
      <c r="L138" s="17">
        <f>J138/H138*100</f>
        <v>48.923328792478877</v>
      </c>
      <c r="M138" s="17">
        <f>K138/I138*100</f>
        <v>46.183418713499861</v>
      </c>
    </row>
    <row r="139" spans="1:13" ht="24" customHeight="1" x14ac:dyDescent="0.25">
      <c r="A139" s="9">
        <v>4</v>
      </c>
      <c r="B139" s="24" t="s">
        <v>45</v>
      </c>
      <c r="C139" s="15"/>
      <c r="D139" s="15"/>
      <c r="E139" s="15"/>
      <c r="F139" s="15"/>
      <c r="J139" s="16">
        <f t="shared" si="10"/>
        <v>0</v>
      </c>
      <c r="K139" s="16">
        <f t="shared" si="10"/>
        <v>0</v>
      </c>
    </row>
    <row r="140" spans="1:13" ht="24" customHeight="1" x14ac:dyDescent="0.25">
      <c r="A140" s="9" t="s">
        <v>46</v>
      </c>
      <c r="B140" s="25" t="s">
        <v>47</v>
      </c>
      <c r="C140" s="15">
        <v>0</v>
      </c>
      <c r="D140" s="15">
        <v>0</v>
      </c>
      <c r="E140" s="15">
        <v>0</v>
      </c>
      <c r="F140" s="15">
        <v>0</v>
      </c>
      <c r="H140" s="16">
        <f>'[1]Bank wise'!$AW$48</f>
        <v>0</v>
      </c>
      <c r="I140" s="16">
        <f>'[1]Bank wise'!$AX$48</f>
        <v>0</v>
      </c>
      <c r="J140" s="16">
        <f t="shared" si="10"/>
        <v>0</v>
      </c>
      <c r="K140" s="16">
        <f t="shared" si="10"/>
        <v>0</v>
      </c>
      <c r="L140" s="17" t="e">
        <f t="shared" ref="L140:M146" si="11">J140/H140*100</f>
        <v>#DIV/0!</v>
      </c>
      <c r="M140" s="17" t="e">
        <f t="shared" si="11"/>
        <v>#DIV/0!</v>
      </c>
    </row>
    <row r="141" spans="1:13" ht="24" customHeight="1" x14ac:dyDescent="0.25">
      <c r="A141" s="9" t="s">
        <v>48</v>
      </c>
      <c r="B141" s="25" t="s">
        <v>34</v>
      </c>
      <c r="C141" s="15">
        <v>0</v>
      </c>
      <c r="D141" s="15">
        <v>0</v>
      </c>
      <c r="E141" s="15">
        <v>0</v>
      </c>
      <c r="F141" s="15">
        <v>0</v>
      </c>
      <c r="H141" s="16">
        <f>'[1]Bank wise'!$AY$48</f>
        <v>67</v>
      </c>
      <c r="I141" s="16">
        <f>'[1]Bank wise'!$AZ$48</f>
        <v>1113.2</v>
      </c>
      <c r="J141" s="16">
        <f t="shared" si="10"/>
        <v>0</v>
      </c>
      <c r="K141" s="16">
        <f t="shared" si="10"/>
        <v>0</v>
      </c>
      <c r="L141" s="17">
        <f t="shared" si="11"/>
        <v>0</v>
      </c>
      <c r="M141" s="17">
        <f t="shared" si="11"/>
        <v>0</v>
      </c>
    </row>
    <row r="142" spans="1:13" ht="24" customHeight="1" x14ac:dyDescent="0.25">
      <c r="A142" s="9" t="s">
        <v>49</v>
      </c>
      <c r="B142" s="25" t="s">
        <v>36</v>
      </c>
      <c r="C142" s="15">
        <v>103</v>
      </c>
      <c r="D142" s="15">
        <v>4693.2699999999995</v>
      </c>
      <c r="E142" s="15">
        <v>2022</v>
      </c>
      <c r="F142" s="15">
        <v>21279.379999999997</v>
      </c>
      <c r="H142" s="16">
        <f>'[1]Bank wise'!$BA$48</f>
        <v>3535</v>
      </c>
      <c r="I142" s="16">
        <f>'[1]Bank wise'!$BB$48</f>
        <v>16009.26</v>
      </c>
      <c r="J142" s="16">
        <f t="shared" si="10"/>
        <v>103</v>
      </c>
      <c r="K142" s="16">
        <f t="shared" si="10"/>
        <v>4693.2699999999995</v>
      </c>
      <c r="L142" s="17">
        <f t="shared" si="11"/>
        <v>2.913719943422914</v>
      </c>
      <c r="M142" s="17">
        <f t="shared" si="11"/>
        <v>29.315970881852127</v>
      </c>
    </row>
    <row r="143" spans="1:13" ht="24" customHeight="1" x14ac:dyDescent="0.25">
      <c r="A143" s="9" t="s">
        <v>50</v>
      </c>
      <c r="B143" s="25" t="s">
        <v>51</v>
      </c>
      <c r="C143" s="15">
        <v>6530</v>
      </c>
      <c r="D143" s="15">
        <v>519.44000000000005</v>
      </c>
      <c r="E143" s="15">
        <v>36064</v>
      </c>
      <c r="F143" s="15">
        <v>5346.83</v>
      </c>
      <c r="H143" s="16">
        <f>'[1]Bank wise'!$BC$48</f>
        <v>6699</v>
      </c>
      <c r="I143" s="16">
        <f>'[1]Bank wise'!$BD$48</f>
        <v>1620.71</v>
      </c>
      <c r="J143" s="16">
        <f t="shared" si="10"/>
        <v>6530</v>
      </c>
      <c r="K143" s="16">
        <f t="shared" si="10"/>
        <v>519.44000000000005</v>
      </c>
      <c r="L143" s="17">
        <f t="shared" si="11"/>
        <v>97.477235408269891</v>
      </c>
      <c r="M143" s="17">
        <f t="shared" si="11"/>
        <v>32.050150859808355</v>
      </c>
    </row>
    <row r="144" spans="1:13" ht="24" customHeight="1" x14ac:dyDescent="0.25">
      <c r="A144" s="9" t="s">
        <v>52</v>
      </c>
      <c r="B144" s="25" t="s">
        <v>42</v>
      </c>
      <c r="C144" s="15">
        <v>10960</v>
      </c>
      <c r="D144" s="15">
        <v>22138.7</v>
      </c>
      <c r="E144" s="15">
        <v>154544</v>
      </c>
      <c r="F144" s="15">
        <v>392860.24000000005</v>
      </c>
      <c r="H144" s="16">
        <f>'[1]Bank wise'!$BE$48</f>
        <v>22096</v>
      </c>
      <c r="I144" s="16">
        <f>'[1]Bank wise'!$BF$48</f>
        <v>92639.180000000008</v>
      </c>
      <c r="J144" s="16">
        <f t="shared" si="10"/>
        <v>10960</v>
      </c>
      <c r="K144" s="16">
        <f t="shared" si="10"/>
        <v>22138.7</v>
      </c>
      <c r="L144" s="17">
        <f t="shared" si="11"/>
        <v>49.601737871107893</v>
      </c>
      <c r="M144" s="17">
        <f t="shared" si="11"/>
        <v>23.897771979415189</v>
      </c>
    </row>
    <row r="145" spans="1:13" ht="24" customHeight="1" x14ac:dyDescent="0.25">
      <c r="A145" s="9">
        <v>5</v>
      </c>
      <c r="B145" s="25" t="s">
        <v>53</v>
      </c>
      <c r="C145" s="15">
        <v>17593</v>
      </c>
      <c r="D145" s="15">
        <v>27351.41</v>
      </c>
      <c r="E145" s="15">
        <v>192630</v>
      </c>
      <c r="F145" s="15">
        <v>419486.45000000007</v>
      </c>
      <c r="H145" s="16">
        <f>H144+H143+H142+H141+H140</f>
        <v>32397</v>
      </c>
      <c r="I145" s="16">
        <f>I144+I143+I142+I141+I140</f>
        <v>111382.35</v>
      </c>
      <c r="J145" s="16">
        <f t="shared" si="10"/>
        <v>17593</v>
      </c>
      <c r="K145" s="16">
        <f t="shared" si="10"/>
        <v>27351.41</v>
      </c>
      <c r="L145" s="17">
        <f t="shared" si="11"/>
        <v>54.304410902244037</v>
      </c>
      <c r="M145" s="17">
        <f t="shared" si="11"/>
        <v>24.556323331299794</v>
      </c>
    </row>
    <row r="146" spans="1:13" ht="24" customHeight="1" x14ac:dyDescent="0.25">
      <c r="A146" s="9"/>
      <c r="B146" s="25" t="s">
        <v>54</v>
      </c>
      <c r="C146" s="15">
        <v>146529</v>
      </c>
      <c r="D146" s="15">
        <v>91735.39</v>
      </c>
      <c r="E146" s="15">
        <v>1942614</v>
      </c>
      <c r="F146" s="15">
        <v>1225368.55</v>
      </c>
      <c r="H146" s="16">
        <f>H145+H137</f>
        <v>297739</v>
      </c>
      <c r="I146" s="16">
        <f>I145+I137</f>
        <v>397854.31293603836</v>
      </c>
      <c r="J146" s="16">
        <f t="shared" si="10"/>
        <v>146529</v>
      </c>
      <c r="K146" s="16">
        <f t="shared" si="10"/>
        <v>91735.39</v>
      </c>
      <c r="L146" s="17">
        <f t="shared" si="11"/>
        <v>49.213908826186689</v>
      </c>
      <c r="M146" s="17">
        <f t="shared" si="11"/>
        <v>23.057533126390407</v>
      </c>
    </row>
    <row r="147" spans="1:13" ht="24" customHeight="1" x14ac:dyDescent="0.25">
      <c r="A147" s="29"/>
      <c r="B147" s="30"/>
      <c r="C147" s="31"/>
      <c r="D147" s="31"/>
      <c r="E147" s="31"/>
      <c r="F147" s="31"/>
      <c r="J147" s="16"/>
      <c r="K147" s="16"/>
    </row>
    <row r="148" spans="1:13" ht="24" customHeight="1" x14ac:dyDescent="0.25">
      <c r="A148" s="1" t="s">
        <v>0</v>
      </c>
      <c r="B148" s="2"/>
      <c r="C148" s="1"/>
      <c r="D148" s="1"/>
      <c r="E148" s="1"/>
      <c r="F148" s="3" t="s">
        <v>1</v>
      </c>
      <c r="J148" s="16"/>
      <c r="K148" s="16"/>
    </row>
    <row r="149" spans="1:13" ht="24" customHeight="1" x14ac:dyDescent="0.25">
      <c r="J149" s="16"/>
      <c r="K149" s="16"/>
    </row>
    <row r="150" spans="1:13" ht="24" customHeight="1" x14ac:dyDescent="0.25">
      <c r="A150" s="49" t="str">
        <f>$A$3</f>
        <v>Statement showing Disbursements and Outstanding  for the quarter ended 30.06.2021</v>
      </c>
      <c r="B150" s="50"/>
      <c r="C150" s="50"/>
      <c r="D150" s="50"/>
      <c r="E150" s="50"/>
      <c r="F150" s="50"/>
      <c r="J150" s="16">
        <f t="shared" si="10"/>
        <v>0</v>
      </c>
      <c r="K150" s="16">
        <f t="shared" si="10"/>
        <v>0</v>
      </c>
    </row>
    <row r="151" spans="1:13" ht="24" customHeight="1" x14ac:dyDescent="0.25">
      <c r="J151" s="16">
        <f t="shared" si="10"/>
        <v>0</v>
      </c>
      <c r="K151" s="16">
        <f t="shared" si="10"/>
        <v>0</v>
      </c>
    </row>
    <row r="152" spans="1:13" ht="24" customHeight="1" x14ac:dyDescent="0.25">
      <c r="A152" s="7" t="s">
        <v>2</v>
      </c>
      <c r="B152" s="7"/>
      <c r="C152" s="7"/>
      <c r="F152" s="8" t="s">
        <v>3</v>
      </c>
      <c r="J152" s="16">
        <f t="shared" si="10"/>
        <v>0</v>
      </c>
      <c r="K152" s="16">
        <f t="shared" si="10"/>
        <v>0</v>
      </c>
    </row>
    <row r="153" spans="1:13" ht="24" customHeight="1" x14ac:dyDescent="0.25">
      <c r="J153" s="16">
        <f t="shared" si="10"/>
        <v>0</v>
      </c>
      <c r="K153" s="16">
        <f t="shared" si="10"/>
        <v>0</v>
      </c>
    </row>
    <row r="154" spans="1:13" ht="24" customHeight="1" x14ac:dyDescent="0.25">
      <c r="A154" s="43" t="s">
        <v>58</v>
      </c>
      <c r="B154" s="43"/>
      <c r="C154" s="43"/>
      <c r="D154" s="43"/>
      <c r="E154" s="43"/>
      <c r="F154" s="43"/>
      <c r="J154" s="16">
        <f t="shared" si="10"/>
        <v>0</v>
      </c>
      <c r="K154" s="16">
        <f t="shared" si="10"/>
        <v>0</v>
      </c>
    </row>
    <row r="155" spans="1:13" ht="39" customHeight="1" x14ac:dyDescent="0.25">
      <c r="A155" s="44" t="s">
        <v>4</v>
      </c>
      <c r="B155" s="44" t="s">
        <v>5</v>
      </c>
      <c r="C155" s="46" t="s">
        <v>6</v>
      </c>
      <c r="D155" s="46"/>
      <c r="E155" s="46" t="s">
        <v>7</v>
      </c>
      <c r="F155" s="46"/>
      <c r="J155" s="16" t="str">
        <f t="shared" si="10"/>
        <v>Disb up to end of Current Qtr</v>
      </c>
      <c r="K155" s="16">
        <f t="shared" si="10"/>
        <v>0</v>
      </c>
    </row>
    <row r="156" spans="1:13" ht="24" customHeight="1" x14ac:dyDescent="0.25">
      <c r="A156" s="45"/>
      <c r="B156" s="45"/>
      <c r="C156" s="28" t="s">
        <v>8</v>
      </c>
      <c r="D156" s="28" t="s">
        <v>9</v>
      </c>
      <c r="E156" s="28" t="s">
        <v>8</v>
      </c>
      <c r="F156" s="28" t="s">
        <v>9</v>
      </c>
      <c r="J156" s="16" t="str">
        <f t="shared" si="10"/>
        <v xml:space="preserve">Number </v>
      </c>
      <c r="K156" s="16" t="str">
        <f t="shared" si="10"/>
        <v>Amount</v>
      </c>
    </row>
    <row r="157" spans="1:13" ht="24" customHeight="1" x14ac:dyDescent="0.25">
      <c r="A157" s="9">
        <v>1</v>
      </c>
      <c r="B157" s="12" t="s">
        <v>10</v>
      </c>
      <c r="C157" s="14"/>
      <c r="D157" s="14"/>
      <c r="E157" s="14"/>
      <c r="F157" s="14"/>
      <c r="J157" s="16">
        <f t="shared" si="10"/>
        <v>0</v>
      </c>
      <c r="K157" s="16">
        <f t="shared" si="10"/>
        <v>0</v>
      </c>
    </row>
    <row r="158" spans="1:13" ht="24" customHeight="1" x14ac:dyDescent="0.25">
      <c r="A158" s="9" t="s">
        <v>11</v>
      </c>
      <c r="B158" s="12" t="s">
        <v>12</v>
      </c>
      <c r="C158" s="15">
        <v>3</v>
      </c>
      <c r="D158" s="15">
        <v>2275</v>
      </c>
      <c r="E158" s="15">
        <v>18</v>
      </c>
      <c r="F158" s="15">
        <v>88746</v>
      </c>
      <c r="H158" s="16">
        <f>H159+H160+H161</f>
        <v>229</v>
      </c>
      <c r="I158" s="16">
        <f>I159+I160+I161</f>
        <v>85740.318960000004</v>
      </c>
      <c r="J158" s="16">
        <f t="shared" si="10"/>
        <v>3</v>
      </c>
      <c r="K158" s="16">
        <f t="shared" si="10"/>
        <v>2275</v>
      </c>
      <c r="L158" s="17">
        <f t="shared" ref="L158:M173" si="12">J158/H158*100</f>
        <v>1.3100436681222707</v>
      </c>
      <c r="M158" s="17">
        <f t="shared" si="12"/>
        <v>2.6533607847450909</v>
      </c>
    </row>
    <row r="159" spans="1:13" ht="24" customHeight="1" x14ac:dyDescent="0.25">
      <c r="A159" s="18" t="s">
        <v>13</v>
      </c>
      <c r="B159" s="19" t="s">
        <v>14</v>
      </c>
      <c r="C159" s="27">
        <v>0</v>
      </c>
      <c r="D159" s="27">
        <v>0</v>
      </c>
      <c r="E159" s="27">
        <v>0</v>
      </c>
      <c r="F159" s="27">
        <v>0</v>
      </c>
      <c r="H159" s="16">
        <f>'[1]Bank wise'!$E$50</f>
        <v>126</v>
      </c>
      <c r="I159" s="16">
        <f>'[1]Bank wise'!$F$50</f>
        <v>248.07479999999998</v>
      </c>
      <c r="J159" s="16">
        <f t="shared" si="10"/>
        <v>0</v>
      </c>
      <c r="K159" s="16">
        <f t="shared" si="10"/>
        <v>0</v>
      </c>
      <c r="L159" s="17">
        <f t="shared" si="12"/>
        <v>0</v>
      </c>
      <c r="M159" s="17">
        <f t="shared" si="12"/>
        <v>0</v>
      </c>
    </row>
    <row r="160" spans="1:13" ht="24" customHeight="1" x14ac:dyDescent="0.25">
      <c r="A160" s="18" t="s">
        <v>15</v>
      </c>
      <c r="B160" s="19" t="s">
        <v>16</v>
      </c>
      <c r="C160" s="27">
        <v>0</v>
      </c>
      <c r="D160" s="27">
        <v>0</v>
      </c>
      <c r="E160" s="27">
        <v>1</v>
      </c>
      <c r="F160" s="27">
        <v>463</v>
      </c>
      <c r="H160" s="16">
        <f>'[1]Bank wise'!$Q$50</f>
        <v>21</v>
      </c>
      <c r="I160" s="16">
        <f>'[1]Bank wise'!$R$50</f>
        <v>31.647899999999996</v>
      </c>
      <c r="J160" s="16">
        <f t="shared" si="10"/>
        <v>0</v>
      </c>
      <c r="K160" s="16">
        <f t="shared" si="10"/>
        <v>0</v>
      </c>
      <c r="L160" s="17">
        <f t="shared" si="12"/>
        <v>0</v>
      </c>
      <c r="M160" s="17">
        <f t="shared" si="12"/>
        <v>0</v>
      </c>
    </row>
    <row r="161" spans="1:13" ht="24" customHeight="1" x14ac:dyDescent="0.25">
      <c r="A161" s="18" t="s">
        <v>17</v>
      </c>
      <c r="B161" s="19" t="s">
        <v>18</v>
      </c>
      <c r="C161" s="27">
        <v>3</v>
      </c>
      <c r="D161" s="27">
        <v>2275</v>
      </c>
      <c r="E161" s="27">
        <v>17</v>
      </c>
      <c r="F161" s="27">
        <v>88283</v>
      </c>
      <c r="H161" s="16">
        <f>'[1]Bank wise'!$S$50</f>
        <v>82</v>
      </c>
      <c r="I161" s="16">
        <f>'[1]Bank wise'!$T$50</f>
        <v>85460.596260000006</v>
      </c>
      <c r="J161" s="16">
        <f t="shared" si="10"/>
        <v>3</v>
      </c>
      <c r="K161" s="16">
        <f t="shared" si="10"/>
        <v>2275</v>
      </c>
      <c r="L161" s="17">
        <f t="shared" si="12"/>
        <v>3.6585365853658534</v>
      </c>
      <c r="M161" s="17">
        <f t="shared" si="12"/>
        <v>2.6620455503009612</v>
      </c>
    </row>
    <row r="162" spans="1:13" ht="24" customHeight="1" x14ac:dyDescent="0.25">
      <c r="A162" s="18" t="s">
        <v>19</v>
      </c>
      <c r="B162" s="21" t="s">
        <v>20</v>
      </c>
      <c r="C162" s="15">
        <v>33</v>
      </c>
      <c r="D162" s="15">
        <v>14828.264766731005</v>
      </c>
      <c r="E162" s="15">
        <v>97</v>
      </c>
      <c r="F162" s="15">
        <v>223548</v>
      </c>
      <c r="H162" s="16">
        <f>H163+H164+H165+H166+H167</f>
        <v>2651</v>
      </c>
      <c r="I162" s="16">
        <f>I163+I164+I165+I166+I167</f>
        <v>267906.92000000004</v>
      </c>
      <c r="J162" s="16">
        <f t="shared" si="10"/>
        <v>33</v>
      </c>
      <c r="K162" s="16">
        <f t="shared" si="10"/>
        <v>14828.264766731005</v>
      </c>
      <c r="L162" s="17">
        <f t="shared" si="12"/>
        <v>1.2448132780082988</v>
      </c>
      <c r="M162" s="17">
        <f t="shared" si="12"/>
        <v>5.5348569446175571</v>
      </c>
    </row>
    <row r="163" spans="1:13" ht="24" customHeight="1" x14ac:dyDescent="0.25">
      <c r="A163" s="18" t="s">
        <v>21</v>
      </c>
      <c r="B163" s="19" t="s">
        <v>22</v>
      </c>
      <c r="C163" s="27">
        <v>5</v>
      </c>
      <c r="D163" s="27">
        <v>1813.0377314000002</v>
      </c>
      <c r="E163" s="27">
        <v>20</v>
      </c>
      <c r="F163" s="27">
        <v>133958</v>
      </c>
      <c r="H163" s="16">
        <f>'[1]Bank wise'!$W$50</f>
        <v>538</v>
      </c>
      <c r="I163" s="16">
        <f>'[1]Bank wise'!$X$50</f>
        <v>170314.98</v>
      </c>
      <c r="J163" s="16">
        <f t="shared" si="10"/>
        <v>5</v>
      </c>
      <c r="K163" s="16">
        <f t="shared" si="10"/>
        <v>1813.0377314000002</v>
      </c>
      <c r="L163" s="17">
        <f t="shared" si="12"/>
        <v>0.92936802973977695</v>
      </c>
      <c r="M163" s="17">
        <f t="shared" si="12"/>
        <v>1.0645204147045668</v>
      </c>
    </row>
    <row r="164" spans="1:13" ht="24" customHeight="1" x14ac:dyDescent="0.25">
      <c r="A164" s="18" t="s">
        <v>23</v>
      </c>
      <c r="B164" s="19" t="s">
        <v>24</v>
      </c>
      <c r="C164" s="27">
        <v>16</v>
      </c>
      <c r="D164" s="27">
        <v>3461.5439134480007</v>
      </c>
      <c r="E164" s="27">
        <v>37</v>
      </c>
      <c r="F164" s="27">
        <v>56358</v>
      </c>
      <c r="H164" s="16">
        <f>'[1]Bank wise'!$Y$50</f>
        <v>1572</v>
      </c>
      <c r="I164" s="16">
        <f>'[1]Bank wise'!$Z$50</f>
        <v>70977.17</v>
      </c>
      <c r="J164" s="16">
        <f t="shared" si="10"/>
        <v>16</v>
      </c>
      <c r="K164" s="16">
        <f t="shared" si="10"/>
        <v>3461.5439134480007</v>
      </c>
      <c r="L164" s="17">
        <f t="shared" si="12"/>
        <v>1.0178117048346056</v>
      </c>
      <c r="M164" s="17">
        <f t="shared" si="12"/>
        <v>4.8769821527795498</v>
      </c>
    </row>
    <row r="165" spans="1:13" ht="24" customHeight="1" x14ac:dyDescent="0.25">
      <c r="A165" s="18" t="s">
        <v>25</v>
      </c>
      <c r="B165" s="19" t="s">
        <v>26</v>
      </c>
      <c r="C165" s="27">
        <v>12</v>
      </c>
      <c r="D165" s="27">
        <v>9553.683121883003</v>
      </c>
      <c r="E165" s="27">
        <v>40</v>
      </c>
      <c r="F165" s="27">
        <v>33232</v>
      </c>
      <c r="H165" s="16">
        <f>'[1]Bank wise'!$AA$50</f>
        <v>381</v>
      </c>
      <c r="I165" s="16">
        <f>'[1]Bank wise'!$AB$50</f>
        <v>26086.32</v>
      </c>
      <c r="J165" s="16">
        <f t="shared" si="10"/>
        <v>12</v>
      </c>
      <c r="K165" s="16">
        <f t="shared" si="10"/>
        <v>9553.683121883003</v>
      </c>
      <c r="L165" s="17">
        <f t="shared" si="12"/>
        <v>3.1496062992125982</v>
      </c>
      <c r="M165" s="17">
        <f t="shared" si="12"/>
        <v>36.623345576850255</v>
      </c>
    </row>
    <row r="166" spans="1:13" ht="24" customHeight="1" x14ac:dyDescent="0.25">
      <c r="A166" s="18" t="s">
        <v>27</v>
      </c>
      <c r="B166" s="19" t="s">
        <v>28</v>
      </c>
      <c r="C166" s="27">
        <v>0</v>
      </c>
      <c r="D166" s="27">
        <v>0</v>
      </c>
      <c r="E166" s="27">
        <v>0</v>
      </c>
      <c r="F166" s="27">
        <v>0</v>
      </c>
      <c r="H166" s="16">
        <f>'[1]Bank wise'!$AC$50</f>
        <v>76</v>
      </c>
      <c r="I166" s="16">
        <f>'[1]Bank wise'!$AD$50</f>
        <v>208.86</v>
      </c>
      <c r="J166" s="16">
        <f t="shared" si="10"/>
        <v>0</v>
      </c>
      <c r="K166" s="16">
        <f t="shared" si="10"/>
        <v>0</v>
      </c>
      <c r="L166" s="17">
        <f t="shared" si="12"/>
        <v>0</v>
      </c>
      <c r="M166" s="17">
        <f t="shared" si="12"/>
        <v>0</v>
      </c>
    </row>
    <row r="167" spans="1:13" ht="24" customHeight="1" x14ac:dyDescent="0.25">
      <c r="A167" s="18" t="s">
        <v>29</v>
      </c>
      <c r="B167" s="19" t="s">
        <v>30</v>
      </c>
      <c r="C167" s="27">
        <v>0</v>
      </c>
      <c r="D167" s="27">
        <v>0</v>
      </c>
      <c r="E167" s="27">
        <v>0</v>
      </c>
      <c r="F167" s="27">
        <v>0</v>
      </c>
      <c r="H167" s="16">
        <f>'[1]Bank wise'!$AE$50</f>
        <v>84</v>
      </c>
      <c r="I167" s="16">
        <f>'[1]Bank wise'!$AF$50</f>
        <v>319.59000000000003</v>
      </c>
      <c r="J167" s="16">
        <f t="shared" si="10"/>
        <v>0</v>
      </c>
      <c r="K167" s="16">
        <f t="shared" si="10"/>
        <v>0</v>
      </c>
      <c r="L167" s="17">
        <f t="shared" si="12"/>
        <v>0</v>
      </c>
      <c r="M167" s="17">
        <f t="shared" si="12"/>
        <v>0</v>
      </c>
    </row>
    <row r="168" spans="1:13" ht="24" customHeight="1" x14ac:dyDescent="0.25">
      <c r="A168" s="9" t="s">
        <v>31</v>
      </c>
      <c r="B168" s="12" t="s">
        <v>32</v>
      </c>
      <c r="C168" s="15">
        <v>10</v>
      </c>
      <c r="D168" s="15">
        <v>248251.9323153985</v>
      </c>
      <c r="E168" s="15">
        <v>84</v>
      </c>
      <c r="F168" s="15">
        <v>318060</v>
      </c>
      <c r="H168" s="16">
        <f>'[1]Bank wise'!$AG$50</f>
        <v>574</v>
      </c>
      <c r="I168" s="16">
        <f>'[1]Bank wise'!$AH$50</f>
        <v>471872.62000000005</v>
      </c>
      <c r="J168" s="16">
        <f t="shared" si="10"/>
        <v>10</v>
      </c>
      <c r="K168" s="16">
        <f t="shared" si="10"/>
        <v>248251.9323153985</v>
      </c>
      <c r="L168" s="17">
        <f t="shared" si="12"/>
        <v>1.7421602787456445</v>
      </c>
      <c r="M168" s="17">
        <f t="shared" si="12"/>
        <v>52.609946369721236</v>
      </c>
    </row>
    <row r="169" spans="1:13" ht="24" customHeight="1" x14ac:dyDescent="0.25">
      <c r="A169" s="9" t="s">
        <v>33</v>
      </c>
      <c r="B169" s="12" t="s">
        <v>34</v>
      </c>
      <c r="C169" s="15">
        <v>0</v>
      </c>
      <c r="D169" s="15">
        <v>0</v>
      </c>
      <c r="E169" s="15">
        <v>0</v>
      </c>
      <c r="F169" s="15">
        <v>0</v>
      </c>
      <c r="H169" s="16">
        <f>'[1]Bank wise'!$AI$50</f>
        <v>44</v>
      </c>
      <c r="I169" s="16">
        <f>'[1]Bank wise'!$AJ$50</f>
        <v>38.54</v>
      </c>
      <c r="J169" s="16">
        <f t="shared" si="10"/>
        <v>0</v>
      </c>
      <c r="K169" s="16">
        <f t="shared" si="10"/>
        <v>0</v>
      </c>
      <c r="L169" s="17">
        <f t="shared" si="12"/>
        <v>0</v>
      </c>
      <c r="M169" s="17">
        <f t="shared" si="12"/>
        <v>0</v>
      </c>
    </row>
    <row r="170" spans="1:13" ht="24" customHeight="1" x14ac:dyDescent="0.25">
      <c r="A170" s="9" t="s">
        <v>35</v>
      </c>
      <c r="B170" s="12" t="s">
        <v>36</v>
      </c>
      <c r="C170" s="15">
        <v>0</v>
      </c>
      <c r="D170" s="15">
        <v>0</v>
      </c>
      <c r="E170" s="15">
        <v>2</v>
      </c>
      <c r="F170" s="15">
        <v>23429</v>
      </c>
      <c r="H170" s="16">
        <f>'[1]Bank wise'!$AK$50</f>
        <v>12</v>
      </c>
      <c r="I170" s="16">
        <f>'[1]Bank wise'!$AL$50</f>
        <v>7330.93</v>
      </c>
      <c r="J170" s="16">
        <f t="shared" si="10"/>
        <v>0</v>
      </c>
      <c r="K170" s="16">
        <f t="shared" si="10"/>
        <v>0</v>
      </c>
      <c r="L170" s="17">
        <f t="shared" si="12"/>
        <v>0</v>
      </c>
      <c r="M170" s="17">
        <f t="shared" si="12"/>
        <v>0</v>
      </c>
    </row>
    <row r="171" spans="1:13" ht="24" customHeight="1" x14ac:dyDescent="0.25">
      <c r="A171" s="9" t="s">
        <v>37</v>
      </c>
      <c r="B171" s="12" t="s">
        <v>38</v>
      </c>
      <c r="C171" s="15">
        <v>0</v>
      </c>
      <c r="D171" s="15">
        <v>0</v>
      </c>
      <c r="E171" s="15">
        <v>0</v>
      </c>
      <c r="F171" s="15">
        <v>0</v>
      </c>
      <c r="H171" s="16">
        <f>'[1]Bank wise'!$AM$50</f>
        <v>12</v>
      </c>
      <c r="I171" s="16">
        <f>'[1]Bank wise'!$AN$50</f>
        <v>16.41</v>
      </c>
      <c r="J171" s="16">
        <f t="shared" si="10"/>
        <v>0</v>
      </c>
      <c r="K171" s="16">
        <f t="shared" si="10"/>
        <v>0</v>
      </c>
      <c r="L171" s="17">
        <f t="shared" si="12"/>
        <v>0</v>
      </c>
      <c r="M171" s="17">
        <f t="shared" si="12"/>
        <v>0</v>
      </c>
    </row>
    <row r="172" spans="1:13" ht="24" customHeight="1" x14ac:dyDescent="0.25">
      <c r="A172" s="9" t="s">
        <v>39</v>
      </c>
      <c r="B172" s="12" t="s">
        <v>40</v>
      </c>
      <c r="C172" s="15">
        <v>0</v>
      </c>
      <c r="D172" s="15">
        <v>0</v>
      </c>
      <c r="E172" s="15">
        <v>0</v>
      </c>
      <c r="F172" s="15">
        <v>0</v>
      </c>
      <c r="H172" s="16">
        <f>'[1]Bank wise'!$AO$50</f>
        <v>11</v>
      </c>
      <c r="I172" s="16">
        <f>'[1]Bank wise'!$AP$50</f>
        <v>14.88</v>
      </c>
      <c r="J172" s="16">
        <f t="shared" si="10"/>
        <v>0</v>
      </c>
      <c r="K172" s="16">
        <f t="shared" si="10"/>
        <v>0</v>
      </c>
      <c r="L172" s="17">
        <f t="shared" si="12"/>
        <v>0</v>
      </c>
      <c r="M172" s="17">
        <f t="shared" si="12"/>
        <v>0</v>
      </c>
    </row>
    <row r="173" spans="1:13" ht="24" customHeight="1" x14ac:dyDescent="0.25">
      <c r="A173" s="9" t="s">
        <v>41</v>
      </c>
      <c r="B173" s="12" t="s">
        <v>42</v>
      </c>
      <c r="C173" s="15">
        <v>0</v>
      </c>
      <c r="D173" s="15">
        <v>0</v>
      </c>
      <c r="E173" s="15">
        <v>0</v>
      </c>
      <c r="F173" s="15">
        <v>0</v>
      </c>
      <c r="H173" s="16">
        <f>'[1]Bank wise'!$AQ$50</f>
        <v>25</v>
      </c>
      <c r="I173" s="16">
        <f>'[1]Bank wise'!$AR$50</f>
        <v>26.490000000000002</v>
      </c>
      <c r="J173" s="16">
        <f t="shared" si="10"/>
        <v>0</v>
      </c>
      <c r="K173" s="16">
        <f t="shared" si="10"/>
        <v>0</v>
      </c>
      <c r="L173" s="17">
        <f t="shared" si="12"/>
        <v>0</v>
      </c>
      <c r="M173" s="17">
        <f t="shared" si="12"/>
        <v>0</v>
      </c>
    </row>
    <row r="174" spans="1:13" ht="24" customHeight="1" x14ac:dyDescent="0.25">
      <c r="A174" s="9">
        <v>2</v>
      </c>
      <c r="B174" s="12" t="s">
        <v>43</v>
      </c>
      <c r="C174" s="15">
        <v>46</v>
      </c>
      <c r="D174" s="15">
        <v>265355.19708212948</v>
      </c>
      <c r="E174" s="15">
        <v>201</v>
      </c>
      <c r="F174" s="15">
        <v>653783</v>
      </c>
      <c r="H174" s="16">
        <f>H173+H172+H171+H170+H169+H168+H162+H158</f>
        <v>3558</v>
      </c>
      <c r="I174" s="16">
        <f>I173+I172+I171+I170+I169+I168+I162+I158</f>
        <v>832947.1089600001</v>
      </c>
      <c r="J174" s="16">
        <f t="shared" si="10"/>
        <v>46</v>
      </c>
      <c r="K174" s="16">
        <f t="shared" si="10"/>
        <v>265355.19708212948</v>
      </c>
      <c r="L174" s="17">
        <f t="shared" ref="L174:M183" si="13">J174/H174*100</f>
        <v>1.2928611579539067</v>
      </c>
      <c r="M174" s="17">
        <f t="shared" si="13"/>
        <v>31.857388569779214</v>
      </c>
    </row>
    <row r="175" spans="1:13" ht="24" customHeight="1" x14ac:dyDescent="0.25">
      <c r="A175" s="9">
        <v>3</v>
      </c>
      <c r="B175" s="21" t="s">
        <v>44</v>
      </c>
      <c r="C175" s="15">
        <v>0</v>
      </c>
      <c r="D175" s="15">
        <v>0</v>
      </c>
      <c r="E175" s="15">
        <v>5</v>
      </c>
      <c r="F175" s="15">
        <v>8597</v>
      </c>
      <c r="H175" s="16">
        <f>'[1]Bank wise'!$AU$50</f>
        <v>111</v>
      </c>
      <c r="I175" s="16">
        <f>'[1]Bank wise'!$AV$50</f>
        <v>71811.640000000014</v>
      </c>
      <c r="J175" s="16">
        <f t="shared" si="10"/>
        <v>0</v>
      </c>
      <c r="K175" s="16">
        <f t="shared" si="10"/>
        <v>0</v>
      </c>
      <c r="L175" s="17">
        <f t="shared" si="13"/>
        <v>0</v>
      </c>
      <c r="M175" s="17">
        <f t="shared" si="13"/>
        <v>0</v>
      </c>
    </row>
    <row r="176" spans="1:13" ht="24" customHeight="1" x14ac:dyDescent="0.25">
      <c r="A176" s="9">
        <v>4</v>
      </c>
      <c r="B176" s="24" t="s">
        <v>45</v>
      </c>
      <c r="C176" s="15"/>
      <c r="D176" s="15"/>
      <c r="E176" s="15"/>
      <c r="F176" s="15"/>
      <c r="J176" s="16">
        <f t="shared" si="10"/>
        <v>0</v>
      </c>
      <c r="K176" s="16">
        <f t="shared" si="10"/>
        <v>0</v>
      </c>
      <c r="L176" s="17" t="e">
        <f t="shared" si="13"/>
        <v>#DIV/0!</v>
      </c>
      <c r="M176" s="17" t="e">
        <f t="shared" si="13"/>
        <v>#DIV/0!</v>
      </c>
    </row>
    <row r="177" spans="1:14" ht="24" customHeight="1" x14ac:dyDescent="0.25">
      <c r="A177" s="9" t="s">
        <v>46</v>
      </c>
      <c r="B177" s="25" t="s">
        <v>47</v>
      </c>
      <c r="C177" s="15">
        <v>0</v>
      </c>
      <c r="D177" s="15">
        <v>0</v>
      </c>
      <c r="E177" s="15">
        <v>0</v>
      </c>
      <c r="F177" s="15">
        <v>0</v>
      </c>
      <c r="H177" s="16">
        <f>'[1]Bank wise'!$AW$50</f>
        <v>0</v>
      </c>
      <c r="I177" s="16">
        <f>'[1]Bank wise'!$AX$50</f>
        <v>0</v>
      </c>
      <c r="J177" s="16">
        <f t="shared" si="10"/>
        <v>0</v>
      </c>
      <c r="K177" s="16">
        <f t="shared" si="10"/>
        <v>0</v>
      </c>
      <c r="L177" s="17" t="e">
        <f t="shared" si="13"/>
        <v>#DIV/0!</v>
      </c>
      <c r="M177" s="17" t="e">
        <f t="shared" si="13"/>
        <v>#DIV/0!</v>
      </c>
    </row>
    <row r="178" spans="1:14" ht="24" customHeight="1" x14ac:dyDescent="0.25">
      <c r="A178" s="9" t="s">
        <v>48</v>
      </c>
      <c r="B178" s="25" t="s">
        <v>34</v>
      </c>
      <c r="C178" s="15">
        <v>0</v>
      </c>
      <c r="D178" s="15">
        <v>0</v>
      </c>
      <c r="E178" s="15">
        <v>0</v>
      </c>
      <c r="F178" s="15">
        <v>0</v>
      </c>
      <c r="H178" s="16">
        <f>'[1]Bank wise'!$AY$50</f>
        <v>0</v>
      </c>
      <c r="I178" s="16">
        <f>'[1]Bank wise'!$AZ$50</f>
        <v>0</v>
      </c>
      <c r="J178" s="16">
        <f t="shared" si="10"/>
        <v>0</v>
      </c>
      <c r="K178" s="16">
        <f t="shared" si="10"/>
        <v>0</v>
      </c>
      <c r="L178" s="17" t="e">
        <f t="shared" si="13"/>
        <v>#DIV/0!</v>
      </c>
      <c r="M178" s="17" t="e">
        <f t="shared" si="13"/>
        <v>#DIV/0!</v>
      </c>
    </row>
    <row r="179" spans="1:14" ht="24" customHeight="1" x14ac:dyDescent="0.25">
      <c r="A179" s="9" t="s">
        <v>49</v>
      </c>
      <c r="B179" s="25" t="s">
        <v>36</v>
      </c>
      <c r="C179" s="15">
        <v>34</v>
      </c>
      <c r="D179" s="15">
        <v>3800.8199999999997</v>
      </c>
      <c r="E179" s="15">
        <v>650</v>
      </c>
      <c r="F179" s="15">
        <v>55381</v>
      </c>
      <c r="H179" s="16">
        <f>'[1]Bank wise'!$BA$50</f>
        <v>462</v>
      </c>
      <c r="I179" s="16">
        <f>'[1]Bank wise'!$BB$50</f>
        <v>43681.249999999993</v>
      </c>
      <c r="J179" s="16">
        <f t="shared" si="10"/>
        <v>34</v>
      </c>
      <c r="K179" s="16">
        <f t="shared" si="10"/>
        <v>3800.8199999999997</v>
      </c>
      <c r="L179" s="17">
        <f t="shared" si="13"/>
        <v>7.3593073593073601</v>
      </c>
      <c r="M179" s="17">
        <f t="shared" si="13"/>
        <v>8.7012619831163267</v>
      </c>
    </row>
    <row r="180" spans="1:14" ht="24" customHeight="1" x14ac:dyDescent="0.25">
      <c r="A180" s="9" t="s">
        <v>50</v>
      </c>
      <c r="B180" s="25" t="s">
        <v>51</v>
      </c>
      <c r="C180" s="15">
        <v>410</v>
      </c>
      <c r="D180" s="15">
        <v>495.3</v>
      </c>
      <c r="E180" s="15">
        <v>14552</v>
      </c>
      <c r="F180" s="15">
        <v>10427</v>
      </c>
      <c r="H180" s="16">
        <f>'[1]Bank wise'!$BC$50</f>
        <v>25210</v>
      </c>
      <c r="I180" s="16">
        <f>'[1]Bank wise'!$BD$50</f>
        <v>27759.599999999999</v>
      </c>
      <c r="J180" s="16">
        <f t="shared" si="10"/>
        <v>410</v>
      </c>
      <c r="K180" s="16">
        <f t="shared" si="10"/>
        <v>495.3</v>
      </c>
      <c r="L180" s="17">
        <f t="shared" si="13"/>
        <v>1.6263387544625147</v>
      </c>
      <c r="M180" s="17">
        <f t="shared" si="13"/>
        <v>1.7842476116370556</v>
      </c>
    </row>
    <row r="181" spans="1:14" ht="24" customHeight="1" x14ac:dyDescent="0.25">
      <c r="A181" s="9" t="s">
        <v>52</v>
      </c>
      <c r="B181" s="25" t="s">
        <v>42</v>
      </c>
      <c r="C181" s="15">
        <v>195</v>
      </c>
      <c r="D181" s="15">
        <v>804416.51260615455</v>
      </c>
      <c r="E181" s="15">
        <v>264</v>
      </c>
      <c r="F181" s="15">
        <v>1147450</v>
      </c>
      <c r="H181" s="16">
        <f>'[1]Bank wise'!$BE$50</f>
        <v>4360</v>
      </c>
      <c r="I181" s="16">
        <f>'[1]Bank wise'!$BF$50</f>
        <v>582287.29</v>
      </c>
      <c r="J181" s="16">
        <f t="shared" si="10"/>
        <v>195</v>
      </c>
      <c r="K181" s="16">
        <f t="shared" si="10"/>
        <v>804416.51260615455</v>
      </c>
      <c r="L181" s="17">
        <f t="shared" si="13"/>
        <v>4.4724770642201834</v>
      </c>
      <c r="M181" s="17">
        <f t="shared" si="13"/>
        <v>138.14770241784851</v>
      </c>
    </row>
    <row r="182" spans="1:14" ht="24" customHeight="1" x14ac:dyDescent="0.25">
      <c r="A182" s="9">
        <v>5</v>
      </c>
      <c r="B182" s="25" t="s">
        <v>53</v>
      </c>
      <c r="C182" s="15">
        <v>639</v>
      </c>
      <c r="D182" s="15">
        <v>808712.63260615454</v>
      </c>
      <c r="E182" s="15">
        <v>15466</v>
      </c>
      <c r="F182" s="15">
        <v>1213258</v>
      </c>
      <c r="H182" s="16">
        <f>H181+H180+H179+H178+H177</f>
        <v>30032</v>
      </c>
      <c r="I182" s="16">
        <f>I181+I180+I179+I178+I177</f>
        <v>653728.14</v>
      </c>
      <c r="J182" s="16">
        <f t="shared" si="10"/>
        <v>639</v>
      </c>
      <c r="K182" s="16">
        <f t="shared" si="10"/>
        <v>808712.63260615454</v>
      </c>
      <c r="L182" s="17">
        <f t="shared" si="13"/>
        <v>2.1277304208843901</v>
      </c>
      <c r="M182" s="17">
        <f t="shared" si="13"/>
        <v>123.70778969468172</v>
      </c>
    </row>
    <row r="183" spans="1:14" ht="24" customHeight="1" x14ac:dyDescent="0.25">
      <c r="A183" s="9"/>
      <c r="B183" s="25" t="s">
        <v>54</v>
      </c>
      <c r="C183" s="15">
        <v>685</v>
      </c>
      <c r="D183" s="15">
        <v>1074067.8296882841</v>
      </c>
      <c r="E183" s="15">
        <v>15667</v>
      </c>
      <c r="F183" s="15">
        <v>1867041</v>
      </c>
      <c r="H183" s="16">
        <f>H182+H174</f>
        <v>33590</v>
      </c>
      <c r="I183" s="16">
        <f>I182+I174</f>
        <v>1486675.24896</v>
      </c>
      <c r="J183" s="16">
        <f t="shared" si="10"/>
        <v>685</v>
      </c>
      <c r="K183" s="16">
        <f t="shared" si="10"/>
        <v>1074067.8296882841</v>
      </c>
      <c r="L183" s="17">
        <f t="shared" si="13"/>
        <v>2.0392974099434356</v>
      </c>
      <c r="M183" s="17">
        <f t="shared" si="13"/>
        <v>72.246297934915219</v>
      </c>
    </row>
    <row r="184" spans="1:14" ht="24" customHeight="1" x14ac:dyDescent="0.25">
      <c r="A184" s="29"/>
      <c r="B184" s="30"/>
      <c r="C184" s="31"/>
      <c r="D184" s="31"/>
      <c r="E184" s="31"/>
      <c r="F184" s="31"/>
      <c r="J184" s="16">
        <f t="shared" si="10"/>
        <v>0</v>
      </c>
      <c r="K184" s="16">
        <f t="shared" si="10"/>
        <v>0</v>
      </c>
    </row>
    <row r="185" spans="1:14" ht="24" customHeight="1" x14ac:dyDescent="0.25">
      <c r="A185" s="1" t="s">
        <v>0</v>
      </c>
      <c r="B185" s="2"/>
      <c r="C185" s="1"/>
      <c r="D185" s="1"/>
      <c r="E185" s="1"/>
      <c r="F185" s="3" t="s">
        <v>1</v>
      </c>
      <c r="J185" s="16">
        <f t="shared" si="10"/>
        <v>0</v>
      </c>
      <c r="K185" s="16">
        <f t="shared" si="10"/>
        <v>0</v>
      </c>
    </row>
    <row r="186" spans="1:14" ht="24" customHeight="1" x14ac:dyDescent="0.25">
      <c r="J186" s="16">
        <f t="shared" ref="J186:K249" si="14">C186</f>
        <v>0</v>
      </c>
      <c r="K186" s="16">
        <f t="shared" si="14"/>
        <v>0</v>
      </c>
    </row>
    <row r="187" spans="1:14" ht="24" customHeight="1" x14ac:dyDescent="0.25">
      <c r="A187" s="49" t="str">
        <f>$A$3</f>
        <v>Statement showing Disbursements and Outstanding  for the quarter ended 30.06.2021</v>
      </c>
      <c r="B187" s="50"/>
      <c r="C187" s="50"/>
      <c r="D187" s="50"/>
      <c r="E187" s="50"/>
      <c r="F187" s="50"/>
      <c r="J187" s="16">
        <f t="shared" si="14"/>
        <v>0</v>
      </c>
      <c r="K187" s="16">
        <f t="shared" si="14"/>
        <v>0</v>
      </c>
    </row>
    <row r="188" spans="1:14" ht="24" customHeight="1" x14ac:dyDescent="0.25">
      <c r="J188" s="16">
        <f t="shared" si="14"/>
        <v>0</v>
      </c>
      <c r="K188" s="16">
        <f t="shared" si="14"/>
        <v>0</v>
      </c>
    </row>
    <row r="189" spans="1:14" ht="24" customHeight="1" x14ac:dyDescent="0.25">
      <c r="A189" s="7" t="s">
        <v>2</v>
      </c>
      <c r="B189" s="7"/>
      <c r="C189" s="7"/>
      <c r="F189" s="8" t="s">
        <v>3</v>
      </c>
      <c r="J189" s="16">
        <f t="shared" si="14"/>
        <v>0</v>
      </c>
      <c r="K189" s="16">
        <f t="shared" si="14"/>
        <v>0</v>
      </c>
    </row>
    <row r="190" spans="1:14" ht="24" customHeight="1" x14ac:dyDescent="0.25">
      <c r="J190" s="16">
        <f t="shared" si="14"/>
        <v>0</v>
      </c>
      <c r="K190" s="16">
        <f t="shared" si="14"/>
        <v>0</v>
      </c>
    </row>
    <row r="191" spans="1:14" ht="24" customHeight="1" x14ac:dyDescent="0.25">
      <c r="A191" s="53" t="s">
        <v>59</v>
      </c>
      <c r="B191" s="53"/>
      <c r="C191" s="53"/>
      <c r="D191" s="53"/>
      <c r="E191" s="53"/>
      <c r="F191" s="53"/>
      <c r="J191" s="16">
        <f t="shared" si="14"/>
        <v>0</v>
      </c>
      <c r="K191" s="16">
        <f t="shared" si="14"/>
        <v>0</v>
      </c>
    </row>
    <row r="192" spans="1:14" s="32" customFormat="1" ht="33" customHeight="1" x14ac:dyDescent="0.25">
      <c r="A192" s="44" t="s">
        <v>4</v>
      </c>
      <c r="B192" s="44" t="s">
        <v>5</v>
      </c>
      <c r="C192" s="46" t="s">
        <v>6</v>
      </c>
      <c r="D192" s="46"/>
      <c r="E192" s="46" t="s">
        <v>7</v>
      </c>
      <c r="F192" s="46"/>
      <c r="H192" s="33"/>
      <c r="I192" s="33"/>
      <c r="J192" s="34" t="str">
        <f t="shared" si="14"/>
        <v>Disb up to end of Current Qtr</v>
      </c>
      <c r="K192" s="34">
        <f t="shared" si="14"/>
        <v>0</v>
      </c>
      <c r="L192" s="35"/>
      <c r="M192" s="35"/>
      <c r="N192" s="35"/>
    </row>
    <row r="193" spans="1:13" ht="24" customHeight="1" x14ac:dyDescent="0.25">
      <c r="A193" s="45"/>
      <c r="B193" s="45"/>
      <c r="C193" s="9" t="s">
        <v>8</v>
      </c>
      <c r="D193" s="9" t="s">
        <v>9</v>
      </c>
      <c r="E193" s="9" t="s">
        <v>8</v>
      </c>
      <c r="F193" s="9" t="s">
        <v>9</v>
      </c>
      <c r="J193" s="16" t="str">
        <f t="shared" si="14"/>
        <v xml:space="preserve">Number </v>
      </c>
      <c r="K193" s="16" t="str">
        <f t="shared" si="14"/>
        <v>Amount</v>
      </c>
    </row>
    <row r="194" spans="1:13" ht="24" customHeight="1" x14ac:dyDescent="0.25">
      <c r="A194" s="9">
        <v>1</v>
      </c>
      <c r="B194" s="12" t="s">
        <v>10</v>
      </c>
      <c r="C194" s="14"/>
      <c r="D194" s="14"/>
      <c r="E194" s="14"/>
      <c r="F194" s="14"/>
      <c r="J194" s="16">
        <f t="shared" si="14"/>
        <v>0</v>
      </c>
      <c r="K194" s="16">
        <f t="shared" si="14"/>
        <v>0</v>
      </c>
    </row>
    <row r="195" spans="1:13" ht="24" customHeight="1" x14ac:dyDescent="0.25">
      <c r="A195" s="9" t="s">
        <v>11</v>
      </c>
      <c r="B195" s="12" t="s">
        <v>12</v>
      </c>
      <c r="C195" s="15">
        <v>125847</v>
      </c>
      <c r="D195" s="15">
        <v>114864.43</v>
      </c>
      <c r="E195" s="15">
        <v>704129</v>
      </c>
      <c r="F195" s="15">
        <v>639921.32999999996</v>
      </c>
      <c r="H195" s="5">
        <v>581841</v>
      </c>
      <c r="I195" s="5">
        <v>464220.69688287115</v>
      </c>
      <c r="J195" s="16">
        <f t="shared" si="14"/>
        <v>125847</v>
      </c>
      <c r="K195" s="16">
        <f t="shared" si="14"/>
        <v>114864.43</v>
      </c>
      <c r="L195" s="17">
        <f t="shared" ref="L195:M210" si="15">J195/H195*100</f>
        <v>21.62910485854383</v>
      </c>
      <c r="M195" s="17">
        <f t="shared" si="15"/>
        <v>24.743496093837834</v>
      </c>
    </row>
    <row r="196" spans="1:13" ht="24" customHeight="1" x14ac:dyDescent="0.25">
      <c r="A196" s="18" t="s">
        <v>13</v>
      </c>
      <c r="B196" s="19" t="s">
        <v>14</v>
      </c>
      <c r="C196" s="27">
        <v>125846</v>
      </c>
      <c r="D196" s="27">
        <v>114839.43</v>
      </c>
      <c r="E196" s="27">
        <v>704124</v>
      </c>
      <c r="F196" s="27">
        <v>639698.92999999993</v>
      </c>
      <c r="H196" s="5">
        <v>559802</v>
      </c>
      <c r="I196" s="5">
        <v>440264.63803635864</v>
      </c>
      <c r="J196" s="16">
        <f t="shared" si="14"/>
        <v>125846</v>
      </c>
      <c r="K196" s="16">
        <f t="shared" si="14"/>
        <v>114839.43</v>
      </c>
      <c r="L196" s="17">
        <f t="shared" si="15"/>
        <v>22.480448444271367</v>
      </c>
      <c r="M196" s="17">
        <f t="shared" si="15"/>
        <v>26.084182121053324</v>
      </c>
    </row>
    <row r="197" spans="1:13" ht="24" customHeight="1" x14ac:dyDescent="0.25">
      <c r="A197" s="18" t="s">
        <v>15</v>
      </c>
      <c r="B197" s="19" t="s">
        <v>16</v>
      </c>
      <c r="C197" s="27">
        <v>1</v>
      </c>
      <c r="D197" s="27">
        <v>25</v>
      </c>
      <c r="E197" s="27">
        <v>5</v>
      </c>
      <c r="F197" s="27">
        <v>222.39999999999998</v>
      </c>
      <c r="H197" s="5">
        <v>13324</v>
      </c>
      <c r="I197" s="5">
        <v>14918.569852949997</v>
      </c>
      <c r="J197" s="16">
        <f t="shared" si="14"/>
        <v>1</v>
      </c>
      <c r="K197" s="16">
        <f t="shared" si="14"/>
        <v>25</v>
      </c>
      <c r="L197" s="17">
        <f t="shared" si="15"/>
        <v>7.5052536775743021E-3</v>
      </c>
      <c r="M197" s="17">
        <f t="shared" si="15"/>
        <v>0.16757638464290531</v>
      </c>
    </row>
    <row r="198" spans="1:13" ht="24" customHeight="1" x14ac:dyDescent="0.25">
      <c r="A198" s="18" t="s">
        <v>17</v>
      </c>
      <c r="B198" s="19" t="s">
        <v>18</v>
      </c>
      <c r="C198" s="27">
        <v>0</v>
      </c>
      <c r="D198" s="27">
        <v>0</v>
      </c>
      <c r="E198" s="27">
        <v>0</v>
      </c>
      <c r="F198" s="27">
        <v>0</v>
      </c>
      <c r="H198" s="5">
        <v>8715</v>
      </c>
      <c r="I198" s="5">
        <v>9037.4889935624997</v>
      </c>
      <c r="J198" s="16">
        <f t="shared" si="14"/>
        <v>0</v>
      </c>
      <c r="K198" s="16">
        <f t="shared" si="14"/>
        <v>0</v>
      </c>
      <c r="L198" s="17">
        <f t="shared" si="15"/>
        <v>0</v>
      </c>
      <c r="M198" s="17">
        <f t="shared" si="15"/>
        <v>0</v>
      </c>
    </row>
    <row r="199" spans="1:13" ht="24" customHeight="1" x14ac:dyDescent="0.25">
      <c r="A199" s="18" t="s">
        <v>19</v>
      </c>
      <c r="B199" s="21" t="s">
        <v>20</v>
      </c>
      <c r="C199" s="15">
        <v>3521</v>
      </c>
      <c r="D199" s="15">
        <v>18295.11</v>
      </c>
      <c r="E199" s="15">
        <v>80112</v>
      </c>
      <c r="F199" s="15">
        <v>124891.43999999996</v>
      </c>
      <c r="H199" s="5">
        <v>50689</v>
      </c>
      <c r="I199" s="5">
        <v>161774.46000000002</v>
      </c>
      <c r="J199" s="16">
        <f t="shared" si="14"/>
        <v>3521</v>
      </c>
      <c r="K199" s="16">
        <f t="shared" si="14"/>
        <v>18295.11</v>
      </c>
      <c r="L199" s="17">
        <f t="shared" si="15"/>
        <v>6.9462802580441521</v>
      </c>
      <c r="M199" s="17">
        <f t="shared" si="15"/>
        <v>11.309022450144477</v>
      </c>
    </row>
    <row r="200" spans="1:13" ht="24" customHeight="1" x14ac:dyDescent="0.25">
      <c r="A200" s="18" t="s">
        <v>21</v>
      </c>
      <c r="B200" s="19" t="s">
        <v>22</v>
      </c>
      <c r="C200" s="27">
        <v>3511</v>
      </c>
      <c r="D200" s="27">
        <v>11718.110000000002</v>
      </c>
      <c r="E200" s="27">
        <v>80053</v>
      </c>
      <c r="F200" s="27">
        <v>112672.02999999997</v>
      </c>
      <c r="H200" s="5">
        <v>15585</v>
      </c>
      <c r="I200" s="5">
        <v>43979.83</v>
      </c>
      <c r="J200" s="16">
        <f t="shared" si="14"/>
        <v>3511</v>
      </c>
      <c r="K200" s="16">
        <f t="shared" si="14"/>
        <v>11718.110000000002</v>
      </c>
      <c r="L200" s="17">
        <f t="shared" si="15"/>
        <v>22.528071863971768</v>
      </c>
      <c r="M200" s="17">
        <f t="shared" si="15"/>
        <v>26.644282162982446</v>
      </c>
    </row>
    <row r="201" spans="1:13" ht="24" customHeight="1" x14ac:dyDescent="0.25">
      <c r="A201" s="18" t="s">
        <v>23</v>
      </c>
      <c r="B201" s="19" t="s">
        <v>24</v>
      </c>
      <c r="C201" s="27">
        <v>9</v>
      </c>
      <c r="D201" s="27">
        <v>2197</v>
      </c>
      <c r="E201" s="27">
        <v>50</v>
      </c>
      <c r="F201" s="27">
        <v>5784.87</v>
      </c>
      <c r="H201" s="5">
        <v>15162</v>
      </c>
      <c r="I201" s="5">
        <v>52655.340000000004</v>
      </c>
      <c r="J201" s="16">
        <f t="shared" si="14"/>
        <v>9</v>
      </c>
      <c r="K201" s="16">
        <f t="shared" si="14"/>
        <v>2197</v>
      </c>
      <c r="L201" s="17">
        <f t="shared" si="15"/>
        <v>5.9358923624851602E-2</v>
      </c>
      <c r="M201" s="17">
        <f t="shared" si="15"/>
        <v>4.1724163209277538</v>
      </c>
    </row>
    <row r="202" spans="1:13" ht="24" customHeight="1" x14ac:dyDescent="0.25">
      <c r="A202" s="18" t="s">
        <v>25</v>
      </c>
      <c r="B202" s="19" t="s">
        <v>26</v>
      </c>
      <c r="C202" s="27">
        <v>1</v>
      </c>
      <c r="D202" s="27">
        <v>4380</v>
      </c>
      <c r="E202" s="27">
        <v>9</v>
      </c>
      <c r="F202" s="27">
        <v>6434.5399999999991</v>
      </c>
      <c r="H202" s="5">
        <v>6937</v>
      </c>
      <c r="I202" s="5">
        <v>24442.290000000005</v>
      </c>
      <c r="J202" s="16">
        <f t="shared" si="14"/>
        <v>1</v>
      </c>
      <c r="K202" s="16">
        <f t="shared" si="14"/>
        <v>4380</v>
      </c>
      <c r="L202" s="17">
        <f t="shared" si="15"/>
        <v>1.4415453366008361E-2</v>
      </c>
      <c r="M202" s="17">
        <f t="shared" si="15"/>
        <v>17.919761200771283</v>
      </c>
    </row>
    <row r="203" spans="1:13" ht="24" customHeight="1" x14ac:dyDescent="0.25">
      <c r="A203" s="18" t="s">
        <v>27</v>
      </c>
      <c r="B203" s="19" t="s">
        <v>28</v>
      </c>
      <c r="C203" s="27">
        <v>0</v>
      </c>
      <c r="D203" s="27">
        <v>0</v>
      </c>
      <c r="E203" s="27">
        <v>0</v>
      </c>
      <c r="F203" s="27">
        <v>0</v>
      </c>
      <c r="H203" s="5">
        <v>4545</v>
      </c>
      <c r="I203" s="5">
        <v>17646.280000000002</v>
      </c>
      <c r="J203" s="16">
        <f t="shared" si="14"/>
        <v>0</v>
      </c>
      <c r="K203" s="16">
        <f t="shared" si="14"/>
        <v>0</v>
      </c>
      <c r="L203" s="17">
        <f t="shared" si="15"/>
        <v>0</v>
      </c>
      <c r="M203" s="17">
        <f t="shared" si="15"/>
        <v>0</v>
      </c>
    </row>
    <row r="204" spans="1:13" ht="24" customHeight="1" x14ac:dyDescent="0.25">
      <c r="A204" s="18" t="s">
        <v>29</v>
      </c>
      <c r="B204" s="19" t="s">
        <v>30</v>
      </c>
      <c r="C204" s="27">
        <v>0</v>
      </c>
      <c r="D204" s="27">
        <v>0</v>
      </c>
      <c r="E204" s="27">
        <v>0</v>
      </c>
      <c r="F204" s="27">
        <v>0</v>
      </c>
      <c r="H204" s="5">
        <v>8460</v>
      </c>
      <c r="I204" s="5">
        <v>23050.720000000001</v>
      </c>
      <c r="J204" s="16">
        <f t="shared" si="14"/>
        <v>0</v>
      </c>
      <c r="K204" s="16">
        <f t="shared" si="14"/>
        <v>0</v>
      </c>
      <c r="L204" s="17">
        <f t="shared" si="15"/>
        <v>0</v>
      </c>
      <c r="M204" s="17">
        <f t="shared" si="15"/>
        <v>0</v>
      </c>
    </row>
    <row r="205" spans="1:13" ht="24" customHeight="1" x14ac:dyDescent="0.25">
      <c r="A205" s="9" t="s">
        <v>31</v>
      </c>
      <c r="B205" s="12" t="s">
        <v>32</v>
      </c>
      <c r="C205" s="15">
        <v>0</v>
      </c>
      <c r="D205" s="15">
        <v>0</v>
      </c>
      <c r="E205" s="15">
        <v>0</v>
      </c>
      <c r="F205" s="15">
        <v>0</v>
      </c>
      <c r="H205" s="5">
        <v>3555</v>
      </c>
      <c r="I205" s="5">
        <v>4010.3900000000003</v>
      </c>
      <c r="J205" s="16">
        <f t="shared" si="14"/>
        <v>0</v>
      </c>
      <c r="K205" s="16">
        <f t="shared" si="14"/>
        <v>0</v>
      </c>
      <c r="L205" s="17">
        <f t="shared" si="15"/>
        <v>0</v>
      </c>
      <c r="M205" s="17">
        <f t="shared" si="15"/>
        <v>0</v>
      </c>
    </row>
    <row r="206" spans="1:13" ht="24" customHeight="1" x14ac:dyDescent="0.25">
      <c r="A206" s="9" t="s">
        <v>33</v>
      </c>
      <c r="B206" s="12" t="s">
        <v>34</v>
      </c>
      <c r="C206" s="15">
        <v>54</v>
      </c>
      <c r="D206" s="15">
        <v>48.14</v>
      </c>
      <c r="E206" s="15">
        <v>3102</v>
      </c>
      <c r="F206" s="15">
        <v>7040.41</v>
      </c>
      <c r="H206" s="5">
        <v>7602</v>
      </c>
      <c r="I206" s="5">
        <v>14382.800000000001</v>
      </c>
      <c r="J206" s="16">
        <f t="shared" si="14"/>
        <v>54</v>
      </c>
      <c r="K206" s="16">
        <f t="shared" si="14"/>
        <v>48.14</v>
      </c>
      <c r="L206" s="17">
        <f t="shared" si="15"/>
        <v>0.71033938437253352</v>
      </c>
      <c r="M206" s="17">
        <f t="shared" si="15"/>
        <v>0.33470534249242145</v>
      </c>
    </row>
    <row r="207" spans="1:13" ht="24" customHeight="1" x14ac:dyDescent="0.25">
      <c r="A207" s="9" t="s">
        <v>35</v>
      </c>
      <c r="B207" s="12" t="s">
        <v>36</v>
      </c>
      <c r="C207" s="15">
        <v>298</v>
      </c>
      <c r="D207" s="15">
        <v>3388.3299999999995</v>
      </c>
      <c r="E207" s="15">
        <v>19100</v>
      </c>
      <c r="F207" s="15">
        <v>126249.69999999998</v>
      </c>
      <c r="H207" s="5">
        <v>8801</v>
      </c>
      <c r="I207" s="5">
        <v>57456.990000000013</v>
      </c>
      <c r="J207" s="16">
        <f t="shared" si="14"/>
        <v>298</v>
      </c>
      <c r="K207" s="16">
        <f t="shared" si="14"/>
        <v>3388.3299999999995</v>
      </c>
      <c r="L207" s="17">
        <f t="shared" si="15"/>
        <v>3.3859788660379504</v>
      </c>
      <c r="M207" s="17">
        <f t="shared" si="15"/>
        <v>5.8971589009448611</v>
      </c>
    </row>
    <row r="208" spans="1:13" ht="24" customHeight="1" x14ac:dyDescent="0.25">
      <c r="A208" s="9" t="s">
        <v>37</v>
      </c>
      <c r="B208" s="12" t="s">
        <v>38</v>
      </c>
      <c r="C208" s="15">
        <v>0</v>
      </c>
      <c r="D208" s="15">
        <v>0</v>
      </c>
      <c r="E208" s="15">
        <v>0</v>
      </c>
      <c r="F208" s="15">
        <v>0</v>
      </c>
      <c r="H208" s="5">
        <v>4638</v>
      </c>
      <c r="I208" s="5">
        <v>6137.71</v>
      </c>
      <c r="J208" s="16">
        <f t="shared" si="14"/>
        <v>0</v>
      </c>
      <c r="K208" s="16">
        <f t="shared" si="14"/>
        <v>0</v>
      </c>
      <c r="L208" s="17">
        <f t="shared" si="15"/>
        <v>0</v>
      </c>
      <c r="M208" s="17">
        <f t="shared" si="15"/>
        <v>0</v>
      </c>
    </row>
    <row r="209" spans="1:13" ht="24" customHeight="1" x14ac:dyDescent="0.25">
      <c r="A209" s="9" t="s">
        <v>39</v>
      </c>
      <c r="B209" s="12" t="s">
        <v>40</v>
      </c>
      <c r="C209" s="15">
        <v>1</v>
      </c>
      <c r="D209" s="15">
        <v>3</v>
      </c>
      <c r="E209" s="15">
        <v>11</v>
      </c>
      <c r="F209" s="15">
        <v>27.04</v>
      </c>
      <c r="H209" s="5">
        <v>6128</v>
      </c>
      <c r="I209" s="5">
        <v>8856.74</v>
      </c>
      <c r="J209" s="16">
        <f t="shared" si="14"/>
        <v>1</v>
      </c>
      <c r="K209" s="16">
        <f t="shared" si="14"/>
        <v>3</v>
      </c>
      <c r="L209" s="17">
        <f t="shared" si="15"/>
        <v>1.6318537859007835E-2</v>
      </c>
      <c r="M209" s="17">
        <f t="shared" si="15"/>
        <v>3.3872508394736663E-2</v>
      </c>
    </row>
    <row r="210" spans="1:13" ht="24" customHeight="1" x14ac:dyDescent="0.25">
      <c r="A210" s="9" t="s">
        <v>41</v>
      </c>
      <c r="B210" s="12" t="s">
        <v>42</v>
      </c>
      <c r="C210" s="15">
        <v>3354</v>
      </c>
      <c r="D210" s="15">
        <v>7454.4399999999987</v>
      </c>
      <c r="E210" s="15">
        <v>27518</v>
      </c>
      <c r="F210" s="15">
        <v>26254.720000000001</v>
      </c>
      <c r="H210" s="5">
        <v>17600</v>
      </c>
      <c r="I210" s="5">
        <v>28943.919999999998</v>
      </c>
      <c r="J210" s="16">
        <f t="shared" si="14"/>
        <v>3354</v>
      </c>
      <c r="K210" s="16">
        <f t="shared" si="14"/>
        <v>7454.4399999999987</v>
      </c>
      <c r="L210" s="17">
        <f t="shared" si="15"/>
        <v>19.056818181818183</v>
      </c>
      <c r="M210" s="17">
        <f t="shared" si="15"/>
        <v>25.754769913681351</v>
      </c>
    </row>
    <row r="211" spans="1:13" ht="24" customHeight="1" x14ac:dyDescent="0.25">
      <c r="A211" s="9">
        <v>2</v>
      </c>
      <c r="B211" s="12" t="s">
        <v>43</v>
      </c>
      <c r="C211" s="15">
        <v>133075</v>
      </c>
      <c r="D211" s="15">
        <v>144053.44999999998</v>
      </c>
      <c r="E211" s="15">
        <v>833972</v>
      </c>
      <c r="F211" s="15">
        <v>924384.6399999999</v>
      </c>
      <c r="H211" s="5">
        <v>680854</v>
      </c>
      <c r="I211" s="5">
        <v>745783.70688287122</v>
      </c>
      <c r="J211" s="16">
        <f t="shared" si="14"/>
        <v>133075</v>
      </c>
      <c r="K211" s="16">
        <f t="shared" si="14"/>
        <v>144053.44999999998</v>
      </c>
      <c r="L211" s="17">
        <f t="shared" ref="L211:M220" si="16">J211/H211*100</f>
        <v>19.545306335866428</v>
      </c>
      <c r="M211" s="17">
        <f t="shared" si="16"/>
        <v>19.315714284252156</v>
      </c>
    </row>
    <row r="212" spans="1:13" ht="24" customHeight="1" x14ac:dyDescent="0.25">
      <c r="A212" s="9">
        <v>3</v>
      </c>
      <c r="B212" s="21" t="s">
        <v>44</v>
      </c>
      <c r="C212" s="15">
        <v>84242</v>
      </c>
      <c r="D212" s="15">
        <v>70703.94</v>
      </c>
      <c r="E212" s="15">
        <v>484999</v>
      </c>
      <c r="F212" s="15">
        <v>361579.97</v>
      </c>
      <c r="H212" s="5">
        <v>93841</v>
      </c>
      <c r="I212" s="5">
        <v>101082.34000000003</v>
      </c>
      <c r="J212" s="16">
        <f t="shared" si="14"/>
        <v>84242</v>
      </c>
      <c r="K212" s="16">
        <f t="shared" si="14"/>
        <v>70703.94</v>
      </c>
      <c r="L212" s="17">
        <f t="shared" si="16"/>
        <v>89.770995620251284</v>
      </c>
      <c r="M212" s="17">
        <f t="shared" si="16"/>
        <v>69.946876971783581</v>
      </c>
    </row>
    <row r="213" spans="1:13" ht="24" customHeight="1" x14ac:dyDescent="0.25">
      <c r="A213" s="9">
        <v>4</v>
      </c>
      <c r="B213" s="24" t="s">
        <v>45</v>
      </c>
      <c r="C213" s="15"/>
      <c r="D213" s="15"/>
      <c r="E213" s="15"/>
      <c r="F213" s="15"/>
      <c r="J213" s="16">
        <f t="shared" si="14"/>
        <v>0</v>
      </c>
      <c r="K213" s="16">
        <f t="shared" si="14"/>
        <v>0</v>
      </c>
      <c r="L213" s="17" t="e">
        <f t="shared" si="16"/>
        <v>#DIV/0!</v>
      </c>
      <c r="M213" s="17" t="e">
        <f t="shared" si="16"/>
        <v>#DIV/0!</v>
      </c>
    </row>
    <row r="214" spans="1:13" ht="24" customHeight="1" x14ac:dyDescent="0.25">
      <c r="A214" s="9" t="s">
        <v>46</v>
      </c>
      <c r="B214" s="25" t="s">
        <v>47</v>
      </c>
      <c r="C214" s="15">
        <v>0</v>
      </c>
      <c r="D214" s="15">
        <v>0</v>
      </c>
      <c r="E214" s="15">
        <v>0</v>
      </c>
      <c r="F214" s="15">
        <v>0</v>
      </c>
      <c r="H214" s="5">
        <v>0</v>
      </c>
      <c r="I214" s="5">
        <v>0</v>
      </c>
      <c r="J214" s="16">
        <f t="shared" si="14"/>
        <v>0</v>
      </c>
      <c r="K214" s="16">
        <f t="shared" si="14"/>
        <v>0</v>
      </c>
      <c r="L214" s="17" t="e">
        <f t="shared" si="16"/>
        <v>#DIV/0!</v>
      </c>
      <c r="M214" s="17" t="e">
        <f t="shared" si="16"/>
        <v>#DIV/0!</v>
      </c>
    </row>
    <row r="215" spans="1:13" ht="24" customHeight="1" x14ac:dyDescent="0.25">
      <c r="A215" s="9" t="s">
        <v>48</v>
      </c>
      <c r="B215" s="25" t="s">
        <v>34</v>
      </c>
      <c r="C215" s="15">
        <v>3</v>
      </c>
      <c r="D215" s="15">
        <v>14</v>
      </c>
      <c r="E215" s="15">
        <v>13</v>
      </c>
      <c r="F215" s="15">
        <v>142.59</v>
      </c>
      <c r="H215" s="5">
        <v>0</v>
      </c>
      <c r="I215" s="5">
        <v>0</v>
      </c>
      <c r="J215" s="16">
        <f t="shared" si="14"/>
        <v>3</v>
      </c>
      <c r="K215" s="16">
        <f t="shared" si="14"/>
        <v>14</v>
      </c>
      <c r="L215" s="17" t="e">
        <f t="shared" si="16"/>
        <v>#DIV/0!</v>
      </c>
      <c r="M215" s="17" t="e">
        <f t="shared" si="16"/>
        <v>#DIV/0!</v>
      </c>
    </row>
    <row r="216" spans="1:13" ht="24" customHeight="1" x14ac:dyDescent="0.25">
      <c r="A216" s="9" t="s">
        <v>49</v>
      </c>
      <c r="B216" s="25" t="s">
        <v>36</v>
      </c>
      <c r="C216" s="15">
        <v>43</v>
      </c>
      <c r="D216" s="15">
        <v>1434.2800000000002</v>
      </c>
      <c r="E216" s="15">
        <v>932</v>
      </c>
      <c r="F216" s="15">
        <v>25852.93</v>
      </c>
      <c r="H216" s="5">
        <v>4768</v>
      </c>
      <c r="I216" s="5">
        <v>24702.370000000003</v>
      </c>
      <c r="J216" s="16">
        <f t="shared" si="14"/>
        <v>43</v>
      </c>
      <c r="K216" s="16">
        <f t="shared" si="14"/>
        <v>1434.2800000000002</v>
      </c>
      <c r="L216" s="17">
        <f t="shared" si="16"/>
        <v>0.90184563758389269</v>
      </c>
      <c r="M216" s="17">
        <f t="shared" si="16"/>
        <v>5.8062445020457556</v>
      </c>
    </row>
    <row r="217" spans="1:13" ht="24" customHeight="1" x14ac:dyDescent="0.25">
      <c r="A217" s="9" t="s">
        <v>50</v>
      </c>
      <c r="B217" s="25" t="s">
        <v>51</v>
      </c>
      <c r="C217" s="15">
        <v>63</v>
      </c>
      <c r="D217" s="15">
        <v>277.91000000000003</v>
      </c>
      <c r="E217" s="15">
        <v>4101</v>
      </c>
      <c r="F217" s="15">
        <v>4461.93</v>
      </c>
      <c r="H217" s="5">
        <v>135</v>
      </c>
      <c r="I217" s="5">
        <v>453.09</v>
      </c>
      <c r="J217" s="16">
        <f t="shared" si="14"/>
        <v>63</v>
      </c>
      <c r="K217" s="16">
        <f t="shared" si="14"/>
        <v>277.91000000000003</v>
      </c>
      <c r="L217" s="17">
        <f t="shared" si="16"/>
        <v>46.666666666666664</v>
      </c>
      <c r="M217" s="17">
        <f t="shared" si="16"/>
        <v>61.336599792535708</v>
      </c>
    </row>
    <row r="218" spans="1:13" ht="24" customHeight="1" x14ac:dyDescent="0.25">
      <c r="A218" s="9" t="s">
        <v>52</v>
      </c>
      <c r="B218" s="25" t="s">
        <v>42</v>
      </c>
      <c r="C218" s="15">
        <v>3493</v>
      </c>
      <c r="D218" s="15">
        <v>7275.26</v>
      </c>
      <c r="E218" s="15">
        <v>18805</v>
      </c>
      <c r="F218" s="15">
        <v>44807.64</v>
      </c>
      <c r="H218" s="5">
        <v>28523</v>
      </c>
      <c r="I218" s="5">
        <v>62917.55</v>
      </c>
      <c r="J218" s="16">
        <f t="shared" si="14"/>
        <v>3493</v>
      </c>
      <c r="K218" s="16">
        <f t="shared" si="14"/>
        <v>7275.26</v>
      </c>
      <c r="L218" s="17">
        <f t="shared" si="16"/>
        <v>12.246257406303684</v>
      </c>
      <c r="M218" s="17">
        <f t="shared" si="16"/>
        <v>11.563164808547059</v>
      </c>
    </row>
    <row r="219" spans="1:13" ht="24" customHeight="1" x14ac:dyDescent="0.25">
      <c r="A219" s="9">
        <v>5</v>
      </c>
      <c r="B219" s="25" t="s">
        <v>53</v>
      </c>
      <c r="C219" s="15">
        <v>3602</v>
      </c>
      <c r="D219" s="15">
        <v>9001.4500000000007</v>
      </c>
      <c r="E219" s="15">
        <v>23851</v>
      </c>
      <c r="F219" s="15">
        <v>75265.09</v>
      </c>
      <c r="H219" s="5">
        <v>33426</v>
      </c>
      <c r="I219" s="5">
        <v>88073.010000000009</v>
      </c>
      <c r="J219" s="16">
        <f t="shared" si="14"/>
        <v>3602</v>
      </c>
      <c r="K219" s="16">
        <f t="shared" si="14"/>
        <v>9001.4500000000007</v>
      </c>
      <c r="L219" s="17">
        <f t="shared" si="16"/>
        <v>10.776042601567642</v>
      </c>
      <c r="M219" s="17">
        <f t="shared" si="16"/>
        <v>10.220440972779288</v>
      </c>
    </row>
    <row r="220" spans="1:13" ht="24" customHeight="1" x14ac:dyDescent="0.25">
      <c r="A220" s="9"/>
      <c r="B220" s="25" t="s">
        <v>54</v>
      </c>
      <c r="C220" s="15">
        <v>136677</v>
      </c>
      <c r="D220" s="15">
        <v>153054.9</v>
      </c>
      <c r="E220" s="15">
        <v>857823</v>
      </c>
      <c r="F220" s="15">
        <v>999649.72999999986</v>
      </c>
      <c r="H220" s="5">
        <v>714280</v>
      </c>
      <c r="I220" s="5">
        <v>833856.71688287123</v>
      </c>
      <c r="J220" s="16">
        <f t="shared" si="14"/>
        <v>136677</v>
      </c>
      <c r="K220" s="16">
        <f t="shared" si="14"/>
        <v>153054.9</v>
      </c>
      <c r="L220" s="17">
        <f t="shared" si="16"/>
        <v>19.134933079464638</v>
      </c>
      <c r="M220" s="17">
        <f t="shared" si="16"/>
        <v>18.355059916306825</v>
      </c>
    </row>
    <row r="221" spans="1:13" ht="24" customHeight="1" x14ac:dyDescent="0.25">
      <c r="A221" s="29"/>
      <c r="B221" s="30"/>
      <c r="C221" s="36"/>
      <c r="D221" s="36"/>
      <c r="E221" s="36"/>
      <c r="F221" s="36"/>
      <c r="J221" s="16">
        <f t="shared" si="14"/>
        <v>0</v>
      </c>
      <c r="K221" s="16">
        <f t="shared" si="14"/>
        <v>0</v>
      </c>
    </row>
    <row r="222" spans="1:13" ht="24" customHeight="1" x14ac:dyDescent="0.25">
      <c r="A222" s="1" t="s">
        <v>0</v>
      </c>
      <c r="B222" s="2"/>
      <c r="C222" s="1"/>
      <c r="D222" s="1"/>
      <c r="E222" s="1"/>
      <c r="F222" s="3" t="s">
        <v>1</v>
      </c>
      <c r="J222" s="16">
        <f t="shared" si="14"/>
        <v>0</v>
      </c>
      <c r="K222" s="16">
        <f t="shared" si="14"/>
        <v>0</v>
      </c>
    </row>
    <row r="223" spans="1:13" ht="24" customHeight="1" x14ac:dyDescent="0.25">
      <c r="J223" s="16">
        <f t="shared" si="14"/>
        <v>0</v>
      </c>
      <c r="K223" s="16">
        <f t="shared" si="14"/>
        <v>0</v>
      </c>
    </row>
    <row r="224" spans="1:13" ht="24" customHeight="1" x14ac:dyDescent="0.25">
      <c r="A224" s="49" t="str">
        <f>$A$3</f>
        <v>Statement showing Disbursements and Outstanding  for the quarter ended 30.06.2021</v>
      </c>
      <c r="B224" s="50"/>
      <c r="C224" s="50"/>
      <c r="D224" s="50"/>
      <c r="E224" s="50"/>
      <c r="F224" s="50"/>
      <c r="J224" s="16">
        <f t="shared" si="14"/>
        <v>0</v>
      </c>
      <c r="K224" s="16">
        <f t="shared" si="14"/>
        <v>0</v>
      </c>
    </row>
    <row r="225" spans="1:13" ht="24" customHeight="1" x14ac:dyDescent="0.25">
      <c r="J225" s="16">
        <f t="shared" si="14"/>
        <v>0</v>
      </c>
      <c r="K225" s="16">
        <f t="shared" si="14"/>
        <v>0</v>
      </c>
    </row>
    <row r="226" spans="1:13" ht="24" customHeight="1" x14ac:dyDescent="0.25">
      <c r="A226" s="7" t="s">
        <v>2</v>
      </c>
      <c r="B226" s="7"/>
      <c r="C226" s="7"/>
      <c r="F226" s="8" t="s">
        <v>3</v>
      </c>
      <c r="J226" s="16">
        <f t="shared" si="14"/>
        <v>0</v>
      </c>
      <c r="K226" s="16">
        <f t="shared" si="14"/>
        <v>0</v>
      </c>
    </row>
    <row r="227" spans="1:13" ht="24" customHeight="1" x14ac:dyDescent="0.25">
      <c r="J227" s="16">
        <f t="shared" si="14"/>
        <v>0</v>
      </c>
      <c r="K227" s="16">
        <f t="shared" si="14"/>
        <v>0</v>
      </c>
    </row>
    <row r="228" spans="1:13" ht="24" customHeight="1" x14ac:dyDescent="0.25">
      <c r="A228" s="43" t="s">
        <v>63</v>
      </c>
      <c r="B228" s="43"/>
      <c r="C228" s="43"/>
      <c r="D228" s="43"/>
      <c r="E228" s="43"/>
      <c r="F228" s="43"/>
      <c r="J228" s="16">
        <f t="shared" si="14"/>
        <v>0</v>
      </c>
      <c r="K228" s="16">
        <f t="shared" si="14"/>
        <v>0</v>
      </c>
    </row>
    <row r="229" spans="1:13" ht="36" customHeight="1" x14ac:dyDescent="0.25">
      <c r="A229" s="44" t="s">
        <v>4</v>
      </c>
      <c r="B229" s="44" t="s">
        <v>5</v>
      </c>
      <c r="C229" s="46" t="s">
        <v>6</v>
      </c>
      <c r="D229" s="46"/>
      <c r="E229" s="46" t="s">
        <v>7</v>
      </c>
      <c r="F229" s="46"/>
      <c r="J229" s="16" t="str">
        <f t="shared" si="14"/>
        <v>Disb up to end of Current Qtr</v>
      </c>
      <c r="K229" s="16">
        <f t="shared" si="14"/>
        <v>0</v>
      </c>
    </row>
    <row r="230" spans="1:13" ht="24" customHeight="1" x14ac:dyDescent="0.25">
      <c r="A230" s="45"/>
      <c r="B230" s="45"/>
      <c r="C230" s="9" t="s">
        <v>8</v>
      </c>
      <c r="D230" s="9" t="s">
        <v>9</v>
      </c>
      <c r="E230" s="9" t="s">
        <v>8</v>
      </c>
      <c r="F230" s="9" t="s">
        <v>9</v>
      </c>
      <c r="J230" s="16" t="str">
        <f t="shared" si="14"/>
        <v xml:space="preserve">Number </v>
      </c>
      <c r="K230" s="16" t="str">
        <f t="shared" si="14"/>
        <v>Amount</v>
      </c>
    </row>
    <row r="231" spans="1:13" ht="24" customHeight="1" x14ac:dyDescent="0.25">
      <c r="A231" s="9">
        <v>1</v>
      </c>
      <c r="B231" s="12" t="s">
        <v>10</v>
      </c>
      <c r="C231" s="14"/>
      <c r="D231" s="14"/>
      <c r="E231" s="14"/>
      <c r="F231" s="14"/>
      <c r="H231" s="16"/>
      <c r="I231" s="16"/>
      <c r="J231" s="16">
        <f t="shared" si="14"/>
        <v>0</v>
      </c>
      <c r="K231" s="16">
        <f t="shared" si="14"/>
        <v>0</v>
      </c>
    </row>
    <row r="232" spans="1:13" ht="24" customHeight="1" x14ac:dyDescent="0.25">
      <c r="A232" s="9" t="s">
        <v>11</v>
      </c>
      <c r="B232" s="12" t="s">
        <v>12</v>
      </c>
      <c r="C232" s="37">
        <f>C233+C234+C235</f>
        <v>0</v>
      </c>
      <c r="D232" s="37">
        <f>D233+D234+D235</f>
        <v>0</v>
      </c>
      <c r="E232" s="37">
        <f>E233+E234+E235</f>
        <v>0</v>
      </c>
      <c r="F232" s="37">
        <f>F233+F234+F235</f>
        <v>0</v>
      </c>
      <c r="H232" s="16"/>
      <c r="I232" s="16"/>
      <c r="J232" s="16">
        <f t="shared" si="14"/>
        <v>0</v>
      </c>
      <c r="K232" s="16">
        <f t="shared" si="14"/>
        <v>0</v>
      </c>
      <c r="L232" s="17" t="e">
        <f t="shared" ref="L232:M247" si="17">J232/H232*100</f>
        <v>#DIV/0!</v>
      </c>
      <c r="M232" s="17" t="e">
        <f t="shared" si="17"/>
        <v>#DIV/0!</v>
      </c>
    </row>
    <row r="233" spans="1:13" ht="24" customHeight="1" x14ac:dyDescent="0.25">
      <c r="A233" s="18" t="s">
        <v>13</v>
      </c>
      <c r="B233" s="19" t="s">
        <v>14</v>
      </c>
      <c r="C233" s="38">
        <v>0</v>
      </c>
      <c r="D233" s="38">
        <v>0</v>
      </c>
      <c r="E233" s="38"/>
      <c r="F233" s="38"/>
      <c r="H233" s="16"/>
      <c r="I233" s="16"/>
      <c r="J233" s="16">
        <f t="shared" si="14"/>
        <v>0</v>
      </c>
      <c r="K233" s="16">
        <f t="shared" si="14"/>
        <v>0</v>
      </c>
      <c r="L233" s="17" t="e">
        <f t="shared" si="17"/>
        <v>#DIV/0!</v>
      </c>
      <c r="M233" s="17" t="e">
        <f t="shared" si="17"/>
        <v>#DIV/0!</v>
      </c>
    </row>
    <row r="234" spans="1:13" ht="24" customHeight="1" x14ac:dyDescent="0.25">
      <c r="A234" s="18" t="s">
        <v>15</v>
      </c>
      <c r="B234" s="19" t="s">
        <v>16</v>
      </c>
      <c r="C234" s="38">
        <v>0</v>
      </c>
      <c r="D234" s="38">
        <v>0</v>
      </c>
      <c r="E234" s="38"/>
      <c r="F234" s="38"/>
      <c r="H234" s="16"/>
      <c r="I234" s="16"/>
      <c r="J234" s="16">
        <f t="shared" si="14"/>
        <v>0</v>
      </c>
      <c r="K234" s="16">
        <f t="shared" si="14"/>
        <v>0</v>
      </c>
      <c r="L234" s="17" t="e">
        <f t="shared" si="17"/>
        <v>#DIV/0!</v>
      </c>
      <c r="M234" s="17" t="e">
        <f t="shared" si="17"/>
        <v>#DIV/0!</v>
      </c>
    </row>
    <row r="235" spans="1:13" ht="24" customHeight="1" x14ac:dyDescent="0.25">
      <c r="A235" s="18" t="s">
        <v>17</v>
      </c>
      <c r="B235" s="19" t="s">
        <v>18</v>
      </c>
      <c r="C235" s="38">
        <v>0</v>
      </c>
      <c r="D235" s="38">
        <v>0</v>
      </c>
      <c r="E235" s="38"/>
      <c r="F235" s="38"/>
      <c r="H235" s="16"/>
      <c r="I235" s="16"/>
      <c r="J235" s="16">
        <f t="shared" si="14"/>
        <v>0</v>
      </c>
      <c r="K235" s="16">
        <f t="shared" si="14"/>
        <v>0</v>
      </c>
      <c r="L235" s="17" t="e">
        <f t="shared" si="17"/>
        <v>#DIV/0!</v>
      </c>
      <c r="M235" s="17" t="e">
        <f t="shared" si="17"/>
        <v>#DIV/0!</v>
      </c>
    </row>
    <row r="236" spans="1:13" ht="24" customHeight="1" x14ac:dyDescent="0.25">
      <c r="A236" s="18" t="s">
        <v>19</v>
      </c>
      <c r="B236" s="21" t="s">
        <v>20</v>
      </c>
      <c r="C236" s="37">
        <f>C237+C238+C239+C240+C241</f>
        <v>0</v>
      </c>
      <c r="D236" s="37">
        <f>D237+D238+D239+D240+D241</f>
        <v>0</v>
      </c>
      <c r="E236" s="37">
        <f>E237+E238+E239+E240+E241</f>
        <v>0</v>
      </c>
      <c r="F236" s="37">
        <f>F237+F238+F239+F240+F241</f>
        <v>0</v>
      </c>
      <c r="H236" s="16"/>
      <c r="I236" s="16"/>
      <c r="J236" s="16">
        <f t="shared" si="14"/>
        <v>0</v>
      </c>
      <c r="K236" s="16">
        <f t="shared" si="14"/>
        <v>0</v>
      </c>
      <c r="L236" s="17" t="e">
        <f t="shared" si="17"/>
        <v>#DIV/0!</v>
      </c>
      <c r="M236" s="17" t="e">
        <f t="shared" si="17"/>
        <v>#DIV/0!</v>
      </c>
    </row>
    <row r="237" spans="1:13" ht="24" customHeight="1" x14ac:dyDescent="0.25">
      <c r="A237" s="18" t="s">
        <v>21</v>
      </c>
      <c r="B237" s="19" t="s">
        <v>22</v>
      </c>
      <c r="C237" s="38">
        <v>0</v>
      </c>
      <c r="D237" s="38">
        <v>0</v>
      </c>
      <c r="E237" s="38"/>
      <c r="F237" s="38"/>
      <c r="H237" s="16"/>
      <c r="I237" s="16"/>
      <c r="J237" s="16">
        <f t="shared" si="14"/>
        <v>0</v>
      </c>
      <c r="K237" s="16">
        <f t="shared" si="14"/>
        <v>0</v>
      </c>
      <c r="L237" s="17" t="e">
        <f t="shared" si="17"/>
        <v>#DIV/0!</v>
      </c>
      <c r="M237" s="17" t="e">
        <f t="shared" si="17"/>
        <v>#DIV/0!</v>
      </c>
    </row>
    <row r="238" spans="1:13" ht="24" customHeight="1" x14ac:dyDescent="0.25">
      <c r="A238" s="18" t="s">
        <v>23</v>
      </c>
      <c r="B238" s="19" t="s">
        <v>24</v>
      </c>
      <c r="C238" s="38">
        <v>0</v>
      </c>
      <c r="D238" s="38">
        <v>0</v>
      </c>
      <c r="E238" s="38"/>
      <c r="F238" s="38"/>
      <c r="H238" s="16"/>
      <c r="I238" s="16"/>
      <c r="J238" s="16">
        <f t="shared" si="14"/>
        <v>0</v>
      </c>
      <c r="K238" s="16">
        <f t="shared" si="14"/>
        <v>0</v>
      </c>
      <c r="L238" s="17" t="e">
        <f t="shared" si="17"/>
        <v>#DIV/0!</v>
      </c>
      <c r="M238" s="17" t="e">
        <f t="shared" si="17"/>
        <v>#DIV/0!</v>
      </c>
    </row>
    <row r="239" spans="1:13" ht="24" customHeight="1" x14ac:dyDescent="0.25">
      <c r="A239" s="18" t="s">
        <v>25</v>
      </c>
      <c r="B239" s="19" t="s">
        <v>26</v>
      </c>
      <c r="C239" s="38">
        <v>0</v>
      </c>
      <c r="D239" s="38">
        <v>0</v>
      </c>
      <c r="E239" s="38"/>
      <c r="F239" s="38"/>
      <c r="H239" s="16"/>
      <c r="I239" s="16"/>
      <c r="J239" s="16">
        <f t="shared" si="14"/>
        <v>0</v>
      </c>
      <c r="K239" s="16">
        <f t="shared" si="14"/>
        <v>0</v>
      </c>
      <c r="L239" s="17" t="e">
        <f t="shared" si="17"/>
        <v>#DIV/0!</v>
      </c>
      <c r="M239" s="17" t="e">
        <f t="shared" si="17"/>
        <v>#DIV/0!</v>
      </c>
    </row>
    <row r="240" spans="1:13" ht="24" customHeight="1" x14ac:dyDescent="0.25">
      <c r="A240" s="18" t="s">
        <v>27</v>
      </c>
      <c r="B240" s="19" t="s">
        <v>28</v>
      </c>
      <c r="C240" s="38">
        <v>0</v>
      </c>
      <c r="D240" s="38">
        <v>0</v>
      </c>
      <c r="E240" s="38"/>
      <c r="F240" s="38"/>
      <c r="H240" s="16"/>
      <c r="I240" s="16"/>
      <c r="J240" s="16">
        <f t="shared" si="14"/>
        <v>0</v>
      </c>
      <c r="K240" s="16">
        <f t="shared" si="14"/>
        <v>0</v>
      </c>
      <c r="L240" s="17" t="e">
        <f t="shared" si="17"/>
        <v>#DIV/0!</v>
      </c>
      <c r="M240" s="17" t="e">
        <f t="shared" si="17"/>
        <v>#DIV/0!</v>
      </c>
    </row>
    <row r="241" spans="1:13" ht="24" customHeight="1" x14ac:dyDescent="0.25">
      <c r="A241" s="18" t="s">
        <v>29</v>
      </c>
      <c r="B241" s="19" t="s">
        <v>30</v>
      </c>
      <c r="C241" s="38">
        <v>0</v>
      </c>
      <c r="D241" s="38">
        <v>0</v>
      </c>
      <c r="E241" s="38"/>
      <c r="F241" s="38"/>
      <c r="H241" s="16"/>
      <c r="I241" s="16"/>
      <c r="J241" s="16">
        <f t="shared" si="14"/>
        <v>0</v>
      </c>
      <c r="K241" s="16">
        <f t="shared" si="14"/>
        <v>0</v>
      </c>
      <c r="L241" s="17" t="e">
        <f t="shared" si="17"/>
        <v>#DIV/0!</v>
      </c>
      <c r="M241" s="17" t="e">
        <f t="shared" si="17"/>
        <v>#DIV/0!</v>
      </c>
    </row>
    <row r="242" spans="1:13" ht="24" customHeight="1" x14ac:dyDescent="0.25">
      <c r="A242" s="9" t="s">
        <v>31</v>
      </c>
      <c r="B242" s="12" t="s">
        <v>32</v>
      </c>
      <c r="C242" s="37">
        <v>0</v>
      </c>
      <c r="D242" s="37">
        <v>0</v>
      </c>
      <c r="E242" s="37"/>
      <c r="F242" s="37"/>
      <c r="H242" s="16"/>
      <c r="I242" s="16"/>
      <c r="J242" s="16">
        <f t="shared" si="14"/>
        <v>0</v>
      </c>
      <c r="K242" s="16">
        <f t="shared" si="14"/>
        <v>0</v>
      </c>
      <c r="L242" s="17" t="e">
        <f t="shared" si="17"/>
        <v>#DIV/0!</v>
      </c>
      <c r="M242" s="17" t="e">
        <f t="shared" si="17"/>
        <v>#DIV/0!</v>
      </c>
    </row>
    <row r="243" spans="1:13" ht="24" customHeight="1" x14ac:dyDescent="0.25">
      <c r="A243" s="9" t="s">
        <v>33</v>
      </c>
      <c r="B243" s="12" t="s">
        <v>34</v>
      </c>
      <c r="C243" s="37">
        <v>0</v>
      </c>
      <c r="D243" s="37">
        <v>0</v>
      </c>
      <c r="E243" s="37"/>
      <c r="F243" s="37"/>
      <c r="H243" s="16"/>
      <c r="I243" s="16"/>
      <c r="J243" s="16">
        <f t="shared" si="14"/>
        <v>0</v>
      </c>
      <c r="K243" s="16">
        <f t="shared" si="14"/>
        <v>0</v>
      </c>
      <c r="L243" s="17" t="e">
        <f t="shared" si="17"/>
        <v>#DIV/0!</v>
      </c>
      <c r="M243" s="17" t="e">
        <f t="shared" si="17"/>
        <v>#DIV/0!</v>
      </c>
    </row>
    <row r="244" spans="1:13" ht="24" customHeight="1" x14ac:dyDescent="0.25">
      <c r="A244" s="9" t="s">
        <v>35</v>
      </c>
      <c r="B244" s="12" t="s">
        <v>36</v>
      </c>
      <c r="C244" s="37">
        <v>0</v>
      </c>
      <c r="D244" s="37">
        <v>0</v>
      </c>
      <c r="E244" s="37"/>
      <c r="F244" s="37"/>
      <c r="H244" s="16"/>
      <c r="I244" s="16"/>
      <c r="J244" s="16">
        <f t="shared" si="14"/>
        <v>0</v>
      </c>
      <c r="K244" s="16">
        <f t="shared" si="14"/>
        <v>0</v>
      </c>
      <c r="L244" s="17" t="e">
        <f t="shared" si="17"/>
        <v>#DIV/0!</v>
      </c>
      <c r="M244" s="17" t="e">
        <f t="shared" si="17"/>
        <v>#DIV/0!</v>
      </c>
    </row>
    <row r="245" spans="1:13" ht="24" customHeight="1" x14ac:dyDescent="0.25">
      <c r="A245" s="9" t="s">
        <v>37</v>
      </c>
      <c r="B245" s="12" t="s">
        <v>38</v>
      </c>
      <c r="C245" s="37">
        <v>0</v>
      </c>
      <c r="D245" s="37">
        <v>0</v>
      </c>
      <c r="E245" s="37"/>
      <c r="F245" s="37"/>
      <c r="H245" s="16"/>
      <c r="I245" s="16"/>
      <c r="J245" s="16">
        <f t="shared" si="14"/>
        <v>0</v>
      </c>
      <c r="K245" s="16">
        <f t="shared" si="14"/>
        <v>0</v>
      </c>
      <c r="L245" s="17" t="e">
        <f t="shared" si="17"/>
        <v>#DIV/0!</v>
      </c>
      <c r="M245" s="17" t="e">
        <f t="shared" si="17"/>
        <v>#DIV/0!</v>
      </c>
    </row>
    <row r="246" spans="1:13" ht="24" customHeight="1" x14ac:dyDescent="0.25">
      <c r="A246" s="9" t="s">
        <v>39</v>
      </c>
      <c r="B246" s="12" t="s">
        <v>40</v>
      </c>
      <c r="C246" s="37">
        <v>0</v>
      </c>
      <c r="D246" s="37">
        <v>0</v>
      </c>
      <c r="E246" s="37"/>
      <c r="F246" s="37"/>
      <c r="H246" s="16"/>
      <c r="I246" s="16"/>
      <c r="J246" s="16">
        <f t="shared" si="14"/>
        <v>0</v>
      </c>
      <c r="K246" s="16">
        <f t="shared" si="14"/>
        <v>0</v>
      </c>
      <c r="L246" s="17" t="e">
        <f t="shared" si="17"/>
        <v>#DIV/0!</v>
      </c>
      <c r="M246" s="17" t="e">
        <f t="shared" si="17"/>
        <v>#DIV/0!</v>
      </c>
    </row>
    <row r="247" spans="1:13" ht="24" customHeight="1" x14ac:dyDescent="0.25">
      <c r="A247" s="9" t="s">
        <v>41</v>
      </c>
      <c r="B247" s="12" t="s">
        <v>42</v>
      </c>
      <c r="C247" s="37">
        <v>0</v>
      </c>
      <c r="D247" s="37">
        <v>0</v>
      </c>
      <c r="E247" s="37"/>
      <c r="F247" s="37"/>
      <c r="H247" s="16"/>
      <c r="I247" s="16"/>
      <c r="J247" s="16">
        <f t="shared" si="14"/>
        <v>0</v>
      </c>
      <c r="K247" s="16">
        <f t="shared" si="14"/>
        <v>0</v>
      </c>
      <c r="L247" s="17" t="e">
        <f t="shared" si="17"/>
        <v>#DIV/0!</v>
      </c>
      <c r="M247" s="17" t="e">
        <f t="shared" si="17"/>
        <v>#DIV/0!</v>
      </c>
    </row>
    <row r="248" spans="1:13" ht="24" customHeight="1" x14ac:dyDescent="0.25">
      <c r="A248" s="9">
        <v>2</v>
      </c>
      <c r="B248" s="12" t="s">
        <v>43</v>
      </c>
      <c r="C248" s="37">
        <f>C232+C236+C242+C243+C244+C245+C246+C247</f>
        <v>0</v>
      </c>
      <c r="D248" s="37">
        <f>D232+D236+D242+D243+D244+D245+D246+D247</f>
        <v>0</v>
      </c>
      <c r="E248" s="37">
        <f>E232+E236+E242+E243+E244+E245+E246+E247</f>
        <v>0</v>
      </c>
      <c r="F248" s="37">
        <f>F232+F236+F242+F243+F244+F245+F246+F247</f>
        <v>0</v>
      </c>
      <c r="H248" s="16"/>
      <c r="I248" s="16"/>
      <c r="J248" s="16">
        <f t="shared" si="14"/>
        <v>0</v>
      </c>
      <c r="K248" s="16">
        <f t="shared" si="14"/>
        <v>0</v>
      </c>
      <c r="L248" s="17" t="e">
        <f t="shared" ref="L248:M257" si="18">J248/H248*100</f>
        <v>#DIV/0!</v>
      </c>
      <c r="M248" s="17" t="e">
        <f t="shared" si="18"/>
        <v>#DIV/0!</v>
      </c>
    </row>
    <row r="249" spans="1:13" ht="24" customHeight="1" x14ac:dyDescent="0.25">
      <c r="A249" s="9">
        <v>3</v>
      </c>
      <c r="B249" s="21" t="s">
        <v>44</v>
      </c>
      <c r="C249" s="37">
        <v>0</v>
      </c>
      <c r="D249" s="37">
        <v>0</v>
      </c>
      <c r="E249" s="37"/>
      <c r="F249" s="37"/>
      <c r="J249" s="16">
        <f t="shared" si="14"/>
        <v>0</v>
      </c>
      <c r="K249" s="16">
        <f t="shared" si="14"/>
        <v>0</v>
      </c>
      <c r="L249" s="17" t="e">
        <f t="shared" si="18"/>
        <v>#DIV/0!</v>
      </c>
      <c r="M249" s="17" t="e">
        <f t="shared" si="18"/>
        <v>#DIV/0!</v>
      </c>
    </row>
    <row r="250" spans="1:13" ht="24" customHeight="1" x14ac:dyDescent="0.25">
      <c r="A250" s="9">
        <v>4</v>
      </c>
      <c r="B250" s="24" t="s">
        <v>45</v>
      </c>
      <c r="C250" s="37"/>
      <c r="D250" s="37"/>
      <c r="E250" s="37"/>
      <c r="F250" s="37"/>
      <c r="H250" s="16"/>
      <c r="I250" s="16"/>
      <c r="J250" s="16">
        <f t="shared" ref="J250:K257" si="19">C250</f>
        <v>0</v>
      </c>
      <c r="K250" s="16">
        <f t="shared" si="19"/>
        <v>0</v>
      </c>
      <c r="L250" s="17" t="e">
        <f t="shared" si="18"/>
        <v>#DIV/0!</v>
      </c>
      <c r="M250" s="17" t="e">
        <f t="shared" si="18"/>
        <v>#DIV/0!</v>
      </c>
    </row>
    <row r="251" spans="1:13" ht="24" customHeight="1" x14ac:dyDescent="0.25">
      <c r="A251" s="9" t="s">
        <v>46</v>
      </c>
      <c r="B251" s="25" t="s">
        <v>47</v>
      </c>
      <c r="C251" s="37">
        <v>0</v>
      </c>
      <c r="D251" s="37">
        <v>0</v>
      </c>
      <c r="E251" s="37"/>
      <c r="F251" s="37"/>
      <c r="H251" s="16"/>
      <c r="I251" s="16"/>
      <c r="J251" s="16">
        <f t="shared" si="19"/>
        <v>0</v>
      </c>
      <c r="K251" s="16">
        <f t="shared" si="19"/>
        <v>0</v>
      </c>
      <c r="L251" s="17" t="e">
        <f t="shared" si="18"/>
        <v>#DIV/0!</v>
      </c>
      <c r="M251" s="17" t="e">
        <f t="shared" si="18"/>
        <v>#DIV/0!</v>
      </c>
    </row>
    <row r="252" spans="1:13" ht="24" customHeight="1" x14ac:dyDescent="0.25">
      <c r="A252" s="9" t="s">
        <v>48</v>
      </c>
      <c r="B252" s="25" t="s">
        <v>34</v>
      </c>
      <c r="C252" s="37">
        <v>0</v>
      </c>
      <c r="D252" s="37">
        <v>0</v>
      </c>
      <c r="E252" s="37">
        <f>E253+E254+E255</f>
        <v>0</v>
      </c>
      <c r="F252" s="37">
        <f>F253+F254+F255</f>
        <v>0</v>
      </c>
      <c r="H252" s="16"/>
      <c r="I252" s="16"/>
      <c r="J252" s="16">
        <f t="shared" si="19"/>
        <v>0</v>
      </c>
      <c r="K252" s="16">
        <f t="shared" si="19"/>
        <v>0</v>
      </c>
      <c r="L252" s="17" t="e">
        <f t="shared" si="18"/>
        <v>#DIV/0!</v>
      </c>
      <c r="M252" s="17" t="e">
        <f t="shared" si="18"/>
        <v>#DIV/0!</v>
      </c>
    </row>
    <row r="253" spans="1:13" ht="24" customHeight="1" x14ac:dyDescent="0.25">
      <c r="A253" s="9" t="s">
        <v>49</v>
      </c>
      <c r="B253" s="25" t="s">
        <v>36</v>
      </c>
      <c r="C253" s="37">
        <v>0</v>
      </c>
      <c r="D253" s="37">
        <v>0</v>
      </c>
      <c r="E253" s="38"/>
      <c r="F253" s="38"/>
      <c r="H253" s="16"/>
      <c r="I253" s="16"/>
      <c r="J253" s="16">
        <f t="shared" si="19"/>
        <v>0</v>
      </c>
      <c r="K253" s="16">
        <f t="shared" si="19"/>
        <v>0</v>
      </c>
      <c r="L253" s="17" t="e">
        <f t="shared" si="18"/>
        <v>#DIV/0!</v>
      </c>
      <c r="M253" s="17" t="e">
        <f t="shared" si="18"/>
        <v>#DIV/0!</v>
      </c>
    </row>
    <row r="254" spans="1:13" ht="24" customHeight="1" x14ac:dyDescent="0.25">
      <c r="A254" s="9" t="s">
        <v>50</v>
      </c>
      <c r="B254" s="25" t="s">
        <v>51</v>
      </c>
      <c r="C254" s="37">
        <v>0</v>
      </c>
      <c r="D254" s="37">
        <v>0</v>
      </c>
      <c r="E254" s="38"/>
      <c r="F254" s="38"/>
      <c r="H254" s="16"/>
      <c r="I254" s="16"/>
      <c r="J254" s="16">
        <f t="shared" si="19"/>
        <v>0</v>
      </c>
      <c r="K254" s="16">
        <f t="shared" si="19"/>
        <v>0</v>
      </c>
      <c r="L254" s="17" t="e">
        <f t="shared" si="18"/>
        <v>#DIV/0!</v>
      </c>
      <c r="M254" s="17" t="e">
        <f t="shared" si="18"/>
        <v>#DIV/0!</v>
      </c>
    </row>
    <row r="255" spans="1:13" ht="24" customHeight="1" x14ac:dyDescent="0.25">
      <c r="A255" s="9" t="s">
        <v>52</v>
      </c>
      <c r="B255" s="25" t="s">
        <v>42</v>
      </c>
      <c r="C255" s="37">
        <v>0</v>
      </c>
      <c r="D255" s="37">
        <v>0</v>
      </c>
      <c r="E255" s="38"/>
      <c r="F255" s="38"/>
      <c r="H255" s="16"/>
      <c r="I255" s="16"/>
      <c r="J255" s="16">
        <f t="shared" si="19"/>
        <v>0</v>
      </c>
      <c r="K255" s="16">
        <f t="shared" si="19"/>
        <v>0</v>
      </c>
      <c r="L255" s="17" t="e">
        <f t="shared" si="18"/>
        <v>#DIV/0!</v>
      </c>
      <c r="M255" s="17" t="e">
        <f t="shared" si="18"/>
        <v>#DIV/0!</v>
      </c>
    </row>
    <row r="256" spans="1:13" ht="24" customHeight="1" x14ac:dyDescent="0.25">
      <c r="A256" s="9">
        <v>5</v>
      </c>
      <c r="B256" s="25" t="s">
        <v>53</v>
      </c>
      <c r="C256" s="37">
        <f>C251+C252+C253+C254+C255</f>
        <v>0</v>
      </c>
      <c r="D256" s="37">
        <f>D251+D252+D253+D254+D255</f>
        <v>0</v>
      </c>
      <c r="E256" s="37"/>
      <c r="F256" s="37"/>
      <c r="H256" s="16"/>
      <c r="I256" s="16"/>
      <c r="J256" s="16">
        <f t="shared" si="19"/>
        <v>0</v>
      </c>
      <c r="K256" s="16">
        <f t="shared" si="19"/>
        <v>0</v>
      </c>
      <c r="L256" s="17" t="e">
        <f t="shared" si="18"/>
        <v>#DIV/0!</v>
      </c>
      <c r="M256" s="17" t="e">
        <f t="shared" si="18"/>
        <v>#DIV/0!</v>
      </c>
    </row>
    <row r="257" spans="1:14" ht="24" customHeight="1" x14ac:dyDescent="0.25">
      <c r="A257" s="9"/>
      <c r="B257" s="25" t="s">
        <v>54</v>
      </c>
      <c r="C257" s="37">
        <f>C256+C248</f>
        <v>0</v>
      </c>
      <c r="D257" s="37">
        <f>D256+D248</f>
        <v>0</v>
      </c>
      <c r="E257" s="37"/>
      <c r="F257" s="37"/>
      <c r="J257" s="16">
        <f t="shared" si="19"/>
        <v>0</v>
      </c>
      <c r="K257" s="16">
        <f t="shared" si="19"/>
        <v>0</v>
      </c>
      <c r="L257" s="17" t="e">
        <f t="shared" si="18"/>
        <v>#DIV/0!</v>
      </c>
      <c r="M257" s="17" t="e">
        <f t="shared" si="18"/>
        <v>#DIV/0!</v>
      </c>
    </row>
    <row r="258" spans="1:14" ht="24" customHeight="1" x14ac:dyDescent="0.25">
      <c r="A258" s="1" t="s">
        <v>0</v>
      </c>
      <c r="B258" s="2"/>
      <c r="C258" s="1"/>
      <c r="D258" s="1"/>
      <c r="E258" s="1"/>
      <c r="F258" s="3" t="s">
        <v>1</v>
      </c>
      <c r="J258" s="16"/>
      <c r="K258" s="16"/>
      <c r="L258" s="17"/>
      <c r="M258" s="17"/>
    </row>
    <row r="259" spans="1:14" ht="24" customHeight="1" x14ac:dyDescent="0.25">
      <c r="J259" s="16"/>
      <c r="K259" s="16"/>
      <c r="L259" s="17"/>
      <c r="M259" s="17"/>
    </row>
    <row r="260" spans="1:14" ht="24" customHeight="1" x14ac:dyDescent="0.25">
      <c r="A260" s="49" t="str">
        <f>$A$3</f>
        <v>Statement showing Disbursements and Outstanding  for the quarter ended 30.06.2021</v>
      </c>
      <c r="B260" s="50"/>
      <c r="C260" s="50"/>
      <c r="D260" s="50"/>
      <c r="E260" s="50"/>
      <c r="F260" s="50"/>
      <c r="J260" s="16"/>
      <c r="K260" s="16"/>
      <c r="L260" s="17"/>
      <c r="M260" s="17"/>
    </row>
    <row r="261" spans="1:14" ht="24" customHeight="1" x14ac:dyDescent="0.25">
      <c r="J261" s="16"/>
      <c r="K261" s="16"/>
      <c r="L261" s="17"/>
      <c r="M261" s="17"/>
    </row>
    <row r="262" spans="1:14" ht="24" customHeight="1" x14ac:dyDescent="0.25">
      <c r="A262" s="7" t="s">
        <v>2</v>
      </c>
      <c r="B262" s="7"/>
      <c r="C262" s="7"/>
      <c r="F262" s="8" t="s">
        <v>3</v>
      </c>
      <c r="J262" s="16"/>
      <c r="K262" s="16"/>
      <c r="L262" s="17"/>
      <c r="M262" s="17"/>
    </row>
    <row r="263" spans="1:14" ht="24" customHeight="1" x14ac:dyDescent="0.25">
      <c r="J263" s="16"/>
      <c r="K263" s="16"/>
      <c r="L263" s="17"/>
      <c r="M263" s="17"/>
    </row>
    <row r="264" spans="1:14" ht="24" customHeight="1" x14ac:dyDescent="0.25">
      <c r="A264" s="43" t="s">
        <v>64</v>
      </c>
      <c r="B264" s="43"/>
      <c r="C264" s="43"/>
      <c r="D264" s="43"/>
      <c r="E264" s="43"/>
      <c r="F264" s="43"/>
      <c r="J264" s="16"/>
      <c r="K264" s="16"/>
      <c r="L264" s="17"/>
      <c r="M264" s="17"/>
    </row>
    <row r="265" spans="1:14" s="32" customFormat="1" ht="32.25" customHeight="1" x14ac:dyDescent="0.25">
      <c r="A265" s="44" t="s">
        <v>4</v>
      </c>
      <c r="B265" s="44" t="s">
        <v>5</v>
      </c>
      <c r="C265" s="46" t="s">
        <v>6</v>
      </c>
      <c r="D265" s="46"/>
      <c r="E265" s="46" t="s">
        <v>7</v>
      </c>
      <c r="F265" s="46"/>
      <c r="H265" s="33"/>
      <c r="I265" s="33"/>
      <c r="J265" s="34"/>
      <c r="K265" s="34"/>
      <c r="L265" s="39"/>
      <c r="M265" s="39"/>
      <c r="N265" s="35"/>
    </row>
    <row r="266" spans="1:14" ht="24" customHeight="1" x14ac:dyDescent="0.25">
      <c r="A266" s="45"/>
      <c r="B266" s="45"/>
      <c r="C266" s="9" t="s">
        <v>8</v>
      </c>
      <c r="D266" s="9" t="s">
        <v>9</v>
      </c>
      <c r="E266" s="9" t="s">
        <v>8</v>
      </c>
      <c r="F266" s="9" t="s">
        <v>9</v>
      </c>
      <c r="J266" s="16"/>
      <c r="K266" s="16"/>
      <c r="L266" s="17"/>
      <c r="M266" s="17"/>
    </row>
    <row r="267" spans="1:14" ht="24" customHeight="1" x14ac:dyDescent="0.25">
      <c r="A267" s="9">
        <v>1</v>
      </c>
      <c r="B267" s="12" t="s">
        <v>10</v>
      </c>
      <c r="C267" s="14"/>
      <c r="D267" s="14"/>
      <c r="E267" s="14"/>
      <c r="F267" s="14"/>
      <c r="J267" s="16"/>
      <c r="K267" s="16"/>
      <c r="L267" s="17"/>
      <c r="M267" s="17"/>
    </row>
    <row r="268" spans="1:14" ht="24" customHeight="1" x14ac:dyDescent="0.25">
      <c r="A268" s="9" t="s">
        <v>11</v>
      </c>
      <c r="B268" s="12" t="s">
        <v>12</v>
      </c>
      <c r="C268" s="37">
        <f>C269+C270+C271</f>
        <v>0</v>
      </c>
      <c r="D268" s="37">
        <f>D269+D270+D271</f>
        <v>0</v>
      </c>
      <c r="E268" s="37">
        <f>E269+E270+E271</f>
        <v>0</v>
      </c>
      <c r="F268" s="37">
        <f>F269+F270+F271</f>
        <v>0</v>
      </c>
      <c r="H268" s="5">
        <v>4432</v>
      </c>
      <c r="I268" s="5">
        <v>4864.1040000000012</v>
      </c>
      <c r="J268" s="16"/>
      <c r="K268" s="16"/>
      <c r="L268" s="17"/>
      <c r="M268" s="17"/>
    </row>
    <row r="269" spans="1:14" ht="24" customHeight="1" x14ac:dyDescent="0.25">
      <c r="A269" s="18" t="s">
        <v>13</v>
      </c>
      <c r="B269" s="19" t="s">
        <v>14</v>
      </c>
      <c r="C269" s="38">
        <v>0</v>
      </c>
      <c r="D269" s="38">
        <v>0</v>
      </c>
      <c r="E269" s="38"/>
      <c r="F269" s="38"/>
      <c r="H269" s="5">
        <v>3175</v>
      </c>
      <c r="I269" s="5">
        <v>3585.2380000000003</v>
      </c>
      <c r="J269" s="16"/>
      <c r="K269" s="16"/>
      <c r="L269" s="17"/>
      <c r="M269" s="17"/>
    </row>
    <row r="270" spans="1:14" ht="24" customHeight="1" x14ac:dyDescent="0.25">
      <c r="A270" s="18" t="s">
        <v>15</v>
      </c>
      <c r="B270" s="19" t="s">
        <v>16</v>
      </c>
      <c r="C270" s="38">
        <v>0</v>
      </c>
      <c r="D270" s="38">
        <v>0</v>
      </c>
      <c r="E270" s="38"/>
      <c r="F270" s="38"/>
      <c r="H270" s="5">
        <v>737</v>
      </c>
      <c r="I270" s="5">
        <v>747.42600000000016</v>
      </c>
      <c r="J270" s="16"/>
      <c r="K270" s="16"/>
      <c r="L270" s="17"/>
      <c r="M270" s="17"/>
    </row>
    <row r="271" spans="1:14" ht="24" customHeight="1" x14ac:dyDescent="0.25">
      <c r="A271" s="18" t="s">
        <v>17</v>
      </c>
      <c r="B271" s="19" t="s">
        <v>18</v>
      </c>
      <c r="C271" s="38">
        <v>0</v>
      </c>
      <c r="D271" s="38">
        <v>0</v>
      </c>
      <c r="E271" s="38"/>
      <c r="F271" s="38"/>
      <c r="H271" s="5">
        <v>520</v>
      </c>
      <c r="I271" s="5">
        <v>531.44000000000005</v>
      </c>
      <c r="J271" s="16"/>
      <c r="K271" s="16"/>
      <c r="L271" s="17"/>
      <c r="M271" s="17"/>
    </row>
    <row r="272" spans="1:14" ht="24" customHeight="1" x14ac:dyDescent="0.25">
      <c r="A272" s="18" t="s">
        <v>19</v>
      </c>
      <c r="B272" s="21" t="s">
        <v>20</v>
      </c>
      <c r="C272" s="37">
        <f>C273+C274+C275+C276+C277</f>
        <v>0</v>
      </c>
      <c r="D272" s="37">
        <f>D273+D274+D275+D276+D277</f>
        <v>0</v>
      </c>
      <c r="E272" s="37">
        <f>E273+E274+E275+E276+E277</f>
        <v>0</v>
      </c>
      <c r="F272" s="37">
        <f>F273+F274+F275+F276+F277</f>
        <v>0</v>
      </c>
      <c r="H272" s="5">
        <v>1709</v>
      </c>
      <c r="I272" s="5">
        <v>8789.83</v>
      </c>
      <c r="J272" s="16"/>
      <c r="K272" s="16"/>
      <c r="L272" s="17"/>
      <c r="M272" s="17"/>
    </row>
    <row r="273" spans="1:13" ht="24" customHeight="1" x14ac:dyDescent="0.25">
      <c r="A273" s="18" t="s">
        <v>21</v>
      </c>
      <c r="B273" s="19" t="s">
        <v>22</v>
      </c>
      <c r="C273" s="38">
        <v>0</v>
      </c>
      <c r="D273" s="38">
        <v>0</v>
      </c>
      <c r="E273" s="38"/>
      <c r="F273" s="38"/>
      <c r="H273" s="5">
        <v>501</v>
      </c>
      <c r="I273" s="5">
        <v>1287.3600000000001</v>
      </c>
      <c r="J273" s="16"/>
      <c r="K273" s="16"/>
      <c r="L273" s="17"/>
      <c r="M273" s="17"/>
    </row>
    <row r="274" spans="1:13" ht="24" customHeight="1" x14ac:dyDescent="0.25">
      <c r="A274" s="18" t="s">
        <v>23</v>
      </c>
      <c r="B274" s="19" t="s">
        <v>24</v>
      </c>
      <c r="C274" s="38">
        <v>0</v>
      </c>
      <c r="D274" s="38">
        <v>0</v>
      </c>
      <c r="E274" s="38"/>
      <c r="F274" s="38"/>
      <c r="H274" s="5">
        <v>292</v>
      </c>
      <c r="I274" s="5">
        <v>4044.9900000000002</v>
      </c>
      <c r="J274" s="16"/>
      <c r="K274" s="16"/>
      <c r="L274" s="17"/>
      <c r="M274" s="17"/>
    </row>
    <row r="275" spans="1:13" ht="24" customHeight="1" x14ac:dyDescent="0.25">
      <c r="A275" s="18" t="s">
        <v>25</v>
      </c>
      <c r="B275" s="19" t="s">
        <v>26</v>
      </c>
      <c r="C275" s="38">
        <v>0</v>
      </c>
      <c r="D275" s="38">
        <v>0</v>
      </c>
      <c r="E275" s="38"/>
      <c r="F275" s="38"/>
      <c r="H275" s="5">
        <v>292</v>
      </c>
      <c r="I275" s="5">
        <v>907.52</v>
      </c>
      <c r="J275" s="16"/>
      <c r="K275" s="16"/>
      <c r="L275" s="17"/>
      <c r="M275" s="17"/>
    </row>
    <row r="276" spans="1:13" ht="24" customHeight="1" x14ac:dyDescent="0.25">
      <c r="A276" s="18" t="s">
        <v>27</v>
      </c>
      <c r="B276" s="19" t="s">
        <v>28</v>
      </c>
      <c r="C276" s="38">
        <v>0</v>
      </c>
      <c r="D276" s="38">
        <v>0</v>
      </c>
      <c r="E276" s="38"/>
      <c r="F276" s="38"/>
      <c r="H276" s="5">
        <v>185</v>
      </c>
      <c r="I276" s="5">
        <v>708.49</v>
      </c>
      <c r="J276" s="16"/>
      <c r="K276" s="16"/>
      <c r="L276" s="17"/>
      <c r="M276" s="17"/>
    </row>
    <row r="277" spans="1:13" ht="24" customHeight="1" x14ac:dyDescent="0.25">
      <c r="A277" s="18" t="s">
        <v>29</v>
      </c>
      <c r="B277" s="19" t="s">
        <v>30</v>
      </c>
      <c r="C277" s="38">
        <v>0</v>
      </c>
      <c r="D277" s="38">
        <v>0</v>
      </c>
      <c r="E277" s="38"/>
      <c r="F277" s="38"/>
      <c r="H277" s="5">
        <v>439</v>
      </c>
      <c r="I277" s="5">
        <v>1841.47</v>
      </c>
      <c r="J277" s="16"/>
      <c r="K277" s="16"/>
      <c r="L277" s="17"/>
      <c r="M277" s="17"/>
    </row>
    <row r="278" spans="1:13" ht="24" customHeight="1" x14ac:dyDescent="0.25">
      <c r="A278" s="9" t="s">
        <v>31</v>
      </c>
      <c r="B278" s="12" t="s">
        <v>32</v>
      </c>
      <c r="C278" s="37">
        <v>0</v>
      </c>
      <c r="D278" s="37">
        <v>0</v>
      </c>
      <c r="E278" s="37"/>
      <c r="F278" s="37"/>
      <c r="H278" s="5">
        <v>160</v>
      </c>
      <c r="I278" s="5">
        <v>521.55999999999995</v>
      </c>
      <c r="J278" s="16"/>
      <c r="K278" s="16"/>
      <c r="L278" s="17"/>
      <c r="M278" s="17"/>
    </row>
    <row r="279" spans="1:13" ht="24" customHeight="1" x14ac:dyDescent="0.25">
      <c r="A279" s="9" t="s">
        <v>33</v>
      </c>
      <c r="B279" s="12" t="s">
        <v>34</v>
      </c>
      <c r="C279" s="37">
        <v>0</v>
      </c>
      <c r="D279" s="37">
        <v>0</v>
      </c>
      <c r="E279" s="37"/>
      <c r="F279" s="37"/>
      <c r="H279" s="5">
        <v>144</v>
      </c>
      <c r="I279" s="5">
        <v>542.29999999999995</v>
      </c>
      <c r="J279" s="16"/>
      <c r="K279" s="16"/>
      <c r="L279" s="17"/>
      <c r="M279" s="17"/>
    </row>
    <row r="280" spans="1:13" ht="24" customHeight="1" x14ac:dyDescent="0.25">
      <c r="A280" s="9" t="s">
        <v>35</v>
      </c>
      <c r="B280" s="12" t="s">
        <v>36</v>
      </c>
      <c r="C280" s="37">
        <v>0</v>
      </c>
      <c r="D280" s="37">
        <v>0</v>
      </c>
      <c r="E280" s="37"/>
      <c r="F280" s="37"/>
      <c r="H280" s="5">
        <v>309</v>
      </c>
      <c r="I280" s="5">
        <v>3373.58</v>
      </c>
      <c r="J280" s="16"/>
      <c r="K280" s="16"/>
      <c r="L280" s="17"/>
      <c r="M280" s="17"/>
    </row>
    <row r="281" spans="1:13" ht="24" customHeight="1" x14ac:dyDescent="0.25">
      <c r="A281" s="9" t="s">
        <v>37</v>
      </c>
      <c r="B281" s="12" t="s">
        <v>38</v>
      </c>
      <c r="C281" s="37">
        <v>0</v>
      </c>
      <c r="D281" s="37">
        <v>0</v>
      </c>
      <c r="E281" s="37"/>
      <c r="F281" s="37"/>
      <c r="H281" s="5">
        <v>183</v>
      </c>
      <c r="I281" s="5">
        <v>528.63</v>
      </c>
      <c r="J281" s="16"/>
      <c r="K281" s="16"/>
      <c r="L281" s="17"/>
      <c r="M281" s="17"/>
    </row>
    <row r="282" spans="1:13" ht="24" customHeight="1" x14ac:dyDescent="0.25">
      <c r="A282" s="9" t="s">
        <v>39</v>
      </c>
      <c r="B282" s="12" t="s">
        <v>40</v>
      </c>
      <c r="C282" s="37">
        <v>0</v>
      </c>
      <c r="D282" s="37">
        <v>0</v>
      </c>
      <c r="E282" s="37"/>
      <c r="F282" s="37"/>
      <c r="H282" s="5">
        <v>225</v>
      </c>
      <c r="I282" s="5">
        <v>766.66</v>
      </c>
      <c r="J282" s="16"/>
      <c r="K282" s="16"/>
      <c r="L282" s="17"/>
      <c r="M282" s="17"/>
    </row>
    <row r="283" spans="1:13" ht="24" customHeight="1" x14ac:dyDescent="0.25">
      <c r="A283" s="9" t="s">
        <v>41</v>
      </c>
      <c r="B283" s="12" t="s">
        <v>42</v>
      </c>
      <c r="C283" s="37">
        <v>0</v>
      </c>
      <c r="D283" s="37">
        <v>0</v>
      </c>
      <c r="E283" s="37"/>
      <c r="F283" s="37"/>
      <c r="H283" s="5">
        <v>622</v>
      </c>
      <c r="I283" s="5">
        <v>1177.8399999999999</v>
      </c>
      <c r="J283" s="16"/>
      <c r="K283" s="16"/>
      <c r="L283" s="17"/>
      <c r="M283" s="17"/>
    </row>
    <row r="284" spans="1:13" ht="24" customHeight="1" x14ac:dyDescent="0.25">
      <c r="A284" s="9">
        <v>2</v>
      </c>
      <c r="B284" s="12" t="s">
        <v>43</v>
      </c>
      <c r="C284" s="37">
        <f>C268+C272+C278+C279+C280+C281+C282+C283</f>
        <v>0</v>
      </c>
      <c r="D284" s="37">
        <f>D268+D272+D278+D279+D280+D281+D282+D283</f>
        <v>0</v>
      </c>
      <c r="E284" s="37">
        <f>E268+E272+E278+E279+E280+E281+E282+E283</f>
        <v>0</v>
      </c>
      <c r="F284" s="37">
        <f>F268+F272+F278+F279+F280+F281+F282+F283</f>
        <v>0</v>
      </c>
      <c r="H284" s="5">
        <v>7784</v>
      </c>
      <c r="I284" s="5">
        <v>20564.504000000001</v>
      </c>
      <c r="J284" s="16"/>
      <c r="K284" s="16"/>
      <c r="L284" s="17"/>
      <c r="M284" s="17"/>
    </row>
    <row r="285" spans="1:13" ht="24" customHeight="1" x14ac:dyDescent="0.25">
      <c r="A285" s="9">
        <v>3</v>
      </c>
      <c r="B285" s="21" t="s">
        <v>44</v>
      </c>
      <c r="C285" s="37">
        <v>0</v>
      </c>
      <c r="D285" s="37">
        <v>0</v>
      </c>
      <c r="E285" s="37"/>
      <c r="F285" s="37"/>
      <c r="H285" s="5">
        <v>1037</v>
      </c>
      <c r="I285" s="5">
        <v>2804.51</v>
      </c>
      <c r="J285" s="16"/>
      <c r="K285" s="16"/>
      <c r="L285" s="17"/>
      <c r="M285" s="17"/>
    </row>
    <row r="286" spans="1:13" ht="24" customHeight="1" x14ac:dyDescent="0.25">
      <c r="A286" s="9">
        <v>4</v>
      </c>
      <c r="B286" s="24" t="s">
        <v>45</v>
      </c>
      <c r="C286" s="37"/>
      <c r="D286" s="37"/>
      <c r="E286" s="37"/>
      <c r="F286" s="37"/>
      <c r="J286" s="16"/>
      <c r="K286" s="16"/>
      <c r="L286" s="17"/>
      <c r="M286" s="17"/>
    </row>
    <row r="287" spans="1:13" ht="24" customHeight="1" x14ac:dyDescent="0.25">
      <c r="A287" s="9" t="s">
        <v>46</v>
      </c>
      <c r="B287" s="25" t="s">
        <v>47</v>
      </c>
      <c r="C287" s="37">
        <v>0</v>
      </c>
      <c r="D287" s="37">
        <v>0</v>
      </c>
      <c r="E287" s="37"/>
      <c r="F287" s="37"/>
      <c r="H287" s="5">
        <v>70</v>
      </c>
      <c r="I287" s="5">
        <v>100</v>
      </c>
      <c r="J287" s="16">
        <f t="shared" ref="J287:K293" si="20">C325</f>
        <v>0</v>
      </c>
      <c r="K287" s="16">
        <f t="shared" si="20"/>
        <v>0</v>
      </c>
    </row>
    <row r="288" spans="1:13" ht="24" customHeight="1" x14ac:dyDescent="0.25">
      <c r="A288" s="9" t="s">
        <v>48</v>
      </c>
      <c r="B288" s="25" t="s">
        <v>34</v>
      </c>
      <c r="C288" s="37">
        <v>0</v>
      </c>
      <c r="D288" s="37">
        <v>0</v>
      </c>
      <c r="E288" s="37">
        <f>E289+E290+E291</f>
        <v>0</v>
      </c>
      <c r="F288" s="37">
        <f>F289+F290+F291</f>
        <v>0</v>
      </c>
      <c r="H288" s="5">
        <v>0</v>
      </c>
      <c r="I288" s="5">
        <v>0</v>
      </c>
      <c r="J288" s="16">
        <f t="shared" si="20"/>
        <v>0</v>
      </c>
      <c r="K288" s="16">
        <f t="shared" si="20"/>
        <v>0</v>
      </c>
    </row>
    <row r="289" spans="1:13" ht="24" customHeight="1" x14ac:dyDescent="0.25">
      <c r="A289" s="9" t="s">
        <v>49</v>
      </c>
      <c r="B289" s="25" t="s">
        <v>36</v>
      </c>
      <c r="C289" s="37">
        <v>0</v>
      </c>
      <c r="D289" s="37">
        <v>0</v>
      </c>
      <c r="E289" s="38"/>
      <c r="F289" s="38"/>
      <c r="H289" s="5">
        <v>214</v>
      </c>
      <c r="I289" s="5">
        <v>1307.0900000000001</v>
      </c>
      <c r="J289" s="16">
        <f t="shared" si="20"/>
        <v>0</v>
      </c>
      <c r="K289" s="16">
        <f t="shared" si="20"/>
        <v>0</v>
      </c>
    </row>
    <row r="290" spans="1:13" ht="24" customHeight="1" x14ac:dyDescent="0.25">
      <c r="A290" s="9" t="s">
        <v>50</v>
      </c>
      <c r="B290" s="25" t="s">
        <v>51</v>
      </c>
      <c r="C290" s="37">
        <v>0</v>
      </c>
      <c r="D290" s="37">
        <v>0</v>
      </c>
      <c r="E290" s="38"/>
      <c r="F290" s="38"/>
      <c r="H290" s="5">
        <v>3</v>
      </c>
      <c r="I290" s="5">
        <v>13.3</v>
      </c>
      <c r="J290" s="16">
        <f t="shared" si="20"/>
        <v>0</v>
      </c>
      <c r="K290" s="16">
        <f t="shared" si="20"/>
        <v>0</v>
      </c>
    </row>
    <row r="291" spans="1:13" ht="24" customHeight="1" x14ac:dyDescent="0.25">
      <c r="A291" s="9" t="s">
        <v>52</v>
      </c>
      <c r="B291" s="25" t="s">
        <v>42</v>
      </c>
      <c r="C291" s="37">
        <v>0</v>
      </c>
      <c r="D291" s="37">
        <v>0</v>
      </c>
      <c r="E291" s="38"/>
      <c r="F291" s="38"/>
      <c r="H291" s="5">
        <v>791</v>
      </c>
      <c r="I291" s="5">
        <v>2405.91</v>
      </c>
      <c r="J291" s="16">
        <f t="shared" si="20"/>
        <v>0</v>
      </c>
      <c r="K291" s="16">
        <f t="shared" si="20"/>
        <v>0</v>
      </c>
    </row>
    <row r="292" spans="1:13" ht="24" customHeight="1" x14ac:dyDescent="0.25">
      <c r="A292" s="9">
        <v>5</v>
      </c>
      <c r="B292" s="25" t="s">
        <v>53</v>
      </c>
      <c r="C292" s="37">
        <f>C287+C288+C289+C290+C291</f>
        <v>0</v>
      </c>
      <c r="D292" s="37">
        <f>D287+D288+D289+D290+D291</f>
        <v>0</v>
      </c>
      <c r="E292" s="37"/>
      <c r="F292" s="37"/>
      <c r="H292" s="5">
        <v>1078</v>
      </c>
      <c r="I292" s="5">
        <v>3826.3</v>
      </c>
      <c r="J292" s="16">
        <f t="shared" si="20"/>
        <v>0</v>
      </c>
      <c r="K292" s="16">
        <f t="shared" si="20"/>
        <v>0</v>
      </c>
    </row>
    <row r="293" spans="1:13" ht="24" customHeight="1" x14ac:dyDescent="0.25">
      <c r="A293" s="9"/>
      <c r="B293" s="25" t="s">
        <v>54</v>
      </c>
      <c r="C293" s="37">
        <f>C292+C284</f>
        <v>0</v>
      </c>
      <c r="D293" s="37">
        <f>D292+D284</f>
        <v>0</v>
      </c>
      <c r="E293" s="37"/>
      <c r="F293" s="37"/>
      <c r="H293" s="5">
        <v>8862</v>
      </c>
      <c r="I293" s="5">
        <v>24390.804</v>
      </c>
      <c r="J293" s="16">
        <f t="shared" si="20"/>
        <v>0</v>
      </c>
      <c r="K293" s="16">
        <f t="shared" si="20"/>
        <v>0</v>
      </c>
    </row>
    <row r="294" spans="1:13" ht="24" customHeight="1" x14ac:dyDescent="0.25">
      <c r="A294" s="29"/>
      <c r="B294" s="30"/>
      <c r="C294" s="31"/>
      <c r="D294" s="31"/>
      <c r="E294" s="31"/>
      <c r="F294" s="31"/>
      <c r="J294" s="16"/>
      <c r="K294" s="16"/>
    </row>
    <row r="295" spans="1:13" ht="24" customHeight="1" x14ac:dyDescent="0.25">
      <c r="A295" s="53" t="s">
        <v>70</v>
      </c>
      <c r="B295" s="53"/>
      <c r="C295" s="53"/>
      <c r="D295" s="53"/>
      <c r="E295" s="53"/>
      <c r="F295" s="53"/>
      <c r="J295" s="16">
        <f t="shared" ref="J295:K297" si="21">C332</f>
        <v>0</v>
      </c>
      <c r="K295" s="16">
        <f t="shared" si="21"/>
        <v>0</v>
      </c>
    </row>
    <row r="296" spans="1:13" ht="35.25" customHeight="1" x14ac:dyDescent="0.25">
      <c r="A296" s="44" t="s">
        <v>4</v>
      </c>
      <c r="B296" s="44" t="s">
        <v>5</v>
      </c>
      <c r="C296" s="46" t="s">
        <v>6</v>
      </c>
      <c r="D296" s="46"/>
      <c r="E296" s="46" t="s">
        <v>7</v>
      </c>
      <c r="F296" s="46"/>
      <c r="J296" s="16" t="str">
        <f t="shared" si="21"/>
        <v>Disb up to end of Current Qtr</v>
      </c>
      <c r="K296" s="16">
        <f t="shared" si="21"/>
        <v>0</v>
      </c>
    </row>
    <row r="297" spans="1:13" ht="24" customHeight="1" x14ac:dyDescent="0.25">
      <c r="A297" s="45"/>
      <c r="B297" s="45"/>
      <c r="C297" s="9" t="s">
        <v>8</v>
      </c>
      <c r="D297" s="9" t="s">
        <v>9</v>
      </c>
      <c r="E297" s="9" t="s">
        <v>8</v>
      </c>
      <c r="F297" s="9" t="s">
        <v>9</v>
      </c>
      <c r="J297" s="16" t="str">
        <f t="shared" si="21"/>
        <v xml:space="preserve">Number </v>
      </c>
      <c r="K297" s="16" t="str">
        <f t="shared" si="21"/>
        <v>Amount</v>
      </c>
    </row>
    <row r="298" spans="1:13" ht="24" customHeight="1" x14ac:dyDescent="0.25">
      <c r="A298" s="9">
        <v>1</v>
      </c>
      <c r="B298" s="12" t="s">
        <v>10</v>
      </c>
      <c r="C298" s="14"/>
      <c r="D298" s="14"/>
      <c r="E298" s="14"/>
      <c r="F298" s="14"/>
      <c r="H298" s="16">
        <f>H299+H300+H301</f>
        <v>4432</v>
      </c>
      <c r="I298" s="16">
        <f>I299+I300+I301</f>
        <v>4864.1040000000012</v>
      </c>
      <c r="J298" s="16"/>
      <c r="K298" s="16"/>
    </row>
    <row r="299" spans="1:13" ht="24" customHeight="1" x14ac:dyDescent="0.25">
      <c r="A299" s="9" t="s">
        <v>11</v>
      </c>
      <c r="B299" s="12" t="s">
        <v>12</v>
      </c>
      <c r="C299" s="15">
        <v>1453877</v>
      </c>
      <c r="D299" s="15">
        <v>2447013.0599999996</v>
      </c>
      <c r="E299" s="15">
        <v>7660014</v>
      </c>
      <c r="F299" s="15">
        <v>13409369.130000001</v>
      </c>
      <c r="H299" s="16">
        <f>'[1]Bank wise'!$E$63</f>
        <v>3175</v>
      </c>
      <c r="I299" s="16">
        <f>'[1]Bank wise'!$F$63</f>
        <v>3585.2380000000003</v>
      </c>
      <c r="J299" s="16"/>
      <c r="K299" s="16"/>
      <c r="L299" s="17">
        <f t="shared" ref="L299:M314" si="22">J299/H299*100</f>
        <v>0</v>
      </c>
      <c r="M299" s="17">
        <f t="shared" si="22"/>
        <v>0</v>
      </c>
    </row>
    <row r="300" spans="1:13" ht="24" customHeight="1" x14ac:dyDescent="0.25">
      <c r="A300" s="18" t="s">
        <v>13</v>
      </c>
      <c r="B300" s="19" t="s">
        <v>14</v>
      </c>
      <c r="C300" s="27">
        <v>1404541</v>
      </c>
      <c r="D300" s="27">
        <v>1632036.7399999998</v>
      </c>
      <c r="E300" s="27">
        <v>7405173</v>
      </c>
      <c r="F300" s="27">
        <v>10282025.560000001</v>
      </c>
      <c r="H300" s="16">
        <f>'[1]Bank wise'!$Q$63</f>
        <v>737</v>
      </c>
      <c r="I300" s="16">
        <f>'[1]Bank wise'!$R$63</f>
        <v>747.42600000000016</v>
      </c>
      <c r="J300" s="16"/>
      <c r="K300" s="16"/>
      <c r="L300" s="17">
        <f t="shared" si="22"/>
        <v>0</v>
      </c>
      <c r="M300" s="17">
        <f t="shared" si="22"/>
        <v>0</v>
      </c>
    </row>
    <row r="301" spans="1:13" ht="24" customHeight="1" x14ac:dyDescent="0.25">
      <c r="A301" s="18" t="s">
        <v>15</v>
      </c>
      <c r="B301" s="19" t="s">
        <v>16</v>
      </c>
      <c r="C301" s="27">
        <v>749</v>
      </c>
      <c r="D301" s="27">
        <v>38497.18</v>
      </c>
      <c r="E301" s="27">
        <v>19782</v>
      </c>
      <c r="F301" s="27">
        <v>240108.34</v>
      </c>
      <c r="H301" s="16">
        <f>'[1]Bank wise'!$S$63</f>
        <v>520</v>
      </c>
      <c r="I301" s="16">
        <f>'[1]Bank wise'!$T$63</f>
        <v>531.44000000000005</v>
      </c>
      <c r="J301" s="16"/>
      <c r="K301" s="16"/>
      <c r="L301" s="17">
        <f t="shared" si="22"/>
        <v>0</v>
      </c>
      <c r="M301" s="17">
        <f t="shared" si="22"/>
        <v>0</v>
      </c>
    </row>
    <row r="302" spans="1:13" ht="24" customHeight="1" x14ac:dyDescent="0.25">
      <c r="A302" s="18" t="s">
        <v>17</v>
      </c>
      <c r="B302" s="19" t="s">
        <v>18</v>
      </c>
      <c r="C302" s="27">
        <v>48587</v>
      </c>
      <c r="D302" s="27">
        <v>776479.14000000013</v>
      </c>
      <c r="E302" s="27">
        <v>235059</v>
      </c>
      <c r="F302" s="27">
        <v>2887235.23</v>
      </c>
      <c r="H302" s="16">
        <f>H303+H304+H305+H306+H307</f>
        <v>1709</v>
      </c>
      <c r="I302" s="16">
        <f>I303+I304+I305+I306+I307</f>
        <v>8789.83</v>
      </c>
      <c r="J302" s="16"/>
      <c r="K302" s="16"/>
      <c r="L302" s="17">
        <f t="shared" si="22"/>
        <v>0</v>
      </c>
      <c r="M302" s="17">
        <f t="shared" si="22"/>
        <v>0</v>
      </c>
    </row>
    <row r="303" spans="1:13" ht="24" customHeight="1" x14ac:dyDescent="0.25">
      <c r="A303" s="18" t="s">
        <v>19</v>
      </c>
      <c r="B303" s="21" t="s">
        <v>20</v>
      </c>
      <c r="C303" s="15">
        <v>316946</v>
      </c>
      <c r="D303" s="15">
        <v>6118281.7147667306</v>
      </c>
      <c r="E303" s="15">
        <v>2668591</v>
      </c>
      <c r="F303" s="15">
        <v>23046181.177000001</v>
      </c>
      <c r="H303" s="16">
        <f>'[1]Bank wise'!$W$63</f>
        <v>501</v>
      </c>
      <c r="I303" s="16">
        <f>'[1]Bank wise'!$X$63</f>
        <v>1287.3600000000001</v>
      </c>
      <c r="J303" s="16"/>
      <c r="K303" s="16"/>
      <c r="L303" s="17">
        <f t="shared" si="22"/>
        <v>0</v>
      </c>
      <c r="M303" s="17">
        <f t="shared" si="22"/>
        <v>0</v>
      </c>
    </row>
    <row r="304" spans="1:13" ht="24" customHeight="1" x14ac:dyDescent="0.25">
      <c r="A304" s="18" t="s">
        <v>21</v>
      </c>
      <c r="B304" s="19" t="s">
        <v>22</v>
      </c>
      <c r="C304" s="27">
        <v>258794</v>
      </c>
      <c r="D304" s="27">
        <v>1797027.2877313995</v>
      </c>
      <c r="E304" s="27">
        <v>2387025</v>
      </c>
      <c r="F304" s="27">
        <v>9071061.0659999996</v>
      </c>
      <c r="H304" s="16">
        <f>'[1]Bank wise'!$Y$63</f>
        <v>292</v>
      </c>
      <c r="I304" s="16">
        <f>'[1]Bank wise'!$Z$63</f>
        <v>4044.9900000000002</v>
      </c>
      <c r="J304" s="16"/>
      <c r="K304" s="16"/>
      <c r="L304" s="17">
        <f t="shared" si="22"/>
        <v>0</v>
      </c>
      <c r="M304" s="17">
        <f t="shared" si="22"/>
        <v>0</v>
      </c>
    </row>
    <row r="305" spans="1:13" ht="24" customHeight="1" x14ac:dyDescent="0.25">
      <c r="A305" s="18" t="s">
        <v>23</v>
      </c>
      <c r="B305" s="19" t="s">
        <v>24</v>
      </c>
      <c r="C305" s="27">
        <v>43696</v>
      </c>
      <c r="D305" s="27">
        <v>2527939.553913448</v>
      </c>
      <c r="E305" s="27">
        <v>219744</v>
      </c>
      <c r="F305" s="27">
        <v>9045543.0999999996</v>
      </c>
      <c r="H305" s="16">
        <f>'[1]Bank wise'!$AA$63</f>
        <v>292</v>
      </c>
      <c r="I305" s="16">
        <f>'[1]Bank wise'!$AB$63</f>
        <v>907.52</v>
      </c>
      <c r="J305" s="16"/>
      <c r="K305" s="16"/>
      <c r="L305" s="17">
        <f t="shared" si="22"/>
        <v>0</v>
      </c>
      <c r="M305" s="17">
        <f t="shared" si="22"/>
        <v>0</v>
      </c>
    </row>
    <row r="306" spans="1:13" ht="24" customHeight="1" x14ac:dyDescent="0.25">
      <c r="A306" s="18" t="s">
        <v>25</v>
      </c>
      <c r="B306" s="19" t="s">
        <v>26</v>
      </c>
      <c r="C306" s="27">
        <v>12542</v>
      </c>
      <c r="D306" s="27">
        <v>1644472.313121883</v>
      </c>
      <c r="E306" s="27">
        <v>47240</v>
      </c>
      <c r="F306" s="27">
        <v>4458523.2609999999</v>
      </c>
      <c r="H306" s="16">
        <f>'[1]Bank wise'!$AC$63</f>
        <v>185</v>
      </c>
      <c r="I306" s="16">
        <f>'[1]Bank wise'!$AD$63</f>
        <v>708.49</v>
      </c>
      <c r="J306" s="16"/>
      <c r="K306" s="16"/>
      <c r="L306" s="17">
        <f t="shared" si="22"/>
        <v>0</v>
      </c>
      <c r="M306" s="17">
        <f t="shared" si="22"/>
        <v>0</v>
      </c>
    </row>
    <row r="307" spans="1:13" ht="24" customHeight="1" x14ac:dyDescent="0.25">
      <c r="A307" s="18" t="s">
        <v>27</v>
      </c>
      <c r="B307" s="19" t="s">
        <v>28</v>
      </c>
      <c r="C307" s="27">
        <v>864</v>
      </c>
      <c r="D307" s="27">
        <v>12527.52</v>
      </c>
      <c r="E307" s="27">
        <v>6145</v>
      </c>
      <c r="F307" s="27">
        <v>138562.46999999997</v>
      </c>
      <c r="H307" s="16">
        <f>'[1]Bank wise'!$AE$63</f>
        <v>439</v>
      </c>
      <c r="I307" s="16">
        <f>'[1]Bank wise'!$AF$63</f>
        <v>1841.47</v>
      </c>
      <c r="J307" s="16"/>
      <c r="K307" s="16"/>
      <c r="L307" s="17">
        <f t="shared" si="22"/>
        <v>0</v>
      </c>
      <c r="M307" s="17">
        <f t="shared" si="22"/>
        <v>0</v>
      </c>
    </row>
    <row r="308" spans="1:13" ht="24" customHeight="1" x14ac:dyDescent="0.25">
      <c r="A308" s="18" t="s">
        <v>29</v>
      </c>
      <c r="B308" s="19" t="s">
        <v>30</v>
      </c>
      <c r="C308" s="27">
        <v>1050</v>
      </c>
      <c r="D308" s="27">
        <v>136315.03999999998</v>
      </c>
      <c r="E308" s="27">
        <v>8437</v>
      </c>
      <c r="F308" s="27">
        <v>332491.28000000009</v>
      </c>
      <c r="H308" s="16">
        <f>'[1]Bank wise'!$AG$63</f>
        <v>160</v>
      </c>
      <c r="I308" s="16">
        <f>'[1]Bank wise'!$AH$63</f>
        <v>521.55999999999995</v>
      </c>
      <c r="J308" s="16"/>
      <c r="K308" s="16"/>
      <c r="L308" s="17">
        <f t="shared" si="22"/>
        <v>0</v>
      </c>
      <c r="M308" s="17">
        <f t="shared" si="22"/>
        <v>0</v>
      </c>
    </row>
    <row r="309" spans="1:13" ht="24" customHeight="1" x14ac:dyDescent="0.25">
      <c r="A309" s="9" t="s">
        <v>31</v>
      </c>
      <c r="B309" s="12" t="s">
        <v>32</v>
      </c>
      <c r="C309" s="15">
        <v>521</v>
      </c>
      <c r="D309" s="15">
        <v>522844.97231539851</v>
      </c>
      <c r="E309" s="15">
        <v>750</v>
      </c>
      <c r="F309" s="15">
        <v>462527.32</v>
      </c>
      <c r="H309" s="16">
        <f>'[1]Bank wise'!$AI$63</f>
        <v>144</v>
      </c>
      <c r="I309" s="16">
        <f>'[1]Bank wise'!$AJ$63</f>
        <v>542.29999999999995</v>
      </c>
      <c r="J309" s="16"/>
      <c r="K309" s="16"/>
      <c r="L309" s="17">
        <f t="shared" si="22"/>
        <v>0</v>
      </c>
      <c r="M309" s="17">
        <f t="shared" si="22"/>
        <v>0</v>
      </c>
    </row>
    <row r="310" spans="1:13" ht="24" customHeight="1" x14ac:dyDescent="0.25">
      <c r="A310" s="9" t="s">
        <v>33</v>
      </c>
      <c r="B310" s="12" t="s">
        <v>34</v>
      </c>
      <c r="C310" s="15">
        <v>9079</v>
      </c>
      <c r="D310" s="15">
        <v>17220.310000000001</v>
      </c>
      <c r="E310" s="15">
        <v>168445</v>
      </c>
      <c r="F310" s="15">
        <v>506694.37899999996</v>
      </c>
      <c r="H310" s="16">
        <f>'[1]Bank wise'!$AK$63</f>
        <v>309</v>
      </c>
      <c r="I310" s="16">
        <f>'[1]Bank wise'!$AL$63</f>
        <v>3373.58</v>
      </c>
      <c r="J310" s="16"/>
      <c r="K310" s="16"/>
      <c r="L310" s="17">
        <f t="shared" si="22"/>
        <v>0</v>
      </c>
      <c r="M310" s="17">
        <f t="shared" si="22"/>
        <v>0</v>
      </c>
    </row>
    <row r="311" spans="1:13" ht="24" customHeight="1" x14ac:dyDescent="0.25">
      <c r="A311" s="9" t="s">
        <v>35</v>
      </c>
      <c r="B311" s="12" t="s">
        <v>36</v>
      </c>
      <c r="C311" s="15">
        <v>76217</v>
      </c>
      <c r="D311" s="15">
        <v>302999.98</v>
      </c>
      <c r="E311" s="15">
        <v>928086</v>
      </c>
      <c r="F311" s="15">
        <v>9813693.129999999</v>
      </c>
      <c r="H311" s="16">
        <f>'[1]Bank wise'!$AM$63</f>
        <v>183</v>
      </c>
      <c r="I311" s="16">
        <f>'[1]Bank wise'!$AN$63</f>
        <v>528.63</v>
      </c>
      <c r="J311" s="16"/>
      <c r="K311" s="16"/>
      <c r="L311" s="17">
        <f t="shared" si="22"/>
        <v>0</v>
      </c>
      <c r="M311" s="17">
        <f t="shared" si="22"/>
        <v>0</v>
      </c>
    </row>
    <row r="312" spans="1:13" ht="24" customHeight="1" x14ac:dyDescent="0.25">
      <c r="A312" s="9" t="s">
        <v>37</v>
      </c>
      <c r="B312" s="12" t="s">
        <v>38</v>
      </c>
      <c r="C312" s="15">
        <v>1231</v>
      </c>
      <c r="D312" s="15">
        <v>1985.9099999999999</v>
      </c>
      <c r="E312" s="15">
        <v>10408</v>
      </c>
      <c r="F312" s="15">
        <v>11216.519999999999</v>
      </c>
      <c r="H312" s="16">
        <f>'[1]Bank wise'!$AO$63</f>
        <v>225</v>
      </c>
      <c r="I312" s="16">
        <f>'[1]Bank wise'!$AP$63</f>
        <v>766.66</v>
      </c>
      <c r="J312" s="16"/>
      <c r="K312" s="16"/>
      <c r="L312" s="17">
        <f t="shared" si="22"/>
        <v>0</v>
      </c>
      <c r="M312" s="17">
        <f t="shared" si="22"/>
        <v>0</v>
      </c>
    </row>
    <row r="313" spans="1:13" ht="24" customHeight="1" x14ac:dyDescent="0.25">
      <c r="A313" s="9" t="s">
        <v>39</v>
      </c>
      <c r="B313" s="12" t="s">
        <v>40</v>
      </c>
      <c r="C313" s="15">
        <v>35</v>
      </c>
      <c r="D313" s="15">
        <v>3200.8199999999997</v>
      </c>
      <c r="E313" s="15">
        <v>733</v>
      </c>
      <c r="F313" s="15">
        <v>23830.450000000004</v>
      </c>
      <c r="H313" s="16">
        <f>'[1]Bank wise'!$AQ$63</f>
        <v>622</v>
      </c>
      <c r="I313" s="16">
        <f>'[1]Bank wise'!$AR$63</f>
        <v>1177.8399999999999</v>
      </c>
      <c r="J313" s="16"/>
      <c r="K313" s="16"/>
      <c r="L313" s="17">
        <f t="shared" si="22"/>
        <v>0</v>
      </c>
      <c r="M313" s="17">
        <f t="shared" si="22"/>
        <v>0</v>
      </c>
    </row>
    <row r="314" spans="1:13" ht="24" customHeight="1" x14ac:dyDescent="0.25">
      <c r="A314" s="9" t="s">
        <v>41</v>
      </c>
      <c r="B314" s="12" t="s">
        <v>42</v>
      </c>
      <c r="C314" s="15">
        <v>229459</v>
      </c>
      <c r="D314" s="15">
        <v>108772.01</v>
      </c>
      <c r="E314" s="15">
        <v>1794539</v>
      </c>
      <c r="F314" s="15">
        <v>2016815.5399999998</v>
      </c>
      <c r="H314" s="16">
        <f>H313+H312+H311+H310+H309+H308+H302+H298</f>
        <v>7784</v>
      </c>
      <c r="I314" s="16">
        <f>I313+I312+I311+I310+I309+I308+I302+I298</f>
        <v>20564.504000000001</v>
      </c>
      <c r="J314" s="16"/>
      <c r="K314" s="16"/>
      <c r="L314" s="17">
        <f t="shared" si="22"/>
        <v>0</v>
      </c>
      <c r="M314" s="17">
        <f t="shared" si="22"/>
        <v>0</v>
      </c>
    </row>
    <row r="315" spans="1:13" ht="24" customHeight="1" x14ac:dyDescent="0.25">
      <c r="A315" s="9">
        <v>2</v>
      </c>
      <c r="B315" s="12" t="s">
        <v>43</v>
      </c>
      <c r="C315" s="15">
        <v>2087365</v>
      </c>
      <c r="D315" s="15">
        <v>9522318.7770821303</v>
      </c>
      <c r="E315" s="15">
        <v>13231566</v>
      </c>
      <c r="F315" s="15">
        <v>49290327.646000013</v>
      </c>
      <c r="H315" s="16">
        <f>'[1]Bank wise'!$AU$63</f>
        <v>1037</v>
      </c>
      <c r="I315" s="16">
        <f>'[1]Bank wise'!$AV$63</f>
        <v>2804.51</v>
      </c>
      <c r="J315" s="16"/>
      <c r="K315" s="16"/>
      <c r="L315" s="17">
        <f t="shared" ref="L315:M324" si="23">J315/H315*100</f>
        <v>0</v>
      </c>
      <c r="M315" s="17">
        <f t="shared" si="23"/>
        <v>0</v>
      </c>
    </row>
    <row r="316" spans="1:13" ht="24" customHeight="1" x14ac:dyDescent="0.25">
      <c r="A316" s="9">
        <v>3</v>
      </c>
      <c r="B316" s="21" t="s">
        <v>44</v>
      </c>
      <c r="C316" s="15">
        <v>1377562</v>
      </c>
      <c r="D316" s="15">
        <v>1108172.55</v>
      </c>
      <c r="E316" s="15">
        <v>8530104</v>
      </c>
      <c r="F316" s="15">
        <v>7454404.3700000001</v>
      </c>
      <c r="J316" s="16"/>
      <c r="K316" s="16"/>
      <c r="L316" s="17" t="e">
        <f t="shared" si="23"/>
        <v>#DIV/0!</v>
      </c>
      <c r="M316" s="17" t="e">
        <f t="shared" si="23"/>
        <v>#DIV/0!</v>
      </c>
    </row>
    <row r="317" spans="1:13" ht="24" customHeight="1" x14ac:dyDescent="0.25">
      <c r="A317" s="9">
        <v>4</v>
      </c>
      <c r="B317" s="24" t="s">
        <v>45</v>
      </c>
      <c r="C317" s="15"/>
      <c r="D317" s="15"/>
      <c r="E317" s="15"/>
      <c r="F317" s="15"/>
      <c r="H317" s="16">
        <f>'[1]Bank wise'!$AW$63</f>
        <v>70</v>
      </c>
      <c r="I317" s="16">
        <f>'[1]Bank wise'!$AX$63</f>
        <v>100</v>
      </c>
      <c r="J317" s="16"/>
      <c r="K317" s="16"/>
      <c r="L317" s="17">
        <f t="shared" si="23"/>
        <v>0</v>
      </c>
      <c r="M317" s="17">
        <f t="shared" si="23"/>
        <v>0</v>
      </c>
    </row>
    <row r="318" spans="1:13" ht="24" customHeight="1" x14ac:dyDescent="0.25">
      <c r="A318" s="9" t="s">
        <v>46</v>
      </c>
      <c r="B318" s="25" t="s">
        <v>47</v>
      </c>
      <c r="C318" s="15">
        <v>222</v>
      </c>
      <c r="D318" s="15">
        <v>810529.84</v>
      </c>
      <c r="E318" s="15">
        <v>3604</v>
      </c>
      <c r="F318" s="15">
        <v>720339.70000000007</v>
      </c>
      <c r="H318" s="16">
        <f>'[1]Bank wise'!$AY$63</f>
        <v>0</v>
      </c>
      <c r="I318" s="16">
        <f>'[1]Bank wise'!$AZ$63</f>
        <v>0</v>
      </c>
      <c r="J318" s="16"/>
      <c r="K318" s="16"/>
      <c r="L318" s="17" t="e">
        <f t="shared" si="23"/>
        <v>#DIV/0!</v>
      </c>
      <c r="M318" s="17" t="e">
        <f t="shared" si="23"/>
        <v>#DIV/0!</v>
      </c>
    </row>
    <row r="319" spans="1:13" ht="24" customHeight="1" x14ac:dyDescent="0.25">
      <c r="A319" s="9" t="s">
        <v>48</v>
      </c>
      <c r="B319" s="25" t="s">
        <v>34</v>
      </c>
      <c r="C319" s="15">
        <v>1195</v>
      </c>
      <c r="D319" s="15">
        <v>9168.5174999999981</v>
      </c>
      <c r="E319" s="15">
        <v>18083</v>
      </c>
      <c r="F319" s="15">
        <v>270823.02999999997</v>
      </c>
      <c r="H319" s="16">
        <f>'[1]Bank wise'!$BA$63</f>
        <v>214</v>
      </c>
      <c r="I319" s="16">
        <f>'[1]Bank wise'!$BB$63</f>
        <v>1307.0900000000001</v>
      </c>
      <c r="J319" s="16"/>
      <c r="K319" s="16"/>
      <c r="L319" s="17">
        <f t="shared" si="23"/>
        <v>0</v>
      </c>
      <c r="M319" s="17">
        <f t="shared" si="23"/>
        <v>0</v>
      </c>
    </row>
    <row r="320" spans="1:13" ht="24" customHeight="1" x14ac:dyDescent="0.25">
      <c r="A320" s="9" t="s">
        <v>49</v>
      </c>
      <c r="B320" s="25" t="s">
        <v>36</v>
      </c>
      <c r="C320" s="15">
        <v>63061</v>
      </c>
      <c r="D320" s="15">
        <v>1124848.5699999998</v>
      </c>
      <c r="E320" s="15">
        <v>524751</v>
      </c>
      <c r="F320" s="15">
        <v>20229820.279999997</v>
      </c>
      <c r="H320" s="16">
        <f>'[1]Bank wise'!$BC$63</f>
        <v>3</v>
      </c>
      <c r="I320" s="16">
        <f>'[1]Bank wise'!$BD$63</f>
        <v>13.3</v>
      </c>
      <c r="J320" s="16"/>
      <c r="K320" s="16"/>
      <c r="L320" s="17">
        <f t="shared" si="23"/>
        <v>0</v>
      </c>
      <c r="M320" s="17">
        <f t="shared" si="23"/>
        <v>0</v>
      </c>
    </row>
    <row r="321" spans="1:13" ht="24" customHeight="1" x14ac:dyDescent="0.25">
      <c r="A321" s="9" t="s">
        <v>50</v>
      </c>
      <c r="B321" s="25" t="s">
        <v>51</v>
      </c>
      <c r="C321" s="15">
        <v>137955</v>
      </c>
      <c r="D321" s="15">
        <v>1570605.48</v>
      </c>
      <c r="E321" s="15">
        <v>8536745</v>
      </c>
      <c r="F321" s="15">
        <v>11322593.219999997</v>
      </c>
      <c r="H321" s="16">
        <f>'[1]Bank wise'!$BE$63</f>
        <v>791</v>
      </c>
      <c r="I321" s="16">
        <f>'[1]Bank wise'!$BF$63</f>
        <v>2405.91</v>
      </c>
      <c r="J321" s="16"/>
      <c r="K321" s="16"/>
      <c r="L321" s="17">
        <f t="shared" si="23"/>
        <v>0</v>
      </c>
      <c r="M321" s="17">
        <f t="shared" si="23"/>
        <v>0</v>
      </c>
    </row>
    <row r="322" spans="1:13" ht="24" customHeight="1" x14ac:dyDescent="0.25">
      <c r="A322" s="9" t="s">
        <v>52</v>
      </c>
      <c r="B322" s="25" t="s">
        <v>42</v>
      </c>
      <c r="C322" s="15">
        <v>3378426</v>
      </c>
      <c r="D322" s="15">
        <v>37559423.092606157</v>
      </c>
      <c r="E322" s="15">
        <v>14488143</v>
      </c>
      <c r="F322" s="15">
        <v>133676409.19000001</v>
      </c>
      <c r="H322" s="16">
        <f>H321+H320+H319+H318+H317</f>
        <v>1078</v>
      </c>
      <c r="I322" s="16">
        <f>I321+I320+I319+I318+I317</f>
        <v>3826.3</v>
      </c>
      <c r="J322" s="16"/>
      <c r="K322" s="16"/>
      <c r="L322" s="17">
        <f t="shared" si="23"/>
        <v>0</v>
      </c>
      <c r="M322" s="17">
        <f t="shared" si="23"/>
        <v>0</v>
      </c>
    </row>
    <row r="323" spans="1:13" ht="24" customHeight="1" x14ac:dyDescent="0.25">
      <c r="A323" s="9">
        <v>5</v>
      </c>
      <c r="B323" s="25" t="s">
        <v>53</v>
      </c>
      <c r="C323" s="15">
        <v>3580859</v>
      </c>
      <c r="D323" s="15">
        <v>41074575.500106156</v>
      </c>
      <c r="E323" s="15">
        <v>23571326</v>
      </c>
      <c r="F323" s="15">
        <v>166219985.42000002</v>
      </c>
      <c r="H323" s="16">
        <f>H322+H314</f>
        <v>8862</v>
      </c>
      <c r="I323" s="16">
        <f>I322+I314</f>
        <v>24390.804</v>
      </c>
      <c r="J323" s="16"/>
      <c r="K323" s="16"/>
      <c r="L323" s="17">
        <f t="shared" si="23"/>
        <v>0</v>
      </c>
      <c r="M323" s="17">
        <f t="shared" si="23"/>
        <v>0</v>
      </c>
    </row>
    <row r="324" spans="1:13" ht="24" customHeight="1" x14ac:dyDescent="0.25">
      <c r="A324" s="9"/>
      <c r="B324" s="25" t="s">
        <v>54</v>
      </c>
      <c r="C324" s="15">
        <v>5668224</v>
      </c>
      <c r="D324" s="15">
        <v>50596894.277188286</v>
      </c>
      <c r="E324" s="15">
        <v>36802892</v>
      </c>
      <c r="F324" s="15">
        <v>215510313.06600004</v>
      </c>
      <c r="J324" s="16">
        <f t="shared" ref="J324:K334" si="24">C361</f>
        <v>1712893</v>
      </c>
      <c r="K324" s="16">
        <f t="shared" si="24"/>
        <v>1349811.5900000003</v>
      </c>
      <c r="L324" s="17" t="e">
        <f t="shared" si="23"/>
        <v>#DIV/0!</v>
      </c>
      <c r="M324" s="17" t="e">
        <f t="shared" si="23"/>
        <v>#DIV/0!</v>
      </c>
    </row>
    <row r="325" spans="1:13" ht="24" customHeight="1" x14ac:dyDescent="0.25">
      <c r="J325" s="16">
        <f t="shared" si="24"/>
        <v>0</v>
      </c>
      <c r="K325" s="16">
        <f t="shared" si="24"/>
        <v>0</v>
      </c>
    </row>
    <row r="326" spans="1:13" ht="24" customHeight="1" x14ac:dyDescent="0.25">
      <c r="A326" s="1" t="s">
        <v>0</v>
      </c>
      <c r="B326" s="2"/>
      <c r="C326" s="1"/>
      <c r="D326" s="1"/>
      <c r="E326" s="1"/>
      <c r="F326" s="3" t="s">
        <v>1</v>
      </c>
      <c r="J326" s="16">
        <f t="shared" si="24"/>
        <v>0</v>
      </c>
      <c r="K326" s="16">
        <f t="shared" si="24"/>
        <v>0</v>
      </c>
    </row>
    <row r="327" spans="1:13" ht="24" customHeight="1" x14ac:dyDescent="0.25">
      <c r="J327" s="16">
        <f t="shared" si="24"/>
        <v>0</v>
      </c>
      <c r="K327" s="16">
        <f t="shared" si="24"/>
        <v>0</v>
      </c>
    </row>
    <row r="328" spans="1:13" ht="24" customHeight="1" x14ac:dyDescent="0.25">
      <c r="A328" s="49" t="str">
        <f>$A$3</f>
        <v>Statement showing Disbursements and Outstanding  for the quarter ended 30.06.2021</v>
      </c>
      <c r="B328" s="50"/>
      <c r="C328" s="50"/>
      <c r="D328" s="50"/>
      <c r="E328" s="50"/>
      <c r="F328" s="50"/>
      <c r="J328" s="16">
        <f t="shared" si="24"/>
        <v>0</v>
      </c>
      <c r="K328" s="16">
        <f t="shared" si="24"/>
        <v>0</v>
      </c>
    </row>
    <row r="329" spans="1:13" ht="24" customHeight="1" x14ac:dyDescent="0.25">
      <c r="J329" s="16">
        <f t="shared" si="24"/>
        <v>0</v>
      </c>
      <c r="K329" s="16">
        <f t="shared" si="24"/>
        <v>0</v>
      </c>
    </row>
    <row r="330" spans="1:13" ht="24" customHeight="1" x14ac:dyDescent="0.25">
      <c r="A330" s="7" t="s">
        <v>2</v>
      </c>
      <c r="B330" s="7"/>
      <c r="C330" s="7"/>
      <c r="F330" s="8" t="s">
        <v>3</v>
      </c>
      <c r="J330" s="16">
        <f t="shared" si="24"/>
        <v>0</v>
      </c>
      <c r="K330" s="16">
        <f t="shared" si="24"/>
        <v>0</v>
      </c>
    </row>
    <row r="331" spans="1:13" ht="24" customHeight="1" x14ac:dyDescent="0.25">
      <c r="J331" s="16">
        <f t="shared" si="24"/>
        <v>0</v>
      </c>
      <c r="K331" s="16">
        <f t="shared" si="24"/>
        <v>0</v>
      </c>
    </row>
    <row r="332" spans="1:13" ht="24" customHeight="1" x14ac:dyDescent="0.25">
      <c r="A332" s="53" t="s">
        <v>69</v>
      </c>
      <c r="B332" s="53"/>
      <c r="C332" s="53"/>
      <c r="D332" s="53"/>
      <c r="E332" s="53"/>
      <c r="F332" s="53"/>
      <c r="J332" s="16">
        <f t="shared" si="24"/>
        <v>0</v>
      </c>
      <c r="K332" s="16">
        <f t="shared" si="24"/>
        <v>0</v>
      </c>
    </row>
    <row r="333" spans="1:13" ht="31.5" customHeight="1" x14ac:dyDescent="0.25">
      <c r="A333" s="44" t="s">
        <v>4</v>
      </c>
      <c r="B333" s="44" t="s">
        <v>5</v>
      </c>
      <c r="C333" s="46" t="s">
        <v>6</v>
      </c>
      <c r="D333" s="46"/>
      <c r="E333" s="54" t="s">
        <v>7</v>
      </c>
      <c r="F333" s="54"/>
      <c r="J333" s="16">
        <f t="shared" si="24"/>
        <v>0</v>
      </c>
      <c r="K333" s="16">
        <f t="shared" si="24"/>
        <v>0</v>
      </c>
    </row>
    <row r="334" spans="1:13" ht="24" customHeight="1" x14ac:dyDescent="0.25">
      <c r="A334" s="45"/>
      <c r="B334" s="45"/>
      <c r="C334" s="9" t="s">
        <v>8</v>
      </c>
      <c r="D334" s="9" t="s">
        <v>9</v>
      </c>
      <c r="E334" s="9" t="s">
        <v>8</v>
      </c>
      <c r="F334" s="9" t="s">
        <v>9</v>
      </c>
      <c r="J334" s="16">
        <f t="shared" si="24"/>
        <v>0</v>
      </c>
      <c r="K334" s="16">
        <f t="shared" si="24"/>
        <v>0</v>
      </c>
    </row>
    <row r="335" spans="1:13" ht="24" customHeight="1" x14ac:dyDescent="0.25">
      <c r="A335" s="9">
        <v>1</v>
      </c>
      <c r="B335" s="12" t="s">
        <v>10</v>
      </c>
      <c r="C335" s="14"/>
      <c r="D335" s="14"/>
      <c r="E335" s="14"/>
      <c r="F335" s="14"/>
      <c r="H335" s="16">
        <f>H336+H337+H338</f>
        <v>6358683.5999999996</v>
      </c>
      <c r="I335" s="16">
        <f>I336+I337+I338</f>
        <v>9453990.5293109976</v>
      </c>
      <c r="J335" s="16">
        <f>C335</f>
        <v>0</v>
      </c>
      <c r="K335" s="16">
        <f>D335</f>
        <v>0</v>
      </c>
      <c r="L335" s="40">
        <f>J335/H335*100</f>
        <v>0</v>
      </c>
      <c r="M335" s="40">
        <f>K335/I335*100</f>
        <v>0</v>
      </c>
    </row>
    <row r="336" spans="1:13" ht="24" customHeight="1" x14ac:dyDescent="0.25">
      <c r="A336" s="9" t="s">
        <v>11</v>
      </c>
      <c r="B336" s="12" t="s">
        <v>12</v>
      </c>
      <c r="C336" s="15">
        <v>1618699</v>
      </c>
      <c r="D336" s="15">
        <v>1089002.4500000002</v>
      </c>
      <c r="E336" s="15">
        <v>2020209</v>
      </c>
      <c r="F336" s="15">
        <v>2498420.2599999993</v>
      </c>
      <c r="H336" s="16">
        <f t="shared" ref="H336:I338" si="25">H11-H373</f>
        <v>5854217.5999999996</v>
      </c>
      <c r="I336" s="16">
        <f t="shared" si="25"/>
        <v>7725502.7884098971</v>
      </c>
      <c r="J336" s="16">
        <f t="shared" ref="J336:K359" si="26">C336</f>
        <v>1618699</v>
      </c>
      <c r="K336" s="16">
        <f t="shared" si="26"/>
        <v>1089002.4500000002</v>
      </c>
      <c r="L336" s="40">
        <f t="shared" ref="L336:M360" si="27">J336/H336*100</f>
        <v>27.65013381122014</v>
      </c>
      <c r="M336" s="40">
        <f t="shared" si="27"/>
        <v>14.096201630187286</v>
      </c>
    </row>
    <row r="337" spans="1:13" ht="24" customHeight="1" x14ac:dyDescent="0.25">
      <c r="A337" s="18" t="s">
        <v>13</v>
      </c>
      <c r="B337" s="19" t="s">
        <v>14</v>
      </c>
      <c r="C337" s="27">
        <v>1611759</v>
      </c>
      <c r="D337" s="27">
        <v>1079940.1400000001</v>
      </c>
      <c r="E337" s="27">
        <v>2001775</v>
      </c>
      <c r="F337" s="27">
        <v>2432893.6399999997</v>
      </c>
      <c r="H337" s="16">
        <f t="shared" si="25"/>
        <v>360429</v>
      </c>
      <c r="I337" s="16">
        <f t="shared" si="25"/>
        <v>538594.94813474081</v>
      </c>
      <c r="J337" s="16">
        <f t="shared" si="26"/>
        <v>1611759</v>
      </c>
      <c r="K337" s="16">
        <f t="shared" si="26"/>
        <v>1079940.1400000001</v>
      </c>
      <c r="L337" s="40">
        <f t="shared" si="27"/>
        <v>447.17794628068219</v>
      </c>
      <c r="M337" s="40">
        <f t="shared" si="27"/>
        <v>200.51063303509312</v>
      </c>
    </row>
    <row r="338" spans="1:13" ht="24" customHeight="1" x14ac:dyDescent="0.25">
      <c r="A338" s="18" t="s">
        <v>15</v>
      </c>
      <c r="B338" s="19" t="s">
        <v>16</v>
      </c>
      <c r="C338" s="27">
        <v>534</v>
      </c>
      <c r="D338" s="27">
        <v>2638.8</v>
      </c>
      <c r="E338" s="27">
        <v>14847</v>
      </c>
      <c r="F338" s="27">
        <v>31434.78</v>
      </c>
      <c r="H338" s="16">
        <f t="shared" si="25"/>
        <v>144037</v>
      </c>
      <c r="I338" s="16">
        <f t="shared" si="25"/>
        <v>1189892.7927663594</v>
      </c>
      <c r="J338" s="16">
        <f t="shared" si="26"/>
        <v>534</v>
      </c>
      <c r="K338" s="16">
        <f t="shared" si="26"/>
        <v>2638.8</v>
      </c>
      <c r="L338" s="40">
        <f t="shared" si="27"/>
        <v>0.37073807424481209</v>
      </c>
      <c r="M338" s="40">
        <f t="shared" si="27"/>
        <v>0.22176787825272087</v>
      </c>
    </row>
    <row r="339" spans="1:13" ht="24" customHeight="1" x14ac:dyDescent="0.25">
      <c r="A339" s="18" t="s">
        <v>17</v>
      </c>
      <c r="B339" s="19" t="s">
        <v>18</v>
      </c>
      <c r="C339" s="27">
        <v>6406</v>
      </c>
      <c r="D339" s="27">
        <v>6423.51</v>
      </c>
      <c r="E339" s="27">
        <v>3587</v>
      </c>
      <c r="F339" s="27">
        <v>34091.839999999997</v>
      </c>
      <c r="H339" s="16">
        <f>H340+H341+H342+H343+H344</f>
        <v>1826738</v>
      </c>
      <c r="I339" s="16">
        <f>I340+I341+I342+I343+I344</f>
        <v>24674818.650000002</v>
      </c>
      <c r="J339" s="16">
        <f t="shared" si="26"/>
        <v>6406</v>
      </c>
      <c r="K339" s="16">
        <f t="shared" si="26"/>
        <v>6423.51</v>
      </c>
      <c r="L339" s="40">
        <f t="shared" si="27"/>
        <v>0.35067973622927862</v>
      </c>
      <c r="M339" s="40">
        <f t="shared" si="27"/>
        <v>2.6032653334212043E-2</v>
      </c>
    </row>
    <row r="340" spans="1:13" ht="24" customHeight="1" x14ac:dyDescent="0.25">
      <c r="A340" s="18" t="s">
        <v>19</v>
      </c>
      <c r="B340" s="21" t="s">
        <v>20</v>
      </c>
      <c r="C340" s="15">
        <v>2058</v>
      </c>
      <c r="D340" s="15">
        <v>9171.14</v>
      </c>
      <c r="E340" s="15">
        <v>6043</v>
      </c>
      <c r="F340" s="15">
        <v>31929.360000000001</v>
      </c>
      <c r="H340" s="16">
        <f t="shared" ref="H340:I350" si="28">H15-H377</f>
        <v>635479</v>
      </c>
      <c r="I340" s="16">
        <f t="shared" si="28"/>
        <v>6521105.21</v>
      </c>
      <c r="J340" s="16">
        <f t="shared" si="26"/>
        <v>2058</v>
      </c>
      <c r="K340" s="16">
        <f t="shared" si="26"/>
        <v>9171.14</v>
      </c>
      <c r="L340" s="40">
        <f t="shared" si="27"/>
        <v>0.32385019803958903</v>
      </c>
      <c r="M340" s="40">
        <f t="shared" si="27"/>
        <v>0.14063781682185128</v>
      </c>
    </row>
    <row r="341" spans="1:13" ht="24" customHeight="1" x14ac:dyDescent="0.25">
      <c r="A341" s="18" t="s">
        <v>21</v>
      </c>
      <c r="B341" s="19" t="s">
        <v>22</v>
      </c>
      <c r="C341" s="27">
        <v>2014</v>
      </c>
      <c r="D341" s="27">
        <v>5443.75</v>
      </c>
      <c r="E341" s="27">
        <v>5107</v>
      </c>
      <c r="F341" s="27">
        <v>7881.34</v>
      </c>
      <c r="H341" s="16">
        <f t="shared" si="28"/>
        <v>634156</v>
      </c>
      <c r="I341" s="16">
        <f t="shared" si="28"/>
        <v>11001853.240000002</v>
      </c>
      <c r="J341" s="16">
        <f t="shared" si="26"/>
        <v>2014</v>
      </c>
      <c r="K341" s="16">
        <f t="shared" si="26"/>
        <v>5443.75</v>
      </c>
      <c r="L341" s="40">
        <f t="shared" si="27"/>
        <v>0.31758747059083253</v>
      </c>
      <c r="M341" s="40">
        <f t="shared" si="27"/>
        <v>4.9480300102603431E-2</v>
      </c>
    </row>
    <row r="342" spans="1:13" ht="24" customHeight="1" x14ac:dyDescent="0.25">
      <c r="A342" s="18" t="s">
        <v>23</v>
      </c>
      <c r="B342" s="19" t="s">
        <v>24</v>
      </c>
      <c r="C342" s="27">
        <v>9</v>
      </c>
      <c r="D342" s="27">
        <v>86</v>
      </c>
      <c r="E342" s="27">
        <v>450</v>
      </c>
      <c r="F342" s="27">
        <v>4267.08</v>
      </c>
      <c r="H342" s="16">
        <f t="shared" si="28"/>
        <v>204479</v>
      </c>
      <c r="I342" s="16">
        <f t="shared" si="28"/>
        <v>4318743.3500000006</v>
      </c>
      <c r="J342" s="16">
        <f t="shared" si="26"/>
        <v>9</v>
      </c>
      <c r="K342" s="16">
        <f t="shared" si="26"/>
        <v>86</v>
      </c>
      <c r="L342" s="40">
        <f t="shared" si="27"/>
        <v>4.4014299756943258E-3</v>
      </c>
      <c r="M342" s="40">
        <f t="shared" si="27"/>
        <v>1.9913199982119797E-3</v>
      </c>
    </row>
    <row r="343" spans="1:13" ht="24" customHeight="1" x14ac:dyDescent="0.25">
      <c r="A343" s="18" t="s">
        <v>25</v>
      </c>
      <c r="B343" s="19" t="s">
        <v>26</v>
      </c>
      <c r="C343" s="27">
        <v>0</v>
      </c>
      <c r="D343" s="27">
        <v>0</v>
      </c>
      <c r="E343" s="27">
        <v>4</v>
      </c>
      <c r="F343" s="27">
        <v>6705.83</v>
      </c>
      <c r="H343" s="16">
        <f t="shared" si="28"/>
        <v>125821</v>
      </c>
      <c r="I343" s="16">
        <f t="shared" si="28"/>
        <v>698090.80999999994</v>
      </c>
      <c r="J343" s="16">
        <f t="shared" si="26"/>
        <v>0</v>
      </c>
      <c r="K343" s="16">
        <f t="shared" si="26"/>
        <v>0</v>
      </c>
      <c r="L343" s="40">
        <f t="shared" si="27"/>
        <v>0</v>
      </c>
      <c r="M343" s="40">
        <f t="shared" si="27"/>
        <v>0</v>
      </c>
    </row>
    <row r="344" spans="1:13" ht="24" customHeight="1" x14ac:dyDescent="0.25">
      <c r="A344" s="18" t="s">
        <v>27</v>
      </c>
      <c r="B344" s="19" t="s">
        <v>28</v>
      </c>
      <c r="C344" s="27">
        <v>30</v>
      </c>
      <c r="D344" s="27">
        <v>40</v>
      </c>
      <c r="E344" s="27">
        <v>411</v>
      </c>
      <c r="F344" s="27">
        <v>1469.96</v>
      </c>
      <c r="H344" s="16">
        <f t="shared" si="28"/>
        <v>226803</v>
      </c>
      <c r="I344" s="16">
        <f t="shared" si="28"/>
        <v>2135026.04</v>
      </c>
      <c r="J344" s="16">
        <f t="shared" si="26"/>
        <v>30</v>
      </c>
      <c r="K344" s="16">
        <f t="shared" si="26"/>
        <v>40</v>
      </c>
      <c r="L344" s="40">
        <f t="shared" si="27"/>
        <v>1.3227338262721393E-2</v>
      </c>
      <c r="M344" s="40">
        <f t="shared" si="27"/>
        <v>1.8735134490443965E-3</v>
      </c>
    </row>
    <row r="345" spans="1:13" ht="24" customHeight="1" x14ac:dyDescent="0.25">
      <c r="A345" s="18" t="s">
        <v>29</v>
      </c>
      <c r="B345" s="19" t="s">
        <v>30</v>
      </c>
      <c r="C345" s="27">
        <v>5</v>
      </c>
      <c r="D345" s="27">
        <v>3601.39</v>
      </c>
      <c r="E345" s="27">
        <v>71</v>
      </c>
      <c r="F345" s="27">
        <v>11605.15</v>
      </c>
      <c r="H345" s="16">
        <f t="shared" si="28"/>
        <v>94805</v>
      </c>
      <c r="I345" s="16">
        <f t="shared" si="28"/>
        <v>1461669.42</v>
      </c>
      <c r="J345" s="16">
        <f t="shared" si="26"/>
        <v>5</v>
      </c>
      <c r="K345" s="16">
        <f t="shared" si="26"/>
        <v>3601.39</v>
      </c>
      <c r="L345" s="40">
        <f t="shared" si="27"/>
        <v>5.2739834396919993E-3</v>
      </c>
      <c r="M345" s="40">
        <f t="shared" si="27"/>
        <v>0.24638881752072228</v>
      </c>
    </row>
    <row r="346" spans="1:13" ht="24" customHeight="1" x14ac:dyDescent="0.25">
      <c r="A346" s="9" t="s">
        <v>31</v>
      </c>
      <c r="B346" s="12" t="s">
        <v>32</v>
      </c>
      <c r="C346" s="15">
        <v>0</v>
      </c>
      <c r="D346" s="15">
        <v>0</v>
      </c>
      <c r="E346" s="15">
        <v>0</v>
      </c>
      <c r="F346" s="15">
        <v>0</v>
      </c>
      <c r="H346" s="16">
        <f t="shared" si="28"/>
        <v>219009</v>
      </c>
      <c r="I346" s="16">
        <f t="shared" si="28"/>
        <v>465059.67000000004</v>
      </c>
      <c r="J346" s="16">
        <f t="shared" si="26"/>
        <v>0</v>
      </c>
      <c r="K346" s="16">
        <f t="shared" si="26"/>
        <v>0</v>
      </c>
      <c r="L346" s="40">
        <f t="shared" si="27"/>
        <v>0</v>
      </c>
      <c r="M346" s="40">
        <f t="shared" si="27"/>
        <v>0</v>
      </c>
    </row>
    <row r="347" spans="1:13" ht="24" customHeight="1" x14ac:dyDescent="0.25">
      <c r="A347" s="9" t="s">
        <v>33</v>
      </c>
      <c r="B347" s="12" t="s">
        <v>34</v>
      </c>
      <c r="C347" s="15">
        <v>8</v>
      </c>
      <c r="D347" s="15">
        <v>21.84</v>
      </c>
      <c r="E347" s="15">
        <v>621</v>
      </c>
      <c r="F347" s="15">
        <v>675.46999999999991</v>
      </c>
      <c r="H347" s="16">
        <f t="shared" si="28"/>
        <v>416700</v>
      </c>
      <c r="I347" s="16">
        <f t="shared" si="28"/>
        <v>5218290.7700000005</v>
      </c>
      <c r="J347" s="16">
        <f t="shared" si="26"/>
        <v>8</v>
      </c>
      <c r="K347" s="16">
        <f t="shared" si="26"/>
        <v>21.84</v>
      </c>
      <c r="L347" s="40">
        <f t="shared" si="27"/>
        <v>1.919846412287017E-3</v>
      </c>
      <c r="M347" s="40">
        <f t="shared" si="27"/>
        <v>4.1852784681065212E-4</v>
      </c>
    </row>
    <row r="348" spans="1:13" ht="24" customHeight="1" x14ac:dyDescent="0.25">
      <c r="A348" s="9" t="s">
        <v>35</v>
      </c>
      <c r="B348" s="12" t="s">
        <v>36</v>
      </c>
      <c r="C348" s="15">
        <v>1238</v>
      </c>
      <c r="D348" s="15">
        <v>3437.3100000000004</v>
      </c>
      <c r="E348" s="15">
        <v>11411</v>
      </c>
      <c r="F348" s="15">
        <v>31801.65</v>
      </c>
      <c r="H348" s="16">
        <f t="shared" si="28"/>
        <v>105387</v>
      </c>
      <c r="I348" s="16">
        <f t="shared" si="28"/>
        <v>180043.34000000003</v>
      </c>
      <c r="J348" s="16">
        <f t="shared" si="26"/>
        <v>1238</v>
      </c>
      <c r="K348" s="16">
        <f t="shared" si="26"/>
        <v>3437.3100000000004</v>
      </c>
      <c r="L348" s="40">
        <f t="shared" si="27"/>
        <v>1.1747179443384859</v>
      </c>
      <c r="M348" s="40">
        <f t="shared" si="27"/>
        <v>1.9091569840906084</v>
      </c>
    </row>
    <row r="349" spans="1:13" ht="24" customHeight="1" x14ac:dyDescent="0.25">
      <c r="A349" s="9" t="s">
        <v>37</v>
      </c>
      <c r="B349" s="12" t="s">
        <v>38</v>
      </c>
      <c r="C349" s="15">
        <v>0</v>
      </c>
      <c r="D349" s="15">
        <v>0</v>
      </c>
      <c r="E349" s="15">
        <v>3</v>
      </c>
      <c r="F349" s="15">
        <v>32.31</v>
      </c>
      <c r="H349" s="16">
        <f t="shared" si="28"/>
        <v>119531</v>
      </c>
      <c r="I349" s="16">
        <f t="shared" si="28"/>
        <v>527909.64000000013</v>
      </c>
      <c r="J349" s="16">
        <f t="shared" si="26"/>
        <v>0</v>
      </c>
      <c r="K349" s="16">
        <f t="shared" si="26"/>
        <v>0</v>
      </c>
      <c r="L349" s="40">
        <f t="shared" si="27"/>
        <v>0</v>
      </c>
      <c r="M349" s="40">
        <f t="shared" si="27"/>
        <v>0</v>
      </c>
    </row>
    <row r="350" spans="1:13" ht="24" customHeight="1" x14ac:dyDescent="0.25">
      <c r="A350" s="9" t="s">
        <v>39</v>
      </c>
      <c r="B350" s="12" t="s">
        <v>40</v>
      </c>
      <c r="C350" s="15">
        <v>7</v>
      </c>
      <c r="D350" s="15">
        <v>6.79</v>
      </c>
      <c r="E350" s="15">
        <v>108</v>
      </c>
      <c r="F350" s="15">
        <v>166.07</v>
      </c>
      <c r="H350" s="16">
        <f t="shared" si="28"/>
        <v>719270</v>
      </c>
      <c r="I350" s="16">
        <f t="shared" si="28"/>
        <v>1036558.7400000001</v>
      </c>
      <c r="J350" s="16">
        <f t="shared" si="26"/>
        <v>7</v>
      </c>
      <c r="K350" s="16">
        <f t="shared" si="26"/>
        <v>6.79</v>
      </c>
      <c r="L350" s="40">
        <f t="shared" si="27"/>
        <v>9.7320894796112728E-4</v>
      </c>
      <c r="M350" s="40">
        <f t="shared" si="27"/>
        <v>6.5505211986346273E-4</v>
      </c>
    </row>
    <row r="351" spans="1:13" ht="24" customHeight="1" x14ac:dyDescent="0.25">
      <c r="A351" s="9" t="s">
        <v>41</v>
      </c>
      <c r="B351" s="12" t="s">
        <v>42</v>
      </c>
      <c r="C351" s="15">
        <v>6543</v>
      </c>
      <c r="D351" s="15">
        <v>57820.81</v>
      </c>
      <c r="E351" s="15">
        <v>324641</v>
      </c>
      <c r="F351" s="15">
        <v>391760.38</v>
      </c>
      <c r="H351" s="16">
        <f>H335+H339+H345+H346+H347+H348+H349+H350</f>
        <v>9860123.5999999996</v>
      </c>
      <c r="I351" s="16">
        <f>I335+I339+I345+I346+I347+I348+I349+I350</f>
        <v>43018340.759311013</v>
      </c>
      <c r="J351" s="16">
        <f t="shared" si="26"/>
        <v>6543</v>
      </c>
      <c r="K351" s="16">
        <f t="shared" si="26"/>
        <v>57820.81</v>
      </c>
      <c r="L351" s="40">
        <f t="shared" si="27"/>
        <v>6.6358194536222659E-2</v>
      </c>
      <c r="M351" s="40">
        <f t="shared" si="27"/>
        <v>0.13440967033923804</v>
      </c>
    </row>
    <row r="352" spans="1:13" ht="24" customHeight="1" x14ac:dyDescent="0.25">
      <c r="A352" s="9">
        <v>2</v>
      </c>
      <c r="B352" s="12" t="s">
        <v>43</v>
      </c>
      <c r="C352" s="15">
        <v>1628553</v>
      </c>
      <c r="D352" s="15">
        <v>1159460.3400000003</v>
      </c>
      <c r="E352" s="15">
        <v>2363036</v>
      </c>
      <c r="F352" s="15">
        <v>2954785.4999999991</v>
      </c>
      <c r="H352" s="16">
        <f>H27-H389</f>
        <v>1586147</v>
      </c>
      <c r="I352" s="16">
        <f>I27-I389</f>
        <v>5497563.2499999991</v>
      </c>
      <c r="J352" s="16">
        <f t="shared" si="26"/>
        <v>1628553</v>
      </c>
      <c r="K352" s="16">
        <f t="shared" si="26"/>
        <v>1159460.3400000003</v>
      </c>
      <c r="L352" s="40">
        <f t="shared" si="27"/>
        <v>102.67352269367215</v>
      </c>
      <c r="M352" s="40">
        <f t="shared" si="27"/>
        <v>21.090441114979448</v>
      </c>
    </row>
    <row r="353" spans="1:13" ht="24" customHeight="1" x14ac:dyDescent="0.25">
      <c r="A353" s="9">
        <v>3</v>
      </c>
      <c r="B353" s="21" t="s">
        <v>44</v>
      </c>
      <c r="C353" s="15">
        <v>82868</v>
      </c>
      <c r="D353" s="15">
        <v>83533.600000000006</v>
      </c>
      <c r="E353" s="15">
        <v>120437</v>
      </c>
      <c r="F353" s="15">
        <v>200355.43</v>
      </c>
      <c r="J353" s="16">
        <f t="shared" si="26"/>
        <v>82868</v>
      </c>
      <c r="K353" s="16">
        <f t="shared" si="26"/>
        <v>83533.600000000006</v>
      </c>
      <c r="L353" s="40" t="e">
        <f t="shared" si="27"/>
        <v>#DIV/0!</v>
      </c>
      <c r="M353" s="40" t="e">
        <f t="shared" si="27"/>
        <v>#DIV/0!</v>
      </c>
    </row>
    <row r="354" spans="1:13" ht="24" customHeight="1" x14ac:dyDescent="0.25">
      <c r="A354" s="9">
        <v>4</v>
      </c>
      <c r="B354" s="24" t="s">
        <v>45</v>
      </c>
      <c r="C354" s="15"/>
      <c r="D354" s="15"/>
      <c r="E354" s="15"/>
      <c r="F354" s="15"/>
      <c r="H354" s="16">
        <f t="shared" ref="H354:I358" si="29">H29-H391</f>
        <v>45052</v>
      </c>
      <c r="I354" s="16">
        <f t="shared" si="29"/>
        <v>124443.01000000001</v>
      </c>
      <c r="J354" s="16">
        <f t="shared" si="26"/>
        <v>0</v>
      </c>
      <c r="K354" s="16">
        <f t="shared" si="26"/>
        <v>0</v>
      </c>
      <c r="L354" s="40">
        <f t="shared" si="27"/>
        <v>0</v>
      </c>
      <c r="M354" s="40">
        <f t="shared" si="27"/>
        <v>0</v>
      </c>
    </row>
    <row r="355" spans="1:13" ht="24" customHeight="1" x14ac:dyDescent="0.25">
      <c r="A355" s="9" t="s">
        <v>46</v>
      </c>
      <c r="B355" s="25" t="s">
        <v>47</v>
      </c>
      <c r="C355" s="15">
        <v>8096</v>
      </c>
      <c r="D355" s="15">
        <v>3356.76</v>
      </c>
      <c r="E355" s="15">
        <v>8096</v>
      </c>
      <c r="F355" s="15">
        <v>19198.96</v>
      </c>
      <c r="H355" s="16">
        <f t="shared" si="29"/>
        <v>18332</v>
      </c>
      <c r="I355" s="16">
        <f t="shared" si="29"/>
        <v>231201.26</v>
      </c>
      <c r="J355" s="16">
        <f t="shared" si="26"/>
        <v>8096</v>
      </c>
      <c r="K355" s="16">
        <f t="shared" si="26"/>
        <v>3356.76</v>
      </c>
      <c r="L355" s="40">
        <f t="shared" si="27"/>
        <v>44.163211869954175</v>
      </c>
      <c r="M355" s="40">
        <f t="shared" si="27"/>
        <v>1.4518779006654203</v>
      </c>
    </row>
    <row r="356" spans="1:13" ht="24" customHeight="1" x14ac:dyDescent="0.25">
      <c r="A356" s="9" t="s">
        <v>48</v>
      </c>
      <c r="B356" s="25" t="s">
        <v>34</v>
      </c>
      <c r="C356" s="15">
        <v>131</v>
      </c>
      <c r="D356" s="15">
        <v>174.32999999999998</v>
      </c>
      <c r="E356" s="15">
        <v>1189</v>
      </c>
      <c r="F356" s="15">
        <v>3498.93</v>
      </c>
      <c r="H356" s="16">
        <f t="shared" si="29"/>
        <v>440815</v>
      </c>
      <c r="I356" s="16">
        <f t="shared" si="29"/>
        <v>14177752.450000003</v>
      </c>
      <c r="J356" s="16">
        <f t="shared" si="26"/>
        <v>131</v>
      </c>
      <c r="K356" s="16">
        <f t="shared" si="26"/>
        <v>174.32999999999998</v>
      </c>
      <c r="L356" s="40">
        <f t="shared" si="27"/>
        <v>2.9717682020802376E-2</v>
      </c>
      <c r="M356" s="40">
        <f t="shared" si="27"/>
        <v>1.2296025100931986E-3</v>
      </c>
    </row>
    <row r="357" spans="1:13" ht="24" customHeight="1" x14ac:dyDescent="0.25">
      <c r="A357" s="9" t="s">
        <v>49</v>
      </c>
      <c r="B357" s="25" t="s">
        <v>36</v>
      </c>
      <c r="C357" s="15">
        <v>1557</v>
      </c>
      <c r="D357" s="15">
        <v>2868.03</v>
      </c>
      <c r="E357" s="15">
        <v>8492</v>
      </c>
      <c r="F357" s="15">
        <v>40777.379999999997</v>
      </c>
      <c r="H357" s="16">
        <f t="shared" si="29"/>
        <v>3938033</v>
      </c>
      <c r="I357" s="16">
        <f t="shared" si="29"/>
        <v>7555019.3199999994</v>
      </c>
      <c r="J357" s="16">
        <f t="shared" si="26"/>
        <v>1557</v>
      </c>
      <c r="K357" s="16">
        <f t="shared" si="26"/>
        <v>2868.03</v>
      </c>
      <c r="L357" s="40">
        <f t="shared" si="27"/>
        <v>3.9537505145335251E-2</v>
      </c>
      <c r="M357" s="40">
        <f t="shared" si="27"/>
        <v>3.7961914834653269E-2</v>
      </c>
    </row>
    <row r="358" spans="1:13" ht="24" customHeight="1" x14ac:dyDescent="0.25">
      <c r="A358" s="9" t="s">
        <v>50</v>
      </c>
      <c r="B358" s="25" t="s">
        <v>51</v>
      </c>
      <c r="C358" s="15">
        <v>65332</v>
      </c>
      <c r="D358" s="15">
        <v>64226.09</v>
      </c>
      <c r="E358" s="15">
        <v>247119</v>
      </c>
      <c r="F358" s="15">
        <v>426690.37</v>
      </c>
      <c r="H358" s="16">
        <f t="shared" si="29"/>
        <v>14153215</v>
      </c>
      <c r="I358" s="16">
        <f t="shared" si="29"/>
        <v>112250306.59000002</v>
      </c>
      <c r="J358" s="16">
        <f t="shared" si="26"/>
        <v>65332</v>
      </c>
      <c r="K358" s="16">
        <f t="shared" si="26"/>
        <v>64226.09</v>
      </c>
      <c r="L358" s="40">
        <f t="shared" si="27"/>
        <v>0.46160536669583552</v>
      </c>
      <c r="M358" s="40">
        <f t="shared" si="27"/>
        <v>5.7216850404328133E-2</v>
      </c>
    </row>
    <row r="359" spans="1:13" ht="24" customHeight="1" x14ac:dyDescent="0.25">
      <c r="A359" s="9" t="s">
        <v>52</v>
      </c>
      <c r="B359" s="25" t="s">
        <v>42</v>
      </c>
      <c r="C359" s="15">
        <v>9224</v>
      </c>
      <c r="D359" s="15">
        <v>119726.04</v>
      </c>
      <c r="E359" s="15">
        <v>48814</v>
      </c>
      <c r="F359" s="15">
        <v>451273.11999999994</v>
      </c>
      <c r="H359" s="16">
        <f>H358+H357+H356+H355+H354</f>
        <v>18595447</v>
      </c>
      <c r="I359" s="16">
        <f>I358+I357+I356+I355+I354</f>
        <v>134338722.63000003</v>
      </c>
      <c r="J359" s="16">
        <f t="shared" si="26"/>
        <v>9224</v>
      </c>
      <c r="K359" s="16">
        <f t="shared" si="26"/>
        <v>119726.04</v>
      </c>
      <c r="L359" s="40">
        <f t="shared" si="27"/>
        <v>4.9603540049346494E-2</v>
      </c>
      <c r="M359" s="40">
        <f t="shared" si="27"/>
        <v>8.9122508876128922E-2</v>
      </c>
    </row>
    <row r="360" spans="1:13" ht="24" customHeight="1" x14ac:dyDescent="0.25">
      <c r="A360" s="9">
        <v>5</v>
      </c>
      <c r="B360" s="25" t="s">
        <v>53</v>
      </c>
      <c r="C360" s="15">
        <v>84340</v>
      </c>
      <c r="D360" s="15">
        <v>190351.25</v>
      </c>
      <c r="E360" s="15">
        <v>313710</v>
      </c>
      <c r="F360" s="15">
        <v>941438.76</v>
      </c>
      <c r="H360" s="16">
        <f>H359+H351</f>
        <v>28455570.600000001</v>
      </c>
      <c r="I360" s="16">
        <f>I359+I351</f>
        <v>177357063.38931105</v>
      </c>
      <c r="J360" s="16">
        <f>C360</f>
        <v>84340</v>
      </c>
      <c r="K360" s="16">
        <f>D360</f>
        <v>190351.25</v>
      </c>
      <c r="L360" s="40">
        <f t="shared" si="27"/>
        <v>0.29639187765927277</v>
      </c>
      <c r="M360" s="40">
        <f t="shared" si="27"/>
        <v>0.10732656842776306</v>
      </c>
    </row>
    <row r="361" spans="1:13" ht="24" customHeight="1" x14ac:dyDescent="0.25">
      <c r="A361" s="9"/>
      <c r="B361" s="25" t="s">
        <v>54</v>
      </c>
      <c r="C361" s="15">
        <v>1712893</v>
      </c>
      <c r="D361" s="15">
        <v>1349811.5900000003</v>
      </c>
      <c r="E361" s="15">
        <v>2676746</v>
      </c>
      <c r="F361" s="15">
        <v>3896224.2599999988</v>
      </c>
    </row>
    <row r="372" spans="8:13" ht="24" customHeight="1" x14ac:dyDescent="0.25">
      <c r="H372" s="16">
        <f>H373+H374+H375</f>
        <v>3023978</v>
      </c>
      <c r="I372" s="16">
        <f>I373+I374+I375</f>
        <v>2438027.575900489</v>
      </c>
      <c r="J372" s="16">
        <f>C372</f>
        <v>0</v>
      </c>
      <c r="K372" s="16">
        <f>D372</f>
        <v>0</v>
      </c>
      <c r="L372" s="40">
        <f>J372/H372*100</f>
        <v>0</v>
      </c>
      <c r="M372" s="40">
        <f>K372/I372*100</f>
        <v>0</v>
      </c>
    </row>
    <row r="373" spans="8:13" ht="24" customHeight="1" x14ac:dyDescent="0.25">
      <c r="H373" s="16">
        <f>'[1]Bank wise'!$E$58</f>
        <v>2948563</v>
      </c>
      <c r="I373" s="16">
        <f>'[1]Bank wise'!$F$58</f>
        <v>2337305.8072971376</v>
      </c>
      <c r="J373" s="16">
        <f t="shared" ref="J373:K397" si="30">C373</f>
        <v>0</v>
      </c>
      <c r="K373" s="16">
        <f t="shared" si="30"/>
        <v>0</v>
      </c>
      <c r="L373" s="40">
        <f t="shared" ref="L373:M397" si="31">J373/H373*100</f>
        <v>0</v>
      </c>
      <c r="M373" s="40">
        <f t="shared" si="31"/>
        <v>0</v>
      </c>
    </row>
    <row r="374" spans="8:13" ht="24" customHeight="1" x14ac:dyDescent="0.25">
      <c r="H374" s="16">
        <f>'[1]Bank wise'!$Q$58</f>
        <v>48049</v>
      </c>
      <c r="I374" s="16">
        <f>'[1]Bank wise'!$R$58</f>
        <v>63422.885200078126</v>
      </c>
      <c r="J374" s="16">
        <f t="shared" si="30"/>
        <v>0</v>
      </c>
      <c r="K374" s="16">
        <f t="shared" si="30"/>
        <v>0</v>
      </c>
      <c r="L374" s="40">
        <f t="shared" si="31"/>
        <v>0</v>
      </c>
      <c r="M374" s="40">
        <f t="shared" si="31"/>
        <v>0</v>
      </c>
    </row>
    <row r="375" spans="8:13" ht="24" customHeight="1" x14ac:dyDescent="0.25">
      <c r="H375" s="16">
        <f>'[1]Bank wise'!$S$58</f>
        <v>27366</v>
      </c>
      <c r="I375" s="16">
        <f>'[1]Bank wise'!$T$58</f>
        <v>37298.883403273445</v>
      </c>
      <c r="J375" s="16">
        <f t="shared" si="30"/>
        <v>0</v>
      </c>
      <c r="K375" s="16">
        <f t="shared" si="30"/>
        <v>0</v>
      </c>
      <c r="L375" s="40">
        <f t="shared" si="31"/>
        <v>0</v>
      </c>
      <c r="M375" s="40">
        <f t="shared" si="31"/>
        <v>0</v>
      </c>
    </row>
    <row r="376" spans="8:13" ht="24" customHeight="1" x14ac:dyDescent="0.25">
      <c r="H376" s="16">
        <f>H377+H378+H379+H380+H381</f>
        <v>167657</v>
      </c>
      <c r="I376" s="16">
        <f>I377+I378+I379+I380+I381</f>
        <v>238956.24</v>
      </c>
      <c r="J376" s="16">
        <f t="shared" si="30"/>
        <v>0</v>
      </c>
      <c r="K376" s="16">
        <f t="shared" si="30"/>
        <v>0</v>
      </c>
      <c r="L376" s="40">
        <f t="shared" si="31"/>
        <v>0</v>
      </c>
      <c r="M376" s="40">
        <f t="shared" si="31"/>
        <v>0</v>
      </c>
    </row>
    <row r="377" spans="8:13" ht="24" customHeight="1" x14ac:dyDescent="0.25">
      <c r="H377" s="16">
        <f>'[1]Bank wise'!$W$58</f>
        <v>55038</v>
      </c>
      <c r="I377" s="16">
        <f>'[1]Bank wise'!$X$58</f>
        <v>31764.16</v>
      </c>
      <c r="J377" s="16">
        <f t="shared" si="30"/>
        <v>0</v>
      </c>
      <c r="K377" s="16">
        <f t="shared" si="30"/>
        <v>0</v>
      </c>
      <c r="L377" s="40">
        <f t="shared" si="31"/>
        <v>0</v>
      </c>
      <c r="M377" s="40">
        <f t="shared" si="31"/>
        <v>0</v>
      </c>
    </row>
    <row r="378" spans="8:13" ht="24" customHeight="1" x14ac:dyDescent="0.25">
      <c r="H378" s="16">
        <f>'[1]Bank wise'!$Y$58</f>
        <v>56422</v>
      </c>
      <c r="I378" s="16">
        <f>'[1]Bank wise'!$Z$58</f>
        <v>85825.7</v>
      </c>
      <c r="J378" s="16">
        <f t="shared" si="30"/>
        <v>0</v>
      </c>
      <c r="K378" s="16">
        <f t="shared" si="30"/>
        <v>0</v>
      </c>
      <c r="L378" s="40">
        <f t="shared" si="31"/>
        <v>0</v>
      </c>
      <c r="M378" s="40">
        <f t="shared" si="31"/>
        <v>0</v>
      </c>
    </row>
    <row r="379" spans="8:13" ht="24" customHeight="1" x14ac:dyDescent="0.25">
      <c r="H379" s="16">
        <f>'[1]Bank wise'!$AA$58</f>
        <v>1291</v>
      </c>
      <c r="I379" s="16">
        <f>'[1]Bank wise'!$AB$58</f>
        <v>5909.82</v>
      </c>
      <c r="J379" s="16">
        <f t="shared" si="30"/>
        <v>0</v>
      </c>
      <c r="K379" s="16">
        <f t="shared" si="30"/>
        <v>0</v>
      </c>
      <c r="L379" s="40">
        <f t="shared" si="31"/>
        <v>0</v>
      </c>
      <c r="M379" s="40">
        <f t="shared" si="31"/>
        <v>0</v>
      </c>
    </row>
    <row r="380" spans="8:13" ht="24" customHeight="1" x14ac:dyDescent="0.25">
      <c r="H380" s="16">
        <f>'[1]Bank wise'!$AC$58</f>
        <v>7226</v>
      </c>
      <c r="I380" s="16">
        <f>'[1]Bank wise'!$AD$58</f>
        <v>21583.72</v>
      </c>
      <c r="J380" s="16">
        <f t="shared" si="30"/>
        <v>0</v>
      </c>
      <c r="K380" s="16">
        <f t="shared" si="30"/>
        <v>0</v>
      </c>
      <c r="L380" s="40">
        <f t="shared" si="31"/>
        <v>0</v>
      </c>
      <c r="M380" s="40">
        <f t="shared" si="31"/>
        <v>0</v>
      </c>
    </row>
    <row r="381" spans="8:13" ht="24" customHeight="1" x14ac:dyDescent="0.25">
      <c r="H381" s="16">
        <f>'[1]Bank wise'!$AE$58</f>
        <v>47680</v>
      </c>
      <c r="I381" s="16">
        <f>'[1]Bank wise'!$AF$58</f>
        <v>93872.84</v>
      </c>
      <c r="J381" s="16">
        <f t="shared" si="30"/>
        <v>0</v>
      </c>
      <c r="K381" s="16">
        <f t="shared" si="30"/>
        <v>0</v>
      </c>
      <c r="L381" s="40">
        <f t="shared" si="31"/>
        <v>0</v>
      </c>
      <c r="M381" s="40">
        <f t="shared" si="31"/>
        <v>0</v>
      </c>
    </row>
    <row r="382" spans="8:13" ht="24" customHeight="1" x14ac:dyDescent="0.25">
      <c r="H382" s="16">
        <f>'[1]Bank wise'!$AG$58</f>
        <v>9732</v>
      </c>
      <c r="I382" s="16">
        <f>'[1]Bank wise'!$AH$58</f>
        <v>9464.77</v>
      </c>
      <c r="J382" s="16">
        <f t="shared" si="30"/>
        <v>0</v>
      </c>
      <c r="K382" s="16">
        <f t="shared" si="30"/>
        <v>0</v>
      </c>
      <c r="L382" s="40">
        <f t="shared" si="31"/>
        <v>0</v>
      </c>
      <c r="M382" s="40">
        <f t="shared" si="31"/>
        <v>0</v>
      </c>
    </row>
    <row r="383" spans="8:13" ht="24" customHeight="1" x14ac:dyDescent="0.25">
      <c r="H383" s="16">
        <f>'[1]Bank wise'!$AI$58</f>
        <v>42279</v>
      </c>
      <c r="I383" s="16">
        <f>'[1]Bank wise'!$AJ$58</f>
        <v>69429.62999999999</v>
      </c>
      <c r="J383" s="16">
        <f t="shared" si="30"/>
        <v>0</v>
      </c>
      <c r="K383" s="16">
        <f t="shared" si="30"/>
        <v>0</v>
      </c>
      <c r="L383" s="40">
        <f t="shared" si="31"/>
        <v>0</v>
      </c>
      <c r="M383" s="40">
        <f t="shared" si="31"/>
        <v>0</v>
      </c>
    </row>
    <row r="384" spans="8:13" ht="24" customHeight="1" x14ac:dyDescent="0.25">
      <c r="H384" s="16">
        <f>'[1]Bank wise'!$AK$58</f>
        <v>45605</v>
      </c>
      <c r="I384" s="16">
        <f>'[1]Bank wise'!$AL$58</f>
        <v>204121.01</v>
      </c>
      <c r="J384" s="16">
        <f t="shared" si="30"/>
        <v>0</v>
      </c>
      <c r="K384" s="16">
        <f t="shared" si="30"/>
        <v>0</v>
      </c>
      <c r="L384" s="40">
        <f t="shared" si="31"/>
        <v>0</v>
      </c>
      <c r="M384" s="40">
        <f t="shared" si="31"/>
        <v>0</v>
      </c>
    </row>
    <row r="385" spans="8:13" ht="24" customHeight="1" x14ac:dyDescent="0.25">
      <c r="H385" s="16">
        <f>'[1]Bank wise'!$AM$58</f>
        <v>7517</v>
      </c>
      <c r="I385" s="16">
        <f>'[1]Bank wise'!$AN$58</f>
        <v>9398.2199999999993</v>
      </c>
      <c r="J385" s="16">
        <f t="shared" si="30"/>
        <v>0</v>
      </c>
      <c r="K385" s="16">
        <f t="shared" si="30"/>
        <v>0</v>
      </c>
      <c r="L385" s="40">
        <f t="shared" si="31"/>
        <v>0</v>
      </c>
      <c r="M385" s="40">
        <f t="shared" si="31"/>
        <v>0</v>
      </c>
    </row>
    <row r="386" spans="8:13" ht="24" customHeight="1" x14ac:dyDescent="0.25">
      <c r="H386" s="16">
        <f>'[1]Bank wise'!$AO$58</f>
        <v>12532</v>
      </c>
      <c r="I386" s="16">
        <f>'[1]Bank wise'!$AP$58</f>
        <v>28133.3</v>
      </c>
      <c r="J386" s="16">
        <f t="shared" si="30"/>
        <v>0</v>
      </c>
      <c r="K386" s="16">
        <f t="shared" si="30"/>
        <v>0</v>
      </c>
      <c r="L386" s="40">
        <f t="shared" si="31"/>
        <v>0</v>
      </c>
      <c r="M386" s="40">
        <f t="shared" si="31"/>
        <v>0</v>
      </c>
    </row>
    <row r="387" spans="8:13" ht="24" customHeight="1" x14ac:dyDescent="0.25">
      <c r="H387" s="16">
        <f>'[1]Bank wise'!$AQ$58</f>
        <v>25550</v>
      </c>
      <c r="I387" s="16">
        <f>'[1]Bank wise'!$AR$58</f>
        <v>92112.08</v>
      </c>
      <c r="J387" s="16">
        <f t="shared" si="30"/>
        <v>0</v>
      </c>
      <c r="K387" s="16">
        <f t="shared" si="30"/>
        <v>0</v>
      </c>
      <c r="L387" s="40">
        <f t="shared" si="31"/>
        <v>0</v>
      </c>
      <c r="M387" s="40">
        <f t="shared" si="31"/>
        <v>0</v>
      </c>
    </row>
    <row r="388" spans="8:13" ht="24" customHeight="1" x14ac:dyDescent="0.25">
      <c r="H388" s="16">
        <f>H387+H386+H385+H384+H383+H382+H376+H372</f>
        <v>3334850</v>
      </c>
      <c r="I388" s="16">
        <f>I387+I386+I385+I384+I383+I382+I376+I372</f>
        <v>3089642.825900489</v>
      </c>
      <c r="J388" s="16">
        <f t="shared" si="30"/>
        <v>0</v>
      </c>
      <c r="K388" s="16">
        <f t="shared" si="30"/>
        <v>0</v>
      </c>
      <c r="L388" s="40">
        <f t="shared" si="31"/>
        <v>0</v>
      </c>
      <c r="M388" s="40">
        <f t="shared" si="31"/>
        <v>0</v>
      </c>
    </row>
    <row r="389" spans="8:13" ht="24" customHeight="1" x14ac:dyDescent="0.25">
      <c r="H389" s="16">
        <f>'[1]Bank wise'!$AU$58</f>
        <v>435774</v>
      </c>
      <c r="I389" s="16">
        <f>'[1]Bank wise'!$AV$58</f>
        <v>403724.18</v>
      </c>
      <c r="J389" s="16">
        <f t="shared" si="30"/>
        <v>0</v>
      </c>
      <c r="K389" s="16">
        <f t="shared" si="30"/>
        <v>0</v>
      </c>
      <c r="L389" s="40">
        <f t="shared" si="31"/>
        <v>0</v>
      </c>
      <c r="M389" s="40">
        <f t="shared" si="31"/>
        <v>0</v>
      </c>
    </row>
    <row r="390" spans="8:13" ht="24" customHeight="1" x14ac:dyDescent="0.25">
      <c r="J390" s="16">
        <f t="shared" si="30"/>
        <v>0</v>
      </c>
      <c r="K390" s="16">
        <f t="shared" si="30"/>
        <v>0</v>
      </c>
      <c r="L390" s="40" t="e">
        <f t="shared" si="31"/>
        <v>#DIV/0!</v>
      </c>
      <c r="M390" s="40" t="e">
        <f t="shared" si="31"/>
        <v>#DIV/0!</v>
      </c>
    </row>
    <row r="391" spans="8:13" ht="24" customHeight="1" x14ac:dyDescent="0.25">
      <c r="H391" s="16">
        <f>'[1]Bank wise'!$AW$58</f>
        <v>0</v>
      </c>
      <c r="I391" s="16">
        <f>'[1]Bank wise'!$AX$58</f>
        <v>0</v>
      </c>
      <c r="J391" s="16">
        <f t="shared" si="30"/>
        <v>0</v>
      </c>
      <c r="K391" s="16">
        <f t="shared" si="30"/>
        <v>0</v>
      </c>
      <c r="L391" s="40" t="e">
        <f t="shared" si="31"/>
        <v>#DIV/0!</v>
      </c>
      <c r="M391" s="40" t="e">
        <f t="shared" si="31"/>
        <v>#DIV/0!</v>
      </c>
    </row>
    <row r="392" spans="8:13" ht="24" customHeight="1" x14ac:dyDescent="0.25">
      <c r="H392" s="16">
        <f>'[1]Bank wise'!$AY$58</f>
        <v>0</v>
      </c>
      <c r="I392" s="16">
        <f>'[1]Bank wise'!$AZ$58</f>
        <v>0</v>
      </c>
      <c r="J392" s="16">
        <f t="shared" si="30"/>
        <v>0</v>
      </c>
      <c r="K392" s="16">
        <f t="shared" si="30"/>
        <v>0</v>
      </c>
      <c r="L392" s="40" t="e">
        <f t="shared" si="31"/>
        <v>#DIV/0!</v>
      </c>
      <c r="M392" s="40" t="e">
        <f t="shared" si="31"/>
        <v>#DIV/0!</v>
      </c>
    </row>
    <row r="393" spans="8:13" ht="24" customHeight="1" x14ac:dyDescent="0.25">
      <c r="H393" s="16">
        <f>'[1]Bank wise'!$BA$58</f>
        <v>35161</v>
      </c>
      <c r="I393" s="16">
        <f>'[1]Bank wise'!$BB$58</f>
        <v>117322.33</v>
      </c>
      <c r="J393" s="16">
        <f t="shared" si="30"/>
        <v>0</v>
      </c>
      <c r="K393" s="16">
        <f t="shared" si="30"/>
        <v>0</v>
      </c>
      <c r="L393" s="40">
        <f t="shared" si="31"/>
        <v>0</v>
      </c>
      <c r="M393" s="40">
        <f t="shared" si="31"/>
        <v>0</v>
      </c>
    </row>
    <row r="394" spans="8:13" ht="24" customHeight="1" x14ac:dyDescent="0.25">
      <c r="H394" s="16">
        <f>'[1]Bank wise'!$BC$58</f>
        <v>916</v>
      </c>
      <c r="I394" s="16">
        <f>'[1]Bank wise'!$BD$58</f>
        <v>3663.69</v>
      </c>
      <c r="J394" s="16">
        <f t="shared" si="30"/>
        <v>0</v>
      </c>
      <c r="K394" s="16">
        <f t="shared" si="30"/>
        <v>0</v>
      </c>
      <c r="L394" s="40">
        <f t="shared" si="31"/>
        <v>0</v>
      </c>
      <c r="M394" s="40">
        <f t="shared" si="31"/>
        <v>0</v>
      </c>
    </row>
    <row r="395" spans="8:13" ht="24" customHeight="1" x14ac:dyDescent="0.25">
      <c r="H395" s="16">
        <f>'[1]Bank wise'!$BE$58</f>
        <v>165883</v>
      </c>
      <c r="I395" s="16">
        <f>'[1]Bank wise'!$BF$58</f>
        <v>549988.61</v>
      </c>
      <c r="J395" s="16">
        <f t="shared" si="30"/>
        <v>0</v>
      </c>
      <c r="K395" s="16">
        <f t="shared" si="30"/>
        <v>0</v>
      </c>
      <c r="L395" s="40">
        <f t="shared" si="31"/>
        <v>0</v>
      </c>
      <c r="M395" s="40">
        <f t="shared" si="31"/>
        <v>0</v>
      </c>
    </row>
    <row r="396" spans="8:13" ht="24" customHeight="1" x14ac:dyDescent="0.25">
      <c r="H396" s="16">
        <f>H395+H394+H393+H392+H391</f>
        <v>201960</v>
      </c>
      <c r="I396" s="16">
        <f>I395+I394+I393+I392+I391</f>
        <v>670974.62999999989</v>
      </c>
      <c r="J396" s="16">
        <f t="shared" si="30"/>
        <v>0</v>
      </c>
      <c r="K396" s="16">
        <f t="shared" si="30"/>
        <v>0</v>
      </c>
      <c r="L396" s="40">
        <f t="shared" si="31"/>
        <v>0</v>
      </c>
      <c r="M396" s="40">
        <f t="shared" si="31"/>
        <v>0</v>
      </c>
    </row>
    <row r="397" spans="8:13" ht="24" customHeight="1" x14ac:dyDescent="0.25">
      <c r="H397" s="16">
        <f>H396+H388</f>
        <v>3536810</v>
      </c>
      <c r="I397" s="16">
        <f>I396+I388</f>
        <v>3760617.4559004889</v>
      </c>
      <c r="J397" s="16">
        <f t="shared" si="30"/>
        <v>0</v>
      </c>
      <c r="K397" s="16">
        <f t="shared" si="30"/>
        <v>0</v>
      </c>
      <c r="L397" s="40">
        <f t="shared" si="31"/>
        <v>0</v>
      </c>
      <c r="M397" s="40">
        <f t="shared" si="31"/>
        <v>0</v>
      </c>
    </row>
  </sheetData>
  <mergeCells count="61">
    <mergeCell ref="A39:F39"/>
    <mergeCell ref="A3:F3"/>
    <mergeCell ref="A7:A8"/>
    <mergeCell ref="B7:B8"/>
    <mergeCell ref="C7:D7"/>
    <mergeCell ref="E7:F7"/>
    <mergeCell ref="E155:F155"/>
    <mergeCell ref="A113:F113"/>
    <mergeCell ref="A43:F43"/>
    <mergeCell ref="A44:A45"/>
    <mergeCell ref="B44:B45"/>
    <mergeCell ref="C44:D44"/>
    <mergeCell ref="E44:F44"/>
    <mergeCell ref="A76:F76"/>
    <mergeCell ref="A80:F80"/>
    <mergeCell ref="A81:A82"/>
    <mergeCell ref="B81:B82"/>
    <mergeCell ref="C81:D81"/>
    <mergeCell ref="E81:F81"/>
    <mergeCell ref="A328:F328"/>
    <mergeCell ref="A191:F191"/>
    <mergeCell ref="A192:A193"/>
    <mergeCell ref="B192:B193"/>
    <mergeCell ref="C192:D192"/>
    <mergeCell ref="E192:F192"/>
    <mergeCell ref="A295:F295"/>
    <mergeCell ref="A296:A297"/>
    <mergeCell ref="B296:B297"/>
    <mergeCell ref="C296:D296"/>
    <mergeCell ref="E296:F296"/>
    <mergeCell ref="A224:F224"/>
    <mergeCell ref="A228:F228"/>
    <mergeCell ref="A229:A230"/>
    <mergeCell ref="B229:B230"/>
    <mergeCell ref="A260:F260"/>
    <mergeCell ref="A332:F332"/>
    <mergeCell ref="A333:A334"/>
    <mergeCell ref="B333:B334"/>
    <mergeCell ref="C333:D333"/>
    <mergeCell ref="E333:F333"/>
    <mergeCell ref="H7:I7"/>
    <mergeCell ref="J7:K7"/>
    <mergeCell ref="L7:M7"/>
    <mergeCell ref="C229:D229"/>
    <mergeCell ref="E229:F229"/>
    <mergeCell ref="A187:F187"/>
    <mergeCell ref="A117:F117"/>
    <mergeCell ref="A118:A119"/>
    <mergeCell ref="B118:B119"/>
    <mergeCell ref="C118:D118"/>
    <mergeCell ref="E118:F118"/>
    <mergeCell ref="A150:F150"/>
    <mergeCell ref="A154:F154"/>
    <mergeCell ref="A155:A156"/>
    <mergeCell ref="B155:B156"/>
    <mergeCell ref="C155:D155"/>
    <mergeCell ref="A264:F264"/>
    <mergeCell ref="A265:A266"/>
    <mergeCell ref="B265:B266"/>
    <mergeCell ref="C265:D265"/>
    <mergeCell ref="E265:F265"/>
  </mergeCells>
  <conditionalFormatting sqref="K84:K109 K121:K334">
    <cfRule type="cellIs" dxfId="0" priority="1" operator="lessThan">
      <formula>0</formula>
    </cfRule>
  </conditionalFormatting>
  <printOptions horizontalCentered="1"/>
  <pageMargins left="0.5" right="0.5" top="0.5" bottom="0.5" header="0.25" footer="0.25"/>
  <pageSetup paperSize="9" scale="77" orientation="portrait" r:id="rId1"/>
  <headerFooter alignWithMargins="0"/>
  <rowBreaks count="9" manualBreakCount="9">
    <brk id="36" max="5" man="1"/>
    <brk id="73" max="5" man="1"/>
    <brk id="110" max="5" man="1"/>
    <brk id="147" max="5" man="1"/>
    <brk id="184" max="5" man="1"/>
    <brk id="221" max="5" man="1"/>
    <brk id="257" max="5" man="1"/>
    <brk id="294" max="5" man="1"/>
    <brk id="32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5"/>
  <sheetViews>
    <sheetView tabSelected="1" zoomScale="85" zoomScaleNormal="85" workbookViewId="0">
      <pane xSplit="2" ySplit="8" topLeftCell="C156" activePane="bottomRight" state="frozen"/>
      <selection activeCell="C9" sqref="C9"/>
      <selection pane="topRight" activeCell="C9" sqref="C9"/>
      <selection pane="bottomLeft" activeCell="C9" sqref="C9"/>
      <selection pane="bottomRight" activeCell="E366" sqref="E366"/>
    </sheetView>
  </sheetViews>
  <sheetFormatPr defaultRowHeight="24" customHeight="1" x14ac:dyDescent="0.25"/>
  <cols>
    <col min="1" max="1" width="5.42578125" style="4" customWidth="1"/>
    <col min="2" max="2" width="53.28515625" style="4" customWidth="1"/>
    <col min="3" max="3" width="14.42578125" style="4" customWidth="1"/>
    <col min="4" max="4" width="15.28515625" style="4" customWidth="1"/>
    <col min="5" max="6" width="12.7109375" style="4" customWidth="1"/>
    <col min="7" max="7" width="9.140625" style="4"/>
    <col min="8" max="8" width="12.85546875" style="6" customWidth="1"/>
    <col min="9" max="9" width="14.5703125" style="6" customWidth="1"/>
    <col min="10" max="10" width="13.140625" style="6" customWidth="1"/>
    <col min="11" max="11" width="12.7109375" style="6" bestFit="1" customWidth="1"/>
    <col min="12" max="12" width="13.42578125" style="4" customWidth="1"/>
    <col min="13" max="13" width="16.7109375" style="4" customWidth="1"/>
    <col min="14" max="14" width="9.140625" style="4"/>
    <col min="15" max="16" width="9.85546875" style="4" bestFit="1" customWidth="1"/>
    <col min="17" max="16384" width="9.140625" style="4"/>
  </cols>
  <sheetData>
    <row r="1" spans="1:16" ht="24" customHeight="1" x14ac:dyDescent="0.25">
      <c r="A1" s="1" t="s">
        <v>0</v>
      </c>
      <c r="B1" s="2"/>
      <c r="C1" s="1"/>
      <c r="D1" s="1"/>
      <c r="E1" s="1"/>
      <c r="F1" s="3" t="s">
        <v>60</v>
      </c>
    </row>
    <row r="3" spans="1:16" ht="24" customHeight="1" x14ac:dyDescent="0.25">
      <c r="A3" s="54" t="s">
        <v>65</v>
      </c>
      <c r="B3" s="54"/>
      <c r="C3" s="54"/>
      <c r="D3" s="54"/>
      <c r="E3" s="54"/>
      <c r="F3" s="54"/>
    </row>
    <row r="5" spans="1:16" ht="24" customHeight="1" x14ac:dyDescent="0.25">
      <c r="A5" s="7" t="s">
        <v>2</v>
      </c>
      <c r="B5" s="7"/>
      <c r="C5" s="7"/>
      <c r="F5" s="8" t="s">
        <v>3</v>
      </c>
    </row>
    <row r="7" spans="1:16" s="32" customFormat="1" ht="41.25" customHeight="1" x14ac:dyDescent="0.25">
      <c r="A7" s="44" t="s">
        <v>4</v>
      </c>
      <c r="B7" s="44" t="s">
        <v>5</v>
      </c>
      <c r="C7" s="54" t="s">
        <v>61</v>
      </c>
      <c r="D7" s="54"/>
      <c r="E7" s="46" t="s">
        <v>66</v>
      </c>
      <c r="F7" s="46"/>
      <c r="H7" s="48" t="s">
        <v>61</v>
      </c>
      <c r="I7" s="48"/>
      <c r="J7" s="48" t="s">
        <v>67</v>
      </c>
      <c r="K7" s="48"/>
      <c r="L7" s="46" t="s">
        <v>66</v>
      </c>
      <c r="M7" s="46"/>
    </row>
    <row r="8" spans="1:16" ht="24" customHeight="1" x14ac:dyDescent="0.25">
      <c r="A8" s="45"/>
      <c r="B8" s="45"/>
      <c r="C8" s="9" t="s">
        <v>8</v>
      </c>
      <c r="D8" s="9" t="s">
        <v>9</v>
      </c>
      <c r="E8" s="9" t="s">
        <v>8</v>
      </c>
      <c r="F8" s="9" t="s">
        <v>9</v>
      </c>
      <c r="H8" s="11" t="s">
        <v>8</v>
      </c>
      <c r="I8" s="11" t="s">
        <v>9</v>
      </c>
      <c r="J8" s="11" t="s">
        <v>8</v>
      </c>
      <c r="K8" s="11" t="s">
        <v>9</v>
      </c>
      <c r="L8" s="9" t="s">
        <v>8</v>
      </c>
      <c r="M8" s="9" t="s">
        <v>9</v>
      </c>
    </row>
    <row r="9" spans="1:16" ht="24" customHeight="1" x14ac:dyDescent="0.25">
      <c r="A9" s="9">
        <v>1</v>
      </c>
      <c r="B9" s="12" t="s">
        <v>10</v>
      </c>
      <c r="C9" s="13"/>
      <c r="D9" s="14"/>
      <c r="E9" s="13"/>
      <c r="F9" s="14"/>
    </row>
    <row r="10" spans="1:16" ht="24" customHeight="1" x14ac:dyDescent="0.25">
      <c r="A10" s="9" t="s">
        <v>11</v>
      </c>
      <c r="B10" s="12" t="s">
        <v>12</v>
      </c>
      <c r="C10" s="15">
        <f>C11+C12+C13</f>
        <v>9382661</v>
      </c>
      <c r="D10" s="15">
        <f>D11+D12+D13</f>
        <v>11892018.105211485</v>
      </c>
      <c r="E10" s="37">
        <f>L10</f>
        <v>32.747380221092904</v>
      </c>
      <c r="F10" s="37">
        <f>M10</f>
        <v>29.734360297100437</v>
      </c>
      <c r="H10" s="6">
        <v>9382662</v>
      </c>
      <c r="I10" s="17">
        <v>11892018.105211485</v>
      </c>
      <c r="J10" s="6">
        <v>3072576</v>
      </c>
      <c r="K10" s="17">
        <v>3536015.51</v>
      </c>
      <c r="L10" s="23">
        <f>J10/H10*100</f>
        <v>32.747380221092904</v>
      </c>
      <c r="M10" s="23">
        <f>K10/I10*100</f>
        <v>29.734360297100437</v>
      </c>
      <c r="O10" s="23">
        <f>H10-C10</f>
        <v>1</v>
      </c>
      <c r="P10" s="23">
        <f>I10-D10</f>
        <v>0</v>
      </c>
    </row>
    <row r="11" spans="1:16" ht="24" customHeight="1" x14ac:dyDescent="0.25">
      <c r="A11" s="18" t="s">
        <v>13</v>
      </c>
      <c r="B11" s="19" t="s">
        <v>14</v>
      </c>
      <c r="C11" s="20">
        <f>C304+C341</f>
        <v>8802780</v>
      </c>
      <c r="D11" s="20">
        <f>D304+D341</f>
        <v>10062808.595707033</v>
      </c>
      <c r="E11" s="37">
        <f t="shared" ref="E11:E27" si="0">L11</f>
        <v>3.4265311250930832</v>
      </c>
      <c r="F11" s="37">
        <f t="shared" ref="F11:F27" si="1">M11</f>
        <v>26.950496516022131</v>
      </c>
      <c r="H11" s="6">
        <v>88027801</v>
      </c>
      <c r="I11" s="17">
        <v>10062808.595707035</v>
      </c>
      <c r="J11" s="6">
        <v>3016300</v>
      </c>
      <c r="K11" s="17">
        <v>2711976.88</v>
      </c>
      <c r="L11" s="23">
        <f t="shared" ref="L11:L35" si="2">J11/H11*100</f>
        <v>3.4265311250930832</v>
      </c>
      <c r="M11" s="23">
        <f t="shared" ref="M11:M35" si="3">K11/I11*100</f>
        <v>26.950496516022131</v>
      </c>
      <c r="O11" s="23">
        <f t="shared" ref="O11:O14" si="4">H11-C11</f>
        <v>79225021</v>
      </c>
      <c r="P11" s="23">
        <f t="shared" ref="P11:P14" si="5">I11-D11</f>
        <v>0</v>
      </c>
    </row>
    <row r="12" spans="1:16" ht="24" customHeight="1" x14ac:dyDescent="0.25">
      <c r="A12" s="18" t="s">
        <v>15</v>
      </c>
      <c r="B12" s="19" t="s">
        <v>16</v>
      </c>
      <c r="C12" s="20">
        <f t="shared" ref="C12:D13" si="6">C305+C342</f>
        <v>408478</v>
      </c>
      <c r="D12" s="20">
        <f t="shared" si="6"/>
        <v>602017.83333481895</v>
      </c>
      <c r="E12" s="37">
        <f t="shared" si="0"/>
        <v>0.31409280303957615</v>
      </c>
      <c r="F12" s="37">
        <f t="shared" si="1"/>
        <v>6.8330168513665548</v>
      </c>
      <c r="H12" s="6">
        <v>408478</v>
      </c>
      <c r="I12" s="17">
        <v>602017.83333481895</v>
      </c>
      <c r="J12" s="6">
        <v>1283</v>
      </c>
      <c r="K12" s="17">
        <v>41135.980000000003</v>
      </c>
      <c r="L12" s="23">
        <f t="shared" si="2"/>
        <v>0.31409280303957615</v>
      </c>
      <c r="M12" s="23">
        <f t="shared" si="3"/>
        <v>6.8330168513665548</v>
      </c>
      <c r="O12" s="23">
        <f t="shared" si="4"/>
        <v>0</v>
      </c>
      <c r="P12" s="23">
        <f t="shared" si="5"/>
        <v>0</v>
      </c>
    </row>
    <row r="13" spans="1:16" ht="24" customHeight="1" x14ac:dyDescent="0.25">
      <c r="A13" s="18" t="s">
        <v>17</v>
      </c>
      <c r="B13" s="19" t="s">
        <v>18</v>
      </c>
      <c r="C13" s="20">
        <f t="shared" si="6"/>
        <v>171403</v>
      </c>
      <c r="D13" s="20">
        <f t="shared" si="6"/>
        <v>1227191.6761696329</v>
      </c>
      <c r="E13" s="37">
        <f t="shared" si="0"/>
        <v>32.084035868683749</v>
      </c>
      <c r="F13" s="37">
        <f t="shared" si="1"/>
        <v>63.796280988772011</v>
      </c>
      <c r="H13" s="6">
        <v>171403</v>
      </c>
      <c r="I13" s="17">
        <v>1227191.6761696329</v>
      </c>
      <c r="J13" s="6">
        <v>54993</v>
      </c>
      <c r="K13" s="17">
        <v>782902.65000000014</v>
      </c>
      <c r="L13" s="23">
        <f t="shared" si="2"/>
        <v>32.084035868683749</v>
      </c>
      <c r="M13" s="23">
        <f t="shared" si="3"/>
        <v>63.796280988772011</v>
      </c>
      <c r="O13" s="23">
        <f t="shared" si="4"/>
        <v>0</v>
      </c>
      <c r="P13" s="23">
        <f t="shared" si="5"/>
        <v>0</v>
      </c>
    </row>
    <row r="14" spans="1:16" ht="24" customHeight="1" x14ac:dyDescent="0.25">
      <c r="A14" s="18" t="s">
        <v>19</v>
      </c>
      <c r="B14" s="21" t="s">
        <v>20</v>
      </c>
      <c r="C14" s="15">
        <f>C15+C16+C17+C18+C19</f>
        <v>1994395</v>
      </c>
      <c r="D14" s="15">
        <f>D15+D16+D17+D18+D19</f>
        <v>24913774.890000004</v>
      </c>
      <c r="E14" s="37">
        <f t="shared" si="0"/>
        <v>15.995026060534649</v>
      </c>
      <c r="F14" s="37">
        <f t="shared" si="1"/>
        <v>24.594638435246491</v>
      </c>
      <c r="H14" s="6">
        <v>1994395</v>
      </c>
      <c r="I14" s="17">
        <v>24913774.890000004</v>
      </c>
      <c r="J14" s="6">
        <v>319004</v>
      </c>
      <c r="K14" s="17">
        <v>6127452.8547667302</v>
      </c>
      <c r="L14" s="23">
        <f t="shared" si="2"/>
        <v>15.995026060534649</v>
      </c>
      <c r="M14" s="23">
        <f t="shared" si="3"/>
        <v>24.594638435246491</v>
      </c>
      <c r="O14" s="23">
        <f t="shared" si="4"/>
        <v>0</v>
      </c>
      <c r="P14" s="23">
        <f t="shared" si="5"/>
        <v>0</v>
      </c>
    </row>
    <row r="15" spans="1:16" ht="24" customHeight="1" x14ac:dyDescent="0.25">
      <c r="A15" s="18" t="s">
        <v>21</v>
      </c>
      <c r="B15" s="19" t="s">
        <v>22</v>
      </c>
      <c r="C15" s="20">
        <f t="shared" ref="C15:D25" si="7">C308+C345</f>
        <v>690517</v>
      </c>
      <c r="D15" s="20">
        <f t="shared" si="7"/>
        <v>6552869.3700000001</v>
      </c>
      <c r="E15" s="37">
        <f t="shared" si="0"/>
        <v>37.769960768525614</v>
      </c>
      <c r="F15" s="37">
        <f t="shared" si="1"/>
        <v>27.506591936402351</v>
      </c>
      <c r="H15" s="6">
        <v>690517</v>
      </c>
      <c r="I15" s="17">
        <v>6552869.3700000001</v>
      </c>
      <c r="J15" s="6">
        <v>260808</v>
      </c>
      <c r="K15" s="17">
        <v>1802471.0377313995</v>
      </c>
      <c r="L15" s="23">
        <f t="shared" si="2"/>
        <v>37.769960768525614</v>
      </c>
      <c r="M15" s="23">
        <f t="shared" si="3"/>
        <v>27.506591936402351</v>
      </c>
      <c r="O15" s="23">
        <f t="shared" ref="O15:O78" si="8">H15-C15</f>
        <v>0</v>
      </c>
      <c r="P15" s="23">
        <f t="shared" ref="P15:P78" si="9">I15-D15</f>
        <v>0</v>
      </c>
    </row>
    <row r="16" spans="1:16" ht="24" customHeight="1" x14ac:dyDescent="0.25">
      <c r="A16" s="18" t="s">
        <v>23</v>
      </c>
      <c r="B16" s="19" t="s">
        <v>24</v>
      </c>
      <c r="C16" s="20">
        <f t="shared" si="7"/>
        <v>690578</v>
      </c>
      <c r="D16" s="20">
        <f t="shared" si="7"/>
        <v>11087678.940000001</v>
      </c>
      <c r="E16" s="37">
        <f t="shared" si="0"/>
        <v>6.3287564909394742</v>
      </c>
      <c r="F16" s="37">
        <f t="shared" si="1"/>
        <v>22.800313461398332</v>
      </c>
      <c r="H16" s="6">
        <v>690578</v>
      </c>
      <c r="I16" s="17">
        <v>11087678.940000001</v>
      </c>
      <c r="J16" s="6">
        <v>43705</v>
      </c>
      <c r="K16" s="17">
        <v>2528025.553913448</v>
      </c>
      <c r="L16" s="23">
        <f t="shared" si="2"/>
        <v>6.3287564909394742</v>
      </c>
      <c r="M16" s="23">
        <f t="shared" si="3"/>
        <v>22.800313461398332</v>
      </c>
      <c r="O16" s="23">
        <f t="shared" si="8"/>
        <v>0</v>
      </c>
      <c r="P16" s="23">
        <f t="shared" si="9"/>
        <v>0</v>
      </c>
    </row>
    <row r="17" spans="1:16" ht="24" customHeight="1" x14ac:dyDescent="0.25">
      <c r="A17" s="18" t="s">
        <v>25</v>
      </c>
      <c r="B17" s="19" t="s">
        <v>26</v>
      </c>
      <c r="C17" s="20">
        <f t="shared" si="7"/>
        <v>205770</v>
      </c>
      <c r="D17" s="20">
        <f t="shared" si="7"/>
        <v>4324653.1700000009</v>
      </c>
      <c r="E17" s="37">
        <f t="shared" si="0"/>
        <v>6.0951547844680949</v>
      </c>
      <c r="F17" s="37">
        <f t="shared" si="1"/>
        <v>38.025530568082125</v>
      </c>
      <c r="H17" s="6">
        <v>205770</v>
      </c>
      <c r="I17" s="17">
        <v>4324653.1700000009</v>
      </c>
      <c r="J17" s="6">
        <v>12542</v>
      </c>
      <c r="K17" s="17">
        <v>1644472.313121883</v>
      </c>
      <c r="L17" s="23">
        <f t="shared" si="2"/>
        <v>6.0951547844680949</v>
      </c>
      <c r="M17" s="23">
        <f t="shared" si="3"/>
        <v>38.025530568082125</v>
      </c>
      <c r="O17" s="23">
        <f t="shared" si="8"/>
        <v>0</v>
      </c>
      <c r="P17" s="23">
        <f t="shared" si="9"/>
        <v>0</v>
      </c>
    </row>
    <row r="18" spans="1:16" ht="24" customHeight="1" x14ac:dyDescent="0.25">
      <c r="A18" s="18" t="s">
        <v>27</v>
      </c>
      <c r="B18" s="19" t="s">
        <v>28</v>
      </c>
      <c r="C18" s="20">
        <f t="shared" si="7"/>
        <v>133047</v>
      </c>
      <c r="D18" s="20">
        <f t="shared" si="7"/>
        <v>719674.52999999991</v>
      </c>
      <c r="E18" s="37">
        <f t="shared" si="0"/>
        <v>0.67194299758731879</v>
      </c>
      <c r="F18" s="37">
        <f t="shared" si="1"/>
        <v>1.7462782794327878</v>
      </c>
      <c r="H18" s="6">
        <v>133047</v>
      </c>
      <c r="I18" s="17">
        <v>719674.52999999991</v>
      </c>
      <c r="J18" s="6">
        <v>894</v>
      </c>
      <c r="K18" s="17">
        <v>12567.52</v>
      </c>
      <c r="L18" s="23">
        <f t="shared" si="2"/>
        <v>0.67194299758731879</v>
      </c>
      <c r="M18" s="23">
        <f t="shared" si="3"/>
        <v>1.7462782794327878</v>
      </c>
      <c r="O18" s="23">
        <f t="shared" si="8"/>
        <v>0</v>
      </c>
      <c r="P18" s="23">
        <f t="shared" si="9"/>
        <v>0</v>
      </c>
    </row>
    <row r="19" spans="1:16" ht="24" customHeight="1" x14ac:dyDescent="0.25">
      <c r="A19" s="18" t="s">
        <v>29</v>
      </c>
      <c r="B19" s="19" t="s">
        <v>30</v>
      </c>
      <c r="C19" s="20">
        <f t="shared" si="7"/>
        <v>274483</v>
      </c>
      <c r="D19" s="20">
        <f t="shared" si="7"/>
        <v>2228898.88</v>
      </c>
      <c r="E19" s="37">
        <f t="shared" si="0"/>
        <v>0.38435895847830287</v>
      </c>
      <c r="F19" s="37">
        <f t="shared" si="1"/>
        <v>6.2773789899342587</v>
      </c>
      <c r="H19" s="6">
        <v>274483</v>
      </c>
      <c r="I19" s="17">
        <v>2228898.88</v>
      </c>
      <c r="J19" s="6">
        <v>1055</v>
      </c>
      <c r="K19" s="17">
        <v>139916.43</v>
      </c>
      <c r="L19" s="23">
        <f t="shared" si="2"/>
        <v>0.38435895847830287</v>
      </c>
      <c r="M19" s="23">
        <f t="shared" si="3"/>
        <v>6.2773789899342587</v>
      </c>
      <c r="O19" s="23">
        <f t="shared" si="8"/>
        <v>0</v>
      </c>
      <c r="P19" s="23">
        <f t="shared" si="9"/>
        <v>0</v>
      </c>
    </row>
    <row r="20" spans="1:16" ht="24" customHeight="1" x14ac:dyDescent="0.25">
      <c r="A20" s="9" t="s">
        <v>31</v>
      </c>
      <c r="B20" s="12" t="s">
        <v>32</v>
      </c>
      <c r="C20" s="22">
        <f t="shared" si="7"/>
        <v>104537</v>
      </c>
      <c r="D20" s="22">
        <f t="shared" si="7"/>
        <v>1471134.19</v>
      </c>
      <c r="E20" s="37">
        <f t="shared" si="0"/>
        <v>0.49838813051838105</v>
      </c>
      <c r="F20" s="37">
        <f t="shared" si="1"/>
        <v>35.540263822935046</v>
      </c>
      <c r="H20" s="6">
        <v>104537</v>
      </c>
      <c r="I20" s="17">
        <v>1471134.19</v>
      </c>
      <c r="J20" s="6">
        <v>521</v>
      </c>
      <c r="K20" s="17">
        <v>522844.97231539851</v>
      </c>
      <c r="L20" s="23">
        <f t="shared" si="2"/>
        <v>0.49838813051838105</v>
      </c>
      <c r="M20" s="23">
        <f t="shared" si="3"/>
        <v>35.540263822935046</v>
      </c>
      <c r="O20" s="23">
        <f t="shared" si="8"/>
        <v>0</v>
      </c>
      <c r="P20" s="23">
        <f t="shared" si="9"/>
        <v>0</v>
      </c>
    </row>
    <row r="21" spans="1:16" ht="24" customHeight="1" x14ac:dyDescent="0.25">
      <c r="A21" s="9" t="s">
        <v>33</v>
      </c>
      <c r="B21" s="12" t="s">
        <v>34</v>
      </c>
      <c r="C21" s="22">
        <f t="shared" si="7"/>
        <v>261288</v>
      </c>
      <c r="D21" s="22">
        <f t="shared" si="7"/>
        <v>534489.29999999993</v>
      </c>
      <c r="E21" s="37">
        <f t="shared" si="0"/>
        <v>3.4777716542665567</v>
      </c>
      <c r="F21" s="37">
        <f t="shared" si="1"/>
        <v>3.2259111641711065</v>
      </c>
      <c r="H21" s="6">
        <v>261288</v>
      </c>
      <c r="I21" s="17">
        <v>534489.30000000005</v>
      </c>
      <c r="J21" s="6">
        <v>9087</v>
      </c>
      <c r="K21" s="17">
        <v>17242.150000000001</v>
      </c>
      <c r="L21" s="23">
        <f t="shared" si="2"/>
        <v>3.4777716542665567</v>
      </c>
      <c r="M21" s="23">
        <f t="shared" si="3"/>
        <v>3.2259111641711065</v>
      </c>
      <c r="O21" s="23">
        <f t="shared" si="8"/>
        <v>0</v>
      </c>
      <c r="P21" s="23">
        <f t="shared" si="9"/>
        <v>0</v>
      </c>
    </row>
    <row r="22" spans="1:16" ht="24" customHeight="1" x14ac:dyDescent="0.25">
      <c r="A22" s="9" t="s">
        <v>35</v>
      </c>
      <c r="B22" s="12" t="s">
        <v>36</v>
      </c>
      <c r="C22" s="22">
        <f t="shared" si="7"/>
        <v>462305</v>
      </c>
      <c r="D22" s="22">
        <f t="shared" si="7"/>
        <v>5422411.7800000003</v>
      </c>
      <c r="E22" s="37">
        <f t="shared" si="0"/>
        <v>16.754090914006987</v>
      </c>
      <c r="F22" s="37">
        <f t="shared" si="1"/>
        <v>5.6513098309918464</v>
      </c>
      <c r="H22" s="6">
        <v>462305</v>
      </c>
      <c r="I22" s="17">
        <v>5422411.7800000003</v>
      </c>
      <c r="J22" s="6">
        <v>77455</v>
      </c>
      <c r="K22" s="17">
        <v>306437.28999999998</v>
      </c>
      <c r="L22" s="23">
        <f t="shared" si="2"/>
        <v>16.754090914006987</v>
      </c>
      <c r="M22" s="23">
        <f t="shared" si="3"/>
        <v>5.6513098309918464</v>
      </c>
      <c r="O22" s="23">
        <f t="shared" si="8"/>
        <v>0</v>
      </c>
      <c r="P22" s="23">
        <f t="shared" si="9"/>
        <v>0</v>
      </c>
    </row>
    <row r="23" spans="1:16" ht="24" customHeight="1" x14ac:dyDescent="0.25">
      <c r="A23" s="9" t="s">
        <v>37</v>
      </c>
      <c r="B23" s="12" t="s">
        <v>38</v>
      </c>
      <c r="C23" s="22">
        <f t="shared" si="7"/>
        <v>112904</v>
      </c>
      <c r="D23" s="22">
        <f t="shared" si="7"/>
        <v>189441.56000000003</v>
      </c>
      <c r="E23" s="37">
        <f t="shared" si="0"/>
        <v>1.0903068093247361</v>
      </c>
      <c r="F23" s="37">
        <f t="shared" si="1"/>
        <v>1.0482968995821189</v>
      </c>
      <c r="H23" s="6">
        <v>112904</v>
      </c>
      <c r="I23" s="17">
        <v>189441.56000000003</v>
      </c>
      <c r="J23" s="6">
        <v>1231</v>
      </c>
      <c r="K23" s="17">
        <v>1985.9099999999999</v>
      </c>
      <c r="L23" s="23">
        <f t="shared" si="2"/>
        <v>1.0903068093247361</v>
      </c>
      <c r="M23" s="23">
        <f t="shared" si="3"/>
        <v>1.0482968995821189</v>
      </c>
      <c r="O23" s="23">
        <f t="shared" si="8"/>
        <v>0</v>
      </c>
      <c r="P23" s="23">
        <f t="shared" si="9"/>
        <v>0</v>
      </c>
    </row>
    <row r="24" spans="1:16" ht="24" customHeight="1" x14ac:dyDescent="0.25">
      <c r="A24" s="9" t="s">
        <v>39</v>
      </c>
      <c r="B24" s="12" t="s">
        <v>40</v>
      </c>
      <c r="C24" s="22">
        <f t="shared" si="7"/>
        <v>132063</v>
      </c>
      <c r="D24" s="22">
        <f t="shared" si="7"/>
        <v>556042.94000000018</v>
      </c>
      <c r="E24" s="37">
        <f t="shared" si="0"/>
        <v>3.1803003112151014E-2</v>
      </c>
      <c r="F24" s="37">
        <f t="shared" si="1"/>
        <v>0.57686372207153613</v>
      </c>
      <c r="H24" s="6">
        <v>132063</v>
      </c>
      <c r="I24" s="17">
        <v>556042.94000000018</v>
      </c>
      <c r="J24" s="6">
        <v>42</v>
      </c>
      <c r="K24" s="17">
        <v>3207.6099999999997</v>
      </c>
      <c r="L24" s="23">
        <f t="shared" si="2"/>
        <v>3.1803003112151014E-2</v>
      </c>
      <c r="M24" s="23">
        <f t="shared" si="3"/>
        <v>0.57686372207153613</v>
      </c>
      <c r="O24" s="23">
        <f t="shared" si="8"/>
        <v>0</v>
      </c>
      <c r="P24" s="23">
        <f t="shared" si="9"/>
        <v>0</v>
      </c>
    </row>
    <row r="25" spans="1:16" ht="24" customHeight="1" x14ac:dyDescent="0.25">
      <c r="A25" s="9" t="s">
        <v>41</v>
      </c>
      <c r="B25" s="12" t="s">
        <v>42</v>
      </c>
      <c r="C25" s="22">
        <f t="shared" si="7"/>
        <v>744820</v>
      </c>
      <c r="D25" s="22">
        <f t="shared" si="7"/>
        <v>1128670.82</v>
      </c>
      <c r="E25" s="37">
        <f t="shared" si="0"/>
        <v>31.68577642920437</v>
      </c>
      <c r="F25" s="37">
        <f t="shared" si="1"/>
        <v>14.76008921715545</v>
      </c>
      <c r="H25" s="6">
        <v>744820</v>
      </c>
      <c r="I25" s="17">
        <v>1128670.82</v>
      </c>
      <c r="J25" s="6">
        <v>236002</v>
      </c>
      <c r="K25" s="17">
        <v>166592.82</v>
      </c>
      <c r="L25" s="23">
        <f t="shared" si="2"/>
        <v>31.68577642920437</v>
      </c>
      <c r="M25" s="23">
        <f t="shared" si="3"/>
        <v>14.76008921715545</v>
      </c>
      <c r="O25" s="23">
        <f t="shared" si="8"/>
        <v>0</v>
      </c>
      <c r="P25" s="23">
        <f t="shared" si="9"/>
        <v>0</v>
      </c>
    </row>
    <row r="26" spans="1:16" ht="24" customHeight="1" x14ac:dyDescent="0.25">
      <c r="A26" s="9">
        <v>2</v>
      </c>
      <c r="B26" s="12" t="s">
        <v>43</v>
      </c>
      <c r="C26" s="15">
        <f>C10+C14+C20+C21+C22+C23+C24+C25</f>
        <v>13194973</v>
      </c>
      <c r="D26" s="15">
        <f>D10+D14+D20+D21+D22+D23+D24+D25</f>
        <v>46107983.585211486</v>
      </c>
      <c r="E26" s="37">
        <f t="shared" si="0"/>
        <v>28.161616688293588</v>
      </c>
      <c r="F26" s="37">
        <f t="shared" si="1"/>
        <v>23.166875422650591</v>
      </c>
      <c r="H26" s="6">
        <v>13194974</v>
      </c>
      <c r="I26" s="17">
        <v>46107983.585211486</v>
      </c>
      <c r="J26" s="6">
        <v>3715918</v>
      </c>
      <c r="K26" s="17">
        <v>10681779.117082128</v>
      </c>
      <c r="L26" s="23">
        <f t="shared" si="2"/>
        <v>28.161616688293588</v>
      </c>
      <c r="M26" s="23">
        <f t="shared" si="3"/>
        <v>23.166875422650591</v>
      </c>
      <c r="O26" s="23">
        <f t="shared" si="8"/>
        <v>1</v>
      </c>
      <c r="P26" s="23">
        <f t="shared" si="9"/>
        <v>0</v>
      </c>
    </row>
    <row r="27" spans="1:16" ht="24" customHeight="1" x14ac:dyDescent="0.25">
      <c r="A27" s="9">
        <v>3</v>
      </c>
      <c r="B27" s="21" t="s">
        <v>44</v>
      </c>
      <c r="C27" s="22">
        <f>C320+C357</f>
        <v>2021921</v>
      </c>
      <c r="D27" s="22">
        <f>D320+D357</f>
        <v>5901287.4299999988</v>
      </c>
      <c r="E27" s="37">
        <f t="shared" si="0"/>
        <v>72.229825003054032</v>
      </c>
      <c r="F27" s="37">
        <f t="shared" si="1"/>
        <v>20.194002819483075</v>
      </c>
      <c r="H27" s="6">
        <v>2021921</v>
      </c>
      <c r="I27" s="17">
        <v>5901287.4299999988</v>
      </c>
      <c r="J27" s="6">
        <v>1460430</v>
      </c>
      <c r="K27" s="17">
        <v>1191706.1500000001</v>
      </c>
      <c r="L27" s="23">
        <f t="shared" si="2"/>
        <v>72.229825003054032</v>
      </c>
      <c r="M27" s="23">
        <f t="shared" si="3"/>
        <v>20.194002819483075</v>
      </c>
      <c r="O27" s="23">
        <f t="shared" si="8"/>
        <v>0</v>
      </c>
      <c r="P27" s="23">
        <f t="shared" si="9"/>
        <v>0</v>
      </c>
    </row>
    <row r="28" spans="1:16" ht="24" customHeight="1" x14ac:dyDescent="0.25">
      <c r="A28" s="9">
        <v>4</v>
      </c>
      <c r="B28" s="24" t="s">
        <v>45</v>
      </c>
      <c r="C28" s="15"/>
      <c r="D28" s="15"/>
      <c r="E28" s="37" t="e">
        <v>#DIV/0!</v>
      </c>
      <c r="F28" s="37"/>
      <c r="I28" s="17"/>
      <c r="J28" s="6">
        <v>0</v>
      </c>
      <c r="K28" s="17">
        <v>0</v>
      </c>
      <c r="L28" s="23" t="e">
        <f t="shared" si="2"/>
        <v>#DIV/0!</v>
      </c>
      <c r="M28" s="23" t="e">
        <f t="shared" si="3"/>
        <v>#DIV/0!</v>
      </c>
      <c r="O28" s="23">
        <f t="shared" si="8"/>
        <v>0</v>
      </c>
      <c r="P28" s="23">
        <f t="shared" si="9"/>
        <v>0</v>
      </c>
    </row>
    <row r="29" spans="1:16" ht="24" customHeight="1" x14ac:dyDescent="0.25">
      <c r="A29" s="9" t="s">
        <v>46</v>
      </c>
      <c r="B29" s="25" t="s">
        <v>47</v>
      </c>
      <c r="C29" s="22">
        <f t="shared" ref="C29:D33" si="10">C322+C359</f>
        <v>45052</v>
      </c>
      <c r="D29" s="22">
        <f t="shared" si="10"/>
        <v>124443.01000000001</v>
      </c>
      <c r="E29" s="41">
        <f>L29</f>
        <v>18.46310929592471</v>
      </c>
      <c r="F29" s="41">
        <f>M29</f>
        <v>654.02355664653237</v>
      </c>
      <c r="H29" s="6">
        <v>45052</v>
      </c>
      <c r="I29" s="17">
        <v>124443.01000000001</v>
      </c>
      <c r="J29" s="6">
        <v>8318</v>
      </c>
      <c r="K29" s="17">
        <v>813886.6</v>
      </c>
      <c r="L29" s="23">
        <f t="shared" si="2"/>
        <v>18.46310929592471</v>
      </c>
      <c r="M29" s="23">
        <f t="shared" si="3"/>
        <v>654.02355664653237</v>
      </c>
      <c r="O29" s="23">
        <f t="shared" si="8"/>
        <v>0</v>
      </c>
      <c r="P29" s="23">
        <f t="shared" si="9"/>
        <v>0</v>
      </c>
    </row>
    <row r="30" spans="1:16" ht="24" customHeight="1" x14ac:dyDescent="0.25">
      <c r="A30" s="9" t="s">
        <v>48</v>
      </c>
      <c r="B30" s="25" t="s">
        <v>34</v>
      </c>
      <c r="C30" s="22">
        <f t="shared" si="10"/>
        <v>18332</v>
      </c>
      <c r="D30" s="22">
        <f t="shared" si="10"/>
        <v>231201.26</v>
      </c>
      <c r="E30" s="41">
        <f t="shared" ref="E30:E35" si="11">L30</f>
        <v>7.2332533275147286</v>
      </c>
      <c r="F30" s="41">
        <f t="shared" ref="F30:F35" si="12">M30</f>
        <v>4.0410019824286412</v>
      </c>
      <c r="H30" s="6">
        <v>18332</v>
      </c>
      <c r="I30" s="17">
        <v>231201.26</v>
      </c>
      <c r="J30" s="6">
        <v>1326</v>
      </c>
      <c r="K30" s="17">
        <v>9342.847499999998</v>
      </c>
      <c r="L30" s="23">
        <f t="shared" si="2"/>
        <v>7.2332533275147286</v>
      </c>
      <c r="M30" s="23">
        <f t="shared" si="3"/>
        <v>4.0410019824286412</v>
      </c>
      <c r="O30" s="23">
        <f t="shared" si="8"/>
        <v>0</v>
      </c>
      <c r="P30" s="23">
        <f t="shared" si="9"/>
        <v>0</v>
      </c>
    </row>
    <row r="31" spans="1:16" ht="24" customHeight="1" x14ac:dyDescent="0.25">
      <c r="A31" s="9" t="s">
        <v>49</v>
      </c>
      <c r="B31" s="25" t="s">
        <v>36</v>
      </c>
      <c r="C31" s="22">
        <f t="shared" si="10"/>
        <v>475976</v>
      </c>
      <c r="D31" s="22">
        <f t="shared" si="10"/>
        <v>14295074.780000003</v>
      </c>
      <c r="E31" s="41">
        <f t="shared" si="11"/>
        <v>13.575894582920148</v>
      </c>
      <c r="F31" s="41">
        <f t="shared" si="12"/>
        <v>7.88884715439033</v>
      </c>
      <c r="H31" s="6">
        <v>475976</v>
      </c>
      <c r="I31" s="17">
        <v>14295074.780000003</v>
      </c>
      <c r="J31" s="6">
        <v>64618</v>
      </c>
      <c r="K31" s="17">
        <v>1127716.5999999999</v>
      </c>
      <c r="L31" s="23">
        <f t="shared" si="2"/>
        <v>13.575894582920148</v>
      </c>
      <c r="M31" s="23">
        <f t="shared" si="3"/>
        <v>7.88884715439033</v>
      </c>
      <c r="O31" s="23">
        <f t="shared" si="8"/>
        <v>0</v>
      </c>
      <c r="P31" s="23">
        <f t="shared" si="9"/>
        <v>0</v>
      </c>
    </row>
    <row r="32" spans="1:16" ht="24" customHeight="1" x14ac:dyDescent="0.25">
      <c r="A32" s="9" t="s">
        <v>50</v>
      </c>
      <c r="B32" s="25" t="s">
        <v>51</v>
      </c>
      <c r="C32" s="22">
        <f t="shared" si="10"/>
        <v>3938949</v>
      </c>
      <c r="D32" s="22">
        <f t="shared" si="10"/>
        <v>7558683.0099999998</v>
      </c>
      <c r="E32" s="41">
        <f t="shared" si="11"/>
        <v>5.1609452166047332</v>
      </c>
      <c r="F32" s="41">
        <f t="shared" si="12"/>
        <v>21.628524014529351</v>
      </c>
      <c r="H32" s="6">
        <v>3938949</v>
      </c>
      <c r="I32" s="17">
        <v>7558683.0099999998</v>
      </c>
      <c r="J32" s="6">
        <v>203287</v>
      </c>
      <c r="K32" s="17">
        <v>1634831.57</v>
      </c>
      <c r="L32" s="23">
        <f t="shared" si="2"/>
        <v>5.1609452166047332</v>
      </c>
      <c r="M32" s="23">
        <f t="shared" si="3"/>
        <v>21.628524014529351</v>
      </c>
      <c r="O32" s="23">
        <f t="shared" si="8"/>
        <v>0</v>
      </c>
      <c r="P32" s="23">
        <f t="shared" si="9"/>
        <v>0</v>
      </c>
    </row>
    <row r="33" spans="1:16" ht="24" customHeight="1" x14ac:dyDescent="0.25">
      <c r="A33" s="9" t="s">
        <v>52</v>
      </c>
      <c r="B33" s="25" t="s">
        <v>42</v>
      </c>
      <c r="C33" s="22">
        <f t="shared" si="10"/>
        <v>14319098</v>
      </c>
      <c r="D33" s="22">
        <f t="shared" si="10"/>
        <v>112800295.20000002</v>
      </c>
      <c r="E33" s="41">
        <f t="shared" si="11"/>
        <v>23.658263949307422</v>
      </c>
      <c r="F33" s="41">
        <f t="shared" si="12"/>
        <v>33.403413586639395</v>
      </c>
      <c r="H33" s="6">
        <v>14319098</v>
      </c>
      <c r="I33" s="17">
        <v>112800295.20000002</v>
      </c>
      <c r="J33" s="6">
        <v>3387650</v>
      </c>
      <c r="K33" s="17">
        <v>37679149.132606156</v>
      </c>
      <c r="L33" s="23">
        <f t="shared" si="2"/>
        <v>23.658263949307422</v>
      </c>
      <c r="M33" s="23">
        <f t="shared" si="3"/>
        <v>33.403413586639395</v>
      </c>
      <c r="O33" s="23">
        <f t="shared" si="8"/>
        <v>0</v>
      </c>
      <c r="P33" s="23">
        <f t="shared" si="9"/>
        <v>0</v>
      </c>
    </row>
    <row r="34" spans="1:16" ht="24" customHeight="1" x14ac:dyDescent="0.25">
      <c r="A34" s="9">
        <v>5</v>
      </c>
      <c r="B34" s="25" t="s">
        <v>53</v>
      </c>
      <c r="C34" s="15">
        <f>C29+C30+C31+C32+C33</f>
        <v>18797407</v>
      </c>
      <c r="D34" s="15">
        <f>D29+D30+D31+D32+D33</f>
        <v>135009697.26000002</v>
      </c>
      <c r="E34" s="41">
        <f t="shared" si="11"/>
        <v>19.498428692851093</v>
      </c>
      <c r="F34" s="41">
        <f t="shared" si="12"/>
        <v>30.564416917874176</v>
      </c>
      <c r="H34" s="6">
        <v>18797407</v>
      </c>
      <c r="I34" s="17">
        <v>135009697.26000002</v>
      </c>
      <c r="J34" s="6">
        <v>3665199</v>
      </c>
      <c r="K34" s="17">
        <v>41264926.750106156</v>
      </c>
      <c r="L34" s="23">
        <f t="shared" si="2"/>
        <v>19.498428692851093</v>
      </c>
      <c r="M34" s="23">
        <f t="shared" si="3"/>
        <v>30.564416917874176</v>
      </c>
      <c r="O34" s="23">
        <f t="shared" si="8"/>
        <v>0</v>
      </c>
      <c r="P34" s="23">
        <f t="shared" si="9"/>
        <v>0</v>
      </c>
    </row>
    <row r="35" spans="1:16" ht="24" customHeight="1" x14ac:dyDescent="0.25">
      <c r="A35" s="9"/>
      <c r="B35" s="25" t="s">
        <v>54</v>
      </c>
      <c r="C35" s="15">
        <f>C34+C26</f>
        <v>31992380</v>
      </c>
      <c r="D35" s="15">
        <f>D34+D26</f>
        <v>181117680.84521151</v>
      </c>
      <c r="E35" s="41">
        <f t="shared" si="11"/>
        <v>23.071483801096267</v>
      </c>
      <c r="F35" s="41">
        <f t="shared" si="12"/>
        <v>28.681189834571402</v>
      </c>
      <c r="H35" s="6">
        <v>31992381</v>
      </c>
      <c r="I35" s="17">
        <v>181117680.84521151</v>
      </c>
      <c r="J35" s="6">
        <v>7381117</v>
      </c>
      <c r="K35" s="17">
        <v>51946705.867188282</v>
      </c>
      <c r="L35" s="23">
        <f t="shared" si="2"/>
        <v>23.071483801096267</v>
      </c>
      <c r="M35" s="23">
        <f t="shared" si="3"/>
        <v>28.681189834571402</v>
      </c>
      <c r="O35" s="23">
        <f t="shared" si="8"/>
        <v>1</v>
      </c>
      <c r="P35" s="23">
        <f t="shared" si="9"/>
        <v>0</v>
      </c>
    </row>
    <row r="36" spans="1:16" ht="24" customHeight="1" x14ac:dyDescent="0.25">
      <c r="B36" s="26"/>
      <c r="C36" s="23"/>
      <c r="D36" s="23"/>
      <c r="O36" s="23">
        <f t="shared" si="8"/>
        <v>0</v>
      </c>
      <c r="P36" s="23">
        <f t="shared" si="9"/>
        <v>0</v>
      </c>
    </row>
    <row r="37" spans="1:16" ht="24" customHeight="1" x14ac:dyDescent="0.25">
      <c r="A37" s="1" t="s">
        <v>0</v>
      </c>
      <c r="B37" s="2"/>
      <c r="C37" s="1"/>
      <c r="D37" s="1"/>
      <c r="E37" s="1"/>
      <c r="F37" s="3" t="str">
        <f>$F$1</f>
        <v>LBS- MIS-III</v>
      </c>
      <c r="O37" s="23">
        <f t="shared" si="8"/>
        <v>0</v>
      </c>
      <c r="P37" s="23">
        <f t="shared" si="9"/>
        <v>0</v>
      </c>
    </row>
    <row r="38" spans="1:16" ht="24" customHeight="1" x14ac:dyDescent="0.25">
      <c r="O38" s="23">
        <f t="shared" si="8"/>
        <v>0</v>
      </c>
      <c r="P38" s="23">
        <f t="shared" si="9"/>
        <v>0</v>
      </c>
    </row>
    <row r="39" spans="1:16" ht="24" customHeight="1" x14ac:dyDescent="0.25">
      <c r="A39" s="49" t="str">
        <f>$A$3</f>
        <v>Statement Showing Achievements vis-à-vis Targets for the Quarter Ended 30.06.2021</v>
      </c>
      <c r="B39" s="50"/>
      <c r="C39" s="50"/>
      <c r="D39" s="50"/>
      <c r="E39" s="50"/>
      <c r="F39" s="50"/>
      <c r="O39" s="23">
        <f t="shared" si="8"/>
        <v>0</v>
      </c>
      <c r="P39" s="23">
        <f t="shared" si="9"/>
        <v>0</v>
      </c>
    </row>
    <row r="40" spans="1:16" ht="24" customHeight="1" x14ac:dyDescent="0.25">
      <c r="O40" s="23">
        <f t="shared" si="8"/>
        <v>0</v>
      </c>
      <c r="P40" s="23">
        <f t="shared" si="9"/>
        <v>0</v>
      </c>
    </row>
    <row r="41" spans="1:16" ht="24" customHeight="1" x14ac:dyDescent="0.25">
      <c r="A41" s="7" t="s">
        <v>2</v>
      </c>
      <c r="B41" s="7"/>
      <c r="C41" s="7"/>
      <c r="F41" s="8" t="s">
        <v>3</v>
      </c>
      <c r="O41" s="23">
        <f t="shared" si="8"/>
        <v>0</v>
      </c>
      <c r="P41" s="23">
        <f t="shared" si="9"/>
        <v>0</v>
      </c>
    </row>
    <row r="42" spans="1:16" ht="24" customHeight="1" x14ac:dyDescent="0.25">
      <c r="O42" s="23">
        <f t="shared" si="8"/>
        <v>0</v>
      </c>
      <c r="P42" s="23">
        <f t="shared" si="9"/>
        <v>0</v>
      </c>
    </row>
    <row r="43" spans="1:16" ht="24" customHeight="1" x14ac:dyDescent="0.25">
      <c r="A43" s="43" t="s">
        <v>55</v>
      </c>
      <c r="B43" s="43"/>
      <c r="C43" s="43"/>
      <c r="D43" s="43"/>
      <c r="E43" s="43"/>
      <c r="F43" s="43"/>
      <c r="O43" s="23">
        <f t="shared" si="8"/>
        <v>0</v>
      </c>
      <c r="P43" s="23">
        <f t="shared" si="9"/>
        <v>0</v>
      </c>
    </row>
    <row r="44" spans="1:16" ht="24" customHeight="1" x14ac:dyDescent="0.25">
      <c r="A44" s="44" t="s">
        <v>4</v>
      </c>
      <c r="B44" s="44" t="s">
        <v>5</v>
      </c>
      <c r="C44" s="54" t="s">
        <v>61</v>
      </c>
      <c r="D44" s="54"/>
      <c r="E44" s="55" t="str">
        <f>$E$7</f>
        <v>% Achmnt up to 30.06.2021</v>
      </c>
      <c r="F44" s="56"/>
      <c r="O44" s="23" t="e">
        <f t="shared" si="8"/>
        <v>#VALUE!</v>
      </c>
      <c r="P44" s="23">
        <f t="shared" si="9"/>
        <v>0</v>
      </c>
    </row>
    <row r="45" spans="1:16" ht="24" customHeight="1" x14ac:dyDescent="0.25">
      <c r="A45" s="45"/>
      <c r="B45" s="45"/>
      <c r="C45" s="9" t="s">
        <v>8</v>
      </c>
      <c r="D45" s="9" t="s">
        <v>9</v>
      </c>
      <c r="E45" s="9" t="s">
        <v>8</v>
      </c>
      <c r="F45" s="9" t="s">
        <v>9</v>
      </c>
      <c r="O45" s="23" t="e">
        <f t="shared" si="8"/>
        <v>#VALUE!</v>
      </c>
      <c r="P45" s="23" t="e">
        <f t="shared" si="9"/>
        <v>#VALUE!</v>
      </c>
    </row>
    <row r="46" spans="1:16" ht="24" customHeight="1" x14ac:dyDescent="0.25">
      <c r="A46" s="9">
        <v>1</v>
      </c>
      <c r="B46" s="12" t="s">
        <v>10</v>
      </c>
      <c r="C46" s="14"/>
      <c r="D46" s="14"/>
      <c r="E46" s="14"/>
      <c r="F46" s="14"/>
      <c r="O46" s="23">
        <f t="shared" si="8"/>
        <v>0</v>
      </c>
      <c r="P46" s="23">
        <f t="shared" si="9"/>
        <v>0</v>
      </c>
    </row>
    <row r="47" spans="1:16" ht="24" customHeight="1" x14ac:dyDescent="0.25">
      <c r="A47" s="9" t="s">
        <v>11</v>
      </c>
      <c r="B47" s="12" t="s">
        <v>12</v>
      </c>
      <c r="C47" s="15">
        <f>C48+C49+C50</f>
        <v>4454162</v>
      </c>
      <c r="D47" s="15">
        <f>D48+D49+D50</f>
        <v>5167242.631251948</v>
      </c>
      <c r="E47" s="15">
        <f>L47</f>
        <v>11.625284396930331</v>
      </c>
      <c r="F47" s="15">
        <f>M47</f>
        <v>24.016453233575493</v>
      </c>
      <c r="H47" s="6">
        <v>4454162</v>
      </c>
      <c r="I47" s="17">
        <v>5167242.631251948</v>
      </c>
      <c r="J47" s="6">
        <v>517809</v>
      </c>
      <c r="K47" s="17">
        <v>1240988.4099999999</v>
      </c>
      <c r="L47" s="23">
        <f t="shared" ref="L47" si="13">J47/H47*100</f>
        <v>11.625284396930331</v>
      </c>
      <c r="M47" s="23">
        <f t="shared" ref="M47" si="14">K47/I47*100</f>
        <v>24.016453233575493</v>
      </c>
      <c r="O47" s="23">
        <f t="shared" si="8"/>
        <v>0</v>
      </c>
      <c r="P47" s="23">
        <f t="shared" si="9"/>
        <v>0</v>
      </c>
    </row>
    <row r="48" spans="1:16" ht="24" customHeight="1" x14ac:dyDescent="0.25">
      <c r="A48" s="18" t="s">
        <v>13</v>
      </c>
      <c r="B48" s="19" t="s">
        <v>14</v>
      </c>
      <c r="C48" s="20">
        <f>H48</f>
        <v>4146562</v>
      </c>
      <c r="D48" s="20">
        <f>I48</f>
        <v>4229284.6215877943</v>
      </c>
      <c r="E48" s="15">
        <f t="shared" ref="E48:E72" si="15">L48</f>
        <v>12.174085423056498</v>
      </c>
      <c r="F48" s="15">
        <f t="shared" ref="F48:F72" si="16">M48</f>
        <v>17.220602186063612</v>
      </c>
      <c r="H48" s="6">
        <v>4146562</v>
      </c>
      <c r="I48" s="17">
        <v>4229284.6215877943</v>
      </c>
      <c r="J48" s="6">
        <v>504806</v>
      </c>
      <c r="K48" s="17">
        <v>728308.27999999991</v>
      </c>
      <c r="L48" s="23">
        <f t="shared" ref="L48:L64" si="17">J48/H48*100</f>
        <v>12.174085423056498</v>
      </c>
      <c r="M48" s="23">
        <f t="shared" ref="M48:M64" si="18">K48/I48*100</f>
        <v>17.220602186063612</v>
      </c>
      <c r="O48" s="23">
        <f t="shared" si="8"/>
        <v>0</v>
      </c>
      <c r="P48" s="23">
        <f t="shared" si="9"/>
        <v>0</v>
      </c>
    </row>
    <row r="49" spans="1:16" ht="24" customHeight="1" x14ac:dyDescent="0.25">
      <c r="A49" s="18" t="s">
        <v>15</v>
      </c>
      <c r="B49" s="19" t="s">
        <v>16</v>
      </c>
      <c r="C49" s="20">
        <f t="shared" ref="C49:C50" si="19">H49</f>
        <v>209186</v>
      </c>
      <c r="D49" s="20">
        <f t="shared" ref="D49:D50" si="20">I49</f>
        <v>333067.65638746042</v>
      </c>
      <c r="E49" s="15">
        <f t="shared" si="15"/>
        <v>0.15918847341600298</v>
      </c>
      <c r="F49" s="15">
        <f t="shared" si="16"/>
        <v>2.8824323875001889</v>
      </c>
      <c r="H49" s="6">
        <v>209186</v>
      </c>
      <c r="I49" s="17">
        <v>333067.65638746042</v>
      </c>
      <c r="J49" s="6">
        <v>333</v>
      </c>
      <c r="K49" s="17">
        <v>9600.4500000000007</v>
      </c>
      <c r="L49" s="23">
        <f t="shared" si="17"/>
        <v>0.15918847341600298</v>
      </c>
      <c r="M49" s="23">
        <f t="shared" si="18"/>
        <v>2.8824323875001889</v>
      </c>
      <c r="O49" s="23">
        <f t="shared" si="8"/>
        <v>0</v>
      </c>
      <c r="P49" s="23">
        <f t="shared" si="9"/>
        <v>0</v>
      </c>
    </row>
    <row r="50" spans="1:16" ht="24" customHeight="1" x14ac:dyDescent="0.25">
      <c r="A50" s="18" t="s">
        <v>17</v>
      </c>
      <c r="B50" s="19" t="s">
        <v>18</v>
      </c>
      <c r="C50" s="20">
        <f t="shared" si="19"/>
        <v>98414</v>
      </c>
      <c r="D50" s="20">
        <f t="shared" si="20"/>
        <v>604890.35327669349</v>
      </c>
      <c r="E50" s="15">
        <f t="shared" si="15"/>
        <v>12.87418456723637</v>
      </c>
      <c r="F50" s="15">
        <f t="shared" si="16"/>
        <v>83.168739140046682</v>
      </c>
      <c r="H50" s="6">
        <v>98414</v>
      </c>
      <c r="I50" s="17">
        <v>604890.35327669349</v>
      </c>
      <c r="J50" s="6">
        <v>12670</v>
      </c>
      <c r="K50" s="17">
        <v>503079.68000000005</v>
      </c>
      <c r="L50" s="23">
        <f t="shared" si="17"/>
        <v>12.87418456723637</v>
      </c>
      <c r="M50" s="23">
        <f t="shared" si="18"/>
        <v>83.168739140046682</v>
      </c>
      <c r="O50" s="23">
        <f t="shared" si="8"/>
        <v>0</v>
      </c>
      <c r="P50" s="23">
        <f t="shared" si="9"/>
        <v>0</v>
      </c>
    </row>
    <row r="51" spans="1:16" ht="24" customHeight="1" x14ac:dyDescent="0.25">
      <c r="A51" s="18" t="s">
        <v>19</v>
      </c>
      <c r="B51" s="21" t="s">
        <v>20</v>
      </c>
      <c r="C51" s="15">
        <f>C52+C53+C54+C55+C56</f>
        <v>1105402</v>
      </c>
      <c r="D51" s="15">
        <f>D52+D53+D54+D55+D56</f>
        <v>14160954.35</v>
      </c>
      <c r="E51" s="15">
        <f t="shared" si="15"/>
        <v>12.904355157671146</v>
      </c>
      <c r="F51" s="15">
        <f t="shared" si="16"/>
        <v>23.795239407716895</v>
      </c>
      <c r="H51" s="6">
        <v>1105402</v>
      </c>
      <c r="I51" s="17">
        <v>14160954.35</v>
      </c>
      <c r="J51" s="6">
        <v>142645</v>
      </c>
      <c r="K51" s="17">
        <v>3369632.9899999998</v>
      </c>
      <c r="L51" s="23">
        <f t="shared" si="17"/>
        <v>12.904355157671146</v>
      </c>
      <c r="M51" s="23">
        <f t="shared" si="18"/>
        <v>23.795239407716895</v>
      </c>
      <c r="O51" s="23">
        <f t="shared" si="8"/>
        <v>0</v>
      </c>
      <c r="P51" s="23">
        <f t="shared" si="9"/>
        <v>0</v>
      </c>
    </row>
    <row r="52" spans="1:16" ht="24" customHeight="1" x14ac:dyDescent="0.25">
      <c r="A52" s="18" t="s">
        <v>21</v>
      </c>
      <c r="B52" s="19" t="s">
        <v>22</v>
      </c>
      <c r="C52" s="20">
        <f t="shared" ref="C52" si="21">H52</f>
        <v>322753</v>
      </c>
      <c r="D52" s="20">
        <f t="shared" ref="D52" si="22">I52</f>
        <v>3515627.4499999997</v>
      </c>
      <c r="E52" s="15">
        <f t="shared" si="15"/>
        <v>36.257447645722891</v>
      </c>
      <c r="F52" s="15">
        <f t="shared" si="16"/>
        <v>31.435240670907827</v>
      </c>
      <c r="H52" s="6">
        <v>322753</v>
      </c>
      <c r="I52" s="17">
        <v>3515627.4499999997</v>
      </c>
      <c r="J52" s="6">
        <v>117022</v>
      </c>
      <c r="K52" s="17">
        <v>1105145.9499999997</v>
      </c>
      <c r="L52" s="23">
        <f t="shared" si="17"/>
        <v>36.257447645722891</v>
      </c>
      <c r="M52" s="23">
        <f t="shared" si="18"/>
        <v>31.435240670907827</v>
      </c>
      <c r="O52" s="23">
        <f t="shared" si="8"/>
        <v>0</v>
      </c>
      <c r="P52" s="23">
        <f t="shared" si="9"/>
        <v>0</v>
      </c>
    </row>
    <row r="53" spans="1:16" ht="24" customHeight="1" x14ac:dyDescent="0.25">
      <c r="A53" s="18" t="s">
        <v>23</v>
      </c>
      <c r="B53" s="19" t="s">
        <v>24</v>
      </c>
      <c r="C53" s="20">
        <f t="shared" ref="C53:C62" si="23">H53</f>
        <v>441644</v>
      </c>
      <c r="D53" s="20">
        <f t="shared" ref="D53:D62" si="24">I53</f>
        <v>6684079.0800000001</v>
      </c>
      <c r="E53" s="15">
        <f t="shared" si="15"/>
        <v>5.0542971261921368</v>
      </c>
      <c r="F53" s="15">
        <f t="shared" si="16"/>
        <v>21.762792190064872</v>
      </c>
      <c r="H53" s="6">
        <v>441644</v>
      </c>
      <c r="I53" s="17">
        <v>6684079.0800000001</v>
      </c>
      <c r="J53" s="6">
        <v>22322</v>
      </c>
      <c r="K53" s="17">
        <v>1454642.24</v>
      </c>
      <c r="L53" s="23">
        <f t="shared" si="17"/>
        <v>5.0542971261921368</v>
      </c>
      <c r="M53" s="23">
        <f t="shared" si="18"/>
        <v>21.762792190064872</v>
      </c>
      <c r="O53" s="23">
        <f t="shared" si="8"/>
        <v>0</v>
      </c>
      <c r="P53" s="23">
        <f t="shared" si="9"/>
        <v>0</v>
      </c>
    </row>
    <row r="54" spans="1:16" ht="24" customHeight="1" x14ac:dyDescent="0.25">
      <c r="A54" s="18" t="s">
        <v>25</v>
      </c>
      <c r="B54" s="19" t="s">
        <v>26</v>
      </c>
      <c r="C54" s="20">
        <f t="shared" si="23"/>
        <v>109142</v>
      </c>
      <c r="D54" s="20">
        <f t="shared" si="24"/>
        <v>2239037.37</v>
      </c>
      <c r="E54" s="15">
        <f t="shared" si="15"/>
        <v>2.0661157024793391</v>
      </c>
      <c r="F54" s="15">
        <f t="shared" si="16"/>
        <v>30.849155501142882</v>
      </c>
      <c r="H54" s="6">
        <v>109142</v>
      </c>
      <c r="I54" s="17">
        <v>2239037.37</v>
      </c>
      <c r="J54" s="6">
        <v>2255</v>
      </c>
      <c r="K54" s="17">
        <v>690724.12</v>
      </c>
      <c r="L54" s="23">
        <f t="shared" si="17"/>
        <v>2.0661157024793391</v>
      </c>
      <c r="M54" s="23">
        <f t="shared" si="18"/>
        <v>30.849155501142882</v>
      </c>
      <c r="O54" s="23">
        <f t="shared" si="8"/>
        <v>0</v>
      </c>
      <c r="P54" s="23">
        <f t="shared" si="9"/>
        <v>0</v>
      </c>
    </row>
    <row r="55" spans="1:16" ht="24" customHeight="1" x14ac:dyDescent="0.25">
      <c r="A55" s="18" t="s">
        <v>27</v>
      </c>
      <c r="B55" s="19" t="s">
        <v>28</v>
      </c>
      <c r="C55" s="20">
        <f t="shared" si="23"/>
        <v>83301</v>
      </c>
      <c r="D55" s="20">
        <f t="shared" si="24"/>
        <v>403431.7900000001</v>
      </c>
      <c r="E55" s="15">
        <f t="shared" si="15"/>
        <v>0.99518613221930108</v>
      </c>
      <c r="F55" s="15">
        <f t="shared" si="16"/>
        <v>2.4124672971359042</v>
      </c>
      <c r="H55" s="6">
        <v>83301</v>
      </c>
      <c r="I55" s="17">
        <v>403431.7900000001</v>
      </c>
      <c r="J55" s="6">
        <v>829</v>
      </c>
      <c r="K55" s="17">
        <v>9732.66</v>
      </c>
      <c r="L55" s="23">
        <f t="shared" si="17"/>
        <v>0.99518613221930108</v>
      </c>
      <c r="M55" s="23">
        <f t="shared" si="18"/>
        <v>2.4124672971359042</v>
      </c>
      <c r="O55" s="23">
        <f t="shared" si="8"/>
        <v>0</v>
      </c>
      <c r="P55" s="23">
        <f t="shared" si="9"/>
        <v>0</v>
      </c>
    </row>
    <row r="56" spans="1:16" ht="24" customHeight="1" x14ac:dyDescent="0.25">
      <c r="A56" s="18" t="s">
        <v>29</v>
      </c>
      <c r="B56" s="19" t="s">
        <v>30</v>
      </c>
      <c r="C56" s="20">
        <f t="shared" si="23"/>
        <v>148562</v>
      </c>
      <c r="D56" s="20">
        <f t="shared" si="24"/>
        <v>1318778.6599999997</v>
      </c>
      <c r="E56" s="15">
        <f t="shared" si="15"/>
        <v>0.14606696194181554</v>
      </c>
      <c r="F56" s="15">
        <f t="shared" si="16"/>
        <v>8.2946458960747833</v>
      </c>
      <c r="H56" s="6">
        <v>148562</v>
      </c>
      <c r="I56" s="17">
        <v>1318778.6599999997</v>
      </c>
      <c r="J56" s="6">
        <v>217</v>
      </c>
      <c r="K56" s="17">
        <v>109388.01999999999</v>
      </c>
      <c r="L56" s="23">
        <f t="shared" si="17"/>
        <v>0.14606696194181554</v>
      </c>
      <c r="M56" s="23">
        <f t="shared" si="18"/>
        <v>8.2946458960747833</v>
      </c>
      <c r="O56" s="23">
        <f t="shared" si="8"/>
        <v>0</v>
      </c>
      <c r="P56" s="23">
        <f t="shared" si="9"/>
        <v>0</v>
      </c>
    </row>
    <row r="57" spans="1:16" ht="24" customHeight="1" x14ac:dyDescent="0.25">
      <c r="A57" s="9" t="s">
        <v>31</v>
      </c>
      <c r="B57" s="12" t="s">
        <v>32</v>
      </c>
      <c r="C57" s="22">
        <f t="shared" si="23"/>
        <v>65415</v>
      </c>
      <c r="D57" s="22">
        <f t="shared" si="24"/>
        <v>851198.29</v>
      </c>
      <c r="E57" s="15">
        <f t="shared" si="15"/>
        <v>0.18038676144615148</v>
      </c>
      <c r="F57" s="15">
        <f t="shared" si="16"/>
        <v>2.0839033875408748</v>
      </c>
      <c r="H57" s="6">
        <v>65415</v>
      </c>
      <c r="I57" s="17">
        <v>851198.29</v>
      </c>
      <c r="J57" s="6">
        <v>118</v>
      </c>
      <c r="K57" s="17">
        <v>17738.150000000001</v>
      </c>
      <c r="L57" s="23">
        <f t="shared" si="17"/>
        <v>0.18038676144615148</v>
      </c>
      <c r="M57" s="23">
        <f t="shared" si="18"/>
        <v>2.0839033875408748</v>
      </c>
      <c r="O57" s="23">
        <f t="shared" si="8"/>
        <v>0</v>
      </c>
      <c r="P57" s="23">
        <f t="shared" si="9"/>
        <v>0</v>
      </c>
    </row>
    <row r="58" spans="1:16" ht="24" customHeight="1" x14ac:dyDescent="0.25">
      <c r="A58" s="9" t="s">
        <v>33</v>
      </c>
      <c r="B58" s="12" t="s">
        <v>34</v>
      </c>
      <c r="C58" s="22">
        <f t="shared" si="23"/>
        <v>158402</v>
      </c>
      <c r="D58" s="22">
        <f t="shared" si="24"/>
        <v>366604.82</v>
      </c>
      <c r="E58" s="15">
        <f t="shared" si="15"/>
        <v>5.0308708223381018</v>
      </c>
      <c r="F58" s="15">
        <f t="shared" si="16"/>
        <v>3.3247380653642251</v>
      </c>
      <c r="H58" s="6">
        <v>158402</v>
      </c>
      <c r="I58" s="17">
        <v>366604.82</v>
      </c>
      <c r="J58" s="6">
        <v>7969</v>
      </c>
      <c r="K58" s="17">
        <v>12188.65</v>
      </c>
      <c r="L58" s="23">
        <f t="shared" si="17"/>
        <v>5.0308708223381018</v>
      </c>
      <c r="M58" s="23">
        <f t="shared" si="18"/>
        <v>3.3247380653642251</v>
      </c>
      <c r="O58" s="23">
        <f t="shared" si="8"/>
        <v>0</v>
      </c>
      <c r="P58" s="23">
        <f t="shared" si="9"/>
        <v>0</v>
      </c>
    </row>
    <row r="59" spans="1:16" ht="24" customHeight="1" x14ac:dyDescent="0.25">
      <c r="A59" s="9" t="s">
        <v>35</v>
      </c>
      <c r="B59" s="12" t="s">
        <v>36</v>
      </c>
      <c r="C59" s="22">
        <f t="shared" si="23"/>
        <v>260799</v>
      </c>
      <c r="D59" s="22">
        <f t="shared" si="24"/>
        <v>3171354.5400000005</v>
      </c>
      <c r="E59" s="15">
        <f t="shared" si="15"/>
        <v>19.257742552693838</v>
      </c>
      <c r="F59" s="15">
        <f t="shared" si="16"/>
        <v>4.424015928537588</v>
      </c>
      <c r="H59" s="6">
        <v>260799</v>
      </c>
      <c r="I59" s="17">
        <v>3171354.5400000005</v>
      </c>
      <c r="J59" s="6">
        <v>50224</v>
      </c>
      <c r="K59" s="17">
        <v>140301.22999999998</v>
      </c>
      <c r="L59" s="23">
        <f t="shared" si="17"/>
        <v>19.257742552693838</v>
      </c>
      <c r="M59" s="23">
        <f t="shared" si="18"/>
        <v>4.424015928537588</v>
      </c>
      <c r="O59" s="23">
        <f t="shared" si="8"/>
        <v>0</v>
      </c>
      <c r="P59" s="23">
        <f t="shared" si="9"/>
        <v>0</v>
      </c>
    </row>
    <row r="60" spans="1:16" ht="24" customHeight="1" x14ac:dyDescent="0.25">
      <c r="A60" s="9" t="s">
        <v>37</v>
      </c>
      <c r="B60" s="12" t="s">
        <v>38</v>
      </c>
      <c r="C60" s="22">
        <f t="shared" si="23"/>
        <v>72051</v>
      </c>
      <c r="D60" s="22">
        <f t="shared" si="24"/>
        <v>127964.51000000002</v>
      </c>
      <c r="E60" s="15">
        <f t="shared" si="15"/>
        <v>7.3559006814617425E-2</v>
      </c>
      <c r="F60" s="15">
        <f t="shared" si="16"/>
        <v>0.73054630537795195</v>
      </c>
      <c r="H60" s="6">
        <v>72051</v>
      </c>
      <c r="I60" s="17">
        <v>127964.51000000002</v>
      </c>
      <c r="J60" s="6">
        <v>53</v>
      </c>
      <c r="K60" s="17">
        <v>934.84</v>
      </c>
      <c r="L60" s="23">
        <f t="shared" si="17"/>
        <v>7.3559006814617425E-2</v>
      </c>
      <c r="M60" s="23">
        <f t="shared" si="18"/>
        <v>0.73054630537795195</v>
      </c>
      <c r="O60" s="23">
        <f t="shared" si="8"/>
        <v>0</v>
      </c>
      <c r="P60" s="23">
        <f t="shared" si="9"/>
        <v>0</v>
      </c>
    </row>
    <row r="61" spans="1:16" ht="24" customHeight="1" x14ac:dyDescent="0.25">
      <c r="A61" s="9" t="s">
        <v>39</v>
      </c>
      <c r="B61" s="12" t="s">
        <v>40</v>
      </c>
      <c r="C61" s="22">
        <f t="shared" si="23"/>
        <v>87004</v>
      </c>
      <c r="D61" s="22">
        <f t="shared" si="24"/>
        <v>452972.58000000007</v>
      </c>
      <c r="E61" s="15">
        <f t="shared" si="15"/>
        <v>3.79292906073284E-2</v>
      </c>
      <c r="F61" s="15">
        <f t="shared" si="16"/>
        <v>0.70375562247056966</v>
      </c>
      <c r="H61" s="6">
        <v>87004</v>
      </c>
      <c r="I61" s="17">
        <v>452972.58000000007</v>
      </c>
      <c r="J61" s="6">
        <v>33</v>
      </c>
      <c r="K61" s="17">
        <v>3187.8199999999997</v>
      </c>
      <c r="L61" s="23">
        <f t="shared" si="17"/>
        <v>3.79292906073284E-2</v>
      </c>
      <c r="M61" s="23">
        <f t="shared" si="18"/>
        <v>0.70375562247056966</v>
      </c>
      <c r="O61" s="23">
        <f t="shared" si="8"/>
        <v>0</v>
      </c>
      <c r="P61" s="23">
        <f t="shared" si="9"/>
        <v>0</v>
      </c>
    </row>
    <row r="62" spans="1:16" ht="24" customHeight="1" x14ac:dyDescent="0.25">
      <c r="A62" s="9" t="s">
        <v>41</v>
      </c>
      <c r="B62" s="12" t="s">
        <v>42</v>
      </c>
      <c r="C62" s="22">
        <f t="shared" si="23"/>
        <v>403819</v>
      </c>
      <c r="D62" s="22">
        <f t="shared" si="24"/>
        <v>757816.84000000008</v>
      </c>
      <c r="E62" s="15">
        <f t="shared" si="15"/>
        <v>35.37203549114826</v>
      </c>
      <c r="F62" s="15">
        <f t="shared" si="16"/>
        <v>0.98256723880667507</v>
      </c>
      <c r="H62" s="6">
        <v>403819</v>
      </c>
      <c r="I62" s="17">
        <v>757816.84000000008</v>
      </c>
      <c r="J62" s="6">
        <v>142839</v>
      </c>
      <c r="K62" s="17">
        <v>7446.0599999999995</v>
      </c>
      <c r="L62" s="23">
        <f t="shared" si="17"/>
        <v>35.37203549114826</v>
      </c>
      <c r="M62" s="23">
        <f t="shared" si="18"/>
        <v>0.98256723880667507</v>
      </c>
      <c r="O62" s="23">
        <f t="shared" si="8"/>
        <v>0</v>
      </c>
      <c r="P62" s="23">
        <f t="shared" si="9"/>
        <v>0</v>
      </c>
    </row>
    <row r="63" spans="1:16" ht="24" customHeight="1" x14ac:dyDescent="0.25">
      <c r="A63" s="9">
        <v>2</v>
      </c>
      <c r="B63" s="12" t="s">
        <v>43</v>
      </c>
      <c r="C63" s="15">
        <f>C62+C61+C60+C59+C58+C57+C51+C47</f>
        <v>6607054</v>
      </c>
      <c r="D63" s="15">
        <f>D62+D61+D60+D59+D58+D57+D51+D47</f>
        <v>25056108.561251946</v>
      </c>
      <c r="E63" s="15">
        <f t="shared" si="15"/>
        <v>13.041969991466695</v>
      </c>
      <c r="F63" s="15">
        <f t="shared" si="16"/>
        <v>19.126745632844361</v>
      </c>
      <c r="H63" s="6">
        <v>6607054</v>
      </c>
      <c r="I63" s="17">
        <v>25056108.56125195</v>
      </c>
      <c r="J63" s="6">
        <v>861690</v>
      </c>
      <c r="K63" s="17">
        <v>4792418.1499999994</v>
      </c>
      <c r="L63" s="23">
        <f t="shared" si="17"/>
        <v>13.041969991466695</v>
      </c>
      <c r="M63" s="23">
        <f t="shared" si="18"/>
        <v>19.126745632844361</v>
      </c>
      <c r="O63" s="23">
        <f t="shared" si="8"/>
        <v>0</v>
      </c>
      <c r="P63" s="23">
        <f t="shared" si="9"/>
        <v>0</v>
      </c>
    </row>
    <row r="64" spans="1:16" ht="24" customHeight="1" x14ac:dyDescent="0.25">
      <c r="A64" s="9">
        <v>3</v>
      </c>
      <c r="B64" s="21" t="s">
        <v>44</v>
      </c>
      <c r="C64" s="22">
        <f t="shared" ref="C64" si="25">H64</f>
        <v>929882</v>
      </c>
      <c r="D64" s="22">
        <f t="shared" ref="D64" si="26">I64</f>
        <v>3724782.08</v>
      </c>
      <c r="E64" s="15">
        <f t="shared" si="15"/>
        <v>44.156355322503288</v>
      </c>
      <c r="F64" s="15">
        <f t="shared" si="16"/>
        <v>13.480474003998646</v>
      </c>
      <c r="H64" s="6">
        <v>929882</v>
      </c>
      <c r="I64" s="17">
        <v>3724782.08</v>
      </c>
      <c r="J64" s="6">
        <v>410602</v>
      </c>
      <c r="K64" s="17">
        <v>502118.28000000009</v>
      </c>
      <c r="L64" s="23">
        <f t="shared" si="17"/>
        <v>44.156355322503288</v>
      </c>
      <c r="M64" s="23">
        <f t="shared" si="18"/>
        <v>13.480474003998646</v>
      </c>
      <c r="O64" s="23">
        <f t="shared" si="8"/>
        <v>0</v>
      </c>
      <c r="P64" s="23">
        <f t="shared" si="9"/>
        <v>0</v>
      </c>
    </row>
    <row r="65" spans="1:16" ht="24" customHeight="1" x14ac:dyDescent="0.25">
      <c r="A65" s="9">
        <v>4</v>
      </c>
      <c r="B65" s="24" t="s">
        <v>45</v>
      </c>
      <c r="C65" s="15"/>
      <c r="D65" s="15"/>
      <c r="E65" s="15">
        <f t="shared" si="15"/>
        <v>0</v>
      </c>
      <c r="F65" s="15">
        <f t="shared" si="16"/>
        <v>0</v>
      </c>
      <c r="I65" s="17"/>
      <c r="J65" s="6">
        <v>0</v>
      </c>
      <c r="K65" s="17">
        <v>0</v>
      </c>
      <c r="O65" s="23">
        <f t="shared" si="8"/>
        <v>0</v>
      </c>
      <c r="P65" s="23">
        <f t="shared" si="9"/>
        <v>0</v>
      </c>
    </row>
    <row r="66" spans="1:16" ht="24" customHeight="1" x14ac:dyDescent="0.25">
      <c r="A66" s="9" t="s">
        <v>46</v>
      </c>
      <c r="B66" s="25" t="s">
        <v>47</v>
      </c>
      <c r="C66" s="22">
        <f t="shared" ref="C66:C70" si="27">H66</f>
        <v>1387</v>
      </c>
      <c r="D66" s="22">
        <f t="shared" ref="D66:D70" si="28">I66</f>
        <v>94791.360000000001</v>
      </c>
      <c r="E66" s="15">
        <f t="shared" si="15"/>
        <v>2.6676279740447004</v>
      </c>
      <c r="F66" s="15">
        <f t="shared" si="16"/>
        <v>848.09718944848987</v>
      </c>
      <c r="H66" s="6">
        <v>1387</v>
      </c>
      <c r="I66" s="17">
        <v>94791.360000000001</v>
      </c>
      <c r="J66" s="6">
        <v>37</v>
      </c>
      <c r="K66" s="17">
        <v>803922.86</v>
      </c>
      <c r="L66" s="23">
        <f t="shared" ref="L66" si="29">J66/H66*100</f>
        <v>2.6676279740447004</v>
      </c>
      <c r="M66" s="23">
        <f t="shared" ref="M66" si="30">K66/I66*100</f>
        <v>848.09718944848987</v>
      </c>
      <c r="O66" s="23">
        <f t="shared" si="8"/>
        <v>0</v>
      </c>
      <c r="P66" s="23">
        <f t="shared" si="9"/>
        <v>0</v>
      </c>
    </row>
    <row r="67" spans="1:16" ht="24" customHeight="1" x14ac:dyDescent="0.25">
      <c r="A67" s="9" t="s">
        <v>48</v>
      </c>
      <c r="B67" s="25" t="s">
        <v>34</v>
      </c>
      <c r="C67" s="22">
        <f t="shared" si="27"/>
        <v>9212</v>
      </c>
      <c r="D67" s="22">
        <f t="shared" si="28"/>
        <v>126230.69000000002</v>
      </c>
      <c r="E67" s="15">
        <f t="shared" si="15"/>
        <v>11.832392531480677</v>
      </c>
      <c r="F67" s="15">
        <f t="shared" si="16"/>
        <v>6.3848399307648549</v>
      </c>
      <c r="H67" s="6">
        <v>9212</v>
      </c>
      <c r="I67" s="17">
        <v>126230.69000000002</v>
      </c>
      <c r="J67" s="6">
        <v>1090</v>
      </c>
      <c r="K67" s="17">
        <v>8059.6274999999987</v>
      </c>
      <c r="L67" s="23">
        <f t="shared" ref="L67:L72" si="31">J67/H67*100</f>
        <v>11.832392531480677</v>
      </c>
      <c r="M67" s="23">
        <f t="shared" ref="M67:M72" si="32">K67/I67*100</f>
        <v>6.3848399307648549</v>
      </c>
      <c r="O67" s="23">
        <f t="shared" si="8"/>
        <v>0</v>
      </c>
      <c r="P67" s="23">
        <f t="shared" si="9"/>
        <v>0</v>
      </c>
    </row>
    <row r="68" spans="1:16" ht="24" customHeight="1" x14ac:dyDescent="0.25">
      <c r="A68" s="9" t="s">
        <v>49</v>
      </c>
      <c r="B68" s="25" t="s">
        <v>36</v>
      </c>
      <c r="C68" s="22">
        <f t="shared" si="27"/>
        <v>251124</v>
      </c>
      <c r="D68" s="22">
        <f t="shared" si="28"/>
        <v>8397739.9600000028</v>
      </c>
      <c r="E68" s="15">
        <f t="shared" si="15"/>
        <v>20.315461684267532</v>
      </c>
      <c r="F68" s="15">
        <f t="shared" si="16"/>
        <v>6.9294293794731869</v>
      </c>
      <c r="H68" s="6">
        <v>251124</v>
      </c>
      <c r="I68" s="17">
        <v>8397739.9600000028</v>
      </c>
      <c r="J68" s="6">
        <v>51017</v>
      </c>
      <c r="K68" s="17">
        <v>581915.46000000008</v>
      </c>
      <c r="L68" s="23">
        <f t="shared" si="31"/>
        <v>20.315461684267532</v>
      </c>
      <c r="M68" s="23">
        <f t="shared" si="32"/>
        <v>6.9294293794731869</v>
      </c>
      <c r="O68" s="23">
        <f t="shared" si="8"/>
        <v>0</v>
      </c>
      <c r="P68" s="23">
        <f t="shared" si="9"/>
        <v>0</v>
      </c>
    </row>
    <row r="69" spans="1:16" ht="24" customHeight="1" x14ac:dyDescent="0.25">
      <c r="A69" s="9" t="s">
        <v>50</v>
      </c>
      <c r="B69" s="25" t="s">
        <v>51</v>
      </c>
      <c r="C69" s="22">
        <f t="shared" si="27"/>
        <v>70640</v>
      </c>
      <c r="D69" s="22">
        <f t="shared" si="28"/>
        <v>3133474.7300000004</v>
      </c>
      <c r="E69" s="15">
        <f t="shared" si="15"/>
        <v>92.750566251415634</v>
      </c>
      <c r="F69" s="15">
        <f t="shared" si="16"/>
        <v>7.0231732808644658</v>
      </c>
      <c r="H69" s="6">
        <v>70640</v>
      </c>
      <c r="I69" s="17">
        <v>3133474.7300000004</v>
      </c>
      <c r="J69" s="6">
        <v>65519</v>
      </c>
      <c r="K69" s="17">
        <v>220069.36</v>
      </c>
      <c r="L69" s="23">
        <f t="shared" si="31"/>
        <v>92.750566251415634</v>
      </c>
      <c r="M69" s="23">
        <f t="shared" si="32"/>
        <v>7.0231732808644658</v>
      </c>
      <c r="O69" s="23">
        <f t="shared" si="8"/>
        <v>0</v>
      </c>
      <c r="P69" s="23">
        <f t="shared" si="9"/>
        <v>0</v>
      </c>
    </row>
    <row r="70" spans="1:16" ht="24" customHeight="1" x14ac:dyDescent="0.25">
      <c r="A70" s="9" t="s">
        <v>52</v>
      </c>
      <c r="B70" s="25" t="s">
        <v>42</v>
      </c>
      <c r="C70" s="22">
        <f t="shared" si="27"/>
        <v>588674</v>
      </c>
      <c r="D70" s="22">
        <f t="shared" si="28"/>
        <v>49898365.640000001</v>
      </c>
      <c r="E70" s="15">
        <f t="shared" si="15"/>
        <v>22.006237747887624</v>
      </c>
      <c r="F70" s="15">
        <f t="shared" si="16"/>
        <v>27.618335877824151</v>
      </c>
      <c r="H70" s="6">
        <v>588674</v>
      </c>
      <c r="I70" s="17">
        <v>49898365.640000001</v>
      </c>
      <c r="J70" s="6">
        <v>129545</v>
      </c>
      <c r="K70" s="17">
        <v>13781098.219999999</v>
      </c>
      <c r="L70" s="23">
        <f t="shared" si="31"/>
        <v>22.006237747887624</v>
      </c>
      <c r="M70" s="23">
        <f t="shared" si="32"/>
        <v>27.618335877824151</v>
      </c>
      <c r="O70" s="23">
        <f t="shared" si="8"/>
        <v>0</v>
      </c>
      <c r="P70" s="23">
        <f t="shared" si="9"/>
        <v>0</v>
      </c>
    </row>
    <row r="71" spans="1:16" ht="24" customHeight="1" x14ac:dyDescent="0.25">
      <c r="A71" s="9">
        <v>5</v>
      </c>
      <c r="B71" s="25" t="s">
        <v>53</v>
      </c>
      <c r="C71" s="15">
        <f>C70+C69+C68+C67+C66</f>
        <v>921037</v>
      </c>
      <c r="D71" s="15">
        <f>D70+D69+D68+D67+D66</f>
        <v>61650602.380000003</v>
      </c>
      <c r="E71" s="15">
        <f t="shared" si="15"/>
        <v>26.840181230504314</v>
      </c>
      <c r="F71" s="15">
        <f t="shared" si="16"/>
        <v>24.971476243830335</v>
      </c>
      <c r="H71" s="6">
        <v>921037</v>
      </c>
      <c r="I71" s="17">
        <v>61650602.380000003</v>
      </c>
      <c r="J71" s="6">
        <v>247208</v>
      </c>
      <c r="K71" s="17">
        <v>15395065.5275</v>
      </c>
      <c r="L71" s="23">
        <f t="shared" si="31"/>
        <v>26.840181230504314</v>
      </c>
      <c r="M71" s="23">
        <f t="shared" si="32"/>
        <v>24.971476243830335</v>
      </c>
      <c r="O71" s="23">
        <f t="shared" si="8"/>
        <v>0</v>
      </c>
      <c r="P71" s="23">
        <f t="shared" si="9"/>
        <v>0</v>
      </c>
    </row>
    <row r="72" spans="1:16" ht="24" customHeight="1" x14ac:dyDescent="0.25">
      <c r="A72" s="9"/>
      <c r="B72" s="25" t="s">
        <v>54</v>
      </c>
      <c r="C72" s="15">
        <f>C63+C71</f>
        <v>7528091</v>
      </c>
      <c r="D72" s="15">
        <f>D63+D71</f>
        <v>86706710.941251948</v>
      </c>
      <c r="E72" s="15">
        <f t="shared" si="15"/>
        <v>14.730135435397898</v>
      </c>
      <c r="F72" s="15">
        <f t="shared" si="16"/>
        <v>23.282492737128514</v>
      </c>
      <c r="G72" s="6"/>
      <c r="H72" s="6">
        <v>7528091</v>
      </c>
      <c r="I72" s="17">
        <v>86706710.941251948</v>
      </c>
      <c r="J72" s="6">
        <v>1108898</v>
      </c>
      <c r="K72" s="17">
        <v>20187483.677499998</v>
      </c>
      <c r="L72" s="23">
        <f t="shared" si="31"/>
        <v>14.730135435397898</v>
      </c>
      <c r="M72" s="23">
        <f t="shared" si="32"/>
        <v>23.282492737128514</v>
      </c>
      <c r="O72" s="23">
        <f t="shared" si="8"/>
        <v>0</v>
      </c>
      <c r="P72" s="23">
        <f t="shared" si="9"/>
        <v>0</v>
      </c>
    </row>
    <row r="73" spans="1:16" ht="24" customHeight="1" x14ac:dyDescent="0.25">
      <c r="B73" s="26"/>
      <c r="C73" s="23"/>
      <c r="D73" s="23"/>
      <c r="O73" s="23">
        <f t="shared" si="8"/>
        <v>0</v>
      </c>
      <c r="P73" s="23">
        <f t="shared" si="9"/>
        <v>0</v>
      </c>
    </row>
    <row r="74" spans="1:16" ht="24" customHeight="1" x14ac:dyDescent="0.25">
      <c r="A74" s="1" t="s">
        <v>0</v>
      </c>
      <c r="B74" s="2"/>
      <c r="C74" s="1"/>
      <c r="D74" s="1"/>
      <c r="E74" s="1"/>
      <c r="F74" s="3" t="str">
        <f>$F$1</f>
        <v>LBS- MIS-III</v>
      </c>
      <c r="O74" s="23">
        <f t="shared" si="8"/>
        <v>0</v>
      </c>
      <c r="P74" s="23">
        <f t="shared" si="9"/>
        <v>0</v>
      </c>
    </row>
    <row r="75" spans="1:16" ht="24" customHeight="1" x14ac:dyDescent="0.25">
      <c r="O75" s="23">
        <f t="shared" si="8"/>
        <v>0</v>
      </c>
      <c r="P75" s="23">
        <f t="shared" si="9"/>
        <v>0</v>
      </c>
    </row>
    <row r="76" spans="1:16" ht="24" customHeight="1" x14ac:dyDescent="0.25">
      <c r="A76" s="49" t="str">
        <f>$A$3</f>
        <v>Statement Showing Achievements vis-à-vis Targets for the Quarter Ended 30.06.2021</v>
      </c>
      <c r="B76" s="50"/>
      <c r="C76" s="50"/>
      <c r="D76" s="50"/>
      <c r="E76" s="50"/>
      <c r="F76" s="50"/>
      <c r="O76" s="23">
        <f t="shared" si="8"/>
        <v>0</v>
      </c>
      <c r="P76" s="23">
        <f t="shared" si="9"/>
        <v>0</v>
      </c>
    </row>
    <row r="77" spans="1:16" ht="24" customHeight="1" x14ac:dyDescent="0.25">
      <c r="O77" s="23">
        <f t="shared" si="8"/>
        <v>0</v>
      </c>
      <c r="P77" s="23">
        <f t="shared" si="9"/>
        <v>0</v>
      </c>
    </row>
    <row r="78" spans="1:16" ht="24" customHeight="1" x14ac:dyDescent="0.25">
      <c r="A78" s="7" t="s">
        <v>2</v>
      </c>
      <c r="B78" s="7"/>
      <c r="C78" s="7"/>
      <c r="F78" s="8" t="s">
        <v>3</v>
      </c>
      <c r="O78" s="23">
        <f t="shared" si="8"/>
        <v>0</v>
      </c>
      <c r="P78" s="23">
        <f t="shared" si="9"/>
        <v>0</v>
      </c>
    </row>
    <row r="79" spans="1:16" ht="24" customHeight="1" x14ac:dyDescent="0.25">
      <c r="O79" s="23">
        <f t="shared" ref="O79:O142" si="33">H79-C79</f>
        <v>0</v>
      </c>
      <c r="P79" s="23">
        <f t="shared" ref="P79:P142" si="34">I79-D79</f>
        <v>0</v>
      </c>
    </row>
    <row r="80" spans="1:16" ht="24" customHeight="1" x14ac:dyDescent="0.25">
      <c r="A80" s="53" t="s">
        <v>56</v>
      </c>
      <c r="B80" s="53"/>
      <c r="C80" s="53"/>
      <c r="D80" s="53"/>
      <c r="E80" s="53"/>
      <c r="F80" s="53"/>
      <c r="O80" s="23">
        <f t="shared" si="33"/>
        <v>0</v>
      </c>
      <c r="P80" s="23">
        <f t="shared" si="34"/>
        <v>0</v>
      </c>
    </row>
    <row r="81" spans="1:16" ht="24" customHeight="1" x14ac:dyDescent="0.25">
      <c r="A81" s="44" t="s">
        <v>4</v>
      </c>
      <c r="B81" s="44" t="s">
        <v>5</v>
      </c>
      <c r="C81" s="54" t="s">
        <v>61</v>
      </c>
      <c r="D81" s="54"/>
      <c r="E81" s="55" t="str">
        <f>$E$7</f>
        <v>% Achmnt up to 30.06.2021</v>
      </c>
      <c r="F81" s="56"/>
      <c r="O81" s="23" t="e">
        <f t="shared" si="33"/>
        <v>#VALUE!</v>
      </c>
      <c r="P81" s="23">
        <f t="shared" si="34"/>
        <v>0</v>
      </c>
    </row>
    <row r="82" spans="1:16" ht="24" customHeight="1" x14ac:dyDescent="0.25">
      <c r="A82" s="45"/>
      <c r="B82" s="45"/>
      <c r="C82" s="9" t="s">
        <v>8</v>
      </c>
      <c r="D82" s="9" t="s">
        <v>9</v>
      </c>
      <c r="E82" s="9" t="s">
        <v>8</v>
      </c>
      <c r="F82" s="9" t="s">
        <v>9</v>
      </c>
      <c r="O82" s="23" t="e">
        <f t="shared" si="33"/>
        <v>#VALUE!</v>
      </c>
      <c r="P82" s="23" t="e">
        <f t="shared" si="34"/>
        <v>#VALUE!</v>
      </c>
    </row>
    <row r="83" spans="1:16" ht="24" customHeight="1" x14ac:dyDescent="0.25">
      <c r="A83" s="9">
        <v>1</v>
      </c>
      <c r="B83" s="12" t="s">
        <v>10</v>
      </c>
      <c r="C83" s="14"/>
      <c r="D83" s="14"/>
      <c r="E83" s="14"/>
      <c r="F83" s="14"/>
      <c r="O83" s="23">
        <f t="shared" si="33"/>
        <v>0</v>
      </c>
      <c r="P83" s="23">
        <f t="shared" si="34"/>
        <v>0</v>
      </c>
    </row>
    <row r="84" spans="1:16" ht="24" customHeight="1" x14ac:dyDescent="0.25">
      <c r="A84" s="9" t="s">
        <v>11</v>
      </c>
      <c r="B84" s="12" t="s">
        <v>12</v>
      </c>
      <c r="C84" s="15">
        <f>C85+C86+C87</f>
        <v>1286079</v>
      </c>
      <c r="D84" s="15">
        <f>D85+D86+D87</f>
        <v>3704048.5252801394</v>
      </c>
      <c r="E84" s="37">
        <f>L84</f>
        <v>59.843368875473438</v>
      </c>
      <c r="F84" s="37">
        <f>M84</f>
        <v>28.862185867803813</v>
      </c>
      <c r="H84" s="6">
        <v>1286079</v>
      </c>
      <c r="I84" s="6">
        <v>3704048.5252801394</v>
      </c>
      <c r="J84" s="6">
        <v>769633</v>
      </c>
      <c r="K84" s="6">
        <v>1069069.3699999999</v>
      </c>
      <c r="L84" s="23">
        <f t="shared" ref="L84" si="35">J84/H84*100</f>
        <v>59.843368875473438</v>
      </c>
      <c r="M84" s="23">
        <f t="shared" ref="M84" si="36">K84/I84*100</f>
        <v>28.862185867803813</v>
      </c>
      <c r="O84" s="23">
        <f t="shared" si="33"/>
        <v>0</v>
      </c>
      <c r="P84" s="23">
        <f t="shared" si="34"/>
        <v>0</v>
      </c>
    </row>
    <row r="85" spans="1:16" ht="24" customHeight="1" x14ac:dyDescent="0.25">
      <c r="A85" s="18" t="s">
        <v>13</v>
      </c>
      <c r="B85" s="19" t="s">
        <v>14</v>
      </c>
      <c r="C85" s="20">
        <f>H85</f>
        <v>1120705</v>
      </c>
      <c r="D85" s="20">
        <f>I85</f>
        <v>3033251.2543192809</v>
      </c>
      <c r="E85" s="37">
        <f t="shared" ref="E85:E109" si="37">L85</f>
        <v>66.106513310817746</v>
      </c>
      <c r="F85" s="37">
        <f t="shared" ref="F85:F109" si="38">M85</f>
        <v>25.454508224485139</v>
      </c>
      <c r="H85" s="6">
        <v>1120705</v>
      </c>
      <c r="I85" s="6">
        <v>3033251.2543192809</v>
      </c>
      <c r="J85" s="6">
        <v>740859</v>
      </c>
      <c r="K85" s="6">
        <v>772099.19</v>
      </c>
      <c r="L85" s="23">
        <f t="shared" ref="L85:L103" si="39">J85/H85*100</f>
        <v>66.106513310817746</v>
      </c>
      <c r="M85" s="23">
        <f t="shared" ref="M85:M103" si="40">K85/I85*100</f>
        <v>25.454508224485139</v>
      </c>
      <c r="O85" s="23">
        <f t="shared" si="33"/>
        <v>0</v>
      </c>
      <c r="P85" s="23">
        <f t="shared" si="34"/>
        <v>0</v>
      </c>
    </row>
    <row r="86" spans="1:16" ht="24" customHeight="1" x14ac:dyDescent="0.25">
      <c r="A86" s="18" t="s">
        <v>15</v>
      </c>
      <c r="B86" s="19" t="s">
        <v>16</v>
      </c>
      <c r="C86" s="20">
        <f t="shared" ref="C86:C87" si="41">H86</f>
        <v>132399</v>
      </c>
      <c r="D86" s="20">
        <f t="shared" ref="D86:D87" si="42">I86</f>
        <v>185205.21872175229</v>
      </c>
      <c r="E86" s="37">
        <f t="shared" si="37"/>
        <v>0.26510774250560803</v>
      </c>
      <c r="F86" s="37">
        <f t="shared" si="38"/>
        <v>15.35694846846101</v>
      </c>
      <c r="H86" s="6">
        <v>132399</v>
      </c>
      <c r="I86" s="6">
        <v>185205.21872175229</v>
      </c>
      <c r="J86" s="6">
        <v>351</v>
      </c>
      <c r="K86" s="6">
        <v>28441.87</v>
      </c>
      <c r="L86" s="23">
        <f t="shared" si="39"/>
        <v>0.26510774250560803</v>
      </c>
      <c r="M86" s="23">
        <f t="shared" si="40"/>
        <v>15.35694846846101</v>
      </c>
      <c r="O86" s="23">
        <f t="shared" si="33"/>
        <v>0</v>
      </c>
      <c r="P86" s="23">
        <f t="shared" si="34"/>
        <v>0</v>
      </c>
    </row>
    <row r="87" spans="1:16" ht="24" customHeight="1" x14ac:dyDescent="0.25">
      <c r="A87" s="18" t="s">
        <v>17</v>
      </c>
      <c r="B87" s="19" t="s">
        <v>18</v>
      </c>
      <c r="C87" s="20">
        <f t="shared" si="41"/>
        <v>32975</v>
      </c>
      <c r="D87" s="20">
        <f t="shared" si="42"/>
        <v>485592.0522391058</v>
      </c>
      <c r="E87" s="37">
        <f t="shared" si="37"/>
        <v>86.195602729340408</v>
      </c>
      <c r="F87" s="37">
        <f t="shared" si="38"/>
        <v>55.299156722560298</v>
      </c>
      <c r="H87" s="6">
        <v>32975</v>
      </c>
      <c r="I87" s="6">
        <v>485592.0522391058</v>
      </c>
      <c r="J87" s="6">
        <v>28423</v>
      </c>
      <c r="K87" s="6">
        <v>268528.31</v>
      </c>
      <c r="L87" s="23">
        <f t="shared" si="39"/>
        <v>86.195602729340408</v>
      </c>
      <c r="M87" s="23">
        <f t="shared" si="40"/>
        <v>55.299156722560298</v>
      </c>
      <c r="O87" s="23">
        <f t="shared" si="33"/>
        <v>0</v>
      </c>
      <c r="P87" s="23">
        <f t="shared" si="34"/>
        <v>0</v>
      </c>
    </row>
    <row r="88" spans="1:16" ht="24" customHeight="1" x14ac:dyDescent="0.25">
      <c r="A88" s="18" t="s">
        <v>19</v>
      </c>
      <c r="B88" s="21" t="s">
        <v>20</v>
      </c>
      <c r="C88" s="15">
        <f>C89+C90+C91+C92+C93</f>
        <v>624470</v>
      </c>
      <c r="D88" s="15">
        <f>D89+D90+D91+D92+D93</f>
        <v>9941906.0099999998</v>
      </c>
      <c r="E88" s="37">
        <f t="shared" si="37"/>
        <v>25.327878040578412</v>
      </c>
      <c r="F88" s="37">
        <f t="shared" si="38"/>
        <v>27.188666813799419</v>
      </c>
      <c r="H88" s="6">
        <v>624470</v>
      </c>
      <c r="I88" s="6">
        <v>9941906.0099999998</v>
      </c>
      <c r="J88" s="6">
        <v>158165</v>
      </c>
      <c r="K88" s="6">
        <v>2703071.6999999997</v>
      </c>
      <c r="L88" s="23">
        <f t="shared" si="39"/>
        <v>25.327878040578412</v>
      </c>
      <c r="M88" s="23">
        <f t="shared" si="40"/>
        <v>27.188666813799419</v>
      </c>
      <c r="O88" s="23">
        <f t="shared" si="33"/>
        <v>0</v>
      </c>
      <c r="P88" s="23">
        <f t="shared" si="34"/>
        <v>0</v>
      </c>
    </row>
    <row r="89" spans="1:16" ht="24" customHeight="1" x14ac:dyDescent="0.25">
      <c r="A89" s="18" t="s">
        <v>21</v>
      </c>
      <c r="B89" s="19" t="s">
        <v>22</v>
      </c>
      <c r="C89" s="20">
        <f t="shared" ref="C89:C99" si="43">H89</f>
        <v>265472</v>
      </c>
      <c r="D89" s="20">
        <f t="shared" ref="D89:D99" si="44">I89</f>
        <v>2746549.1199999996</v>
      </c>
      <c r="E89" s="37">
        <f t="shared" si="37"/>
        <v>47.604643804243011</v>
      </c>
      <c r="F89" s="37">
        <f t="shared" si="38"/>
        <v>24.338950107690042</v>
      </c>
      <c r="H89" s="6">
        <v>265472</v>
      </c>
      <c r="I89" s="6">
        <v>2746549.1199999996</v>
      </c>
      <c r="J89" s="6">
        <v>126377</v>
      </c>
      <c r="K89" s="6">
        <v>668481.21999999986</v>
      </c>
      <c r="L89" s="23">
        <f t="shared" si="39"/>
        <v>47.604643804243011</v>
      </c>
      <c r="M89" s="23">
        <f t="shared" si="40"/>
        <v>24.338950107690042</v>
      </c>
      <c r="O89" s="23">
        <f t="shared" si="33"/>
        <v>0</v>
      </c>
      <c r="P89" s="23">
        <f t="shared" si="34"/>
        <v>0</v>
      </c>
    </row>
    <row r="90" spans="1:16" ht="24" customHeight="1" x14ac:dyDescent="0.25">
      <c r="A90" s="18" t="s">
        <v>23</v>
      </c>
      <c r="B90" s="19" t="s">
        <v>24</v>
      </c>
      <c r="C90" s="20">
        <f t="shared" si="43"/>
        <v>170448</v>
      </c>
      <c r="D90" s="20">
        <f t="shared" si="44"/>
        <v>4145760.4300000006</v>
      </c>
      <c r="E90" s="37">
        <f t="shared" si="37"/>
        <v>12.114545198535625</v>
      </c>
      <c r="F90" s="37">
        <f t="shared" si="38"/>
        <v>25.69530145281453</v>
      </c>
      <c r="H90" s="6">
        <v>170448</v>
      </c>
      <c r="I90" s="6">
        <v>4145760.4300000006</v>
      </c>
      <c r="J90" s="6">
        <v>20649</v>
      </c>
      <c r="K90" s="6">
        <v>1065265.6399999999</v>
      </c>
      <c r="L90" s="23">
        <f t="shared" si="39"/>
        <v>12.114545198535625</v>
      </c>
      <c r="M90" s="23">
        <f t="shared" si="40"/>
        <v>25.69530145281453</v>
      </c>
      <c r="O90" s="23">
        <f t="shared" si="33"/>
        <v>0</v>
      </c>
      <c r="P90" s="23">
        <f t="shared" si="34"/>
        <v>0</v>
      </c>
    </row>
    <row r="91" spans="1:16" ht="24" customHeight="1" x14ac:dyDescent="0.25">
      <c r="A91" s="18" t="s">
        <v>25</v>
      </c>
      <c r="B91" s="19" t="s">
        <v>26</v>
      </c>
      <c r="C91" s="20">
        <f t="shared" si="43"/>
        <v>84232</v>
      </c>
      <c r="D91" s="20">
        <f t="shared" si="44"/>
        <v>2017543.1099999999</v>
      </c>
      <c r="E91" s="37">
        <f t="shared" si="37"/>
        <v>12.193703105708044</v>
      </c>
      <c r="F91" s="37">
        <f t="shared" si="38"/>
        <v>46.571642278315437</v>
      </c>
      <c r="H91" s="6">
        <v>84232</v>
      </c>
      <c r="I91" s="6">
        <v>2017543.1099999999</v>
      </c>
      <c r="J91" s="6">
        <v>10271</v>
      </c>
      <c r="K91" s="6">
        <v>939602.96</v>
      </c>
      <c r="L91" s="23">
        <f t="shared" si="39"/>
        <v>12.193703105708044</v>
      </c>
      <c r="M91" s="23">
        <f t="shared" si="40"/>
        <v>46.571642278315437</v>
      </c>
      <c r="O91" s="23">
        <f t="shared" si="33"/>
        <v>0</v>
      </c>
      <c r="P91" s="23">
        <f t="shared" si="34"/>
        <v>0</v>
      </c>
    </row>
    <row r="92" spans="1:16" ht="24" customHeight="1" x14ac:dyDescent="0.25">
      <c r="A92" s="18" t="s">
        <v>27</v>
      </c>
      <c r="B92" s="19" t="s">
        <v>28</v>
      </c>
      <c r="C92" s="20">
        <f t="shared" si="43"/>
        <v>36568</v>
      </c>
      <c r="D92" s="20">
        <f t="shared" si="44"/>
        <v>268003.68999999994</v>
      </c>
      <c r="E92" s="37">
        <f t="shared" si="37"/>
        <v>9.5712098009188368E-2</v>
      </c>
      <c r="F92" s="37">
        <f t="shared" si="38"/>
        <v>1.0428438503962392</v>
      </c>
      <c r="H92" s="6">
        <v>36568</v>
      </c>
      <c r="I92" s="6">
        <v>268003.68999999994</v>
      </c>
      <c r="J92" s="6">
        <v>35</v>
      </c>
      <c r="K92" s="6">
        <v>2794.86</v>
      </c>
      <c r="L92" s="23">
        <f t="shared" si="39"/>
        <v>9.5712098009188368E-2</v>
      </c>
      <c r="M92" s="23">
        <f t="shared" si="40"/>
        <v>1.0428438503962392</v>
      </c>
      <c r="O92" s="23">
        <f t="shared" si="33"/>
        <v>0</v>
      </c>
      <c r="P92" s="23">
        <f t="shared" si="34"/>
        <v>0</v>
      </c>
    </row>
    <row r="93" spans="1:16" ht="24" customHeight="1" x14ac:dyDescent="0.25">
      <c r="A93" s="18" t="s">
        <v>29</v>
      </c>
      <c r="B93" s="19" t="s">
        <v>30</v>
      </c>
      <c r="C93" s="20">
        <f t="shared" si="43"/>
        <v>67750</v>
      </c>
      <c r="D93" s="20">
        <f t="shared" si="44"/>
        <v>764049.66</v>
      </c>
      <c r="E93" s="37">
        <f t="shared" si="37"/>
        <v>1.229520295202952</v>
      </c>
      <c r="F93" s="37">
        <f t="shared" si="38"/>
        <v>3.5242499813428356</v>
      </c>
      <c r="H93" s="6">
        <v>67750</v>
      </c>
      <c r="I93" s="6">
        <v>764049.66</v>
      </c>
      <c r="J93" s="6">
        <v>833</v>
      </c>
      <c r="K93" s="6">
        <v>26927.02</v>
      </c>
      <c r="L93" s="23">
        <f t="shared" si="39"/>
        <v>1.229520295202952</v>
      </c>
      <c r="M93" s="23">
        <f t="shared" si="40"/>
        <v>3.5242499813428356</v>
      </c>
      <c r="O93" s="23">
        <f t="shared" si="33"/>
        <v>0</v>
      </c>
      <c r="P93" s="23">
        <f t="shared" si="34"/>
        <v>0</v>
      </c>
    </row>
    <row r="94" spans="1:16" ht="24" customHeight="1" x14ac:dyDescent="0.25">
      <c r="A94" s="9" t="s">
        <v>31</v>
      </c>
      <c r="B94" s="12" t="s">
        <v>32</v>
      </c>
      <c r="C94" s="22">
        <f t="shared" si="43"/>
        <v>24077</v>
      </c>
      <c r="D94" s="22">
        <f t="shared" si="44"/>
        <v>132610.94999999998</v>
      </c>
      <c r="E94" s="37">
        <f t="shared" si="37"/>
        <v>1.6322631557087679</v>
      </c>
      <c r="F94" s="37">
        <f t="shared" si="38"/>
        <v>193.69055873591131</v>
      </c>
      <c r="H94" s="6">
        <v>24077</v>
      </c>
      <c r="I94" s="6">
        <v>132610.94999999998</v>
      </c>
      <c r="J94" s="6">
        <v>393</v>
      </c>
      <c r="K94" s="6">
        <v>256854.88999999996</v>
      </c>
      <c r="L94" s="23">
        <f t="shared" si="39"/>
        <v>1.6322631557087679</v>
      </c>
      <c r="M94" s="23">
        <f t="shared" si="40"/>
        <v>193.69055873591131</v>
      </c>
      <c r="O94" s="23">
        <f t="shared" si="33"/>
        <v>0</v>
      </c>
      <c r="P94" s="23">
        <f t="shared" si="34"/>
        <v>0</v>
      </c>
    </row>
    <row r="95" spans="1:16" ht="24" customHeight="1" x14ac:dyDescent="0.25">
      <c r="A95" s="9" t="s">
        <v>33</v>
      </c>
      <c r="B95" s="12" t="s">
        <v>34</v>
      </c>
      <c r="C95" s="22">
        <f t="shared" si="43"/>
        <v>46567</v>
      </c>
      <c r="D95" s="22">
        <f t="shared" si="44"/>
        <v>76826.48000000001</v>
      </c>
      <c r="E95" s="37">
        <f t="shared" si="37"/>
        <v>2.2677003027895291</v>
      </c>
      <c r="F95" s="37">
        <f t="shared" si="38"/>
        <v>6.4867217657245266</v>
      </c>
      <c r="H95" s="6">
        <v>46567</v>
      </c>
      <c r="I95" s="6">
        <v>76826.48000000001</v>
      </c>
      <c r="J95" s="6">
        <v>1056</v>
      </c>
      <c r="K95" s="6">
        <v>4983.5200000000004</v>
      </c>
      <c r="L95" s="23">
        <f t="shared" si="39"/>
        <v>2.2677003027895291</v>
      </c>
      <c r="M95" s="23">
        <f t="shared" si="40"/>
        <v>6.4867217657245266</v>
      </c>
      <c r="O95" s="23">
        <f t="shared" si="33"/>
        <v>0</v>
      </c>
      <c r="P95" s="23">
        <f t="shared" si="34"/>
        <v>0</v>
      </c>
    </row>
    <row r="96" spans="1:16" ht="24" customHeight="1" x14ac:dyDescent="0.25">
      <c r="A96" s="9" t="s">
        <v>35</v>
      </c>
      <c r="B96" s="12" t="s">
        <v>36</v>
      </c>
      <c r="C96" s="22">
        <f t="shared" si="43"/>
        <v>133272</v>
      </c>
      <c r="D96" s="22">
        <f t="shared" si="44"/>
        <v>1922220.4600000002</v>
      </c>
      <c r="E96" s="37">
        <f t="shared" si="37"/>
        <v>17.388498709406328</v>
      </c>
      <c r="F96" s="37">
        <f t="shared" si="38"/>
        <v>7.7542156636913537</v>
      </c>
      <c r="H96" s="6">
        <v>133272</v>
      </c>
      <c r="I96" s="6">
        <v>1922220.4600000002</v>
      </c>
      <c r="J96" s="6">
        <v>23174</v>
      </c>
      <c r="K96" s="6">
        <v>149053.12</v>
      </c>
      <c r="L96" s="23">
        <f t="shared" si="39"/>
        <v>17.388498709406328</v>
      </c>
      <c r="M96" s="23">
        <f t="shared" si="40"/>
        <v>7.7542156636913537</v>
      </c>
      <c r="O96" s="23">
        <f t="shared" si="33"/>
        <v>0</v>
      </c>
      <c r="P96" s="23">
        <f t="shared" si="34"/>
        <v>0</v>
      </c>
    </row>
    <row r="97" spans="1:16" ht="24" customHeight="1" x14ac:dyDescent="0.25">
      <c r="A97" s="9" t="s">
        <v>37</v>
      </c>
      <c r="B97" s="12" t="s">
        <v>38</v>
      </c>
      <c r="C97" s="22">
        <f t="shared" si="43"/>
        <v>25178</v>
      </c>
      <c r="D97" s="22">
        <f t="shared" si="44"/>
        <v>41375.709999999992</v>
      </c>
      <c r="E97" s="37">
        <f t="shared" si="37"/>
        <v>4.6786877432679317</v>
      </c>
      <c r="F97" s="37">
        <f t="shared" si="38"/>
        <v>2.5403068611994821</v>
      </c>
      <c r="H97" s="6">
        <v>25178</v>
      </c>
      <c r="I97" s="6">
        <v>41375.709999999992</v>
      </c>
      <c r="J97" s="6">
        <v>1178</v>
      </c>
      <c r="K97" s="6">
        <v>1051.07</v>
      </c>
      <c r="L97" s="23">
        <f t="shared" si="39"/>
        <v>4.6786877432679317</v>
      </c>
      <c r="M97" s="23">
        <f t="shared" si="40"/>
        <v>2.5403068611994821</v>
      </c>
      <c r="O97" s="23">
        <f t="shared" si="33"/>
        <v>0</v>
      </c>
      <c r="P97" s="23">
        <f t="shared" si="34"/>
        <v>0</v>
      </c>
    </row>
    <row r="98" spans="1:16" ht="24" customHeight="1" x14ac:dyDescent="0.25">
      <c r="A98" s="9" t="s">
        <v>39</v>
      </c>
      <c r="B98" s="12" t="s">
        <v>40</v>
      </c>
      <c r="C98" s="22">
        <f t="shared" si="43"/>
        <v>24874</v>
      </c>
      <c r="D98" s="22">
        <f t="shared" si="44"/>
        <v>62747.340000000011</v>
      </c>
      <c r="E98" s="37">
        <f t="shared" si="37"/>
        <v>4.0202621210902951E-3</v>
      </c>
      <c r="F98" s="37">
        <f t="shared" si="38"/>
        <v>1.5936930553550156E-2</v>
      </c>
      <c r="H98" s="6">
        <v>24874</v>
      </c>
      <c r="I98" s="6">
        <v>62747.340000000011</v>
      </c>
      <c r="J98" s="6">
        <v>1</v>
      </c>
      <c r="K98" s="6">
        <v>10</v>
      </c>
      <c r="L98" s="23">
        <f t="shared" si="39"/>
        <v>4.0202621210902951E-3</v>
      </c>
      <c r="M98" s="23">
        <f t="shared" si="40"/>
        <v>1.5936930553550156E-2</v>
      </c>
      <c r="O98" s="23">
        <f t="shared" si="33"/>
        <v>0</v>
      </c>
      <c r="P98" s="23">
        <f t="shared" si="34"/>
        <v>0</v>
      </c>
    </row>
    <row r="99" spans="1:16" ht="24" customHeight="1" x14ac:dyDescent="0.25">
      <c r="A99" s="9" t="s">
        <v>41</v>
      </c>
      <c r="B99" s="12" t="s">
        <v>42</v>
      </c>
      <c r="C99" s="22">
        <f t="shared" si="43"/>
        <v>131014</v>
      </c>
      <c r="D99" s="22">
        <f t="shared" si="44"/>
        <v>194729.44</v>
      </c>
      <c r="E99" s="37">
        <f t="shared" si="37"/>
        <v>7.6465110598867287</v>
      </c>
      <c r="F99" s="37">
        <f t="shared" si="38"/>
        <v>36.98173732744263</v>
      </c>
      <c r="H99" s="6">
        <v>131014</v>
      </c>
      <c r="I99" s="6">
        <v>194729.44</v>
      </c>
      <c r="J99" s="6">
        <v>10018</v>
      </c>
      <c r="K99" s="6">
        <v>72014.33</v>
      </c>
      <c r="L99" s="23">
        <f t="shared" si="39"/>
        <v>7.6465110598867287</v>
      </c>
      <c r="M99" s="23">
        <f t="shared" si="40"/>
        <v>36.98173732744263</v>
      </c>
      <c r="O99" s="23">
        <f t="shared" si="33"/>
        <v>0</v>
      </c>
      <c r="P99" s="23">
        <f t="shared" si="34"/>
        <v>0</v>
      </c>
    </row>
    <row r="100" spans="1:16" ht="24" customHeight="1" x14ac:dyDescent="0.25">
      <c r="A100" s="9">
        <v>2</v>
      </c>
      <c r="B100" s="12" t="s">
        <v>43</v>
      </c>
      <c r="C100" s="15">
        <f>C99+C98+C97+C96+C95+C94+C88+C84</f>
        <v>2295531</v>
      </c>
      <c r="D100" s="15">
        <f>D99+D98+D97+D96+D95+D94+D88+D84</f>
        <v>16076464.915280141</v>
      </c>
      <c r="E100" s="37">
        <f t="shared" si="37"/>
        <v>41.977999861469961</v>
      </c>
      <c r="F100" s="37">
        <f t="shared" si="38"/>
        <v>26.474153505940919</v>
      </c>
      <c r="H100" s="6">
        <v>2295531</v>
      </c>
      <c r="I100" s="6">
        <v>16076464.915280141</v>
      </c>
      <c r="J100" s="6">
        <v>963618</v>
      </c>
      <c r="K100" s="6">
        <v>4256107.9999999991</v>
      </c>
      <c r="L100" s="23">
        <f t="shared" si="39"/>
        <v>41.977999861469961</v>
      </c>
      <c r="M100" s="23">
        <f t="shared" si="40"/>
        <v>26.474153505940919</v>
      </c>
      <c r="O100" s="23">
        <f t="shared" si="33"/>
        <v>0</v>
      </c>
      <c r="P100" s="23">
        <f t="shared" si="34"/>
        <v>0</v>
      </c>
    </row>
    <row r="101" spans="1:16" ht="24" customHeight="1" x14ac:dyDescent="0.25">
      <c r="A101" s="9">
        <v>3</v>
      </c>
      <c r="B101" s="21" t="s">
        <v>44</v>
      </c>
      <c r="C101" s="22">
        <f t="shared" ref="C101" si="45">H101</f>
        <v>397577</v>
      </c>
      <c r="D101" s="22">
        <f t="shared" ref="D101" si="46">I101</f>
        <v>1529348.3699999999</v>
      </c>
      <c r="E101" s="37">
        <f t="shared" si="37"/>
        <v>201.88064198884743</v>
      </c>
      <c r="F101" s="37">
        <f t="shared" si="38"/>
        <v>32.959678768284832</v>
      </c>
      <c r="H101" s="6">
        <v>397577</v>
      </c>
      <c r="I101" s="6">
        <v>1529348.3699999999</v>
      </c>
      <c r="J101" s="6">
        <v>802631</v>
      </c>
      <c r="K101" s="6">
        <v>504068.31000000006</v>
      </c>
      <c r="L101" s="23">
        <f t="shared" si="39"/>
        <v>201.88064198884743</v>
      </c>
      <c r="M101" s="23">
        <f t="shared" si="40"/>
        <v>32.959678768284832</v>
      </c>
      <c r="O101" s="23">
        <f t="shared" si="33"/>
        <v>0</v>
      </c>
      <c r="P101" s="23">
        <f t="shared" si="34"/>
        <v>0</v>
      </c>
    </row>
    <row r="102" spans="1:16" ht="24" customHeight="1" x14ac:dyDescent="0.25">
      <c r="A102" s="9">
        <v>4</v>
      </c>
      <c r="B102" s="24" t="s">
        <v>45</v>
      </c>
      <c r="C102" s="15"/>
      <c r="D102" s="15"/>
      <c r="E102" s="37">
        <f t="shared" si="37"/>
        <v>0</v>
      </c>
      <c r="F102" s="37">
        <f t="shared" si="38"/>
        <v>0</v>
      </c>
      <c r="J102" s="6">
        <v>0</v>
      </c>
      <c r="K102" s="6">
        <v>0</v>
      </c>
      <c r="L102" s="23"/>
      <c r="M102" s="23"/>
      <c r="O102" s="23">
        <f t="shared" si="33"/>
        <v>0</v>
      </c>
      <c r="P102" s="23">
        <f t="shared" si="34"/>
        <v>0</v>
      </c>
    </row>
    <row r="103" spans="1:16" ht="24" customHeight="1" x14ac:dyDescent="0.25">
      <c r="A103" s="9" t="s">
        <v>46</v>
      </c>
      <c r="B103" s="25" t="s">
        <v>47</v>
      </c>
      <c r="C103" s="22">
        <f t="shared" ref="C103:C107" si="47">H103</f>
        <v>43595</v>
      </c>
      <c r="D103" s="22">
        <f t="shared" ref="D103:D107" si="48">I103</f>
        <v>29551.65</v>
      </c>
      <c r="E103" s="37">
        <f t="shared" si="37"/>
        <v>0.42436059181098745</v>
      </c>
      <c r="F103" s="37">
        <f t="shared" si="38"/>
        <v>22.357397979469841</v>
      </c>
      <c r="H103" s="6">
        <v>43595</v>
      </c>
      <c r="I103" s="6">
        <v>29551.65</v>
      </c>
      <c r="J103" s="6">
        <v>185</v>
      </c>
      <c r="K103" s="6">
        <v>6606.98</v>
      </c>
      <c r="L103" s="23">
        <f t="shared" si="39"/>
        <v>0.42436059181098745</v>
      </c>
      <c r="M103" s="23">
        <f t="shared" si="40"/>
        <v>22.357397979469841</v>
      </c>
      <c r="O103" s="23">
        <f t="shared" si="33"/>
        <v>0</v>
      </c>
      <c r="P103" s="23">
        <f t="shared" si="34"/>
        <v>0</v>
      </c>
    </row>
    <row r="104" spans="1:16" ht="24" customHeight="1" x14ac:dyDescent="0.25">
      <c r="A104" s="9" t="s">
        <v>48</v>
      </c>
      <c r="B104" s="25" t="s">
        <v>34</v>
      </c>
      <c r="C104" s="22">
        <f t="shared" si="47"/>
        <v>9053</v>
      </c>
      <c r="D104" s="22">
        <f t="shared" si="48"/>
        <v>103857.37</v>
      </c>
      <c r="E104" s="37">
        <f t="shared" si="37"/>
        <v>1.1266983320446262</v>
      </c>
      <c r="F104" s="37">
        <f t="shared" si="38"/>
        <v>1.0542246544467666</v>
      </c>
      <c r="H104" s="6">
        <v>9053</v>
      </c>
      <c r="I104" s="6">
        <v>103857.37</v>
      </c>
      <c r="J104" s="6">
        <v>102</v>
      </c>
      <c r="K104" s="6">
        <v>1094.8899999999999</v>
      </c>
      <c r="L104" s="23">
        <f t="shared" ref="L104:L109" si="49">J104/H104*100</f>
        <v>1.1266983320446262</v>
      </c>
      <c r="M104" s="23">
        <f t="shared" ref="M104:M109" si="50">K104/I104*100</f>
        <v>1.0542246544467666</v>
      </c>
      <c r="O104" s="23">
        <f t="shared" si="33"/>
        <v>0</v>
      </c>
      <c r="P104" s="23">
        <f t="shared" si="34"/>
        <v>0</v>
      </c>
    </row>
    <row r="105" spans="1:16" ht="24" customHeight="1" x14ac:dyDescent="0.25">
      <c r="A105" s="9" t="s">
        <v>49</v>
      </c>
      <c r="B105" s="25" t="s">
        <v>36</v>
      </c>
      <c r="C105" s="22">
        <f t="shared" si="47"/>
        <v>180712</v>
      </c>
      <c r="D105" s="22">
        <f t="shared" si="48"/>
        <v>5694312.5200000014</v>
      </c>
      <c r="E105" s="37">
        <f t="shared" si="37"/>
        <v>6.5651423259108412</v>
      </c>
      <c r="F105" s="37">
        <f t="shared" si="38"/>
        <v>9.3603000911512968</v>
      </c>
      <c r="H105" s="6">
        <v>180712</v>
      </c>
      <c r="I105" s="6">
        <v>5694312.5200000014</v>
      </c>
      <c r="J105" s="6">
        <v>11864</v>
      </c>
      <c r="K105" s="6">
        <v>533004.73999999987</v>
      </c>
      <c r="L105" s="23">
        <f t="shared" si="49"/>
        <v>6.5651423259108412</v>
      </c>
      <c r="M105" s="23">
        <f t="shared" si="50"/>
        <v>9.3603000911512968</v>
      </c>
      <c r="O105" s="23">
        <f t="shared" si="33"/>
        <v>0</v>
      </c>
      <c r="P105" s="23">
        <f t="shared" si="34"/>
        <v>0</v>
      </c>
    </row>
    <row r="106" spans="1:16" ht="24" customHeight="1" x14ac:dyDescent="0.25">
      <c r="A106" s="9" t="s">
        <v>50</v>
      </c>
      <c r="B106" s="25" t="s">
        <v>51</v>
      </c>
      <c r="C106" s="22">
        <f t="shared" si="47"/>
        <v>3835346</v>
      </c>
      <c r="D106" s="22">
        <f t="shared" si="48"/>
        <v>4391697.8899999997</v>
      </c>
      <c r="E106" s="37">
        <f t="shared" si="37"/>
        <v>1.7060520745716294</v>
      </c>
      <c r="F106" s="37">
        <f t="shared" si="38"/>
        <v>30.722593033374622</v>
      </c>
      <c r="H106" s="6">
        <v>3835346</v>
      </c>
      <c r="I106" s="6">
        <v>4391697.8899999997</v>
      </c>
      <c r="J106" s="6">
        <v>65433</v>
      </c>
      <c r="K106" s="6">
        <v>1349243.4700000002</v>
      </c>
      <c r="L106" s="23">
        <f t="shared" si="49"/>
        <v>1.7060520745716294</v>
      </c>
      <c r="M106" s="23">
        <f t="shared" si="50"/>
        <v>30.722593033374622</v>
      </c>
      <c r="O106" s="23">
        <f t="shared" si="33"/>
        <v>0</v>
      </c>
      <c r="P106" s="23">
        <f t="shared" si="34"/>
        <v>0</v>
      </c>
    </row>
    <row r="107" spans="1:16" ht="24" customHeight="1" x14ac:dyDescent="0.25">
      <c r="A107" s="9" t="s">
        <v>52</v>
      </c>
      <c r="B107" s="25" t="s">
        <v>42</v>
      </c>
      <c r="C107" s="22">
        <f t="shared" si="47"/>
        <v>13508771</v>
      </c>
      <c r="D107" s="22">
        <f t="shared" si="48"/>
        <v>61611691.020000011</v>
      </c>
      <c r="E107" s="37">
        <f t="shared" si="37"/>
        <v>23.941726453131821</v>
      </c>
      <c r="F107" s="37">
        <f t="shared" si="38"/>
        <v>37.240487998538946</v>
      </c>
      <c r="H107" s="6">
        <v>13508771</v>
      </c>
      <c r="I107" s="6">
        <v>61611691.020000011</v>
      </c>
      <c r="J107" s="6">
        <v>3234233</v>
      </c>
      <c r="K107" s="6">
        <v>22944494.400000002</v>
      </c>
      <c r="L107" s="23">
        <f t="shared" si="49"/>
        <v>23.941726453131821</v>
      </c>
      <c r="M107" s="23">
        <f t="shared" si="50"/>
        <v>37.240487998538946</v>
      </c>
      <c r="O107" s="23">
        <f t="shared" si="33"/>
        <v>0</v>
      </c>
      <c r="P107" s="23">
        <f t="shared" si="34"/>
        <v>0</v>
      </c>
    </row>
    <row r="108" spans="1:16" ht="24" customHeight="1" x14ac:dyDescent="0.25">
      <c r="A108" s="9">
        <v>5</v>
      </c>
      <c r="B108" s="25" t="s">
        <v>53</v>
      </c>
      <c r="C108" s="15">
        <f>C107+C106+C105+C104+C103</f>
        <v>17577477</v>
      </c>
      <c r="D108" s="15">
        <f>D107+D106+D105+D104+D103</f>
        <v>71831110.450000018</v>
      </c>
      <c r="E108" s="37">
        <f t="shared" si="37"/>
        <v>18.841253497302258</v>
      </c>
      <c r="F108" s="37">
        <f t="shared" si="38"/>
        <v>34.573382374878761</v>
      </c>
      <c r="H108" s="6">
        <v>17577477</v>
      </c>
      <c r="I108" s="6">
        <v>71831110.450000018</v>
      </c>
      <c r="J108" s="6">
        <v>3311817</v>
      </c>
      <c r="K108" s="6">
        <v>24834444.480000004</v>
      </c>
      <c r="L108" s="23">
        <f t="shared" si="49"/>
        <v>18.841253497302258</v>
      </c>
      <c r="M108" s="23">
        <f t="shared" si="50"/>
        <v>34.573382374878761</v>
      </c>
      <c r="O108" s="23">
        <f t="shared" si="33"/>
        <v>0</v>
      </c>
      <c r="P108" s="23">
        <f t="shared" si="34"/>
        <v>0</v>
      </c>
    </row>
    <row r="109" spans="1:16" ht="24" customHeight="1" x14ac:dyDescent="0.25">
      <c r="A109" s="9"/>
      <c r="B109" s="25" t="s">
        <v>54</v>
      </c>
      <c r="C109" s="15">
        <f>C108+C100</f>
        <v>19873008</v>
      </c>
      <c r="D109" s="15">
        <f>D108+D100</f>
        <v>87907575.365280151</v>
      </c>
      <c r="E109" s="37">
        <f t="shared" si="37"/>
        <v>21.513778890442754</v>
      </c>
      <c r="F109" s="37">
        <f t="shared" si="38"/>
        <v>33.092202076010807</v>
      </c>
      <c r="G109" s="6"/>
      <c r="H109" s="6">
        <v>19873008</v>
      </c>
      <c r="I109" s="6">
        <v>87907575.365280151</v>
      </c>
      <c r="J109" s="6">
        <v>4275435</v>
      </c>
      <c r="K109" s="6">
        <v>29090552.480000004</v>
      </c>
      <c r="L109" s="23">
        <f t="shared" si="49"/>
        <v>21.513778890442754</v>
      </c>
      <c r="M109" s="23">
        <f t="shared" si="50"/>
        <v>33.092202076010807</v>
      </c>
      <c r="O109" s="23">
        <f t="shared" si="33"/>
        <v>0</v>
      </c>
      <c r="P109" s="23">
        <f t="shared" si="34"/>
        <v>0</v>
      </c>
    </row>
    <row r="110" spans="1:16" ht="24" customHeight="1" x14ac:dyDescent="0.25">
      <c r="B110" s="26"/>
      <c r="C110" s="23"/>
      <c r="D110" s="23"/>
      <c r="O110" s="23">
        <f t="shared" si="33"/>
        <v>0</v>
      </c>
      <c r="P110" s="23">
        <f t="shared" si="34"/>
        <v>0</v>
      </c>
    </row>
    <row r="111" spans="1:16" ht="24" customHeight="1" x14ac:dyDescent="0.25">
      <c r="A111" s="1" t="s">
        <v>0</v>
      </c>
      <c r="B111" s="2"/>
      <c r="C111" s="1"/>
      <c r="D111" s="1"/>
      <c r="E111" s="1"/>
      <c r="F111" s="3" t="str">
        <f>$F$1</f>
        <v>LBS- MIS-III</v>
      </c>
      <c r="O111" s="23">
        <f t="shared" si="33"/>
        <v>0</v>
      </c>
      <c r="P111" s="23">
        <f t="shared" si="34"/>
        <v>0</v>
      </c>
    </row>
    <row r="112" spans="1:16" ht="24" customHeight="1" x14ac:dyDescent="0.25">
      <c r="O112" s="23">
        <f t="shared" si="33"/>
        <v>0</v>
      </c>
      <c r="P112" s="23">
        <f t="shared" si="34"/>
        <v>0</v>
      </c>
    </row>
    <row r="113" spans="1:16" ht="24" customHeight="1" x14ac:dyDescent="0.25">
      <c r="A113" s="49" t="str">
        <f>$A$3</f>
        <v>Statement Showing Achievements vis-à-vis Targets for the Quarter Ended 30.06.2021</v>
      </c>
      <c r="B113" s="50"/>
      <c r="C113" s="50"/>
      <c r="D113" s="50"/>
      <c r="E113" s="50"/>
      <c r="F113" s="50"/>
      <c r="O113" s="23">
        <f t="shared" si="33"/>
        <v>0</v>
      </c>
      <c r="P113" s="23">
        <f t="shared" si="34"/>
        <v>0</v>
      </c>
    </row>
    <row r="114" spans="1:16" ht="24" customHeight="1" x14ac:dyDescent="0.25">
      <c r="O114" s="23">
        <f t="shared" si="33"/>
        <v>0</v>
      </c>
      <c r="P114" s="23">
        <f t="shared" si="34"/>
        <v>0</v>
      </c>
    </row>
    <row r="115" spans="1:16" ht="24" customHeight="1" x14ac:dyDescent="0.25">
      <c r="A115" s="7" t="s">
        <v>2</v>
      </c>
      <c r="B115" s="7"/>
      <c r="C115" s="7"/>
      <c r="F115" s="8" t="s">
        <v>3</v>
      </c>
      <c r="O115" s="23">
        <f t="shared" si="33"/>
        <v>0</v>
      </c>
      <c r="P115" s="23">
        <f t="shared" si="34"/>
        <v>0</v>
      </c>
    </row>
    <row r="116" spans="1:16" ht="24" customHeight="1" x14ac:dyDescent="0.25">
      <c r="O116" s="23">
        <f t="shared" si="33"/>
        <v>0</v>
      </c>
      <c r="P116" s="23">
        <f t="shared" si="34"/>
        <v>0</v>
      </c>
    </row>
    <row r="117" spans="1:16" ht="24" customHeight="1" x14ac:dyDescent="0.25">
      <c r="A117" s="43" t="s">
        <v>57</v>
      </c>
      <c r="B117" s="43"/>
      <c r="C117" s="43"/>
      <c r="D117" s="43"/>
      <c r="E117" s="43"/>
      <c r="F117" s="43"/>
      <c r="O117" s="23">
        <f t="shared" si="33"/>
        <v>0</v>
      </c>
      <c r="P117" s="23">
        <f t="shared" si="34"/>
        <v>0</v>
      </c>
    </row>
    <row r="118" spans="1:16" ht="24" customHeight="1" x14ac:dyDescent="0.25">
      <c r="A118" s="44" t="s">
        <v>4</v>
      </c>
      <c r="B118" s="44" t="s">
        <v>5</v>
      </c>
      <c r="C118" s="54" t="s">
        <v>61</v>
      </c>
      <c r="D118" s="54"/>
      <c r="E118" s="55" t="str">
        <f>$E$7</f>
        <v>% Achmnt up to 30.06.2021</v>
      </c>
      <c r="F118" s="56"/>
      <c r="O118" s="23" t="e">
        <f t="shared" si="33"/>
        <v>#VALUE!</v>
      </c>
      <c r="P118" s="23">
        <f t="shared" si="34"/>
        <v>0</v>
      </c>
    </row>
    <row r="119" spans="1:16" ht="24" customHeight="1" x14ac:dyDescent="0.25">
      <c r="A119" s="45"/>
      <c r="B119" s="45"/>
      <c r="C119" s="9" t="s">
        <v>8</v>
      </c>
      <c r="D119" s="9" t="s">
        <v>9</v>
      </c>
      <c r="E119" s="9" t="s">
        <v>8</v>
      </c>
      <c r="F119" s="9" t="s">
        <v>9</v>
      </c>
      <c r="O119" s="23" t="e">
        <f t="shared" si="33"/>
        <v>#VALUE!</v>
      </c>
      <c r="P119" s="23" t="e">
        <f t="shared" si="34"/>
        <v>#VALUE!</v>
      </c>
    </row>
    <row r="120" spans="1:16" ht="24" customHeight="1" x14ac:dyDescent="0.25">
      <c r="A120" s="9">
        <v>1</v>
      </c>
      <c r="B120" s="12" t="s">
        <v>10</v>
      </c>
      <c r="C120" s="14"/>
      <c r="D120" s="14"/>
      <c r="E120" s="14"/>
      <c r="F120" s="14"/>
      <c r="O120" s="23">
        <f t="shared" si="33"/>
        <v>0</v>
      </c>
      <c r="P120" s="23">
        <f t="shared" si="34"/>
        <v>0</v>
      </c>
    </row>
    <row r="121" spans="1:16" ht="24" customHeight="1" x14ac:dyDescent="0.25">
      <c r="A121" s="9" t="s">
        <v>11</v>
      </c>
      <c r="B121" s="12" t="s">
        <v>12</v>
      </c>
      <c r="C121" s="15">
        <f>C122+C123+C124</f>
        <v>31940</v>
      </c>
      <c r="D121" s="15">
        <f>D122+D123+D124</f>
        <v>27874.252936038392</v>
      </c>
      <c r="E121" s="37">
        <f>L121</f>
        <v>127.06637445209768</v>
      </c>
      <c r="F121" s="37">
        <f>M121</f>
        <v>71.090156372873579</v>
      </c>
      <c r="H121" s="6">
        <v>31940</v>
      </c>
      <c r="I121" s="6">
        <v>27874.252936038392</v>
      </c>
      <c r="J121" s="6">
        <v>40585</v>
      </c>
      <c r="K121" s="6">
        <v>19815.849999999999</v>
      </c>
      <c r="L121" s="23">
        <f t="shared" ref="L121" si="51">J121/H121*100</f>
        <v>127.06637445209768</v>
      </c>
      <c r="M121" s="23">
        <f t="shared" ref="M121" si="52">K121/I121*100</f>
        <v>71.090156372873579</v>
      </c>
      <c r="O121" s="23">
        <f t="shared" si="33"/>
        <v>0</v>
      </c>
      <c r="P121" s="23">
        <f t="shared" si="34"/>
        <v>0</v>
      </c>
    </row>
    <row r="122" spans="1:16" ht="24" customHeight="1" x14ac:dyDescent="0.25">
      <c r="A122" s="18" t="s">
        <v>13</v>
      </c>
      <c r="B122" s="19" t="s">
        <v>14</v>
      </c>
      <c r="C122" s="20">
        <f>H122</f>
        <v>23847</v>
      </c>
      <c r="D122" s="20">
        <f>I122</f>
        <v>18868.961666462768</v>
      </c>
      <c r="E122" s="37">
        <f t="shared" ref="E122:E146" si="53">L122</f>
        <v>138.50798842621714</v>
      </c>
      <c r="F122" s="37">
        <f t="shared" ref="F122:F146" si="54">M122</f>
        <v>88.981260849354783</v>
      </c>
      <c r="H122" s="6">
        <v>23847</v>
      </c>
      <c r="I122" s="6">
        <v>18868.961666462768</v>
      </c>
      <c r="J122" s="6">
        <v>33030</v>
      </c>
      <c r="K122" s="6">
        <v>16789.839999999997</v>
      </c>
      <c r="L122" s="23">
        <f t="shared" ref="L122:L138" si="55">J122/H122*100</f>
        <v>138.50798842621714</v>
      </c>
      <c r="M122" s="23">
        <f t="shared" ref="M122:M138" si="56">K122/I122*100</f>
        <v>88.981260849354783</v>
      </c>
      <c r="O122" s="23">
        <f t="shared" si="33"/>
        <v>0</v>
      </c>
      <c r="P122" s="23">
        <f t="shared" si="34"/>
        <v>0</v>
      </c>
    </row>
    <row r="123" spans="1:16" ht="24" customHeight="1" x14ac:dyDescent="0.25">
      <c r="A123" s="18" t="s">
        <v>15</v>
      </c>
      <c r="B123" s="19" t="s">
        <v>16</v>
      </c>
      <c r="C123" s="20">
        <f t="shared" ref="C123:C124" si="57">H123</f>
        <v>4762</v>
      </c>
      <c r="D123" s="20">
        <f t="shared" ref="D123:D124" si="58">I123</f>
        <v>4624.4292725781243</v>
      </c>
      <c r="E123" s="37">
        <f t="shared" si="53"/>
        <v>1.3439731205375893</v>
      </c>
      <c r="F123" s="37">
        <f t="shared" si="54"/>
        <v>9.2954173296362832</v>
      </c>
      <c r="H123" s="6">
        <v>4762</v>
      </c>
      <c r="I123" s="6">
        <v>4624.4292725781243</v>
      </c>
      <c r="J123" s="6">
        <v>64</v>
      </c>
      <c r="K123" s="6">
        <v>429.86</v>
      </c>
      <c r="L123" s="23">
        <f t="shared" si="55"/>
        <v>1.3439731205375893</v>
      </c>
      <c r="M123" s="23">
        <f t="shared" si="56"/>
        <v>9.2954173296362832</v>
      </c>
      <c r="O123" s="23">
        <f t="shared" si="33"/>
        <v>0</v>
      </c>
      <c r="P123" s="23">
        <f t="shared" si="34"/>
        <v>0</v>
      </c>
    </row>
    <row r="124" spans="1:16" ht="24" customHeight="1" x14ac:dyDescent="0.25">
      <c r="A124" s="18" t="s">
        <v>17</v>
      </c>
      <c r="B124" s="19" t="s">
        <v>18</v>
      </c>
      <c r="C124" s="20">
        <f t="shared" si="57"/>
        <v>3331</v>
      </c>
      <c r="D124" s="20">
        <f t="shared" si="58"/>
        <v>4380.8619969975007</v>
      </c>
      <c r="E124" s="37">
        <f t="shared" si="53"/>
        <v>224.88742119483641</v>
      </c>
      <c r="F124" s="37">
        <f t="shared" si="54"/>
        <v>59.261168276456011</v>
      </c>
      <c r="H124" s="6">
        <v>3331</v>
      </c>
      <c r="I124" s="6">
        <v>4380.8619969975007</v>
      </c>
      <c r="J124" s="6">
        <v>7491</v>
      </c>
      <c r="K124" s="6">
        <v>2596.15</v>
      </c>
      <c r="L124" s="23">
        <f t="shared" si="55"/>
        <v>224.88742119483641</v>
      </c>
      <c r="M124" s="23">
        <f t="shared" si="56"/>
        <v>59.261168276456011</v>
      </c>
      <c r="O124" s="23">
        <f t="shared" si="33"/>
        <v>0</v>
      </c>
      <c r="P124" s="23">
        <f t="shared" si="34"/>
        <v>0</v>
      </c>
    </row>
    <row r="125" spans="1:16" ht="24" customHeight="1" x14ac:dyDescent="0.25">
      <c r="A125" s="18" t="s">
        <v>19</v>
      </c>
      <c r="B125" s="21" t="s">
        <v>20</v>
      </c>
      <c r="C125" s="15">
        <f>C126+C127+C128+C129+C130</f>
        <v>41817</v>
      </c>
      <c r="D125" s="15">
        <f>D126+D127+D128+D129+D130</f>
        <v>133487.07999999999</v>
      </c>
      <c r="E125" s="37">
        <f t="shared" si="53"/>
        <v>30.088241624219812</v>
      </c>
      <c r="F125" s="37">
        <f t="shared" si="54"/>
        <v>9.3294796769844694</v>
      </c>
      <c r="H125" s="6">
        <v>41817</v>
      </c>
      <c r="I125" s="6">
        <v>133487.07999999999</v>
      </c>
      <c r="J125" s="6">
        <v>12582</v>
      </c>
      <c r="K125" s="6">
        <v>12453.65</v>
      </c>
      <c r="L125" s="23">
        <f t="shared" si="55"/>
        <v>30.088241624219812</v>
      </c>
      <c r="M125" s="23">
        <f t="shared" si="56"/>
        <v>9.3294796769844694</v>
      </c>
      <c r="O125" s="23">
        <f t="shared" si="33"/>
        <v>0</v>
      </c>
      <c r="P125" s="23">
        <f t="shared" si="34"/>
        <v>0</v>
      </c>
    </row>
    <row r="126" spans="1:16" ht="24" customHeight="1" x14ac:dyDescent="0.25">
      <c r="A126" s="18" t="s">
        <v>21</v>
      </c>
      <c r="B126" s="19" t="s">
        <v>22</v>
      </c>
      <c r="C126" s="20">
        <f t="shared" ref="C126:C130" si="59">H126</f>
        <v>30630</v>
      </c>
      <c r="D126" s="20">
        <f t="shared" ref="D126:D130" si="60">I126</f>
        <v>43346.47</v>
      </c>
      <c r="E126" s="37">
        <f t="shared" si="53"/>
        <v>38.782239634345409</v>
      </c>
      <c r="F126" s="37">
        <f t="shared" si="54"/>
        <v>22.767644054983027</v>
      </c>
      <c r="H126" s="6">
        <v>30630</v>
      </c>
      <c r="I126" s="6">
        <v>43346.47</v>
      </c>
      <c r="J126" s="6">
        <v>11879</v>
      </c>
      <c r="K126" s="6">
        <v>9868.9700000000012</v>
      </c>
      <c r="L126" s="23">
        <f t="shared" si="55"/>
        <v>38.782239634345409</v>
      </c>
      <c r="M126" s="23">
        <f t="shared" si="56"/>
        <v>22.767644054983027</v>
      </c>
      <c r="O126" s="23">
        <f t="shared" si="33"/>
        <v>0</v>
      </c>
      <c r="P126" s="23">
        <f t="shared" si="34"/>
        <v>0</v>
      </c>
    </row>
    <row r="127" spans="1:16" ht="24" customHeight="1" x14ac:dyDescent="0.25">
      <c r="A127" s="18" t="s">
        <v>23</v>
      </c>
      <c r="B127" s="19" t="s">
        <v>24</v>
      </c>
      <c r="C127" s="20">
        <f t="shared" si="59"/>
        <v>5038</v>
      </c>
      <c r="D127" s="20">
        <f t="shared" si="60"/>
        <v>44336.229999999996</v>
      </c>
      <c r="E127" s="37">
        <f t="shared" si="53"/>
        <v>13.89440254069075</v>
      </c>
      <c r="F127" s="37">
        <f t="shared" si="54"/>
        <v>5.3525750836279942</v>
      </c>
      <c r="H127" s="6">
        <v>5038</v>
      </c>
      <c r="I127" s="6">
        <v>44336.229999999996</v>
      </c>
      <c r="J127" s="6">
        <v>700</v>
      </c>
      <c r="K127" s="6">
        <v>2373.1299999999997</v>
      </c>
      <c r="L127" s="23">
        <f t="shared" si="55"/>
        <v>13.89440254069075</v>
      </c>
      <c r="M127" s="23">
        <f t="shared" si="56"/>
        <v>5.3525750836279942</v>
      </c>
      <c r="O127" s="23">
        <f t="shared" si="33"/>
        <v>0</v>
      </c>
      <c r="P127" s="23">
        <f t="shared" si="34"/>
        <v>0</v>
      </c>
    </row>
    <row r="128" spans="1:16" ht="24" customHeight="1" x14ac:dyDescent="0.25">
      <c r="A128" s="18" t="s">
        <v>25</v>
      </c>
      <c r="B128" s="19" t="s">
        <v>26</v>
      </c>
      <c r="C128" s="20">
        <f t="shared" si="59"/>
        <v>3495</v>
      </c>
      <c r="D128" s="20">
        <f t="shared" si="60"/>
        <v>10726.740000000002</v>
      </c>
      <c r="E128" s="37">
        <f t="shared" si="53"/>
        <v>8.5836909871244635E-2</v>
      </c>
      <c r="F128" s="37">
        <f t="shared" si="54"/>
        <v>1.9721742113633776</v>
      </c>
      <c r="H128" s="6">
        <v>3495</v>
      </c>
      <c r="I128" s="6">
        <v>10726.740000000002</v>
      </c>
      <c r="J128" s="6">
        <v>3</v>
      </c>
      <c r="K128" s="6">
        <v>211.55</v>
      </c>
      <c r="L128" s="23">
        <f t="shared" si="55"/>
        <v>8.5836909871244635E-2</v>
      </c>
      <c r="M128" s="23">
        <f t="shared" si="56"/>
        <v>1.9721742113633776</v>
      </c>
      <c r="O128" s="23">
        <f t="shared" si="33"/>
        <v>0</v>
      </c>
      <c r="P128" s="23">
        <f t="shared" si="34"/>
        <v>0</v>
      </c>
    </row>
    <row r="129" spans="1:16" ht="24" customHeight="1" x14ac:dyDescent="0.25">
      <c r="A129" s="18" t="s">
        <v>27</v>
      </c>
      <c r="B129" s="19" t="s">
        <v>28</v>
      </c>
      <c r="C129" s="20">
        <f t="shared" si="59"/>
        <v>1146</v>
      </c>
      <c r="D129" s="20">
        <f t="shared" si="60"/>
        <v>8091.6999999999989</v>
      </c>
      <c r="E129" s="37">
        <f t="shared" si="53"/>
        <v>0</v>
      </c>
      <c r="F129" s="37">
        <f t="shared" si="54"/>
        <v>0</v>
      </c>
      <c r="H129" s="6">
        <v>1146</v>
      </c>
      <c r="I129" s="6">
        <v>8091.6999999999989</v>
      </c>
      <c r="J129" s="6">
        <v>0</v>
      </c>
      <c r="K129" s="6">
        <v>0</v>
      </c>
      <c r="L129" s="23">
        <f t="shared" si="55"/>
        <v>0</v>
      </c>
      <c r="M129" s="23">
        <f t="shared" si="56"/>
        <v>0</v>
      </c>
      <c r="O129" s="23">
        <f t="shared" si="33"/>
        <v>0</v>
      </c>
      <c r="P129" s="23">
        <f t="shared" si="34"/>
        <v>0</v>
      </c>
    </row>
    <row r="130" spans="1:16" ht="24" customHeight="1" x14ac:dyDescent="0.25">
      <c r="A130" s="18" t="s">
        <v>29</v>
      </c>
      <c r="B130" s="19" t="s">
        <v>30</v>
      </c>
      <c r="C130" s="20">
        <f t="shared" si="59"/>
        <v>1508</v>
      </c>
      <c r="D130" s="20">
        <f t="shared" si="60"/>
        <v>26985.939999999995</v>
      </c>
      <c r="E130" s="37">
        <f t="shared" si="53"/>
        <v>0</v>
      </c>
      <c r="F130" s="37">
        <f t="shared" si="54"/>
        <v>0</v>
      </c>
      <c r="H130" s="6">
        <v>1508</v>
      </c>
      <c r="I130" s="6">
        <v>26985.939999999995</v>
      </c>
      <c r="J130" s="6">
        <v>0</v>
      </c>
      <c r="K130" s="6">
        <v>0</v>
      </c>
      <c r="L130" s="23">
        <f t="shared" si="55"/>
        <v>0</v>
      </c>
      <c r="M130" s="23">
        <f t="shared" si="56"/>
        <v>0</v>
      </c>
      <c r="O130" s="23">
        <f t="shared" si="33"/>
        <v>0</v>
      </c>
      <c r="P130" s="23">
        <f t="shared" si="34"/>
        <v>0</v>
      </c>
    </row>
    <row r="131" spans="1:16" ht="24" customHeight="1" x14ac:dyDescent="0.25">
      <c r="A131" s="9" t="s">
        <v>31</v>
      </c>
      <c r="B131" s="12" t="s">
        <v>32</v>
      </c>
      <c r="C131" s="22">
        <f t="shared" ref="C131:C136" si="61">H131</f>
        <v>1024</v>
      </c>
      <c r="D131" s="22">
        <f t="shared" ref="D131:D136" si="62">I131</f>
        <v>1455.6100000000001</v>
      </c>
      <c r="E131" s="37">
        <f t="shared" si="53"/>
        <v>0</v>
      </c>
      <c r="F131" s="37">
        <f t="shared" si="54"/>
        <v>0</v>
      </c>
      <c r="H131" s="6">
        <v>1024</v>
      </c>
      <c r="I131" s="6">
        <v>1455.6100000000001</v>
      </c>
      <c r="J131" s="6">
        <v>0</v>
      </c>
      <c r="K131" s="6">
        <v>0</v>
      </c>
      <c r="L131" s="23">
        <f t="shared" si="55"/>
        <v>0</v>
      </c>
      <c r="M131" s="23">
        <f t="shared" si="56"/>
        <v>0</v>
      </c>
      <c r="O131" s="23">
        <f t="shared" si="33"/>
        <v>0</v>
      </c>
      <c r="P131" s="23">
        <f t="shared" si="34"/>
        <v>0</v>
      </c>
    </row>
    <row r="132" spans="1:16" ht="24" customHeight="1" x14ac:dyDescent="0.25">
      <c r="A132" s="9" t="s">
        <v>33</v>
      </c>
      <c r="B132" s="12" t="s">
        <v>34</v>
      </c>
      <c r="C132" s="22">
        <f t="shared" si="61"/>
        <v>6250</v>
      </c>
      <c r="D132" s="22">
        <f t="shared" si="62"/>
        <v>6664.7300000000005</v>
      </c>
      <c r="E132" s="37">
        <f t="shared" si="53"/>
        <v>0</v>
      </c>
      <c r="F132" s="37">
        <f t="shared" si="54"/>
        <v>0</v>
      </c>
      <c r="H132" s="6">
        <v>6250</v>
      </c>
      <c r="I132" s="6">
        <v>6664.7300000000005</v>
      </c>
      <c r="J132" s="6">
        <v>0</v>
      </c>
      <c r="K132" s="6">
        <v>0</v>
      </c>
      <c r="L132" s="23">
        <f t="shared" si="55"/>
        <v>0</v>
      </c>
      <c r="M132" s="23">
        <f t="shared" si="56"/>
        <v>0</v>
      </c>
      <c r="O132" s="23">
        <f t="shared" si="33"/>
        <v>0</v>
      </c>
      <c r="P132" s="23">
        <f t="shared" si="34"/>
        <v>0</v>
      </c>
    </row>
    <row r="133" spans="1:16" ht="24" customHeight="1" x14ac:dyDescent="0.25">
      <c r="A133" s="9" t="s">
        <v>35</v>
      </c>
      <c r="B133" s="12" t="s">
        <v>36</v>
      </c>
      <c r="C133" s="22">
        <f t="shared" si="61"/>
        <v>13507</v>
      </c>
      <c r="D133" s="22">
        <f t="shared" si="62"/>
        <v>56554.270000000011</v>
      </c>
      <c r="E133" s="37">
        <f t="shared" si="53"/>
        <v>18.664396238987191</v>
      </c>
      <c r="F133" s="37">
        <f t="shared" si="54"/>
        <v>18.137092035667681</v>
      </c>
      <c r="H133" s="6">
        <v>13507</v>
      </c>
      <c r="I133" s="6">
        <v>56554.270000000011</v>
      </c>
      <c r="J133" s="6">
        <v>2521</v>
      </c>
      <c r="K133" s="6">
        <v>10257.299999999999</v>
      </c>
      <c r="L133" s="23">
        <f t="shared" si="55"/>
        <v>18.664396238987191</v>
      </c>
      <c r="M133" s="23">
        <f t="shared" si="56"/>
        <v>18.137092035667681</v>
      </c>
      <c r="O133" s="23">
        <f t="shared" si="33"/>
        <v>0</v>
      </c>
      <c r="P133" s="23">
        <f t="shared" si="34"/>
        <v>0</v>
      </c>
    </row>
    <row r="134" spans="1:16" ht="24" customHeight="1" x14ac:dyDescent="0.25">
      <c r="A134" s="9" t="s">
        <v>37</v>
      </c>
      <c r="B134" s="12" t="s">
        <v>38</v>
      </c>
      <c r="C134" s="22">
        <f t="shared" si="61"/>
        <v>3325</v>
      </c>
      <c r="D134" s="22">
        <f t="shared" si="62"/>
        <v>4020.37</v>
      </c>
      <c r="E134" s="37">
        <f t="shared" si="53"/>
        <v>0</v>
      </c>
      <c r="F134" s="37">
        <f t="shared" si="54"/>
        <v>0</v>
      </c>
      <c r="H134" s="6">
        <v>3325</v>
      </c>
      <c r="I134" s="6">
        <v>4020.37</v>
      </c>
      <c r="J134" s="6">
        <v>0</v>
      </c>
      <c r="K134" s="6">
        <v>0</v>
      </c>
      <c r="L134" s="23">
        <f t="shared" si="55"/>
        <v>0</v>
      </c>
      <c r="M134" s="23">
        <f t="shared" si="56"/>
        <v>0</v>
      </c>
      <c r="O134" s="23">
        <f t="shared" si="33"/>
        <v>0</v>
      </c>
      <c r="P134" s="23">
        <f t="shared" si="34"/>
        <v>0</v>
      </c>
    </row>
    <row r="135" spans="1:16" ht="24" customHeight="1" x14ac:dyDescent="0.25">
      <c r="A135" s="9" t="s">
        <v>39</v>
      </c>
      <c r="B135" s="12" t="s">
        <v>40</v>
      </c>
      <c r="C135" s="22">
        <f t="shared" si="61"/>
        <v>1289</v>
      </c>
      <c r="D135" s="22">
        <f t="shared" si="62"/>
        <v>2551.44</v>
      </c>
      <c r="E135" s="37">
        <f t="shared" si="53"/>
        <v>0</v>
      </c>
      <c r="F135" s="37">
        <f t="shared" si="54"/>
        <v>0</v>
      </c>
      <c r="H135" s="6">
        <v>1289</v>
      </c>
      <c r="I135" s="6">
        <v>2551.44</v>
      </c>
      <c r="J135" s="6">
        <v>0</v>
      </c>
      <c r="K135" s="6">
        <v>0</v>
      </c>
      <c r="L135" s="23">
        <f t="shared" si="55"/>
        <v>0</v>
      </c>
      <c r="M135" s="23">
        <f t="shared" si="56"/>
        <v>0</v>
      </c>
      <c r="O135" s="23">
        <f t="shared" si="33"/>
        <v>0</v>
      </c>
      <c r="P135" s="23">
        <f t="shared" si="34"/>
        <v>0</v>
      </c>
    </row>
    <row r="136" spans="1:16" ht="24" customHeight="1" x14ac:dyDescent="0.25">
      <c r="A136" s="9" t="s">
        <v>41</v>
      </c>
      <c r="B136" s="12" t="s">
        <v>42</v>
      </c>
      <c r="C136" s="22">
        <f t="shared" si="61"/>
        <v>166190</v>
      </c>
      <c r="D136" s="22">
        <f t="shared" si="62"/>
        <v>53864.210000000006</v>
      </c>
      <c r="E136" s="37">
        <f t="shared" si="53"/>
        <v>44.07485408267646</v>
      </c>
      <c r="F136" s="37">
        <f t="shared" si="54"/>
        <v>40.578298651367945</v>
      </c>
      <c r="H136" s="6">
        <v>166190</v>
      </c>
      <c r="I136" s="6">
        <v>53864.210000000006</v>
      </c>
      <c r="J136" s="6">
        <v>73248</v>
      </c>
      <c r="K136" s="6">
        <v>21857.18</v>
      </c>
      <c r="L136" s="23">
        <f t="shared" si="55"/>
        <v>44.07485408267646</v>
      </c>
      <c r="M136" s="23">
        <f t="shared" si="56"/>
        <v>40.578298651367945</v>
      </c>
      <c r="O136" s="23">
        <f t="shared" si="33"/>
        <v>0</v>
      </c>
      <c r="P136" s="23">
        <f t="shared" si="34"/>
        <v>0</v>
      </c>
    </row>
    <row r="137" spans="1:16" ht="24" customHeight="1" x14ac:dyDescent="0.25">
      <c r="A137" s="9">
        <v>2</v>
      </c>
      <c r="B137" s="12" t="s">
        <v>43</v>
      </c>
      <c r="C137" s="15">
        <f>C136+C135+C134+C133+C132+C131+C125+C121</f>
        <v>265342</v>
      </c>
      <c r="D137" s="15">
        <f>D136+D135+D134+D133+D132+D131+D125+D121</f>
        <v>286471.96293603838</v>
      </c>
      <c r="E137" s="37">
        <f t="shared" si="53"/>
        <v>48.592382660867862</v>
      </c>
      <c r="F137" s="37">
        <f t="shared" si="54"/>
        <v>22.474792765103942</v>
      </c>
      <c r="H137" s="6">
        <v>265342</v>
      </c>
      <c r="I137" s="6">
        <v>286471.96293603838</v>
      </c>
      <c r="J137" s="6">
        <v>128936</v>
      </c>
      <c r="K137" s="6">
        <v>64383.98</v>
      </c>
      <c r="L137" s="23">
        <f t="shared" si="55"/>
        <v>48.592382660867862</v>
      </c>
      <c r="M137" s="23">
        <f t="shared" si="56"/>
        <v>22.474792765103942</v>
      </c>
      <c r="O137" s="23">
        <f t="shared" si="33"/>
        <v>0</v>
      </c>
      <c r="P137" s="23">
        <f t="shared" si="34"/>
        <v>0</v>
      </c>
    </row>
    <row r="138" spans="1:16" ht="24" customHeight="1" x14ac:dyDescent="0.25">
      <c r="A138" s="9">
        <v>3</v>
      </c>
      <c r="B138" s="21" t="s">
        <v>44</v>
      </c>
      <c r="C138" s="22">
        <f t="shared" ref="C138" si="63">H138</f>
        <v>163699</v>
      </c>
      <c r="D138" s="22">
        <f t="shared" ref="D138" si="64">I138</f>
        <v>67734.309999999983</v>
      </c>
      <c r="E138" s="37">
        <f t="shared" si="53"/>
        <v>48.923328792478877</v>
      </c>
      <c r="F138" s="37">
        <f t="shared" si="54"/>
        <v>46.183418713499861</v>
      </c>
      <c r="H138" s="6">
        <v>163699</v>
      </c>
      <c r="I138" s="6">
        <v>67734.309999999983</v>
      </c>
      <c r="J138" s="6">
        <v>80087</v>
      </c>
      <c r="K138" s="6">
        <v>31282.02</v>
      </c>
      <c r="L138" s="23">
        <f t="shared" si="55"/>
        <v>48.923328792478877</v>
      </c>
      <c r="M138" s="23">
        <f t="shared" si="56"/>
        <v>46.183418713499861</v>
      </c>
      <c r="O138" s="23">
        <f t="shared" si="33"/>
        <v>0</v>
      </c>
      <c r="P138" s="23">
        <f t="shared" si="34"/>
        <v>0</v>
      </c>
    </row>
    <row r="139" spans="1:16" ht="24" customHeight="1" x14ac:dyDescent="0.25">
      <c r="A139" s="9">
        <v>4</v>
      </c>
      <c r="B139" s="24" t="s">
        <v>45</v>
      </c>
      <c r="C139" s="15"/>
      <c r="D139" s="15"/>
      <c r="E139" s="37">
        <f t="shared" si="53"/>
        <v>0</v>
      </c>
      <c r="F139" s="37">
        <f t="shared" si="54"/>
        <v>0</v>
      </c>
      <c r="J139" s="6">
        <v>0</v>
      </c>
      <c r="K139" s="6">
        <v>0</v>
      </c>
      <c r="O139" s="23">
        <f t="shared" si="33"/>
        <v>0</v>
      </c>
      <c r="P139" s="23">
        <f t="shared" si="34"/>
        <v>0</v>
      </c>
    </row>
    <row r="140" spans="1:16" ht="24" customHeight="1" x14ac:dyDescent="0.25">
      <c r="A140" s="9" t="s">
        <v>46</v>
      </c>
      <c r="B140" s="25" t="s">
        <v>47</v>
      </c>
      <c r="C140" s="22">
        <f t="shared" ref="C140:C144" si="65">H140</f>
        <v>0</v>
      </c>
      <c r="D140" s="22">
        <f t="shared" ref="D140:D144" si="66">I140</f>
        <v>0</v>
      </c>
      <c r="E140" s="37" t="e">
        <f t="shared" si="53"/>
        <v>#DIV/0!</v>
      </c>
      <c r="F140" s="37" t="e">
        <f t="shared" si="54"/>
        <v>#DIV/0!</v>
      </c>
      <c r="H140" s="6">
        <v>0</v>
      </c>
      <c r="I140" s="6">
        <v>0</v>
      </c>
      <c r="J140" s="6">
        <v>0</v>
      </c>
      <c r="K140" s="6">
        <v>0</v>
      </c>
      <c r="L140" s="23" t="e">
        <f t="shared" ref="L140" si="67">J140/H140*100</f>
        <v>#DIV/0!</v>
      </c>
      <c r="M140" s="23" t="e">
        <f t="shared" ref="M140" si="68">K140/I140*100</f>
        <v>#DIV/0!</v>
      </c>
      <c r="O140" s="23">
        <f t="shared" si="33"/>
        <v>0</v>
      </c>
      <c r="P140" s="23">
        <f t="shared" si="34"/>
        <v>0</v>
      </c>
    </row>
    <row r="141" spans="1:16" ht="24" customHeight="1" x14ac:dyDescent="0.25">
      <c r="A141" s="9" t="s">
        <v>48</v>
      </c>
      <c r="B141" s="25" t="s">
        <v>34</v>
      </c>
      <c r="C141" s="22">
        <f t="shared" si="65"/>
        <v>67</v>
      </c>
      <c r="D141" s="22">
        <f t="shared" si="66"/>
        <v>1113.2</v>
      </c>
      <c r="E141" s="37">
        <f t="shared" si="53"/>
        <v>0</v>
      </c>
      <c r="F141" s="37">
        <f t="shared" si="54"/>
        <v>0</v>
      </c>
      <c r="H141" s="6">
        <v>67</v>
      </c>
      <c r="I141" s="6">
        <v>1113.2</v>
      </c>
      <c r="J141" s="6">
        <v>0</v>
      </c>
      <c r="K141" s="6">
        <v>0</v>
      </c>
      <c r="L141" s="23">
        <f t="shared" ref="L141:L146" si="69">J141/H141*100</f>
        <v>0</v>
      </c>
      <c r="M141" s="23">
        <f t="shared" ref="M141:M146" si="70">K141/I141*100</f>
        <v>0</v>
      </c>
      <c r="O141" s="23">
        <f t="shared" si="33"/>
        <v>0</v>
      </c>
      <c r="P141" s="23">
        <f t="shared" si="34"/>
        <v>0</v>
      </c>
    </row>
    <row r="142" spans="1:16" ht="24" customHeight="1" x14ac:dyDescent="0.25">
      <c r="A142" s="9" t="s">
        <v>49</v>
      </c>
      <c r="B142" s="25" t="s">
        <v>36</v>
      </c>
      <c r="C142" s="22">
        <f t="shared" si="65"/>
        <v>3535</v>
      </c>
      <c r="D142" s="22">
        <f t="shared" si="66"/>
        <v>16009.26</v>
      </c>
      <c r="E142" s="37">
        <f t="shared" si="53"/>
        <v>2.913719943422914</v>
      </c>
      <c r="F142" s="37">
        <f t="shared" si="54"/>
        <v>29.315970881852127</v>
      </c>
      <c r="H142" s="6">
        <v>3535</v>
      </c>
      <c r="I142" s="6">
        <v>16009.26</v>
      </c>
      <c r="J142" s="6">
        <v>103</v>
      </c>
      <c r="K142" s="6">
        <v>4693.2699999999995</v>
      </c>
      <c r="L142" s="23">
        <f t="shared" si="69"/>
        <v>2.913719943422914</v>
      </c>
      <c r="M142" s="23">
        <f t="shared" si="70"/>
        <v>29.315970881852127</v>
      </c>
      <c r="O142" s="23">
        <f t="shared" si="33"/>
        <v>0</v>
      </c>
      <c r="P142" s="23">
        <f t="shared" si="34"/>
        <v>0</v>
      </c>
    </row>
    <row r="143" spans="1:16" ht="24" customHeight="1" x14ac:dyDescent="0.25">
      <c r="A143" s="9" t="s">
        <v>50</v>
      </c>
      <c r="B143" s="25" t="s">
        <v>51</v>
      </c>
      <c r="C143" s="22">
        <f t="shared" si="65"/>
        <v>6699</v>
      </c>
      <c r="D143" s="22">
        <f t="shared" si="66"/>
        <v>1620.71</v>
      </c>
      <c r="E143" s="37">
        <f t="shared" si="53"/>
        <v>97.477235408269891</v>
      </c>
      <c r="F143" s="37">
        <f t="shared" si="54"/>
        <v>32.050150859808355</v>
      </c>
      <c r="H143" s="6">
        <v>6699</v>
      </c>
      <c r="I143" s="6">
        <v>1620.71</v>
      </c>
      <c r="J143" s="6">
        <v>6530</v>
      </c>
      <c r="K143" s="6">
        <v>519.44000000000005</v>
      </c>
      <c r="L143" s="23">
        <f t="shared" si="69"/>
        <v>97.477235408269891</v>
      </c>
      <c r="M143" s="23">
        <f t="shared" si="70"/>
        <v>32.050150859808355</v>
      </c>
      <c r="O143" s="23">
        <f t="shared" ref="O143:O206" si="71">H143-C143</f>
        <v>0</v>
      </c>
      <c r="P143" s="23">
        <f t="shared" ref="P143:P206" si="72">I143-D143</f>
        <v>0</v>
      </c>
    </row>
    <row r="144" spans="1:16" ht="24" customHeight="1" x14ac:dyDescent="0.25">
      <c r="A144" s="9" t="s">
        <v>52</v>
      </c>
      <c r="B144" s="25" t="s">
        <v>42</v>
      </c>
      <c r="C144" s="22">
        <f t="shared" si="65"/>
        <v>22096</v>
      </c>
      <c r="D144" s="22">
        <f t="shared" si="66"/>
        <v>92639.180000000008</v>
      </c>
      <c r="E144" s="37">
        <f t="shared" si="53"/>
        <v>49.601737871107893</v>
      </c>
      <c r="F144" s="37">
        <f t="shared" si="54"/>
        <v>23.897771979415189</v>
      </c>
      <c r="H144" s="6">
        <v>22096</v>
      </c>
      <c r="I144" s="6">
        <v>92639.180000000008</v>
      </c>
      <c r="J144" s="6">
        <v>10960</v>
      </c>
      <c r="K144" s="6">
        <v>22138.7</v>
      </c>
      <c r="L144" s="23">
        <f t="shared" si="69"/>
        <v>49.601737871107893</v>
      </c>
      <c r="M144" s="23">
        <f t="shared" si="70"/>
        <v>23.897771979415189</v>
      </c>
      <c r="O144" s="23">
        <f t="shared" si="71"/>
        <v>0</v>
      </c>
      <c r="P144" s="23">
        <f t="shared" si="72"/>
        <v>0</v>
      </c>
    </row>
    <row r="145" spans="1:16" ht="24" customHeight="1" x14ac:dyDescent="0.25">
      <c r="A145" s="9">
        <v>5</v>
      </c>
      <c r="B145" s="25" t="s">
        <v>53</v>
      </c>
      <c r="C145" s="15">
        <f>C144+C143+C142+C141+C140</f>
        <v>32397</v>
      </c>
      <c r="D145" s="15">
        <f>D144+D143+D142+D141+D140</f>
        <v>111382.35</v>
      </c>
      <c r="E145" s="37">
        <f t="shared" si="53"/>
        <v>54.304410902244037</v>
      </c>
      <c r="F145" s="37">
        <f t="shared" si="54"/>
        <v>24.556323331299794</v>
      </c>
      <c r="H145" s="6">
        <v>32397</v>
      </c>
      <c r="I145" s="6">
        <v>111382.35</v>
      </c>
      <c r="J145" s="6">
        <v>17593</v>
      </c>
      <c r="K145" s="6">
        <v>27351.41</v>
      </c>
      <c r="L145" s="23">
        <f t="shared" si="69"/>
        <v>54.304410902244037</v>
      </c>
      <c r="M145" s="23">
        <f t="shared" si="70"/>
        <v>24.556323331299794</v>
      </c>
      <c r="O145" s="23">
        <f t="shared" si="71"/>
        <v>0</v>
      </c>
      <c r="P145" s="23">
        <f t="shared" si="72"/>
        <v>0</v>
      </c>
    </row>
    <row r="146" spans="1:16" ht="24" customHeight="1" x14ac:dyDescent="0.25">
      <c r="A146" s="9"/>
      <c r="B146" s="25" t="s">
        <v>54</v>
      </c>
      <c r="C146" s="15">
        <f>C145+C137</f>
        <v>297739</v>
      </c>
      <c r="D146" s="15">
        <f>D145+D137</f>
        <v>397854.31293603836</v>
      </c>
      <c r="E146" s="37">
        <f t="shared" si="53"/>
        <v>49.213908826186689</v>
      </c>
      <c r="F146" s="37">
        <f t="shared" si="54"/>
        <v>23.057533126390407</v>
      </c>
      <c r="G146" s="6"/>
      <c r="H146" s="6">
        <v>297739</v>
      </c>
      <c r="I146" s="6">
        <v>397854.31293603836</v>
      </c>
      <c r="J146" s="6">
        <v>146529</v>
      </c>
      <c r="K146" s="6">
        <v>91735.39</v>
      </c>
      <c r="L146" s="23">
        <f t="shared" si="69"/>
        <v>49.213908826186689</v>
      </c>
      <c r="M146" s="23">
        <f t="shared" si="70"/>
        <v>23.057533126390407</v>
      </c>
      <c r="O146" s="23">
        <f t="shared" si="71"/>
        <v>0</v>
      </c>
      <c r="P146" s="23">
        <f t="shared" si="72"/>
        <v>0</v>
      </c>
    </row>
    <row r="147" spans="1:16" ht="24" customHeight="1" x14ac:dyDescent="0.25">
      <c r="A147" s="29"/>
      <c r="B147" s="30"/>
      <c r="C147" s="31"/>
      <c r="D147" s="31"/>
      <c r="E147" s="31"/>
      <c r="F147" s="31"/>
      <c r="O147" s="23">
        <f t="shared" si="71"/>
        <v>0</v>
      </c>
      <c r="P147" s="23">
        <f t="shared" si="72"/>
        <v>0</v>
      </c>
    </row>
    <row r="148" spans="1:16" ht="24" customHeight="1" x14ac:dyDescent="0.25">
      <c r="A148" s="1" t="s">
        <v>0</v>
      </c>
      <c r="B148" s="2"/>
      <c r="C148" s="1"/>
      <c r="D148" s="1"/>
      <c r="E148" s="1"/>
      <c r="F148" s="3" t="str">
        <f>$F$1</f>
        <v>LBS- MIS-III</v>
      </c>
      <c r="O148" s="23">
        <f t="shared" si="71"/>
        <v>0</v>
      </c>
      <c r="P148" s="23">
        <f t="shared" si="72"/>
        <v>0</v>
      </c>
    </row>
    <row r="149" spans="1:16" ht="24" customHeight="1" x14ac:dyDescent="0.25">
      <c r="O149" s="23">
        <f t="shared" si="71"/>
        <v>0</v>
      </c>
      <c r="P149" s="23">
        <f t="shared" si="72"/>
        <v>0</v>
      </c>
    </row>
    <row r="150" spans="1:16" ht="24" customHeight="1" x14ac:dyDescent="0.25">
      <c r="A150" s="49" t="str">
        <f>$A$3</f>
        <v>Statement Showing Achievements vis-à-vis Targets for the Quarter Ended 30.06.2021</v>
      </c>
      <c r="B150" s="50"/>
      <c r="C150" s="50"/>
      <c r="D150" s="50"/>
      <c r="E150" s="50"/>
      <c r="F150" s="50"/>
      <c r="O150" s="23">
        <f t="shared" si="71"/>
        <v>0</v>
      </c>
      <c r="P150" s="23">
        <f t="shared" si="72"/>
        <v>0</v>
      </c>
    </row>
    <row r="151" spans="1:16" ht="24" customHeight="1" x14ac:dyDescent="0.25">
      <c r="O151" s="23">
        <f t="shared" si="71"/>
        <v>0</v>
      </c>
      <c r="P151" s="23">
        <f t="shared" si="72"/>
        <v>0</v>
      </c>
    </row>
    <row r="152" spans="1:16" ht="24" customHeight="1" x14ac:dyDescent="0.25">
      <c r="A152" s="7" t="s">
        <v>2</v>
      </c>
      <c r="B152" s="7"/>
      <c r="C152" s="7"/>
      <c r="F152" s="8" t="s">
        <v>3</v>
      </c>
      <c r="O152" s="23">
        <f t="shared" si="71"/>
        <v>0</v>
      </c>
      <c r="P152" s="23">
        <f t="shared" si="72"/>
        <v>0</v>
      </c>
    </row>
    <row r="153" spans="1:16" ht="24" customHeight="1" x14ac:dyDescent="0.25">
      <c r="O153" s="23">
        <f t="shared" si="71"/>
        <v>0</v>
      </c>
      <c r="P153" s="23">
        <f t="shared" si="72"/>
        <v>0</v>
      </c>
    </row>
    <row r="154" spans="1:16" ht="24" customHeight="1" x14ac:dyDescent="0.25">
      <c r="A154" s="43" t="s">
        <v>58</v>
      </c>
      <c r="B154" s="43"/>
      <c r="C154" s="43"/>
      <c r="D154" s="43"/>
      <c r="E154" s="43"/>
      <c r="F154" s="43"/>
      <c r="O154" s="23">
        <f t="shared" si="71"/>
        <v>0</v>
      </c>
      <c r="P154" s="23">
        <f t="shared" si="72"/>
        <v>0</v>
      </c>
    </row>
    <row r="155" spans="1:16" ht="24" customHeight="1" x14ac:dyDescent="0.25">
      <c r="A155" s="44" t="s">
        <v>4</v>
      </c>
      <c r="B155" s="44" t="s">
        <v>5</v>
      </c>
      <c r="C155" s="54" t="s">
        <v>61</v>
      </c>
      <c r="D155" s="54"/>
      <c r="E155" s="55" t="str">
        <f>$E$7</f>
        <v>% Achmnt up to 30.06.2021</v>
      </c>
      <c r="F155" s="56"/>
      <c r="O155" s="23" t="e">
        <f t="shared" si="71"/>
        <v>#VALUE!</v>
      </c>
      <c r="P155" s="23">
        <f t="shared" si="72"/>
        <v>0</v>
      </c>
    </row>
    <row r="156" spans="1:16" ht="24" customHeight="1" x14ac:dyDescent="0.25">
      <c r="A156" s="45"/>
      <c r="B156" s="45"/>
      <c r="C156" s="9" t="s">
        <v>8</v>
      </c>
      <c r="D156" s="9" t="s">
        <v>9</v>
      </c>
      <c r="E156" s="9" t="s">
        <v>8</v>
      </c>
      <c r="F156" s="9" t="s">
        <v>9</v>
      </c>
      <c r="O156" s="23" t="e">
        <f t="shared" si="71"/>
        <v>#VALUE!</v>
      </c>
      <c r="P156" s="23" t="e">
        <f t="shared" si="72"/>
        <v>#VALUE!</v>
      </c>
    </row>
    <row r="157" spans="1:16" ht="24" customHeight="1" x14ac:dyDescent="0.25">
      <c r="A157" s="9">
        <v>1</v>
      </c>
      <c r="B157" s="12" t="s">
        <v>10</v>
      </c>
      <c r="C157" s="14"/>
      <c r="D157" s="14"/>
      <c r="E157" s="14"/>
      <c r="F157" s="14"/>
      <c r="O157" s="23">
        <f t="shared" si="71"/>
        <v>0</v>
      </c>
      <c r="P157" s="23">
        <f t="shared" si="72"/>
        <v>0</v>
      </c>
    </row>
    <row r="158" spans="1:16" ht="24" customHeight="1" x14ac:dyDescent="0.25">
      <c r="A158" s="9" t="s">
        <v>11</v>
      </c>
      <c r="B158" s="12" t="s">
        <v>12</v>
      </c>
      <c r="C158" s="15">
        <f>C159+C160+C161</f>
        <v>229</v>
      </c>
      <c r="D158" s="15">
        <f>D159+D160+D161</f>
        <v>85740.318960000004</v>
      </c>
      <c r="E158" s="37">
        <f>L158</f>
        <v>1.3100436681222707</v>
      </c>
      <c r="F158" s="37">
        <f>M158</f>
        <v>2.6533607847450909</v>
      </c>
      <c r="H158" s="6">
        <v>229</v>
      </c>
      <c r="I158" s="6">
        <v>85740.318960000004</v>
      </c>
      <c r="J158" s="6">
        <v>3</v>
      </c>
      <c r="K158" s="6">
        <v>2275</v>
      </c>
      <c r="L158" s="23">
        <f t="shared" ref="L158" si="73">J158/H158*100</f>
        <v>1.3100436681222707</v>
      </c>
      <c r="M158" s="23">
        <f t="shared" ref="M158" si="74">K158/I158*100</f>
        <v>2.6533607847450909</v>
      </c>
      <c r="O158" s="23">
        <f t="shared" si="71"/>
        <v>0</v>
      </c>
      <c r="P158" s="23">
        <f t="shared" si="72"/>
        <v>0</v>
      </c>
    </row>
    <row r="159" spans="1:16" ht="24" customHeight="1" x14ac:dyDescent="0.25">
      <c r="A159" s="18" t="s">
        <v>13</v>
      </c>
      <c r="B159" s="19" t="s">
        <v>14</v>
      </c>
      <c r="C159" s="20">
        <f>H159</f>
        <v>126</v>
      </c>
      <c r="D159" s="20">
        <f>I159</f>
        <v>248.07479999999998</v>
      </c>
      <c r="E159" s="37">
        <f t="shared" ref="E159:E183" si="75">L159</f>
        <v>0</v>
      </c>
      <c r="F159" s="37">
        <f t="shared" ref="F159:F183" si="76">M159</f>
        <v>0</v>
      </c>
      <c r="H159" s="6">
        <v>126</v>
      </c>
      <c r="I159" s="6">
        <v>248.07479999999998</v>
      </c>
      <c r="J159" s="6">
        <v>0</v>
      </c>
      <c r="K159" s="6">
        <v>0</v>
      </c>
      <c r="L159" s="23">
        <f t="shared" ref="L159:L176" si="77">J159/H159*100</f>
        <v>0</v>
      </c>
      <c r="M159" s="23">
        <f t="shared" ref="M159:M176" si="78">K159/I159*100</f>
        <v>0</v>
      </c>
      <c r="O159" s="23">
        <f t="shared" si="71"/>
        <v>0</v>
      </c>
      <c r="P159" s="23">
        <f t="shared" si="72"/>
        <v>0</v>
      </c>
    </row>
    <row r="160" spans="1:16" ht="24" customHeight="1" x14ac:dyDescent="0.25">
      <c r="A160" s="18" t="s">
        <v>15</v>
      </c>
      <c r="B160" s="19" t="s">
        <v>16</v>
      </c>
      <c r="C160" s="20">
        <f t="shared" ref="C160:C161" si="79">H160</f>
        <v>21</v>
      </c>
      <c r="D160" s="20">
        <f t="shared" ref="D160:D161" si="80">I160</f>
        <v>31.647899999999996</v>
      </c>
      <c r="E160" s="37">
        <f t="shared" si="75"/>
        <v>0</v>
      </c>
      <c r="F160" s="37">
        <f t="shared" si="76"/>
        <v>0</v>
      </c>
      <c r="H160" s="6">
        <v>21</v>
      </c>
      <c r="I160" s="6">
        <v>31.647899999999996</v>
      </c>
      <c r="J160" s="6">
        <v>0</v>
      </c>
      <c r="K160" s="6">
        <v>0</v>
      </c>
      <c r="L160" s="23">
        <f t="shared" si="77"/>
        <v>0</v>
      </c>
      <c r="M160" s="23">
        <f t="shared" si="78"/>
        <v>0</v>
      </c>
      <c r="O160" s="23">
        <f t="shared" si="71"/>
        <v>0</v>
      </c>
      <c r="P160" s="23">
        <f t="shared" si="72"/>
        <v>0</v>
      </c>
    </row>
    <row r="161" spans="1:16" ht="24" customHeight="1" x14ac:dyDescent="0.25">
      <c r="A161" s="18" t="s">
        <v>17</v>
      </c>
      <c r="B161" s="19" t="s">
        <v>18</v>
      </c>
      <c r="C161" s="20">
        <f t="shared" si="79"/>
        <v>82</v>
      </c>
      <c r="D161" s="20">
        <f t="shared" si="80"/>
        <v>85460.596260000006</v>
      </c>
      <c r="E161" s="37">
        <f t="shared" si="75"/>
        <v>3.6585365853658534</v>
      </c>
      <c r="F161" s="37">
        <f t="shared" si="76"/>
        <v>2.6620455503009612</v>
      </c>
      <c r="H161" s="6">
        <v>82</v>
      </c>
      <c r="I161" s="6">
        <v>85460.596260000006</v>
      </c>
      <c r="J161" s="6">
        <v>3</v>
      </c>
      <c r="K161" s="6">
        <v>2275</v>
      </c>
      <c r="L161" s="23">
        <f t="shared" si="77"/>
        <v>3.6585365853658534</v>
      </c>
      <c r="M161" s="23">
        <f t="shared" si="78"/>
        <v>2.6620455503009612</v>
      </c>
      <c r="O161" s="23">
        <f t="shared" si="71"/>
        <v>0</v>
      </c>
      <c r="P161" s="23">
        <f t="shared" si="72"/>
        <v>0</v>
      </c>
    </row>
    <row r="162" spans="1:16" ht="24" customHeight="1" x14ac:dyDescent="0.25">
      <c r="A162" s="18" t="s">
        <v>19</v>
      </c>
      <c r="B162" s="21" t="s">
        <v>20</v>
      </c>
      <c r="C162" s="15">
        <f>C163+C164+C165+C166+C167</f>
        <v>2651</v>
      </c>
      <c r="D162" s="15">
        <f>D163+D164+D165+D166+D167</f>
        <v>267906.92000000004</v>
      </c>
      <c r="E162" s="37">
        <f t="shared" si="75"/>
        <v>1.2448132780082988</v>
      </c>
      <c r="F162" s="37">
        <f t="shared" si="76"/>
        <v>5.5348569446175571</v>
      </c>
      <c r="H162" s="6">
        <v>2651</v>
      </c>
      <c r="I162" s="6">
        <v>267906.92000000004</v>
      </c>
      <c r="J162" s="6">
        <v>33</v>
      </c>
      <c r="K162" s="6">
        <v>14828.264766731005</v>
      </c>
      <c r="L162" s="23">
        <f t="shared" si="77"/>
        <v>1.2448132780082988</v>
      </c>
      <c r="M162" s="23">
        <f t="shared" si="78"/>
        <v>5.5348569446175571</v>
      </c>
      <c r="O162" s="23">
        <f t="shared" si="71"/>
        <v>0</v>
      </c>
      <c r="P162" s="23">
        <f t="shared" si="72"/>
        <v>0</v>
      </c>
    </row>
    <row r="163" spans="1:16" ht="24" customHeight="1" x14ac:dyDescent="0.25">
      <c r="A163" s="18" t="s">
        <v>21</v>
      </c>
      <c r="B163" s="19" t="s">
        <v>22</v>
      </c>
      <c r="C163" s="20">
        <f t="shared" ref="C163:C167" si="81">H163</f>
        <v>538</v>
      </c>
      <c r="D163" s="20">
        <f t="shared" ref="D163:D167" si="82">I163</f>
        <v>170314.98</v>
      </c>
      <c r="E163" s="37">
        <f t="shared" si="75"/>
        <v>0.92936802973977695</v>
      </c>
      <c r="F163" s="37">
        <f t="shared" si="76"/>
        <v>1.0645204147045668</v>
      </c>
      <c r="H163" s="6">
        <v>538</v>
      </c>
      <c r="I163" s="6">
        <v>170314.98</v>
      </c>
      <c r="J163" s="6">
        <v>5</v>
      </c>
      <c r="K163" s="6">
        <v>1813.0377314000002</v>
      </c>
      <c r="L163" s="23">
        <f t="shared" si="77"/>
        <v>0.92936802973977695</v>
      </c>
      <c r="M163" s="23">
        <f t="shared" si="78"/>
        <v>1.0645204147045668</v>
      </c>
      <c r="O163" s="23">
        <f t="shared" si="71"/>
        <v>0</v>
      </c>
      <c r="P163" s="23">
        <f t="shared" si="72"/>
        <v>0</v>
      </c>
    </row>
    <row r="164" spans="1:16" ht="24" customHeight="1" x14ac:dyDescent="0.25">
      <c r="A164" s="18" t="s">
        <v>23</v>
      </c>
      <c r="B164" s="19" t="s">
        <v>24</v>
      </c>
      <c r="C164" s="20">
        <f t="shared" si="81"/>
        <v>1572</v>
      </c>
      <c r="D164" s="20">
        <f t="shared" si="82"/>
        <v>70977.17</v>
      </c>
      <c r="E164" s="37">
        <f t="shared" si="75"/>
        <v>1.0178117048346056</v>
      </c>
      <c r="F164" s="37">
        <f t="shared" si="76"/>
        <v>4.8769821527795498</v>
      </c>
      <c r="H164" s="6">
        <v>1572</v>
      </c>
      <c r="I164" s="6">
        <v>70977.17</v>
      </c>
      <c r="J164" s="6">
        <v>16</v>
      </c>
      <c r="K164" s="6">
        <v>3461.5439134480007</v>
      </c>
      <c r="L164" s="23">
        <f t="shared" si="77"/>
        <v>1.0178117048346056</v>
      </c>
      <c r="M164" s="23">
        <f t="shared" si="78"/>
        <v>4.8769821527795498</v>
      </c>
      <c r="O164" s="23">
        <f t="shared" si="71"/>
        <v>0</v>
      </c>
      <c r="P164" s="23">
        <f t="shared" si="72"/>
        <v>0</v>
      </c>
    </row>
    <row r="165" spans="1:16" ht="24" customHeight="1" x14ac:dyDescent="0.25">
      <c r="A165" s="18" t="s">
        <v>25</v>
      </c>
      <c r="B165" s="19" t="s">
        <v>26</v>
      </c>
      <c r="C165" s="20">
        <f t="shared" si="81"/>
        <v>381</v>
      </c>
      <c r="D165" s="20">
        <f t="shared" si="82"/>
        <v>26086.32</v>
      </c>
      <c r="E165" s="37">
        <f t="shared" si="75"/>
        <v>3.1496062992125982</v>
      </c>
      <c r="F165" s="37">
        <f t="shared" si="76"/>
        <v>36.623345576850255</v>
      </c>
      <c r="H165" s="6">
        <v>381</v>
      </c>
      <c r="I165" s="6">
        <v>26086.32</v>
      </c>
      <c r="J165" s="6">
        <v>12</v>
      </c>
      <c r="K165" s="6">
        <v>9553.683121883003</v>
      </c>
      <c r="L165" s="23">
        <f t="shared" si="77"/>
        <v>3.1496062992125982</v>
      </c>
      <c r="M165" s="23">
        <f t="shared" si="78"/>
        <v>36.623345576850255</v>
      </c>
      <c r="O165" s="23">
        <f t="shared" si="71"/>
        <v>0</v>
      </c>
      <c r="P165" s="23">
        <f t="shared" si="72"/>
        <v>0</v>
      </c>
    </row>
    <row r="166" spans="1:16" ht="24" customHeight="1" x14ac:dyDescent="0.25">
      <c r="A166" s="18" t="s">
        <v>27</v>
      </c>
      <c r="B166" s="19" t="s">
        <v>28</v>
      </c>
      <c r="C166" s="20">
        <f t="shared" si="81"/>
        <v>76</v>
      </c>
      <c r="D166" s="20">
        <f t="shared" si="82"/>
        <v>208.86</v>
      </c>
      <c r="E166" s="37">
        <f t="shared" si="75"/>
        <v>0</v>
      </c>
      <c r="F166" s="37">
        <f t="shared" si="76"/>
        <v>0</v>
      </c>
      <c r="H166" s="6">
        <v>76</v>
      </c>
      <c r="I166" s="6">
        <v>208.86</v>
      </c>
      <c r="J166" s="6">
        <v>0</v>
      </c>
      <c r="K166" s="6">
        <v>0</v>
      </c>
      <c r="L166" s="23">
        <f t="shared" si="77"/>
        <v>0</v>
      </c>
      <c r="M166" s="23">
        <f t="shared" si="78"/>
        <v>0</v>
      </c>
      <c r="O166" s="23">
        <f t="shared" si="71"/>
        <v>0</v>
      </c>
      <c r="P166" s="23">
        <f t="shared" si="72"/>
        <v>0</v>
      </c>
    </row>
    <row r="167" spans="1:16" ht="24" customHeight="1" x14ac:dyDescent="0.25">
      <c r="A167" s="18" t="s">
        <v>29</v>
      </c>
      <c r="B167" s="19" t="s">
        <v>30</v>
      </c>
      <c r="C167" s="20">
        <f t="shared" si="81"/>
        <v>84</v>
      </c>
      <c r="D167" s="20">
        <f t="shared" si="82"/>
        <v>319.59000000000003</v>
      </c>
      <c r="E167" s="37">
        <f t="shared" si="75"/>
        <v>0</v>
      </c>
      <c r="F167" s="37">
        <f t="shared" si="76"/>
        <v>0</v>
      </c>
      <c r="H167" s="6">
        <v>84</v>
      </c>
      <c r="I167" s="6">
        <v>319.59000000000003</v>
      </c>
      <c r="J167" s="6">
        <v>0</v>
      </c>
      <c r="K167" s="6">
        <v>0</v>
      </c>
      <c r="L167" s="23">
        <f t="shared" si="77"/>
        <v>0</v>
      </c>
      <c r="M167" s="23">
        <f t="shared" si="78"/>
        <v>0</v>
      </c>
      <c r="O167" s="23">
        <f t="shared" si="71"/>
        <v>0</v>
      </c>
      <c r="P167" s="23">
        <f t="shared" si="72"/>
        <v>0</v>
      </c>
    </row>
    <row r="168" spans="1:16" ht="24" customHeight="1" x14ac:dyDescent="0.25">
      <c r="A168" s="9" t="s">
        <v>31</v>
      </c>
      <c r="B168" s="12" t="s">
        <v>32</v>
      </c>
      <c r="C168" s="22">
        <f t="shared" ref="C168:C173" si="83">H168</f>
        <v>574</v>
      </c>
      <c r="D168" s="22">
        <f t="shared" ref="D168:D173" si="84">I168</f>
        <v>471872.62000000005</v>
      </c>
      <c r="E168" s="37">
        <f t="shared" si="75"/>
        <v>1.7421602787456445</v>
      </c>
      <c r="F168" s="37">
        <f t="shared" si="76"/>
        <v>52.609946369721236</v>
      </c>
      <c r="H168" s="6">
        <v>574</v>
      </c>
      <c r="I168" s="6">
        <v>471872.62000000005</v>
      </c>
      <c r="J168" s="6">
        <v>10</v>
      </c>
      <c r="K168" s="6">
        <v>248251.9323153985</v>
      </c>
      <c r="L168" s="23">
        <f t="shared" si="77"/>
        <v>1.7421602787456445</v>
      </c>
      <c r="M168" s="23">
        <f t="shared" si="78"/>
        <v>52.609946369721236</v>
      </c>
      <c r="O168" s="23">
        <f t="shared" si="71"/>
        <v>0</v>
      </c>
      <c r="P168" s="23">
        <f t="shared" si="72"/>
        <v>0</v>
      </c>
    </row>
    <row r="169" spans="1:16" ht="24" customHeight="1" x14ac:dyDescent="0.25">
      <c r="A169" s="9" t="s">
        <v>33</v>
      </c>
      <c r="B169" s="12" t="s">
        <v>34</v>
      </c>
      <c r="C169" s="22">
        <f t="shared" si="83"/>
        <v>44</v>
      </c>
      <c r="D169" s="22">
        <f t="shared" si="84"/>
        <v>38.54</v>
      </c>
      <c r="E169" s="37">
        <f t="shared" si="75"/>
        <v>0</v>
      </c>
      <c r="F169" s="37">
        <f t="shared" si="76"/>
        <v>0</v>
      </c>
      <c r="H169" s="6">
        <v>44</v>
      </c>
      <c r="I169" s="6">
        <v>38.54</v>
      </c>
      <c r="J169" s="6">
        <v>0</v>
      </c>
      <c r="K169" s="6">
        <v>0</v>
      </c>
      <c r="L169" s="23">
        <f t="shared" si="77"/>
        <v>0</v>
      </c>
      <c r="M169" s="23">
        <f t="shared" si="78"/>
        <v>0</v>
      </c>
      <c r="O169" s="23">
        <f t="shared" si="71"/>
        <v>0</v>
      </c>
      <c r="P169" s="23">
        <f t="shared" si="72"/>
        <v>0</v>
      </c>
    </row>
    <row r="170" spans="1:16" ht="24" customHeight="1" x14ac:dyDescent="0.25">
      <c r="A170" s="9" t="s">
        <v>35</v>
      </c>
      <c r="B170" s="12" t="s">
        <v>36</v>
      </c>
      <c r="C170" s="22">
        <f t="shared" si="83"/>
        <v>12</v>
      </c>
      <c r="D170" s="22">
        <f t="shared" si="84"/>
        <v>7330.93</v>
      </c>
      <c r="E170" s="37">
        <f t="shared" si="75"/>
        <v>0</v>
      </c>
      <c r="F170" s="37">
        <f t="shared" si="76"/>
        <v>0</v>
      </c>
      <c r="H170" s="6">
        <v>12</v>
      </c>
      <c r="I170" s="6">
        <v>7330.93</v>
      </c>
      <c r="J170" s="6">
        <v>0</v>
      </c>
      <c r="K170" s="6">
        <v>0</v>
      </c>
      <c r="L170" s="23">
        <f t="shared" si="77"/>
        <v>0</v>
      </c>
      <c r="M170" s="23">
        <f t="shared" si="78"/>
        <v>0</v>
      </c>
      <c r="O170" s="23">
        <f t="shared" si="71"/>
        <v>0</v>
      </c>
      <c r="P170" s="23">
        <f t="shared" si="72"/>
        <v>0</v>
      </c>
    </row>
    <row r="171" spans="1:16" ht="24" customHeight="1" x14ac:dyDescent="0.25">
      <c r="A171" s="9" t="s">
        <v>37</v>
      </c>
      <c r="B171" s="12" t="s">
        <v>38</v>
      </c>
      <c r="C171" s="22">
        <f t="shared" si="83"/>
        <v>12</v>
      </c>
      <c r="D171" s="22">
        <f t="shared" si="84"/>
        <v>16.41</v>
      </c>
      <c r="E171" s="37">
        <f t="shared" si="75"/>
        <v>0</v>
      </c>
      <c r="F171" s="37">
        <f t="shared" si="76"/>
        <v>0</v>
      </c>
      <c r="H171" s="6">
        <v>12</v>
      </c>
      <c r="I171" s="6">
        <v>16.41</v>
      </c>
      <c r="J171" s="6">
        <v>0</v>
      </c>
      <c r="K171" s="6">
        <v>0</v>
      </c>
      <c r="L171" s="23">
        <f t="shared" si="77"/>
        <v>0</v>
      </c>
      <c r="M171" s="23">
        <f t="shared" si="78"/>
        <v>0</v>
      </c>
      <c r="O171" s="23">
        <f t="shared" si="71"/>
        <v>0</v>
      </c>
      <c r="P171" s="23">
        <f t="shared" si="72"/>
        <v>0</v>
      </c>
    </row>
    <row r="172" spans="1:16" ht="24" customHeight="1" x14ac:dyDescent="0.25">
      <c r="A172" s="9" t="s">
        <v>39</v>
      </c>
      <c r="B172" s="12" t="s">
        <v>40</v>
      </c>
      <c r="C172" s="22">
        <f t="shared" si="83"/>
        <v>11</v>
      </c>
      <c r="D172" s="22">
        <f t="shared" si="84"/>
        <v>14.88</v>
      </c>
      <c r="E172" s="37">
        <f t="shared" si="75"/>
        <v>0</v>
      </c>
      <c r="F172" s="37">
        <f t="shared" si="76"/>
        <v>0</v>
      </c>
      <c r="H172" s="6">
        <v>11</v>
      </c>
      <c r="I172" s="6">
        <v>14.88</v>
      </c>
      <c r="J172" s="6">
        <v>0</v>
      </c>
      <c r="K172" s="6">
        <v>0</v>
      </c>
      <c r="L172" s="23">
        <f t="shared" si="77"/>
        <v>0</v>
      </c>
      <c r="M172" s="23">
        <f t="shared" si="78"/>
        <v>0</v>
      </c>
      <c r="O172" s="23">
        <f t="shared" si="71"/>
        <v>0</v>
      </c>
      <c r="P172" s="23">
        <f t="shared" si="72"/>
        <v>0</v>
      </c>
    </row>
    <row r="173" spans="1:16" ht="24" customHeight="1" x14ac:dyDescent="0.25">
      <c r="A173" s="9" t="s">
        <v>41</v>
      </c>
      <c r="B173" s="12" t="s">
        <v>42</v>
      </c>
      <c r="C173" s="22">
        <f t="shared" si="83"/>
        <v>25</v>
      </c>
      <c r="D173" s="22">
        <f t="shared" si="84"/>
        <v>26.490000000000002</v>
      </c>
      <c r="E173" s="37">
        <f t="shared" si="75"/>
        <v>0</v>
      </c>
      <c r="F173" s="37">
        <f t="shared" si="76"/>
        <v>0</v>
      </c>
      <c r="H173" s="6">
        <v>25</v>
      </c>
      <c r="I173" s="6">
        <v>26.490000000000002</v>
      </c>
      <c r="J173" s="6">
        <v>0</v>
      </c>
      <c r="K173" s="6">
        <v>0</v>
      </c>
      <c r="L173" s="23">
        <f t="shared" si="77"/>
        <v>0</v>
      </c>
      <c r="M173" s="23">
        <f t="shared" si="78"/>
        <v>0</v>
      </c>
      <c r="O173" s="23">
        <f t="shared" si="71"/>
        <v>0</v>
      </c>
      <c r="P173" s="23">
        <f t="shared" si="72"/>
        <v>0</v>
      </c>
    </row>
    <row r="174" spans="1:16" ht="24" customHeight="1" x14ac:dyDescent="0.25">
      <c r="A174" s="9">
        <v>2</v>
      </c>
      <c r="B174" s="12" t="s">
        <v>43</v>
      </c>
      <c r="C174" s="15">
        <f>C173+C172+C171+C170+C169+C168+C162+C158</f>
        <v>3558</v>
      </c>
      <c r="D174" s="15">
        <f>D173+D172+D171+D170+D169+D168+D162+D158</f>
        <v>832947.1089600001</v>
      </c>
      <c r="E174" s="37">
        <f t="shared" si="75"/>
        <v>1.2928611579539067</v>
      </c>
      <c r="F174" s="37">
        <f t="shared" si="76"/>
        <v>31.857388569779214</v>
      </c>
      <c r="H174" s="6">
        <v>3558</v>
      </c>
      <c r="I174" s="6">
        <v>832947.1089600001</v>
      </c>
      <c r="J174" s="6">
        <v>46</v>
      </c>
      <c r="K174" s="6">
        <v>265355.19708212948</v>
      </c>
      <c r="L174" s="23">
        <f t="shared" si="77"/>
        <v>1.2928611579539067</v>
      </c>
      <c r="M174" s="23">
        <f t="shared" si="78"/>
        <v>31.857388569779214</v>
      </c>
      <c r="O174" s="23">
        <f t="shared" si="71"/>
        <v>0</v>
      </c>
      <c r="P174" s="23">
        <f t="shared" si="72"/>
        <v>0</v>
      </c>
    </row>
    <row r="175" spans="1:16" ht="24" customHeight="1" x14ac:dyDescent="0.25">
      <c r="A175" s="9">
        <v>3</v>
      </c>
      <c r="B175" s="21" t="s">
        <v>44</v>
      </c>
      <c r="C175" s="22">
        <f t="shared" ref="C175" si="85">H175</f>
        <v>111</v>
      </c>
      <c r="D175" s="22">
        <f t="shared" ref="D175" si="86">I175</f>
        <v>71811.640000000014</v>
      </c>
      <c r="E175" s="37">
        <f t="shared" si="75"/>
        <v>0</v>
      </c>
      <c r="F175" s="37">
        <f t="shared" si="76"/>
        <v>0</v>
      </c>
      <c r="H175" s="6">
        <v>111</v>
      </c>
      <c r="I175" s="6">
        <v>71811.640000000014</v>
      </c>
      <c r="J175" s="6">
        <v>0</v>
      </c>
      <c r="K175" s="6">
        <v>0</v>
      </c>
      <c r="L175" s="23">
        <f t="shared" si="77"/>
        <v>0</v>
      </c>
      <c r="M175" s="23">
        <f t="shared" si="78"/>
        <v>0</v>
      </c>
      <c r="O175" s="23">
        <f t="shared" si="71"/>
        <v>0</v>
      </c>
      <c r="P175" s="23">
        <f t="shared" si="72"/>
        <v>0</v>
      </c>
    </row>
    <row r="176" spans="1:16" ht="24" customHeight="1" x14ac:dyDescent="0.25">
      <c r="A176" s="9">
        <v>4</v>
      </c>
      <c r="B176" s="24" t="s">
        <v>45</v>
      </c>
      <c r="C176" s="15"/>
      <c r="D176" s="15"/>
      <c r="E176" s="37" t="e">
        <f t="shared" si="75"/>
        <v>#DIV/0!</v>
      </c>
      <c r="F176" s="37" t="e">
        <f t="shared" si="76"/>
        <v>#DIV/0!</v>
      </c>
      <c r="J176" s="6">
        <v>0</v>
      </c>
      <c r="K176" s="6">
        <v>0</v>
      </c>
      <c r="L176" s="23" t="e">
        <f t="shared" si="77"/>
        <v>#DIV/0!</v>
      </c>
      <c r="M176" s="23" t="e">
        <f t="shared" si="78"/>
        <v>#DIV/0!</v>
      </c>
      <c r="O176" s="23">
        <f t="shared" si="71"/>
        <v>0</v>
      </c>
      <c r="P176" s="23">
        <f t="shared" si="72"/>
        <v>0</v>
      </c>
    </row>
    <row r="177" spans="1:16" ht="24" customHeight="1" x14ac:dyDescent="0.25">
      <c r="A177" s="9" t="s">
        <v>46</v>
      </c>
      <c r="B177" s="25" t="s">
        <v>47</v>
      </c>
      <c r="C177" s="22">
        <f t="shared" ref="C177:C181" si="87">H177</f>
        <v>0</v>
      </c>
      <c r="D177" s="22">
        <f t="shared" ref="D177:D181" si="88">I177</f>
        <v>0</v>
      </c>
      <c r="E177" s="37" t="e">
        <f t="shared" si="75"/>
        <v>#DIV/0!</v>
      </c>
      <c r="F177" s="37" t="e">
        <f t="shared" si="76"/>
        <v>#DIV/0!</v>
      </c>
      <c r="H177" s="6">
        <v>0</v>
      </c>
      <c r="I177" s="6">
        <v>0</v>
      </c>
      <c r="J177" s="6">
        <v>0</v>
      </c>
      <c r="K177" s="6">
        <v>0</v>
      </c>
      <c r="L177" s="23" t="e">
        <f t="shared" ref="L177:L183" si="89">J177/H177*100</f>
        <v>#DIV/0!</v>
      </c>
      <c r="M177" s="23" t="e">
        <f t="shared" ref="M177:M183" si="90">K177/I177*100</f>
        <v>#DIV/0!</v>
      </c>
      <c r="O177" s="23">
        <f t="shared" si="71"/>
        <v>0</v>
      </c>
      <c r="P177" s="23">
        <f t="shared" si="72"/>
        <v>0</v>
      </c>
    </row>
    <row r="178" spans="1:16" ht="24" customHeight="1" x14ac:dyDescent="0.25">
      <c r="A178" s="9" t="s">
        <v>48</v>
      </c>
      <c r="B178" s="25" t="s">
        <v>34</v>
      </c>
      <c r="C178" s="22">
        <f t="shared" si="87"/>
        <v>0</v>
      </c>
      <c r="D178" s="22">
        <f t="shared" si="88"/>
        <v>0</v>
      </c>
      <c r="E178" s="37" t="e">
        <f t="shared" si="75"/>
        <v>#DIV/0!</v>
      </c>
      <c r="F178" s="37" t="e">
        <f t="shared" si="76"/>
        <v>#DIV/0!</v>
      </c>
      <c r="H178" s="6">
        <v>0</v>
      </c>
      <c r="I178" s="6">
        <v>0</v>
      </c>
      <c r="J178" s="6">
        <v>0</v>
      </c>
      <c r="K178" s="6">
        <v>0</v>
      </c>
      <c r="L178" s="23" t="e">
        <f t="shared" si="89"/>
        <v>#DIV/0!</v>
      </c>
      <c r="M178" s="23" t="e">
        <f t="shared" si="90"/>
        <v>#DIV/0!</v>
      </c>
      <c r="O178" s="23">
        <f t="shared" si="71"/>
        <v>0</v>
      </c>
      <c r="P178" s="23">
        <f t="shared" si="72"/>
        <v>0</v>
      </c>
    </row>
    <row r="179" spans="1:16" ht="24" customHeight="1" x14ac:dyDescent="0.25">
      <c r="A179" s="9" t="s">
        <v>49</v>
      </c>
      <c r="B179" s="25" t="s">
        <v>36</v>
      </c>
      <c r="C179" s="22">
        <f t="shared" si="87"/>
        <v>462</v>
      </c>
      <c r="D179" s="22">
        <f t="shared" si="88"/>
        <v>43681.249999999993</v>
      </c>
      <c r="E179" s="37">
        <f t="shared" si="75"/>
        <v>7.3593073593073601</v>
      </c>
      <c r="F179" s="37">
        <f t="shared" si="76"/>
        <v>8.7012619831163267</v>
      </c>
      <c r="H179" s="6">
        <v>462</v>
      </c>
      <c r="I179" s="6">
        <v>43681.249999999993</v>
      </c>
      <c r="J179" s="6">
        <v>34</v>
      </c>
      <c r="K179" s="6">
        <v>3800.8199999999997</v>
      </c>
      <c r="L179" s="23">
        <f t="shared" si="89"/>
        <v>7.3593073593073601</v>
      </c>
      <c r="M179" s="23">
        <f t="shared" si="90"/>
        <v>8.7012619831163267</v>
      </c>
      <c r="O179" s="23">
        <f t="shared" si="71"/>
        <v>0</v>
      </c>
      <c r="P179" s="23">
        <f t="shared" si="72"/>
        <v>0</v>
      </c>
    </row>
    <row r="180" spans="1:16" ht="24" customHeight="1" x14ac:dyDescent="0.25">
      <c r="A180" s="9" t="s">
        <v>50</v>
      </c>
      <c r="B180" s="25" t="s">
        <v>51</v>
      </c>
      <c r="C180" s="22">
        <f t="shared" si="87"/>
        <v>25210</v>
      </c>
      <c r="D180" s="22">
        <f t="shared" si="88"/>
        <v>27759.599999999999</v>
      </c>
      <c r="E180" s="37">
        <f t="shared" si="75"/>
        <v>1.6263387544625147</v>
      </c>
      <c r="F180" s="37">
        <f t="shared" si="76"/>
        <v>1.7842476116370556</v>
      </c>
      <c r="H180" s="6">
        <v>25210</v>
      </c>
      <c r="I180" s="6">
        <v>27759.599999999999</v>
      </c>
      <c r="J180" s="6">
        <v>410</v>
      </c>
      <c r="K180" s="6">
        <v>495.3</v>
      </c>
      <c r="L180" s="23">
        <f t="shared" si="89"/>
        <v>1.6263387544625147</v>
      </c>
      <c r="M180" s="23">
        <f t="shared" si="90"/>
        <v>1.7842476116370556</v>
      </c>
      <c r="O180" s="23">
        <f t="shared" si="71"/>
        <v>0</v>
      </c>
      <c r="P180" s="23">
        <f t="shared" si="72"/>
        <v>0</v>
      </c>
    </row>
    <row r="181" spans="1:16" ht="24" customHeight="1" x14ac:dyDescent="0.25">
      <c r="A181" s="9" t="s">
        <v>52</v>
      </c>
      <c r="B181" s="25" t="s">
        <v>42</v>
      </c>
      <c r="C181" s="22">
        <f t="shared" si="87"/>
        <v>4360</v>
      </c>
      <c r="D181" s="22">
        <f t="shared" si="88"/>
        <v>582287.29</v>
      </c>
      <c r="E181" s="37">
        <f t="shared" si="75"/>
        <v>4.4724770642201834</v>
      </c>
      <c r="F181" s="37">
        <f t="shared" si="76"/>
        <v>138.14770241784851</v>
      </c>
      <c r="H181" s="6">
        <v>4360</v>
      </c>
      <c r="I181" s="6">
        <v>582287.29</v>
      </c>
      <c r="J181" s="6">
        <v>195</v>
      </c>
      <c r="K181" s="6">
        <v>804416.51260615455</v>
      </c>
      <c r="L181" s="23">
        <f t="shared" si="89"/>
        <v>4.4724770642201834</v>
      </c>
      <c r="M181" s="23">
        <f t="shared" si="90"/>
        <v>138.14770241784851</v>
      </c>
      <c r="O181" s="23">
        <f t="shared" si="71"/>
        <v>0</v>
      </c>
      <c r="P181" s="23">
        <f t="shared" si="72"/>
        <v>0</v>
      </c>
    </row>
    <row r="182" spans="1:16" ht="24" customHeight="1" x14ac:dyDescent="0.25">
      <c r="A182" s="9">
        <v>5</v>
      </c>
      <c r="B182" s="25" t="s">
        <v>53</v>
      </c>
      <c r="C182" s="15">
        <f>C181+C180+C179+C178+C177</f>
        <v>30032</v>
      </c>
      <c r="D182" s="15">
        <f>D181+D180+D179+D178+D177</f>
        <v>653728.14</v>
      </c>
      <c r="E182" s="37">
        <f t="shared" si="75"/>
        <v>2.1277304208843901</v>
      </c>
      <c r="F182" s="37">
        <f t="shared" si="76"/>
        <v>123.70778969468172</v>
      </c>
      <c r="H182" s="6">
        <v>30032</v>
      </c>
      <c r="I182" s="6">
        <v>653728.14</v>
      </c>
      <c r="J182" s="6">
        <v>639</v>
      </c>
      <c r="K182" s="6">
        <v>808712.63260615454</v>
      </c>
      <c r="L182" s="23">
        <f t="shared" si="89"/>
        <v>2.1277304208843901</v>
      </c>
      <c r="M182" s="23">
        <f t="shared" si="90"/>
        <v>123.70778969468172</v>
      </c>
      <c r="O182" s="23">
        <f t="shared" si="71"/>
        <v>0</v>
      </c>
      <c r="P182" s="23">
        <f t="shared" si="72"/>
        <v>0</v>
      </c>
    </row>
    <row r="183" spans="1:16" ht="24" customHeight="1" x14ac:dyDescent="0.25">
      <c r="A183" s="9"/>
      <c r="B183" s="25" t="s">
        <v>54</v>
      </c>
      <c r="C183" s="15">
        <f>C182+C174</f>
        <v>33590</v>
      </c>
      <c r="D183" s="15">
        <f>D182+D174</f>
        <v>1486675.24896</v>
      </c>
      <c r="E183" s="37">
        <f t="shared" si="75"/>
        <v>2.0392974099434356</v>
      </c>
      <c r="F183" s="37">
        <f t="shared" si="76"/>
        <v>72.246297934915219</v>
      </c>
      <c r="H183" s="6">
        <v>33590</v>
      </c>
      <c r="I183" s="6">
        <v>1486675.24896</v>
      </c>
      <c r="J183" s="6">
        <v>685</v>
      </c>
      <c r="K183" s="6">
        <v>1074067.8296882841</v>
      </c>
      <c r="L183" s="23">
        <f t="shared" si="89"/>
        <v>2.0392974099434356</v>
      </c>
      <c r="M183" s="23">
        <f t="shared" si="90"/>
        <v>72.246297934915219</v>
      </c>
      <c r="O183" s="23">
        <f t="shared" si="71"/>
        <v>0</v>
      </c>
      <c r="P183" s="23">
        <f t="shared" si="72"/>
        <v>0</v>
      </c>
    </row>
    <row r="184" spans="1:16" ht="24" customHeight="1" x14ac:dyDescent="0.25">
      <c r="A184" s="29"/>
      <c r="B184" s="30"/>
      <c r="C184" s="31"/>
      <c r="D184" s="31"/>
      <c r="E184" s="31"/>
      <c r="F184" s="31"/>
      <c r="O184" s="23">
        <f t="shared" si="71"/>
        <v>0</v>
      </c>
      <c r="P184" s="23">
        <f t="shared" si="72"/>
        <v>0</v>
      </c>
    </row>
    <row r="185" spans="1:16" ht="24" customHeight="1" x14ac:dyDescent="0.25">
      <c r="A185" s="1" t="s">
        <v>0</v>
      </c>
      <c r="B185" s="2"/>
      <c r="C185" s="1"/>
      <c r="D185" s="1"/>
      <c r="E185" s="1"/>
      <c r="F185" s="3" t="str">
        <f>$F$1</f>
        <v>LBS- MIS-III</v>
      </c>
      <c r="O185" s="23">
        <f t="shared" si="71"/>
        <v>0</v>
      </c>
      <c r="P185" s="23">
        <f t="shared" si="72"/>
        <v>0</v>
      </c>
    </row>
    <row r="186" spans="1:16" ht="24" customHeight="1" x14ac:dyDescent="0.25">
      <c r="O186" s="23">
        <f t="shared" si="71"/>
        <v>0</v>
      </c>
      <c r="P186" s="23">
        <f t="shared" si="72"/>
        <v>0</v>
      </c>
    </row>
    <row r="187" spans="1:16" ht="24" customHeight="1" x14ac:dyDescent="0.25">
      <c r="A187" s="49" t="str">
        <f>$A$3</f>
        <v>Statement Showing Achievements vis-à-vis Targets for the Quarter Ended 30.06.2021</v>
      </c>
      <c r="B187" s="50"/>
      <c r="C187" s="50"/>
      <c r="D187" s="50"/>
      <c r="E187" s="50"/>
      <c r="F187" s="50"/>
      <c r="O187" s="23">
        <f t="shared" si="71"/>
        <v>0</v>
      </c>
      <c r="P187" s="23">
        <f t="shared" si="72"/>
        <v>0</v>
      </c>
    </row>
    <row r="188" spans="1:16" ht="24" customHeight="1" x14ac:dyDescent="0.25">
      <c r="O188" s="23">
        <f t="shared" si="71"/>
        <v>0</v>
      </c>
      <c r="P188" s="23">
        <f t="shared" si="72"/>
        <v>0</v>
      </c>
    </row>
    <row r="189" spans="1:16" ht="24" customHeight="1" x14ac:dyDescent="0.25">
      <c r="A189" s="7" t="s">
        <v>2</v>
      </c>
      <c r="B189" s="7"/>
      <c r="C189" s="7"/>
      <c r="F189" s="8" t="s">
        <v>3</v>
      </c>
      <c r="O189" s="23">
        <f t="shared" si="71"/>
        <v>0</v>
      </c>
      <c r="P189" s="23">
        <f t="shared" si="72"/>
        <v>0</v>
      </c>
    </row>
    <row r="190" spans="1:16" ht="24" customHeight="1" x14ac:dyDescent="0.25">
      <c r="O190" s="23">
        <f t="shared" si="71"/>
        <v>0</v>
      </c>
      <c r="P190" s="23">
        <f t="shared" si="72"/>
        <v>0</v>
      </c>
    </row>
    <row r="191" spans="1:16" ht="24" customHeight="1" x14ac:dyDescent="0.25">
      <c r="A191" s="53" t="s">
        <v>59</v>
      </c>
      <c r="B191" s="53"/>
      <c r="C191" s="53"/>
      <c r="D191" s="53"/>
      <c r="E191" s="53"/>
      <c r="F191" s="53"/>
      <c r="O191" s="23">
        <f t="shared" si="71"/>
        <v>0</v>
      </c>
      <c r="P191" s="23">
        <f t="shared" si="72"/>
        <v>0</v>
      </c>
    </row>
    <row r="192" spans="1:16" ht="24" customHeight="1" x14ac:dyDescent="0.25">
      <c r="A192" s="44" t="s">
        <v>4</v>
      </c>
      <c r="B192" s="44" t="s">
        <v>5</v>
      </c>
      <c r="C192" s="54" t="s">
        <v>61</v>
      </c>
      <c r="D192" s="54"/>
      <c r="E192" s="55" t="str">
        <f>$E$7</f>
        <v>% Achmnt up to 30.06.2021</v>
      </c>
      <c r="F192" s="56"/>
      <c r="O192" s="23" t="e">
        <f t="shared" si="71"/>
        <v>#VALUE!</v>
      </c>
      <c r="P192" s="23">
        <f t="shared" si="72"/>
        <v>0</v>
      </c>
    </row>
    <row r="193" spans="1:16" ht="24" customHeight="1" x14ac:dyDescent="0.25">
      <c r="A193" s="45"/>
      <c r="B193" s="45"/>
      <c r="C193" s="9" t="s">
        <v>8</v>
      </c>
      <c r="D193" s="9" t="s">
        <v>9</v>
      </c>
      <c r="E193" s="9" t="s">
        <v>8</v>
      </c>
      <c r="F193" s="9" t="s">
        <v>9</v>
      </c>
      <c r="O193" s="23" t="e">
        <f t="shared" si="71"/>
        <v>#VALUE!</v>
      </c>
      <c r="P193" s="23" t="e">
        <f t="shared" si="72"/>
        <v>#VALUE!</v>
      </c>
    </row>
    <row r="194" spans="1:16" ht="24" customHeight="1" x14ac:dyDescent="0.25">
      <c r="A194" s="9">
        <v>1</v>
      </c>
      <c r="B194" s="12" t="s">
        <v>10</v>
      </c>
      <c r="C194" s="14"/>
      <c r="D194" s="14"/>
      <c r="E194" s="14"/>
      <c r="F194" s="14"/>
      <c r="O194" s="23">
        <f t="shared" si="71"/>
        <v>0</v>
      </c>
      <c r="P194" s="23">
        <f t="shared" si="72"/>
        <v>0</v>
      </c>
    </row>
    <row r="195" spans="1:16" ht="24" customHeight="1" x14ac:dyDescent="0.25">
      <c r="A195" s="9" t="s">
        <v>11</v>
      </c>
      <c r="B195" s="12" t="s">
        <v>12</v>
      </c>
      <c r="C195" s="15">
        <f>C196+C197+C198</f>
        <v>581841</v>
      </c>
      <c r="D195" s="15">
        <f>D196+D197+D198</f>
        <v>464220.69688287115</v>
      </c>
      <c r="E195" s="37">
        <f>L195</f>
        <v>21.62910485854383</v>
      </c>
      <c r="F195" s="37">
        <f>M195</f>
        <v>24.743496093837834</v>
      </c>
      <c r="H195" s="6">
        <v>581841</v>
      </c>
      <c r="I195" s="6">
        <v>464220.69688287115</v>
      </c>
      <c r="J195" s="6">
        <v>125847</v>
      </c>
      <c r="K195" s="6">
        <v>114864.43</v>
      </c>
      <c r="L195" s="23">
        <f t="shared" ref="L195" si="91">J195/H195*100</f>
        <v>21.62910485854383</v>
      </c>
      <c r="M195" s="23">
        <f t="shared" ref="M195" si="92">K195/I195*100</f>
        <v>24.743496093837834</v>
      </c>
      <c r="O195" s="23">
        <f t="shared" si="71"/>
        <v>0</v>
      </c>
      <c r="P195" s="23">
        <f t="shared" si="72"/>
        <v>0</v>
      </c>
    </row>
    <row r="196" spans="1:16" ht="24" customHeight="1" x14ac:dyDescent="0.25">
      <c r="A196" s="18" t="s">
        <v>13</v>
      </c>
      <c r="B196" s="19" t="s">
        <v>14</v>
      </c>
      <c r="C196" s="20">
        <f>H196</f>
        <v>559802</v>
      </c>
      <c r="D196" s="20">
        <f>I196</f>
        <v>440264.63803635864</v>
      </c>
      <c r="E196" s="37">
        <f t="shared" ref="E196:E220" si="93">L196</f>
        <v>22.480448444271367</v>
      </c>
      <c r="F196" s="37">
        <f t="shared" ref="F196:F220" si="94">M196</f>
        <v>26.084182121053324</v>
      </c>
      <c r="H196" s="6">
        <v>559802</v>
      </c>
      <c r="I196" s="6">
        <v>440264.63803635864</v>
      </c>
      <c r="J196" s="6">
        <v>125846</v>
      </c>
      <c r="K196" s="6">
        <v>114839.43</v>
      </c>
      <c r="L196" s="23">
        <f t="shared" ref="L196:L213" si="95">J196/H196*100</f>
        <v>22.480448444271367</v>
      </c>
      <c r="M196" s="23">
        <f t="shared" ref="M196:M213" si="96">K196/I196*100</f>
        <v>26.084182121053324</v>
      </c>
      <c r="O196" s="23">
        <f t="shared" si="71"/>
        <v>0</v>
      </c>
      <c r="P196" s="23">
        <f t="shared" si="72"/>
        <v>0</v>
      </c>
    </row>
    <row r="197" spans="1:16" ht="24" customHeight="1" x14ac:dyDescent="0.25">
      <c r="A197" s="18" t="s">
        <v>15</v>
      </c>
      <c r="B197" s="19" t="s">
        <v>16</v>
      </c>
      <c r="C197" s="20">
        <f t="shared" ref="C197:C198" si="97">H197</f>
        <v>13324</v>
      </c>
      <c r="D197" s="20">
        <f t="shared" ref="D197:D198" si="98">I197</f>
        <v>14918.569852949997</v>
      </c>
      <c r="E197" s="37">
        <f t="shared" si="93"/>
        <v>7.5052536775743021E-3</v>
      </c>
      <c r="F197" s="37">
        <f t="shared" si="94"/>
        <v>0.16757638464290531</v>
      </c>
      <c r="H197" s="6">
        <v>13324</v>
      </c>
      <c r="I197" s="6">
        <v>14918.569852949997</v>
      </c>
      <c r="J197" s="6">
        <v>1</v>
      </c>
      <c r="K197" s="6">
        <v>25</v>
      </c>
      <c r="L197" s="23">
        <f t="shared" si="95"/>
        <v>7.5052536775743021E-3</v>
      </c>
      <c r="M197" s="23">
        <f t="shared" si="96"/>
        <v>0.16757638464290531</v>
      </c>
      <c r="O197" s="23">
        <f t="shared" si="71"/>
        <v>0</v>
      </c>
      <c r="P197" s="23">
        <f t="shared" si="72"/>
        <v>0</v>
      </c>
    </row>
    <row r="198" spans="1:16" ht="24" customHeight="1" x14ac:dyDescent="0.25">
      <c r="A198" s="18" t="s">
        <v>17</v>
      </c>
      <c r="B198" s="19" t="s">
        <v>18</v>
      </c>
      <c r="C198" s="20">
        <f t="shared" si="97"/>
        <v>8715</v>
      </c>
      <c r="D198" s="20">
        <f t="shared" si="98"/>
        <v>9037.4889935624997</v>
      </c>
      <c r="E198" s="37">
        <f t="shared" si="93"/>
        <v>0</v>
      </c>
      <c r="F198" s="37">
        <f t="shared" si="94"/>
        <v>0</v>
      </c>
      <c r="H198" s="6">
        <v>8715</v>
      </c>
      <c r="I198" s="6">
        <v>9037.4889935624997</v>
      </c>
      <c r="J198" s="6">
        <v>0</v>
      </c>
      <c r="K198" s="6">
        <v>0</v>
      </c>
      <c r="L198" s="23">
        <f t="shared" si="95"/>
        <v>0</v>
      </c>
      <c r="M198" s="23">
        <f t="shared" si="96"/>
        <v>0</v>
      </c>
      <c r="O198" s="23">
        <f t="shared" si="71"/>
        <v>0</v>
      </c>
      <c r="P198" s="23">
        <f t="shared" si="72"/>
        <v>0</v>
      </c>
    </row>
    <row r="199" spans="1:16" ht="24" customHeight="1" x14ac:dyDescent="0.25">
      <c r="A199" s="18" t="s">
        <v>19</v>
      </c>
      <c r="B199" s="21" t="s">
        <v>20</v>
      </c>
      <c r="C199" s="15">
        <f>C200+C201+C202+C203+C204</f>
        <v>50689</v>
      </c>
      <c r="D199" s="15">
        <f>D200+D201+D202+D203+D204</f>
        <v>161774.46000000002</v>
      </c>
      <c r="E199" s="37">
        <f t="shared" si="93"/>
        <v>6.9462802580441521</v>
      </c>
      <c r="F199" s="37">
        <f t="shared" si="94"/>
        <v>11.309022450144477</v>
      </c>
      <c r="H199" s="6">
        <v>50689</v>
      </c>
      <c r="I199" s="6">
        <v>161774.46000000002</v>
      </c>
      <c r="J199" s="6">
        <v>3521</v>
      </c>
      <c r="K199" s="6">
        <v>18295.11</v>
      </c>
      <c r="L199" s="23">
        <f t="shared" si="95"/>
        <v>6.9462802580441521</v>
      </c>
      <c r="M199" s="23">
        <f t="shared" si="96"/>
        <v>11.309022450144477</v>
      </c>
      <c r="O199" s="23">
        <f t="shared" si="71"/>
        <v>0</v>
      </c>
      <c r="P199" s="23">
        <f t="shared" si="72"/>
        <v>0</v>
      </c>
    </row>
    <row r="200" spans="1:16" ht="24" customHeight="1" x14ac:dyDescent="0.25">
      <c r="A200" s="18" t="s">
        <v>21</v>
      </c>
      <c r="B200" s="19" t="s">
        <v>22</v>
      </c>
      <c r="C200" s="20">
        <f t="shared" ref="C200:C210" si="99">H200</f>
        <v>15585</v>
      </c>
      <c r="D200" s="20">
        <f t="shared" ref="D200:D210" si="100">I200</f>
        <v>43979.83</v>
      </c>
      <c r="E200" s="37">
        <f t="shared" si="93"/>
        <v>22.528071863971768</v>
      </c>
      <c r="F200" s="37">
        <f t="shared" si="94"/>
        <v>26.644282162982446</v>
      </c>
      <c r="H200" s="6">
        <v>15585</v>
      </c>
      <c r="I200" s="6">
        <v>43979.83</v>
      </c>
      <c r="J200" s="6">
        <v>3511</v>
      </c>
      <c r="K200" s="6">
        <v>11718.110000000002</v>
      </c>
      <c r="L200" s="23">
        <f t="shared" si="95"/>
        <v>22.528071863971768</v>
      </c>
      <c r="M200" s="23">
        <f t="shared" si="96"/>
        <v>26.644282162982446</v>
      </c>
      <c r="O200" s="23">
        <f t="shared" si="71"/>
        <v>0</v>
      </c>
      <c r="P200" s="23">
        <f t="shared" si="72"/>
        <v>0</v>
      </c>
    </row>
    <row r="201" spans="1:16" ht="24" customHeight="1" x14ac:dyDescent="0.25">
      <c r="A201" s="18" t="s">
        <v>23</v>
      </c>
      <c r="B201" s="19" t="s">
        <v>24</v>
      </c>
      <c r="C201" s="20">
        <f t="shared" si="99"/>
        <v>15162</v>
      </c>
      <c r="D201" s="20">
        <f t="shared" si="100"/>
        <v>52655.340000000004</v>
      </c>
      <c r="E201" s="37">
        <f t="shared" si="93"/>
        <v>5.9358923624851602E-2</v>
      </c>
      <c r="F201" s="37">
        <f t="shared" si="94"/>
        <v>4.1724163209277538</v>
      </c>
      <c r="H201" s="6">
        <v>15162</v>
      </c>
      <c r="I201" s="6">
        <v>52655.340000000004</v>
      </c>
      <c r="J201" s="6">
        <v>9</v>
      </c>
      <c r="K201" s="6">
        <v>2197</v>
      </c>
      <c r="L201" s="23">
        <f t="shared" si="95"/>
        <v>5.9358923624851602E-2</v>
      </c>
      <c r="M201" s="23">
        <f t="shared" si="96"/>
        <v>4.1724163209277538</v>
      </c>
      <c r="O201" s="23">
        <f t="shared" si="71"/>
        <v>0</v>
      </c>
      <c r="P201" s="23">
        <f t="shared" si="72"/>
        <v>0</v>
      </c>
    </row>
    <row r="202" spans="1:16" ht="24" customHeight="1" x14ac:dyDescent="0.25">
      <c r="A202" s="18" t="s">
        <v>25</v>
      </c>
      <c r="B202" s="19" t="s">
        <v>26</v>
      </c>
      <c r="C202" s="20">
        <f t="shared" si="99"/>
        <v>6937</v>
      </c>
      <c r="D202" s="20">
        <f t="shared" si="100"/>
        <v>24442.290000000005</v>
      </c>
      <c r="E202" s="37">
        <f t="shared" si="93"/>
        <v>1.4415453366008361E-2</v>
      </c>
      <c r="F202" s="37">
        <f t="shared" si="94"/>
        <v>17.919761200771283</v>
      </c>
      <c r="H202" s="6">
        <v>6937</v>
      </c>
      <c r="I202" s="6">
        <v>24442.290000000005</v>
      </c>
      <c r="J202" s="6">
        <v>1</v>
      </c>
      <c r="K202" s="6">
        <v>4380</v>
      </c>
      <c r="L202" s="23">
        <f t="shared" si="95"/>
        <v>1.4415453366008361E-2</v>
      </c>
      <c r="M202" s="23">
        <f t="shared" si="96"/>
        <v>17.919761200771283</v>
      </c>
      <c r="O202" s="23">
        <f t="shared" si="71"/>
        <v>0</v>
      </c>
      <c r="P202" s="23">
        <f t="shared" si="72"/>
        <v>0</v>
      </c>
    </row>
    <row r="203" spans="1:16" ht="24" customHeight="1" x14ac:dyDescent="0.25">
      <c r="A203" s="18" t="s">
        <v>27</v>
      </c>
      <c r="B203" s="19" t="s">
        <v>28</v>
      </c>
      <c r="C203" s="20">
        <f t="shared" si="99"/>
        <v>4545</v>
      </c>
      <c r="D203" s="20">
        <f t="shared" si="100"/>
        <v>17646.280000000002</v>
      </c>
      <c r="E203" s="37">
        <f t="shared" si="93"/>
        <v>0</v>
      </c>
      <c r="F203" s="37">
        <f t="shared" si="94"/>
        <v>0</v>
      </c>
      <c r="H203" s="6">
        <v>4545</v>
      </c>
      <c r="I203" s="6">
        <v>17646.280000000002</v>
      </c>
      <c r="J203" s="6">
        <v>0</v>
      </c>
      <c r="K203" s="6">
        <v>0</v>
      </c>
      <c r="L203" s="23">
        <f t="shared" si="95"/>
        <v>0</v>
      </c>
      <c r="M203" s="23">
        <f t="shared" si="96"/>
        <v>0</v>
      </c>
      <c r="O203" s="23">
        <f t="shared" si="71"/>
        <v>0</v>
      </c>
      <c r="P203" s="23">
        <f t="shared" si="72"/>
        <v>0</v>
      </c>
    </row>
    <row r="204" spans="1:16" ht="24" customHeight="1" x14ac:dyDescent="0.25">
      <c r="A204" s="18" t="s">
        <v>29</v>
      </c>
      <c r="B204" s="19" t="s">
        <v>30</v>
      </c>
      <c r="C204" s="20">
        <f t="shared" si="99"/>
        <v>8460</v>
      </c>
      <c r="D204" s="20">
        <f t="shared" si="100"/>
        <v>23050.720000000001</v>
      </c>
      <c r="E204" s="37">
        <f t="shared" si="93"/>
        <v>0</v>
      </c>
      <c r="F204" s="37">
        <f t="shared" si="94"/>
        <v>0</v>
      </c>
      <c r="H204" s="6">
        <v>8460</v>
      </c>
      <c r="I204" s="6">
        <v>23050.720000000001</v>
      </c>
      <c r="J204" s="6">
        <v>0</v>
      </c>
      <c r="K204" s="6">
        <v>0</v>
      </c>
      <c r="L204" s="23">
        <f t="shared" si="95"/>
        <v>0</v>
      </c>
      <c r="M204" s="23">
        <f t="shared" si="96"/>
        <v>0</v>
      </c>
      <c r="O204" s="23">
        <f t="shared" si="71"/>
        <v>0</v>
      </c>
      <c r="P204" s="23">
        <f t="shared" si="72"/>
        <v>0</v>
      </c>
    </row>
    <row r="205" spans="1:16" ht="24" customHeight="1" x14ac:dyDescent="0.25">
      <c r="A205" s="9" t="s">
        <v>31</v>
      </c>
      <c r="B205" s="12" t="s">
        <v>32</v>
      </c>
      <c r="C205" s="22">
        <f t="shared" si="99"/>
        <v>3555</v>
      </c>
      <c r="D205" s="22">
        <f t="shared" si="100"/>
        <v>4010.3900000000003</v>
      </c>
      <c r="E205" s="37">
        <f t="shared" si="93"/>
        <v>0</v>
      </c>
      <c r="F205" s="37">
        <f t="shared" si="94"/>
        <v>0</v>
      </c>
      <c r="H205" s="6">
        <v>3555</v>
      </c>
      <c r="I205" s="6">
        <v>4010.3900000000003</v>
      </c>
      <c r="J205" s="6">
        <v>0</v>
      </c>
      <c r="K205" s="6">
        <v>0</v>
      </c>
      <c r="L205" s="23">
        <f t="shared" si="95"/>
        <v>0</v>
      </c>
      <c r="M205" s="23">
        <f t="shared" si="96"/>
        <v>0</v>
      </c>
      <c r="O205" s="23">
        <f t="shared" si="71"/>
        <v>0</v>
      </c>
      <c r="P205" s="23">
        <f t="shared" si="72"/>
        <v>0</v>
      </c>
    </row>
    <row r="206" spans="1:16" ht="24" customHeight="1" x14ac:dyDescent="0.25">
      <c r="A206" s="9" t="s">
        <v>33</v>
      </c>
      <c r="B206" s="12" t="s">
        <v>34</v>
      </c>
      <c r="C206" s="22">
        <f t="shared" si="99"/>
        <v>7602</v>
      </c>
      <c r="D206" s="22">
        <f t="shared" si="100"/>
        <v>14382.800000000001</v>
      </c>
      <c r="E206" s="37">
        <f t="shared" si="93"/>
        <v>0.71033938437253352</v>
      </c>
      <c r="F206" s="37">
        <f t="shared" si="94"/>
        <v>0.33470534249242145</v>
      </c>
      <c r="H206" s="6">
        <v>7602</v>
      </c>
      <c r="I206" s="6">
        <v>14382.800000000001</v>
      </c>
      <c r="J206" s="6">
        <v>54</v>
      </c>
      <c r="K206" s="6">
        <v>48.14</v>
      </c>
      <c r="L206" s="23">
        <f t="shared" si="95"/>
        <v>0.71033938437253352</v>
      </c>
      <c r="M206" s="23">
        <f t="shared" si="96"/>
        <v>0.33470534249242145</v>
      </c>
      <c r="O206" s="23">
        <f t="shared" si="71"/>
        <v>0</v>
      </c>
      <c r="P206" s="23">
        <f t="shared" si="72"/>
        <v>0</v>
      </c>
    </row>
    <row r="207" spans="1:16" ht="24" customHeight="1" x14ac:dyDescent="0.25">
      <c r="A207" s="9" t="s">
        <v>35</v>
      </c>
      <c r="B207" s="12" t="s">
        <v>36</v>
      </c>
      <c r="C207" s="22">
        <f t="shared" si="99"/>
        <v>8801</v>
      </c>
      <c r="D207" s="22">
        <f t="shared" si="100"/>
        <v>57456.990000000013</v>
      </c>
      <c r="E207" s="37">
        <f t="shared" si="93"/>
        <v>3.3859788660379504</v>
      </c>
      <c r="F207" s="37">
        <f t="shared" si="94"/>
        <v>5.8971589009448611</v>
      </c>
      <c r="H207" s="6">
        <v>8801</v>
      </c>
      <c r="I207" s="6">
        <v>57456.990000000013</v>
      </c>
      <c r="J207" s="6">
        <v>298</v>
      </c>
      <c r="K207" s="6">
        <v>3388.3299999999995</v>
      </c>
      <c r="L207" s="23">
        <f t="shared" si="95"/>
        <v>3.3859788660379504</v>
      </c>
      <c r="M207" s="23">
        <f t="shared" si="96"/>
        <v>5.8971589009448611</v>
      </c>
      <c r="O207" s="23">
        <f t="shared" ref="O207:O270" si="101">H207-C207</f>
        <v>0</v>
      </c>
      <c r="P207" s="23">
        <f t="shared" ref="P207:P270" si="102">I207-D207</f>
        <v>0</v>
      </c>
    </row>
    <row r="208" spans="1:16" ht="24" customHeight="1" x14ac:dyDescent="0.25">
      <c r="A208" s="9" t="s">
        <v>37</v>
      </c>
      <c r="B208" s="12" t="s">
        <v>38</v>
      </c>
      <c r="C208" s="22">
        <f t="shared" si="99"/>
        <v>4638</v>
      </c>
      <c r="D208" s="22">
        <f t="shared" si="100"/>
        <v>6137.71</v>
      </c>
      <c r="E208" s="37">
        <f t="shared" si="93"/>
        <v>0</v>
      </c>
      <c r="F208" s="37">
        <f t="shared" si="94"/>
        <v>0</v>
      </c>
      <c r="H208" s="6">
        <v>4638</v>
      </c>
      <c r="I208" s="6">
        <v>6137.71</v>
      </c>
      <c r="J208" s="6">
        <v>0</v>
      </c>
      <c r="K208" s="6">
        <v>0</v>
      </c>
      <c r="L208" s="23">
        <f t="shared" si="95"/>
        <v>0</v>
      </c>
      <c r="M208" s="23">
        <f t="shared" si="96"/>
        <v>0</v>
      </c>
      <c r="O208" s="23">
        <f t="shared" si="101"/>
        <v>0</v>
      </c>
      <c r="P208" s="23">
        <f t="shared" si="102"/>
        <v>0</v>
      </c>
    </row>
    <row r="209" spans="1:16" ht="24" customHeight="1" x14ac:dyDescent="0.25">
      <c r="A209" s="9" t="s">
        <v>39</v>
      </c>
      <c r="B209" s="12" t="s">
        <v>40</v>
      </c>
      <c r="C209" s="22">
        <f t="shared" si="99"/>
        <v>6128</v>
      </c>
      <c r="D209" s="22">
        <f t="shared" si="100"/>
        <v>8856.74</v>
      </c>
      <c r="E209" s="37">
        <f t="shared" si="93"/>
        <v>1.6318537859007835E-2</v>
      </c>
      <c r="F209" s="37">
        <f t="shared" si="94"/>
        <v>3.3872508394736663E-2</v>
      </c>
      <c r="H209" s="6">
        <v>6128</v>
      </c>
      <c r="I209" s="6">
        <v>8856.74</v>
      </c>
      <c r="J209" s="6">
        <v>1</v>
      </c>
      <c r="K209" s="6">
        <v>3</v>
      </c>
      <c r="L209" s="23">
        <f t="shared" si="95"/>
        <v>1.6318537859007835E-2</v>
      </c>
      <c r="M209" s="23">
        <f t="shared" si="96"/>
        <v>3.3872508394736663E-2</v>
      </c>
      <c r="O209" s="23">
        <f t="shared" si="101"/>
        <v>0</v>
      </c>
      <c r="P209" s="23">
        <f t="shared" si="102"/>
        <v>0</v>
      </c>
    </row>
    <row r="210" spans="1:16" ht="24" customHeight="1" x14ac:dyDescent="0.25">
      <c r="A210" s="9" t="s">
        <v>41</v>
      </c>
      <c r="B210" s="12" t="s">
        <v>42</v>
      </c>
      <c r="C210" s="22">
        <f t="shared" si="99"/>
        <v>17600</v>
      </c>
      <c r="D210" s="22">
        <f t="shared" si="100"/>
        <v>28943.919999999998</v>
      </c>
      <c r="E210" s="37">
        <f t="shared" si="93"/>
        <v>19.056818181818183</v>
      </c>
      <c r="F210" s="37">
        <f t="shared" si="94"/>
        <v>25.754769913681351</v>
      </c>
      <c r="H210" s="6">
        <v>17600</v>
      </c>
      <c r="I210" s="6">
        <v>28943.919999999998</v>
      </c>
      <c r="J210" s="6">
        <v>3354</v>
      </c>
      <c r="K210" s="6">
        <v>7454.4399999999987</v>
      </c>
      <c r="L210" s="23">
        <f t="shared" si="95"/>
        <v>19.056818181818183</v>
      </c>
      <c r="M210" s="23">
        <f t="shared" si="96"/>
        <v>25.754769913681351</v>
      </c>
      <c r="O210" s="23">
        <f t="shared" si="101"/>
        <v>0</v>
      </c>
      <c r="P210" s="23">
        <f t="shared" si="102"/>
        <v>0</v>
      </c>
    </row>
    <row r="211" spans="1:16" ht="24" customHeight="1" x14ac:dyDescent="0.25">
      <c r="A211" s="9">
        <v>2</v>
      </c>
      <c r="B211" s="12" t="s">
        <v>43</v>
      </c>
      <c r="C211" s="15">
        <f>C210+C209+C208+C207+C206+C205+C199+C195</f>
        <v>680854</v>
      </c>
      <c r="D211" s="15">
        <f>D210+D209+D208+D207+D206+D205+D199+D195</f>
        <v>745783.70688287122</v>
      </c>
      <c r="E211" s="37">
        <f t="shared" si="93"/>
        <v>19.545306335866428</v>
      </c>
      <c r="F211" s="37">
        <f t="shared" si="94"/>
        <v>19.315714284252156</v>
      </c>
      <c r="H211" s="6">
        <v>680854</v>
      </c>
      <c r="I211" s="6">
        <v>745783.70688287122</v>
      </c>
      <c r="J211" s="6">
        <v>133075</v>
      </c>
      <c r="K211" s="6">
        <v>144053.44999999998</v>
      </c>
      <c r="L211" s="23">
        <f t="shared" si="95"/>
        <v>19.545306335866428</v>
      </c>
      <c r="M211" s="23">
        <f t="shared" si="96"/>
        <v>19.315714284252156</v>
      </c>
      <c r="O211" s="23">
        <f t="shared" si="101"/>
        <v>0</v>
      </c>
      <c r="P211" s="23">
        <f t="shared" si="102"/>
        <v>0</v>
      </c>
    </row>
    <row r="212" spans="1:16" ht="24" customHeight="1" x14ac:dyDescent="0.25">
      <c r="A212" s="9">
        <v>3</v>
      </c>
      <c r="B212" s="21" t="s">
        <v>44</v>
      </c>
      <c r="C212" s="22">
        <f t="shared" ref="C212" si="103">H212</f>
        <v>93841</v>
      </c>
      <c r="D212" s="22">
        <f t="shared" ref="D212" si="104">I212</f>
        <v>101082.34000000003</v>
      </c>
      <c r="E212" s="37">
        <f t="shared" si="93"/>
        <v>89.770995620251284</v>
      </c>
      <c r="F212" s="37">
        <f t="shared" si="94"/>
        <v>69.946876971783581</v>
      </c>
      <c r="H212" s="6">
        <v>93841</v>
      </c>
      <c r="I212" s="6">
        <v>101082.34000000003</v>
      </c>
      <c r="J212" s="6">
        <v>84242</v>
      </c>
      <c r="K212" s="6">
        <v>70703.94</v>
      </c>
      <c r="L212" s="23">
        <f t="shared" si="95"/>
        <v>89.770995620251284</v>
      </c>
      <c r="M212" s="23">
        <f t="shared" si="96"/>
        <v>69.946876971783581</v>
      </c>
      <c r="O212" s="23">
        <f t="shared" si="101"/>
        <v>0</v>
      </c>
      <c r="P212" s="23">
        <f t="shared" si="102"/>
        <v>0</v>
      </c>
    </row>
    <row r="213" spans="1:16" ht="24" customHeight="1" x14ac:dyDescent="0.25">
      <c r="A213" s="9">
        <v>4</v>
      </c>
      <c r="B213" s="24" t="s">
        <v>45</v>
      </c>
      <c r="C213" s="15"/>
      <c r="D213" s="15"/>
      <c r="E213" s="37" t="e">
        <f t="shared" si="93"/>
        <v>#DIV/0!</v>
      </c>
      <c r="F213" s="37" t="e">
        <f t="shared" si="94"/>
        <v>#DIV/0!</v>
      </c>
      <c r="J213" s="6">
        <v>0</v>
      </c>
      <c r="K213" s="6">
        <v>0</v>
      </c>
      <c r="L213" s="23" t="e">
        <f t="shared" si="95"/>
        <v>#DIV/0!</v>
      </c>
      <c r="M213" s="23" t="e">
        <f t="shared" si="96"/>
        <v>#DIV/0!</v>
      </c>
      <c r="O213" s="23">
        <f t="shared" si="101"/>
        <v>0</v>
      </c>
      <c r="P213" s="23">
        <f t="shared" si="102"/>
        <v>0</v>
      </c>
    </row>
    <row r="214" spans="1:16" ht="24" customHeight="1" x14ac:dyDescent="0.25">
      <c r="A214" s="9" t="s">
        <v>46</v>
      </c>
      <c r="B214" s="25" t="s">
        <v>47</v>
      </c>
      <c r="C214" s="22">
        <f t="shared" ref="C214:C218" si="105">H214</f>
        <v>0</v>
      </c>
      <c r="D214" s="22">
        <f t="shared" ref="D214:D218" si="106">I214</f>
        <v>0</v>
      </c>
      <c r="E214" s="37" t="e">
        <f t="shared" si="93"/>
        <v>#DIV/0!</v>
      </c>
      <c r="F214" s="37" t="e">
        <f t="shared" si="94"/>
        <v>#DIV/0!</v>
      </c>
      <c r="H214" s="6">
        <v>0</v>
      </c>
      <c r="I214" s="6">
        <v>0</v>
      </c>
      <c r="J214" s="6">
        <v>0</v>
      </c>
      <c r="K214" s="6">
        <v>0</v>
      </c>
      <c r="L214" s="23" t="e">
        <f t="shared" ref="L214:L220" si="107">J214/H214*100</f>
        <v>#DIV/0!</v>
      </c>
      <c r="M214" s="23" t="e">
        <f t="shared" ref="M214:M220" si="108">K214/I214*100</f>
        <v>#DIV/0!</v>
      </c>
      <c r="O214" s="23">
        <f t="shared" si="101"/>
        <v>0</v>
      </c>
      <c r="P214" s="23">
        <f t="shared" si="102"/>
        <v>0</v>
      </c>
    </row>
    <row r="215" spans="1:16" ht="24" customHeight="1" x14ac:dyDescent="0.25">
      <c r="A215" s="9" t="s">
        <v>48</v>
      </c>
      <c r="B215" s="25" t="s">
        <v>34</v>
      </c>
      <c r="C215" s="22">
        <f t="shared" si="105"/>
        <v>0</v>
      </c>
      <c r="D215" s="22">
        <f t="shared" si="106"/>
        <v>0</v>
      </c>
      <c r="E215" s="37" t="e">
        <f t="shared" si="93"/>
        <v>#DIV/0!</v>
      </c>
      <c r="F215" s="37" t="e">
        <f t="shared" si="94"/>
        <v>#DIV/0!</v>
      </c>
      <c r="H215" s="6">
        <v>0</v>
      </c>
      <c r="I215" s="6">
        <v>0</v>
      </c>
      <c r="J215" s="6">
        <v>3</v>
      </c>
      <c r="K215" s="6">
        <v>14</v>
      </c>
      <c r="L215" s="23" t="e">
        <f t="shared" si="107"/>
        <v>#DIV/0!</v>
      </c>
      <c r="M215" s="23" t="e">
        <f t="shared" si="108"/>
        <v>#DIV/0!</v>
      </c>
      <c r="O215" s="23">
        <f t="shared" si="101"/>
        <v>0</v>
      </c>
      <c r="P215" s="23">
        <f t="shared" si="102"/>
        <v>0</v>
      </c>
    </row>
    <row r="216" spans="1:16" ht="24" customHeight="1" x14ac:dyDescent="0.25">
      <c r="A216" s="9" t="s">
        <v>49</v>
      </c>
      <c r="B216" s="25" t="s">
        <v>36</v>
      </c>
      <c r="C216" s="22">
        <f t="shared" si="105"/>
        <v>4768</v>
      </c>
      <c r="D216" s="22">
        <f t="shared" si="106"/>
        <v>24702.370000000003</v>
      </c>
      <c r="E216" s="37">
        <f t="shared" si="93"/>
        <v>0.90184563758389269</v>
      </c>
      <c r="F216" s="37">
        <f t="shared" si="94"/>
        <v>5.8062445020457556</v>
      </c>
      <c r="H216" s="6">
        <v>4768</v>
      </c>
      <c r="I216" s="6">
        <v>24702.370000000003</v>
      </c>
      <c r="J216" s="6">
        <v>43</v>
      </c>
      <c r="K216" s="6">
        <v>1434.2800000000002</v>
      </c>
      <c r="L216" s="23">
        <f t="shared" si="107"/>
        <v>0.90184563758389269</v>
      </c>
      <c r="M216" s="23">
        <f t="shared" si="108"/>
        <v>5.8062445020457556</v>
      </c>
      <c r="O216" s="23">
        <f t="shared" si="101"/>
        <v>0</v>
      </c>
      <c r="P216" s="23">
        <f t="shared" si="102"/>
        <v>0</v>
      </c>
    </row>
    <row r="217" spans="1:16" ht="24" customHeight="1" x14ac:dyDescent="0.25">
      <c r="A217" s="9" t="s">
        <v>50</v>
      </c>
      <c r="B217" s="25" t="s">
        <v>51</v>
      </c>
      <c r="C217" s="22">
        <f t="shared" si="105"/>
        <v>135</v>
      </c>
      <c r="D217" s="22">
        <f t="shared" si="106"/>
        <v>453.09</v>
      </c>
      <c r="E217" s="37">
        <f t="shared" si="93"/>
        <v>46.666666666666664</v>
      </c>
      <c r="F217" s="37">
        <f t="shared" si="94"/>
        <v>61.336599792535708</v>
      </c>
      <c r="H217" s="6">
        <v>135</v>
      </c>
      <c r="I217" s="6">
        <v>453.09</v>
      </c>
      <c r="J217" s="6">
        <v>63</v>
      </c>
      <c r="K217" s="6">
        <v>277.91000000000003</v>
      </c>
      <c r="L217" s="23">
        <f t="shared" si="107"/>
        <v>46.666666666666664</v>
      </c>
      <c r="M217" s="23">
        <f t="shared" si="108"/>
        <v>61.336599792535708</v>
      </c>
      <c r="O217" s="23">
        <f t="shared" si="101"/>
        <v>0</v>
      </c>
      <c r="P217" s="23">
        <f t="shared" si="102"/>
        <v>0</v>
      </c>
    </row>
    <row r="218" spans="1:16" ht="24" customHeight="1" x14ac:dyDescent="0.25">
      <c r="A218" s="9" t="s">
        <v>52</v>
      </c>
      <c r="B218" s="25" t="s">
        <v>42</v>
      </c>
      <c r="C218" s="22">
        <f t="shared" si="105"/>
        <v>28523</v>
      </c>
      <c r="D218" s="22">
        <f t="shared" si="106"/>
        <v>62917.55</v>
      </c>
      <c r="E218" s="37">
        <f t="shared" si="93"/>
        <v>12.246257406303684</v>
      </c>
      <c r="F218" s="37">
        <f t="shared" si="94"/>
        <v>11.563164808547059</v>
      </c>
      <c r="H218" s="6">
        <v>28523</v>
      </c>
      <c r="I218" s="6">
        <v>62917.55</v>
      </c>
      <c r="J218" s="6">
        <v>3493</v>
      </c>
      <c r="K218" s="6">
        <v>7275.26</v>
      </c>
      <c r="L218" s="23">
        <f t="shared" si="107"/>
        <v>12.246257406303684</v>
      </c>
      <c r="M218" s="23">
        <f t="shared" si="108"/>
        <v>11.563164808547059</v>
      </c>
      <c r="O218" s="23">
        <f t="shared" si="101"/>
        <v>0</v>
      </c>
      <c r="P218" s="23">
        <f t="shared" si="102"/>
        <v>0</v>
      </c>
    </row>
    <row r="219" spans="1:16" ht="24" customHeight="1" x14ac:dyDescent="0.25">
      <c r="A219" s="9">
        <v>5</v>
      </c>
      <c r="B219" s="25" t="s">
        <v>53</v>
      </c>
      <c r="C219" s="15">
        <f>C218+C217+C216+C215+C214</f>
        <v>33426</v>
      </c>
      <c r="D219" s="15">
        <f>D218+D217+D216+D215+D214</f>
        <v>88073.010000000009</v>
      </c>
      <c r="E219" s="37">
        <f t="shared" si="93"/>
        <v>10.776042601567642</v>
      </c>
      <c r="F219" s="37">
        <f t="shared" si="94"/>
        <v>10.220440972779288</v>
      </c>
      <c r="H219" s="6">
        <v>33426</v>
      </c>
      <c r="I219" s="6">
        <v>88073.010000000009</v>
      </c>
      <c r="J219" s="6">
        <v>3602</v>
      </c>
      <c r="K219" s="6">
        <v>9001.4500000000007</v>
      </c>
      <c r="L219" s="23">
        <f t="shared" si="107"/>
        <v>10.776042601567642</v>
      </c>
      <c r="M219" s="23">
        <f t="shared" si="108"/>
        <v>10.220440972779288</v>
      </c>
      <c r="O219" s="23">
        <f t="shared" si="101"/>
        <v>0</v>
      </c>
      <c r="P219" s="23">
        <f t="shared" si="102"/>
        <v>0</v>
      </c>
    </row>
    <row r="220" spans="1:16" ht="24" customHeight="1" x14ac:dyDescent="0.25">
      <c r="A220" s="9"/>
      <c r="B220" s="25" t="s">
        <v>54</v>
      </c>
      <c r="C220" s="15">
        <f>C219+C211</f>
        <v>714280</v>
      </c>
      <c r="D220" s="15">
        <f>D219+D211</f>
        <v>833856.71688287123</v>
      </c>
      <c r="E220" s="37">
        <f t="shared" si="93"/>
        <v>19.134933079464638</v>
      </c>
      <c r="F220" s="37">
        <f t="shared" si="94"/>
        <v>18.355059916306825</v>
      </c>
      <c r="G220" s="6"/>
      <c r="H220" s="6">
        <v>714280</v>
      </c>
      <c r="I220" s="6">
        <v>833856.71688287123</v>
      </c>
      <c r="J220" s="6">
        <v>136677</v>
      </c>
      <c r="K220" s="6">
        <v>153054.9</v>
      </c>
      <c r="L220" s="23">
        <f t="shared" si="107"/>
        <v>19.134933079464638</v>
      </c>
      <c r="M220" s="23">
        <f t="shared" si="108"/>
        <v>18.355059916306825</v>
      </c>
      <c r="O220" s="23">
        <f t="shared" si="101"/>
        <v>0</v>
      </c>
      <c r="P220" s="23">
        <f t="shared" si="102"/>
        <v>0</v>
      </c>
    </row>
    <row r="221" spans="1:16" ht="24" customHeight="1" x14ac:dyDescent="0.25">
      <c r="A221" s="1" t="s">
        <v>0</v>
      </c>
      <c r="B221" s="2"/>
      <c r="C221" s="1"/>
      <c r="D221" s="1"/>
      <c r="E221" s="1"/>
      <c r="F221" s="3" t="s">
        <v>1</v>
      </c>
      <c r="L221" s="23"/>
      <c r="M221" s="23"/>
      <c r="O221" s="23">
        <f t="shared" si="101"/>
        <v>0</v>
      </c>
      <c r="P221" s="23">
        <f t="shared" si="102"/>
        <v>0</v>
      </c>
    </row>
    <row r="222" spans="1:16" ht="24" customHeight="1" x14ac:dyDescent="0.25">
      <c r="L222" s="23"/>
      <c r="M222" s="23"/>
      <c r="O222" s="23">
        <f t="shared" si="101"/>
        <v>0</v>
      </c>
      <c r="P222" s="23">
        <f t="shared" si="102"/>
        <v>0</v>
      </c>
    </row>
    <row r="223" spans="1:16" ht="24" customHeight="1" x14ac:dyDescent="0.25">
      <c r="A223" s="49" t="str">
        <f>$A$3</f>
        <v>Statement Showing Achievements vis-à-vis Targets for the Quarter Ended 30.06.2021</v>
      </c>
      <c r="B223" s="50"/>
      <c r="C223" s="50"/>
      <c r="D223" s="50"/>
      <c r="E223" s="50"/>
      <c r="F223" s="50"/>
      <c r="L223" s="23"/>
      <c r="M223" s="23"/>
      <c r="O223" s="23">
        <f t="shared" si="101"/>
        <v>0</v>
      </c>
      <c r="P223" s="23">
        <f t="shared" si="102"/>
        <v>0</v>
      </c>
    </row>
    <row r="224" spans="1:16" ht="24" customHeight="1" x14ac:dyDescent="0.25">
      <c r="L224" s="23"/>
      <c r="M224" s="23"/>
      <c r="O224" s="23">
        <f t="shared" si="101"/>
        <v>0</v>
      </c>
      <c r="P224" s="23">
        <f t="shared" si="102"/>
        <v>0</v>
      </c>
    </row>
    <row r="225" spans="1:16" ht="24" customHeight="1" x14ac:dyDescent="0.25">
      <c r="A225" s="7" t="s">
        <v>2</v>
      </c>
      <c r="B225" s="7"/>
      <c r="C225" s="7"/>
      <c r="F225" s="8" t="s">
        <v>3</v>
      </c>
      <c r="L225" s="23"/>
      <c r="M225" s="23"/>
      <c r="O225" s="23">
        <f t="shared" si="101"/>
        <v>0</v>
      </c>
      <c r="P225" s="23">
        <f t="shared" si="102"/>
        <v>0</v>
      </c>
    </row>
    <row r="226" spans="1:16" ht="24" customHeight="1" x14ac:dyDescent="0.25">
      <c r="L226" s="23"/>
      <c r="M226" s="23"/>
      <c r="O226" s="23">
        <f t="shared" si="101"/>
        <v>0</v>
      </c>
      <c r="P226" s="23">
        <f t="shared" si="102"/>
        <v>0</v>
      </c>
    </row>
    <row r="227" spans="1:16" ht="24" customHeight="1" x14ac:dyDescent="0.25">
      <c r="A227" s="53" t="s">
        <v>68</v>
      </c>
      <c r="B227" s="53"/>
      <c r="C227" s="53"/>
      <c r="D227" s="53"/>
      <c r="E227" s="53"/>
      <c r="F227" s="53"/>
      <c r="L227" s="23"/>
      <c r="M227" s="23"/>
      <c r="O227" s="23">
        <f t="shared" si="101"/>
        <v>0</v>
      </c>
      <c r="P227" s="23">
        <f t="shared" si="102"/>
        <v>0</v>
      </c>
    </row>
    <row r="228" spans="1:16" ht="24" customHeight="1" x14ac:dyDescent="0.25">
      <c r="A228" s="44" t="s">
        <v>4</v>
      </c>
      <c r="B228" s="44" t="s">
        <v>5</v>
      </c>
      <c r="C228" s="54" t="s">
        <v>61</v>
      </c>
      <c r="D228" s="54"/>
      <c r="E228" s="54" t="s">
        <v>66</v>
      </c>
      <c r="F228" s="54"/>
      <c r="L228" s="23"/>
      <c r="M228" s="23"/>
      <c r="O228" s="23" t="e">
        <f t="shared" si="101"/>
        <v>#VALUE!</v>
      </c>
      <c r="P228" s="23">
        <f t="shared" si="102"/>
        <v>0</v>
      </c>
    </row>
    <row r="229" spans="1:16" ht="24" customHeight="1" x14ac:dyDescent="0.25">
      <c r="A229" s="45"/>
      <c r="B229" s="45"/>
      <c r="C229" s="9" t="s">
        <v>8</v>
      </c>
      <c r="D229" s="9" t="s">
        <v>9</v>
      </c>
      <c r="E229" s="9" t="s">
        <v>8</v>
      </c>
      <c r="F229" s="9" t="s">
        <v>9</v>
      </c>
      <c r="L229" s="23"/>
      <c r="M229" s="23"/>
      <c r="O229" s="23" t="e">
        <f t="shared" si="101"/>
        <v>#VALUE!</v>
      </c>
      <c r="P229" s="23" t="e">
        <f t="shared" si="102"/>
        <v>#VALUE!</v>
      </c>
    </row>
    <row r="230" spans="1:16" ht="24" customHeight="1" x14ac:dyDescent="0.25">
      <c r="A230" s="9">
        <v>1</v>
      </c>
      <c r="B230" s="12" t="s">
        <v>10</v>
      </c>
      <c r="C230" s="14"/>
      <c r="D230" s="14"/>
      <c r="E230" s="14"/>
      <c r="F230" s="14"/>
      <c r="L230" s="23"/>
      <c r="M230" s="23"/>
      <c r="O230" s="23">
        <f t="shared" si="101"/>
        <v>0</v>
      </c>
      <c r="P230" s="23">
        <f t="shared" si="102"/>
        <v>0</v>
      </c>
    </row>
    <row r="231" spans="1:16" ht="24" customHeight="1" x14ac:dyDescent="0.25">
      <c r="A231" s="9" t="s">
        <v>11</v>
      </c>
      <c r="B231" s="12" t="s">
        <v>12</v>
      </c>
      <c r="C231" s="37">
        <f>C232+C233+C234</f>
        <v>0</v>
      </c>
      <c r="D231" s="37">
        <f>D232+D233+D234</f>
        <v>0</v>
      </c>
      <c r="E231" s="37">
        <f>E232+E233+E234</f>
        <v>0</v>
      </c>
      <c r="F231" s="37">
        <f>F232+F233+F234</f>
        <v>0</v>
      </c>
      <c r="L231" s="23"/>
      <c r="M231" s="23"/>
      <c r="O231" s="23">
        <f t="shared" si="101"/>
        <v>0</v>
      </c>
      <c r="P231" s="23">
        <f t="shared" si="102"/>
        <v>0</v>
      </c>
    </row>
    <row r="232" spans="1:16" ht="24" customHeight="1" x14ac:dyDescent="0.25">
      <c r="A232" s="18" t="s">
        <v>13</v>
      </c>
      <c r="B232" s="19" t="s">
        <v>14</v>
      </c>
      <c r="C232" s="38">
        <v>0</v>
      </c>
      <c r="D232" s="38">
        <v>0</v>
      </c>
      <c r="E232" s="38">
        <v>0</v>
      </c>
      <c r="F232" s="38">
        <v>0</v>
      </c>
      <c r="L232" s="23"/>
      <c r="M232" s="23"/>
      <c r="O232" s="23">
        <f t="shared" si="101"/>
        <v>0</v>
      </c>
      <c r="P232" s="23">
        <f t="shared" si="102"/>
        <v>0</v>
      </c>
    </row>
    <row r="233" spans="1:16" ht="24" customHeight="1" x14ac:dyDescent="0.25">
      <c r="A233" s="18" t="s">
        <v>15</v>
      </c>
      <c r="B233" s="19" t="s">
        <v>16</v>
      </c>
      <c r="C233" s="38">
        <v>0</v>
      </c>
      <c r="D233" s="38">
        <v>0</v>
      </c>
      <c r="E233" s="38">
        <v>0</v>
      </c>
      <c r="F233" s="38">
        <v>0</v>
      </c>
      <c r="L233" s="23"/>
      <c r="M233" s="23"/>
      <c r="O233" s="23">
        <f t="shared" si="101"/>
        <v>0</v>
      </c>
      <c r="P233" s="23">
        <f t="shared" si="102"/>
        <v>0</v>
      </c>
    </row>
    <row r="234" spans="1:16" ht="24" customHeight="1" x14ac:dyDescent="0.25">
      <c r="A234" s="18" t="s">
        <v>17</v>
      </c>
      <c r="B234" s="19" t="s">
        <v>18</v>
      </c>
      <c r="C234" s="38">
        <v>0</v>
      </c>
      <c r="D234" s="38">
        <v>0</v>
      </c>
      <c r="E234" s="38">
        <v>0</v>
      </c>
      <c r="F234" s="38">
        <v>0</v>
      </c>
      <c r="L234" s="23"/>
      <c r="M234" s="23"/>
      <c r="O234" s="23">
        <f t="shared" si="101"/>
        <v>0</v>
      </c>
      <c r="P234" s="23">
        <f t="shared" si="102"/>
        <v>0</v>
      </c>
    </row>
    <row r="235" spans="1:16" ht="24" customHeight="1" x14ac:dyDescent="0.25">
      <c r="A235" s="18" t="s">
        <v>19</v>
      </c>
      <c r="B235" s="21" t="s">
        <v>20</v>
      </c>
      <c r="C235" s="37">
        <f>C236+C237+C238+C239+C240</f>
        <v>0</v>
      </c>
      <c r="D235" s="37">
        <f>D236+D237+D238+D239+D240</f>
        <v>0</v>
      </c>
      <c r="E235" s="37">
        <f>E236+E237+E238+E239+E240</f>
        <v>0</v>
      </c>
      <c r="F235" s="37">
        <f>F236+F237+F238+F239+F240</f>
        <v>0</v>
      </c>
      <c r="L235" s="23"/>
      <c r="M235" s="23"/>
      <c r="O235" s="23">
        <f t="shared" si="101"/>
        <v>0</v>
      </c>
      <c r="P235" s="23">
        <f t="shared" si="102"/>
        <v>0</v>
      </c>
    </row>
    <row r="236" spans="1:16" ht="24" customHeight="1" x14ac:dyDescent="0.25">
      <c r="A236" s="18" t="s">
        <v>21</v>
      </c>
      <c r="B236" s="19" t="s">
        <v>22</v>
      </c>
      <c r="C236" s="38">
        <v>0</v>
      </c>
      <c r="D236" s="38">
        <v>0</v>
      </c>
      <c r="E236" s="38">
        <v>0</v>
      </c>
      <c r="F236" s="38">
        <v>0</v>
      </c>
      <c r="L236" s="23"/>
      <c r="M236" s="23"/>
      <c r="O236" s="23">
        <f t="shared" si="101"/>
        <v>0</v>
      </c>
      <c r="P236" s="23">
        <f t="shared" si="102"/>
        <v>0</v>
      </c>
    </row>
    <row r="237" spans="1:16" ht="24" customHeight="1" x14ac:dyDescent="0.25">
      <c r="A237" s="18" t="s">
        <v>23</v>
      </c>
      <c r="B237" s="19" t="s">
        <v>24</v>
      </c>
      <c r="C237" s="38">
        <v>0</v>
      </c>
      <c r="D237" s="38">
        <v>0</v>
      </c>
      <c r="E237" s="38">
        <v>0</v>
      </c>
      <c r="F237" s="38">
        <v>0</v>
      </c>
      <c r="L237" s="23"/>
      <c r="M237" s="23"/>
      <c r="O237" s="23">
        <f t="shared" si="101"/>
        <v>0</v>
      </c>
      <c r="P237" s="23">
        <f t="shared" si="102"/>
        <v>0</v>
      </c>
    </row>
    <row r="238" spans="1:16" ht="24" customHeight="1" x14ac:dyDescent="0.25">
      <c r="A238" s="18" t="s">
        <v>25</v>
      </c>
      <c r="B238" s="19" t="s">
        <v>26</v>
      </c>
      <c r="C238" s="38">
        <v>0</v>
      </c>
      <c r="D238" s="38">
        <v>0</v>
      </c>
      <c r="E238" s="38">
        <v>0</v>
      </c>
      <c r="F238" s="38">
        <v>0</v>
      </c>
      <c r="L238" s="23"/>
      <c r="M238" s="23"/>
      <c r="O238" s="23">
        <f t="shared" si="101"/>
        <v>0</v>
      </c>
      <c r="P238" s="23">
        <f t="shared" si="102"/>
        <v>0</v>
      </c>
    </row>
    <row r="239" spans="1:16" ht="24" customHeight="1" x14ac:dyDescent="0.25">
      <c r="A239" s="18" t="s">
        <v>27</v>
      </c>
      <c r="B239" s="19" t="s">
        <v>28</v>
      </c>
      <c r="C239" s="38">
        <v>0</v>
      </c>
      <c r="D239" s="38">
        <v>0</v>
      </c>
      <c r="E239" s="38">
        <v>0</v>
      </c>
      <c r="F239" s="38">
        <v>0</v>
      </c>
      <c r="L239" s="23"/>
      <c r="M239" s="23"/>
      <c r="O239" s="23">
        <f t="shared" si="101"/>
        <v>0</v>
      </c>
      <c r="P239" s="23">
        <f t="shared" si="102"/>
        <v>0</v>
      </c>
    </row>
    <row r="240" spans="1:16" ht="24" customHeight="1" x14ac:dyDescent="0.25">
      <c r="A240" s="18" t="s">
        <v>29</v>
      </c>
      <c r="B240" s="19" t="s">
        <v>30</v>
      </c>
      <c r="C240" s="38">
        <v>0</v>
      </c>
      <c r="D240" s="38">
        <v>0</v>
      </c>
      <c r="E240" s="38">
        <v>0</v>
      </c>
      <c r="F240" s="38">
        <v>0</v>
      </c>
      <c r="L240" s="23"/>
      <c r="M240" s="23"/>
      <c r="O240" s="23">
        <f t="shared" si="101"/>
        <v>0</v>
      </c>
      <c r="P240" s="23">
        <f t="shared" si="102"/>
        <v>0</v>
      </c>
    </row>
    <row r="241" spans="1:16" ht="24" customHeight="1" x14ac:dyDescent="0.25">
      <c r="A241" s="9" t="s">
        <v>31</v>
      </c>
      <c r="B241" s="12" t="s">
        <v>32</v>
      </c>
      <c r="C241" s="38">
        <v>0</v>
      </c>
      <c r="D241" s="38">
        <v>0</v>
      </c>
      <c r="E241" s="38">
        <v>0</v>
      </c>
      <c r="F241" s="38">
        <v>0</v>
      </c>
      <c r="L241" s="23"/>
      <c r="M241" s="23"/>
      <c r="O241" s="23">
        <f t="shared" si="101"/>
        <v>0</v>
      </c>
      <c r="P241" s="23">
        <f t="shared" si="102"/>
        <v>0</v>
      </c>
    </row>
    <row r="242" spans="1:16" ht="24" customHeight="1" x14ac:dyDescent="0.25">
      <c r="A242" s="9" t="s">
        <v>33</v>
      </c>
      <c r="B242" s="12" t="s">
        <v>34</v>
      </c>
      <c r="C242" s="38">
        <v>0</v>
      </c>
      <c r="D242" s="38">
        <v>0</v>
      </c>
      <c r="E242" s="38">
        <v>0</v>
      </c>
      <c r="F242" s="38">
        <v>0</v>
      </c>
      <c r="L242" s="23"/>
      <c r="M242" s="23"/>
      <c r="O242" s="23">
        <f t="shared" si="101"/>
        <v>0</v>
      </c>
      <c r="P242" s="23">
        <f t="shared" si="102"/>
        <v>0</v>
      </c>
    </row>
    <row r="243" spans="1:16" ht="24" customHeight="1" x14ac:dyDescent="0.25">
      <c r="A243" s="9" t="s">
        <v>35</v>
      </c>
      <c r="B243" s="12" t="s">
        <v>36</v>
      </c>
      <c r="C243" s="38">
        <v>0</v>
      </c>
      <c r="D243" s="38">
        <v>0</v>
      </c>
      <c r="E243" s="38">
        <v>0</v>
      </c>
      <c r="F243" s="38">
        <v>0</v>
      </c>
      <c r="L243" s="23"/>
      <c r="M243" s="23"/>
      <c r="O243" s="23">
        <f t="shared" si="101"/>
        <v>0</v>
      </c>
      <c r="P243" s="23">
        <f t="shared" si="102"/>
        <v>0</v>
      </c>
    </row>
    <row r="244" spans="1:16" ht="24" customHeight="1" x14ac:dyDescent="0.25">
      <c r="A244" s="9" t="s">
        <v>37</v>
      </c>
      <c r="B244" s="12" t="s">
        <v>38</v>
      </c>
      <c r="C244" s="38">
        <v>0</v>
      </c>
      <c r="D244" s="38">
        <v>0</v>
      </c>
      <c r="E244" s="38">
        <v>0</v>
      </c>
      <c r="F244" s="38">
        <v>0</v>
      </c>
      <c r="L244" s="23"/>
      <c r="M244" s="23"/>
      <c r="O244" s="23">
        <f t="shared" si="101"/>
        <v>0</v>
      </c>
      <c r="P244" s="23">
        <f t="shared" si="102"/>
        <v>0</v>
      </c>
    </row>
    <row r="245" spans="1:16" ht="24" customHeight="1" x14ac:dyDescent="0.25">
      <c r="A245" s="9" t="s">
        <v>39</v>
      </c>
      <c r="B245" s="12" t="s">
        <v>40</v>
      </c>
      <c r="C245" s="38">
        <v>0</v>
      </c>
      <c r="D245" s="38">
        <v>0</v>
      </c>
      <c r="E245" s="38">
        <v>0</v>
      </c>
      <c r="F245" s="38">
        <v>0</v>
      </c>
      <c r="L245" s="23"/>
      <c r="M245" s="23"/>
      <c r="O245" s="23">
        <f t="shared" si="101"/>
        <v>0</v>
      </c>
      <c r="P245" s="23">
        <f t="shared" si="102"/>
        <v>0</v>
      </c>
    </row>
    <row r="246" spans="1:16" ht="24" customHeight="1" x14ac:dyDescent="0.25">
      <c r="A246" s="9" t="s">
        <v>41</v>
      </c>
      <c r="B246" s="12" t="s">
        <v>42</v>
      </c>
      <c r="C246" s="38">
        <v>0</v>
      </c>
      <c r="D246" s="38">
        <v>0</v>
      </c>
      <c r="E246" s="38">
        <v>0</v>
      </c>
      <c r="F246" s="38">
        <v>0</v>
      </c>
      <c r="L246" s="23"/>
      <c r="M246" s="23"/>
      <c r="O246" s="23">
        <f t="shared" si="101"/>
        <v>0</v>
      </c>
      <c r="P246" s="23">
        <f t="shared" si="102"/>
        <v>0</v>
      </c>
    </row>
    <row r="247" spans="1:16" ht="24" customHeight="1" x14ac:dyDescent="0.25">
      <c r="A247" s="9">
        <v>2</v>
      </c>
      <c r="B247" s="12" t="s">
        <v>43</v>
      </c>
      <c r="C247" s="37">
        <f>C231+C235+C241+C242+C243+C244+C245+C246</f>
        <v>0</v>
      </c>
      <c r="D247" s="37">
        <f>D231+D235+D241+D242+D243+D244+D245+D246</f>
        <v>0</v>
      </c>
      <c r="E247" s="37">
        <f>E231+E235+E241+E242+E243+E244+E245+E246</f>
        <v>0</v>
      </c>
      <c r="F247" s="37">
        <f>F231+F235+F241+F242+F243+F244+F245+F246</f>
        <v>0</v>
      </c>
      <c r="L247" s="23"/>
      <c r="M247" s="23"/>
      <c r="O247" s="23">
        <f t="shared" si="101"/>
        <v>0</v>
      </c>
      <c r="P247" s="23">
        <f t="shared" si="102"/>
        <v>0</v>
      </c>
    </row>
    <row r="248" spans="1:16" ht="24" customHeight="1" x14ac:dyDescent="0.25">
      <c r="A248" s="9">
        <v>3</v>
      </c>
      <c r="B248" s="21" t="s">
        <v>44</v>
      </c>
      <c r="C248" s="38">
        <v>0</v>
      </c>
      <c r="D248" s="38">
        <v>0</v>
      </c>
      <c r="E248" s="38">
        <v>0</v>
      </c>
      <c r="F248" s="38">
        <v>0</v>
      </c>
      <c r="L248" s="23"/>
      <c r="M248" s="23"/>
      <c r="O248" s="23">
        <f t="shared" si="101"/>
        <v>0</v>
      </c>
      <c r="P248" s="23">
        <f t="shared" si="102"/>
        <v>0</v>
      </c>
    </row>
    <row r="249" spans="1:16" ht="24" customHeight="1" x14ac:dyDescent="0.25">
      <c r="A249" s="9">
        <v>4</v>
      </c>
      <c r="B249" s="24" t="s">
        <v>45</v>
      </c>
      <c r="C249" s="37"/>
      <c r="D249" s="37"/>
      <c r="E249" s="37"/>
      <c r="F249" s="37"/>
      <c r="L249" s="23"/>
      <c r="M249" s="23"/>
      <c r="O249" s="23">
        <f t="shared" si="101"/>
        <v>0</v>
      </c>
      <c r="P249" s="23">
        <f t="shared" si="102"/>
        <v>0</v>
      </c>
    </row>
    <row r="250" spans="1:16" ht="24" customHeight="1" x14ac:dyDescent="0.25">
      <c r="A250" s="9" t="s">
        <v>46</v>
      </c>
      <c r="B250" s="25" t="s">
        <v>47</v>
      </c>
      <c r="C250" s="37">
        <f>'[2]Disb Mar 2021 Bank wise Summary'!AM23</f>
        <v>0</v>
      </c>
      <c r="D250" s="37">
        <f>'[2]Disb Mar 2021 Bank wise Summary'!AN23</f>
        <v>0</v>
      </c>
      <c r="E250" s="38">
        <v>0</v>
      </c>
      <c r="F250" s="38">
        <v>0</v>
      </c>
      <c r="L250" s="23"/>
      <c r="M250" s="23"/>
      <c r="O250" s="23">
        <f t="shared" si="101"/>
        <v>0</v>
      </c>
      <c r="P250" s="23">
        <f t="shared" si="102"/>
        <v>0</v>
      </c>
    </row>
    <row r="251" spans="1:16" ht="24" customHeight="1" x14ac:dyDescent="0.25">
      <c r="A251" s="9" t="s">
        <v>48</v>
      </c>
      <c r="B251" s="25" t="s">
        <v>34</v>
      </c>
      <c r="C251" s="37">
        <f>'[2]Disb Mar 2021 Bank wise Summary'!AO23</f>
        <v>0</v>
      </c>
      <c r="D251" s="37">
        <f>'[2]Disb Mar 2021 Bank wise Summary'!AP23</f>
        <v>0</v>
      </c>
      <c r="E251" s="37">
        <f>E252+E253+E254</f>
        <v>0</v>
      </c>
      <c r="F251" s="37">
        <f>F252+F253+F254</f>
        <v>0</v>
      </c>
      <c r="L251" s="23"/>
      <c r="M251" s="23"/>
      <c r="O251" s="23">
        <f t="shared" si="101"/>
        <v>0</v>
      </c>
      <c r="P251" s="23">
        <f t="shared" si="102"/>
        <v>0</v>
      </c>
    </row>
    <row r="252" spans="1:16" ht="24" customHeight="1" x14ac:dyDescent="0.25">
      <c r="A252" s="9" t="s">
        <v>49</v>
      </c>
      <c r="B252" s="25" t="s">
        <v>36</v>
      </c>
      <c r="C252" s="37">
        <f>'[2]Disb Mar 2021 Bank wise Summary'!AQ23</f>
        <v>0</v>
      </c>
      <c r="D252" s="37">
        <f>'[2]Disb Mar 2021 Bank wise Summary'!AR23</f>
        <v>0</v>
      </c>
      <c r="E252" s="38"/>
      <c r="F252" s="38"/>
      <c r="L252" s="23"/>
      <c r="M252" s="23"/>
      <c r="O252" s="23">
        <f t="shared" si="101"/>
        <v>0</v>
      </c>
      <c r="P252" s="23">
        <f t="shared" si="102"/>
        <v>0</v>
      </c>
    </row>
    <row r="253" spans="1:16" ht="24" customHeight="1" x14ac:dyDescent="0.25">
      <c r="A253" s="9" t="s">
        <v>50</v>
      </c>
      <c r="B253" s="25" t="s">
        <v>51</v>
      </c>
      <c r="C253" s="38">
        <v>0</v>
      </c>
      <c r="D253" s="38">
        <v>0</v>
      </c>
      <c r="E253" s="38">
        <v>0</v>
      </c>
      <c r="F253" s="38">
        <v>0</v>
      </c>
      <c r="L253" s="23"/>
      <c r="M253" s="23"/>
      <c r="O253" s="23">
        <f t="shared" si="101"/>
        <v>0</v>
      </c>
      <c r="P253" s="23">
        <f t="shared" si="102"/>
        <v>0</v>
      </c>
    </row>
    <row r="254" spans="1:16" ht="24" customHeight="1" x14ac:dyDescent="0.25">
      <c r="A254" s="9" t="s">
        <v>52</v>
      </c>
      <c r="B254" s="25" t="s">
        <v>42</v>
      </c>
      <c r="C254" s="38">
        <v>0</v>
      </c>
      <c r="D254" s="38">
        <v>0</v>
      </c>
      <c r="E254" s="38">
        <v>0</v>
      </c>
      <c r="F254" s="38">
        <v>0</v>
      </c>
      <c r="L254" s="23"/>
      <c r="M254" s="23"/>
      <c r="O254" s="23">
        <f t="shared" si="101"/>
        <v>0</v>
      </c>
      <c r="P254" s="23">
        <f t="shared" si="102"/>
        <v>0</v>
      </c>
    </row>
    <row r="255" spans="1:16" ht="24" customHeight="1" x14ac:dyDescent="0.25">
      <c r="A255" s="9">
        <v>5</v>
      </c>
      <c r="B255" s="25" t="s">
        <v>53</v>
      </c>
      <c r="C255" s="38">
        <v>0</v>
      </c>
      <c r="D255" s="38">
        <v>0</v>
      </c>
      <c r="E255" s="38">
        <v>0</v>
      </c>
      <c r="F255" s="38">
        <v>0</v>
      </c>
      <c r="L255" s="23"/>
      <c r="M255" s="23"/>
      <c r="O255" s="23">
        <f t="shared" si="101"/>
        <v>0</v>
      </c>
      <c r="P255" s="23">
        <f t="shared" si="102"/>
        <v>0</v>
      </c>
    </row>
    <row r="256" spans="1:16" ht="24" customHeight="1" x14ac:dyDescent="0.25">
      <c r="A256" s="9"/>
      <c r="B256" s="25" t="s">
        <v>54</v>
      </c>
      <c r="C256" s="37">
        <f>C255+C247</f>
        <v>0</v>
      </c>
      <c r="D256" s="37">
        <f>D255+D247</f>
        <v>0</v>
      </c>
      <c r="E256" s="38">
        <v>0</v>
      </c>
      <c r="F256" s="38">
        <v>0</v>
      </c>
      <c r="L256" s="23"/>
      <c r="M256" s="23"/>
      <c r="O256" s="23">
        <f t="shared" si="101"/>
        <v>0</v>
      </c>
      <c r="P256" s="23">
        <f t="shared" si="102"/>
        <v>0</v>
      </c>
    </row>
    <row r="257" spans="1:16" ht="24" customHeight="1" x14ac:dyDescent="0.25">
      <c r="A257" s="1" t="s">
        <v>0</v>
      </c>
      <c r="B257" s="2"/>
      <c r="C257" s="1"/>
      <c r="D257" s="1"/>
      <c r="E257" s="1"/>
      <c r="F257" s="3" t="s">
        <v>1</v>
      </c>
      <c r="L257" s="23"/>
      <c r="M257" s="23"/>
      <c r="O257" s="23">
        <f t="shared" si="101"/>
        <v>0</v>
      </c>
      <c r="P257" s="23">
        <f t="shared" si="102"/>
        <v>0</v>
      </c>
    </row>
    <row r="258" spans="1:16" ht="24" customHeight="1" x14ac:dyDescent="0.25">
      <c r="L258" s="23"/>
      <c r="M258" s="23"/>
      <c r="O258" s="23">
        <f t="shared" si="101"/>
        <v>0</v>
      </c>
      <c r="P258" s="23">
        <f t="shared" si="102"/>
        <v>0</v>
      </c>
    </row>
    <row r="259" spans="1:16" ht="24" customHeight="1" x14ac:dyDescent="0.25">
      <c r="A259" s="49" t="str">
        <f>$A$3</f>
        <v>Statement Showing Achievements vis-à-vis Targets for the Quarter Ended 30.06.2021</v>
      </c>
      <c r="B259" s="50"/>
      <c r="C259" s="50"/>
      <c r="D259" s="50"/>
      <c r="E259" s="50"/>
      <c r="F259" s="50"/>
      <c r="L259" s="23"/>
      <c r="M259" s="23"/>
      <c r="O259" s="23">
        <f t="shared" si="101"/>
        <v>0</v>
      </c>
      <c r="P259" s="23">
        <f t="shared" si="102"/>
        <v>0</v>
      </c>
    </row>
    <row r="260" spans="1:16" ht="24" customHeight="1" x14ac:dyDescent="0.25">
      <c r="L260" s="23"/>
      <c r="M260" s="23"/>
      <c r="O260" s="23">
        <f t="shared" si="101"/>
        <v>0</v>
      </c>
      <c r="P260" s="23">
        <f t="shared" si="102"/>
        <v>0</v>
      </c>
    </row>
    <row r="261" spans="1:16" ht="24" customHeight="1" x14ac:dyDescent="0.25">
      <c r="A261" s="7" t="s">
        <v>2</v>
      </c>
      <c r="B261" s="7"/>
      <c r="C261" s="7"/>
      <c r="F261" s="8" t="s">
        <v>3</v>
      </c>
      <c r="L261" s="23"/>
      <c r="M261" s="23"/>
      <c r="O261" s="23">
        <f t="shared" si="101"/>
        <v>0</v>
      </c>
      <c r="P261" s="23">
        <f t="shared" si="102"/>
        <v>0</v>
      </c>
    </row>
    <row r="262" spans="1:16" ht="24" customHeight="1" x14ac:dyDescent="0.25">
      <c r="L262" s="23"/>
      <c r="M262" s="23"/>
      <c r="O262" s="23">
        <f t="shared" si="101"/>
        <v>0</v>
      </c>
      <c r="P262" s="23">
        <f t="shared" si="102"/>
        <v>0</v>
      </c>
    </row>
    <row r="263" spans="1:16" ht="24" customHeight="1" x14ac:dyDescent="0.25">
      <c r="A263" s="43" t="s">
        <v>64</v>
      </c>
      <c r="B263" s="43"/>
      <c r="C263" s="43"/>
      <c r="D263" s="43"/>
      <c r="E263" s="43"/>
      <c r="F263" s="43"/>
      <c r="L263" s="23"/>
      <c r="M263" s="23"/>
      <c r="O263" s="23">
        <f t="shared" si="101"/>
        <v>0</v>
      </c>
      <c r="P263" s="23">
        <f t="shared" si="102"/>
        <v>0</v>
      </c>
    </row>
    <row r="264" spans="1:16" ht="24" customHeight="1" x14ac:dyDescent="0.25">
      <c r="A264" s="44" t="s">
        <v>4</v>
      </c>
      <c r="B264" s="44" t="s">
        <v>5</v>
      </c>
      <c r="C264" s="54" t="s">
        <v>61</v>
      </c>
      <c r="D264" s="54"/>
      <c r="E264" s="55" t="str">
        <f>$E$7</f>
        <v>% Achmnt up to 30.06.2021</v>
      </c>
      <c r="F264" s="56"/>
      <c r="L264" s="23"/>
      <c r="M264" s="23"/>
      <c r="O264" s="23" t="e">
        <f t="shared" si="101"/>
        <v>#VALUE!</v>
      </c>
      <c r="P264" s="23">
        <f t="shared" si="102"/>
        <v>0</v>
      </c>
    </row>
    <row r="265" spans="1:16" ht="24" customHeight="1" x14ac:dyDescent="0.25">
      <c r="A265" s="45"/>
      <c r="B265" s="45"/>
      <c r="C265" s="9" t="s">
        <v>8</v>
      </c>
      <c r="D265" s="9" t="s">
        <v>9</v>
      </c>
      <c r="E265" s="9" t="s">
        <v>8</v>
      </c>
      <c r="F265" s="9" t="s">
        <v>9</v>
      </c>
      <c r="L265" s="23"/>
      <c r="M265" s="23"/>
      <c r="O265" s="23" t="e">
        <f t="shared" si="101"/>
        <v>#VALUE!</v>
      </c>
      <c r="P265" s="23" t="e">
        <f t="shared" si="102"/>
        <v>#VALUE!</v>
      </c>
    </row>
    <row r="266" spans="1:16" ht="24" customHeight="1" x14ac:dyDescent="0.25">
      <c r="A266" s="9">
        <v>1</v>
      </c>
      <c r="B266" s="12" t="s">
        <v>10</v>
      </c>
      <c r="C266" s="14"/>
      <c r="D266" s="14"/>
      <c r="E266" s="14"/>
      <c r="F266" s="14"/>
      <c r="L266" s="23"/>
      <c r="M266" s="23"/>
      <c r="O266" s="23">
        <f t="shared" si="101"/>
        <v>0</v>
      </c>
      <c r="P266" s="23">
        <f t="shared" si="102"/>
        <v>0</v>
      </c>
    </row>
    <row r="267" spans="1:16" ht="24" customHeight="1" x14ac:dyDescent="0.25">
      <c r="A267" s="9" t="s">
        <v>11</v>
      </c>
      <c r="B267" s="12" t="s">
        <v>12</v>
      </c>
      <c r="C267" s="37">
        <v>4432</v>
      </c>
      <c r="D267" s="37">
        <v>4864.1040000000012</v>
      </c>
      <c r="E267" s="37">
        <f>E268+E269+E270</f>
        <v>0</v>
      </c>
      <c r="F267" s="37">
        <f>F268+F269+F270</f>
        <v>0</v>
      </c>
      <c r="H267" s="6">
        <v>4432</v>
      </c>
      <c r="I267" s="6">
        <v>4864.1040000000012</v>
      </c>
      <c r="J267" s="6">
        <v>0</v>
      </c>
      <c r="K267" s="6">
        <v>0</v>
      </c>
      <c r="L267" s="23"/>
      <c r="M267" s="23"/>
      <c r="O267" s="23">
        <f t="shared" si="101"/>
        <v>0</v>
      </c>
      <c r="P267" s="23">
        <f t="shared" si="102"/>
        <v>0</v>
      </c>
    </row>
    <row r="268" spans="1:16" ht="24" customHeight="1" x14ac:dyDescent="0.25">
      <c r="A268" s="18" t="s">
        <v>13</v>
      </c>
      <c r="B268" s="19" t="s">
        <v>14</v>
      </c>
      <c r="C268" s="38">
        <f>H268</f>
        <v>3175</v>
      </c>
      <c r="D268" s="38">
        <f>I268</f>
        <v>3585.2380000000003</v>
      </c>
      <c r="E268" s="38"/>
      <c r="F268" s="38"/>
      <c r="H268" s="6">
        <v>3175</v>
      </c>
      <c r="I268" s="6">
        <v>3585.2380000000003</v>
      </c>
      <c r="J268" s="6">
        <v>0</v>
      </c>
      <c r="K268" s="6">
        <v>0</v>
      </c>
      <c r="L268" s="23"/>
      <c r="M268" s="23"/>
      <c r="O268" s="23">
        <f t="shared" si="101"/>
        <v>0</v>
      </c>
      <c r="P268" s="23">
        <f t="shared" si="102"/>
        <v>0</v>
      </c>
    </row>
    <row r="269" spans="1:16" ht="24" customHeight="1" x14ac:dyDescent="0.25">
      <c r="A269" s="18" t="s">
        <v>15</v>
      </c>
      <c r="B269" s="19" t="s">
        <v>16</v>
      </c>
      <c r="C269" s="38">
        <f t="shared" ref="C269:C270" si="109">H269</f>
        <v>737</v>
      </c>
      <c r="D269" s="38">
        <f t="shared" ref="D269:D270" si="110">I269</f>
        <v>747.42600000000016</v>
      </c>
      <c r="E269" s="38"/>
      <c r="F269" s="38"/>
      <c r="H269" s="6">
        <v>737</v>
      </c>
      <c r="I269" s="6">
        <v>747.42600000000016</v>
      </c>
      <c r="J269" s="6">
        <v>0</v>
      </c>
      <c r="K269" s="6">
        <v>0</v>
      </c>
      <c r="L269" s="23"/>
      <c r="M269" s="23"/>
      <c r="O269" s="23">
        <f t="shared" si="101"/>
        <v>0</v>
      </c>
      <c r="P269" s="23">
        <f t="shared" si="102"/>
        <v>0</v>
      </c>
    </row>
    <row r="270" spans="1:16" ht="24" customHeight="1" x14ac:dyDescent="0.25">
      <c r="A270" s="18" t="s">
        <v>17</v>
      </c>
      <c r="B270" s="19" t="s">
        <v>18</v>
      </c>
      <c r="C270" s="38">
        <f t="shared" si="109"/>
        <v>520</v>
      </c>
      <c r="D270" s="38">
        <f t="shared" si="110"/>
        <v>531.44000000000005</v>
      </c>
      <c r="E270" s="38"/>
      <c r="F270" s="38"/>
      <c r="H270" s="6">
        <v>520</v>
      </c>
      <c r="I270" s="6">
        <v>531.44000000000005</v>
      </c>
      <c r="J270" s="6">
        <v>0</v>
      </c>
      <c r="K270" s="6">
        <v>0</v>
      </c>
      <c r="L270" s="23"/>
      <c r="M270" s="23"/>
      <c r="O270" s="23">
        <f t="shared" si="101"/>
        <v>0</v>
      </c>
      <c r="P270" s="23">
        <f t="shared" si="102"/>
        <v>0</v>
      </c>
    </row>
    <row r="271" spans="1:16" ht="24" customHeight="1" x14ac:dyDescent="0.25">
      <c r="A271" s="18" t="s">
        <v>19</v>
      </c>
      <c r="B271" s="21" t="s">
        <v>20</v>
      </c>
      <c r="C271" s="37">
        <v>1709</v>
      </c>
      <c r="D271" s="37">
        <v>8789.83</v>
      </c>
      <c r="E271" s="37">
        <f>E272+E273+E274+E275+E276</f>
        <v>0</v>
      </c>
      <c r="F271" s="37">
        <f>F272+F273+F274+F275+F276</f>
        <v>0</v>
      </c>
      <c r="H271" s="6">
        <v>1709</v>
      </c>
      <c r="I271" s="6">
        <v>8789.83</v>
      </c>
      <c r="J271" s="6">
        <v>0</v>
      </c>
      <c r="K271" s="6">
        <v>0</v>
      </c>
      <c r="L271" s="23"/>
      <c r="M271" s="23"/>
      <c r="O271" s="23">
        <f t="shared" ref="O271:O339" si="111">H271-C271</f>
        <v>0</v>
      </c>
      <c r="P271" s="23">
        <f t="shared" ref="P271:P339" si="112">I271-D271</f>
        <v>0</v>
      </c>
    </row>
    <row r="272" spans="1:16" ht="24" customHeight="1" x14ac:dyDescent="0.25">
      <c r="A272" s="18" t="s">
        <v>21</v>
      </c>
      <c r="B272" s="19" t="s">
        <v>22</v>
      </c>
      <c r="C272" s="38">
        <f t="shared" ref="C272:C282" si="113">H272</f>
        <v>501</v>
      </c>
      <c r="D272" s="38">
        <f t="shared" ref="D272:D282" si="114">I272</f>
        <v>1287.3600000000001</v>
      </c>
      <c r="E272" s="38"/>
      <c r="F272" s="38"/>
      <c r="H272" s="6">
        <v>501</v>
      </c>
      <c r="I272" s="6">
        <v>1287.3600000000001</v>
      </c>
      <c r="J272" s="6">
        <v>0</v>
      </c>
      <c r="K272" s="6">
        <v>0</v>
      </c>
      <c r="L272" s="23"/>
      <c r="M272" s="23"/>
      <c r="O272" s="23">
        <f t="shared" si="111"/>
        <v>0</v>
      </c>
      <c r="P272" s="23">
        <f t="shared" si="112"/>
        <v>0</v>
      </c>
    </row>
    <row r="273" spans="1:16" ht="24" customHeight="1" x14ac:dyDescent="0.25">
      <c r="A273" s="18" t="s">
        <v>23</v>
      </c>
      <c r="B273" s="19" t="s">
        <v>24</v>
      </c>
      <c r="C273" s="38">
        <f t="shared" si="113"/>
        <v>292</v>
      </c>
      <c r="D273" s="38">
        <f t="shared" si="114"/>
        <v>4044.9900000000002</v>
      </c>
      <c r="E273" s="38"/>
      <c r="F273" s="38"/>
      <c r="H273" s="6">
        <v>292</v>
      </c>
      <c r="I273" s="6">
        <v>4044.9900000000002</v>
      </c>
      <c r="J273" s="6">
        <v>0</v>
      </c>
      <c r="K273" s="6">
        <v>0</v>
      </c>
      <c r="L273" s="23"/>
      <c r="M273" s="23"/>
      <c r="O273" s="23">
        <f t="shared" si="111"/>
        <v>0</v>
      </c>
      <c r="P273" s="23">
        <f t="shared" si="112"/>
        <v>0</v>
      </c>
    </row>
    <row r="274" spans="1:16" ht="24" customHeight="1" x14ac:dyDescent="0.25">
      <c r="A274" s="18" t="s">
        <v>25</v>
      </c>
      <c r="B274" s="19" t="s">
        <v>26</v>
      </c>
      <c r="C274" s="38">
        <f t="shared" si="113"/>
        <v>292</v>
      </c>
      <c r="D274" s="38">
        <f t="shared" si="114"/>
        <v>907.52</v>
      </c>
      <c r="E274" s="38"/>
      <c r="F274" s="38"/>
      <c r="H274" s="6">
        <v>292</v>
      </c>
      <c r="I274" s="6">
        <v>907.52</v>
      </c>
      <c r="J274" s="6">
        <v>0</v>
      </c>
      <c r="K274" s="6">
        <v>0</v>
      </c>
      <c r="L274" s="23"/>
      <c r="M274" s="23"/>
      <c r="O274" s="23">
        <f t="shared" si="111"/>
        <v>0</v>
      </c>
      <c r="P274" s="23">
        <f t="shared" si="112"/>
        <v>0</v>
      </c>
    </row>
    <row r="275" spans="1:16" ht="24" customHeight="1" x14ac:dyDescent="0.25">
      <c r="A275" s="18" t="s">
        <v>27</v>
      </c>
      <c r="B275" s="19" t="s">
        <v>28</v>
      </c>
      <c r="C275" s="38">
        <f t="shared" si="113"/>
        <v>185</v>
      </c>
      <c r="D275" s="38">
        <f t="shared" si="114"/>
        <v>708.49</v>
      </c>
      <c r="E275" s="38"/>
      <c r="F275" s="38"/>
      <c r="H275" s="6">
        <v>185</v>
      </c>
      <c r="I275" s="6">
        <v>708.49</v>
      </c>
      <c r="J275" s="6">
        <v>0</v>
      </c>
      <c r="K275" s="6">
        <v>0</v>
      </c>
      <c r="L275" s="23"/>
      <c r="M275" s="23"/>
      <c r="O275" s="23">
        <f t="shared" si="111"/>
        <v>0</v>
      </c>
      <c r="P275" s="23">
        <f t="shared" si="112"/>
        <v>0</v>
      </c>
    </row>
    <row r="276" spans="1:16" ht="24" customHeight="1" x14ac:dyDescent="0.25">
      <c r="A276" s="18" t="s">
        <v>29</v>
      </c>
      <c r="B276" s="19" t="s">
        <v>30</v>
      </c>
      <c r="C276" s="38">
        <f t="shared" si="113"/>
        <v>439</v>
      </c>
      <c r="D276" s="38">
        <f t="shared" si="114"/>
        <v>1841.47</v>
      </c>
      <c r="E276" s="38"/>
      <c r="F276" s="38"/>
      <c r="H276" s="6">
        <v>439</v>
      </c>
      <c r="I276" s="6">
        <v>1841.47</v>
      </c>
      <c r="J276" s="6">
        <v>0</v>
      </c>
      <c r="K276" s="6">
        <v>0</v>
      </c>
      <c r="L276" s="23"/>
      <c r="M276" s="23"/>
      <c r="O276" s="23">
        <f t="shared" si="111"/>
        <v>0</v>
      </c>
      <c r="P276" s="23">
        <f t="shared" si="112"/>
        <v>0</v>
      </c>
    </row>
    <row r="277" spans="1:16" ht="24" customHeight="1" x14ac:dyDescent="0.25">
      <c r="A277" s="9" t="s">
        <v>31</v>
      </c>
      <c r="B277" s="12" t="s">
        <v>32</v>
      </c>
      <c r="C277" s="37">
        <f t="shared" si="113"/>
        <v>160</v>
      </c>
      <c r="D277" s="37">
        <f t="shared" si="114"/>
        <v>521.55999999999995</v>
      </c>
      <c r="E277" s="37"/>
      <c r="F277" s="37"/>
      <c r="H277" s="6">
        <v>160</v>
      </c>
      <c r="I277" s="6">
        <v>521.55999999999995</v>
      </c>
      <c r="J277" s="6">
        <v>0</v>
      </c>
      <c r="K277" s="6">
        <v>0</v>
      </c>
      <c r="L277" s="23"/>
      <c r="M277" s="23"/>
      <c r="O277" s="23">
        <f t="shared" si="111"/>
        <v>0</v>
      </c>
      <c r="P277" s="23">
        <f t="shared" si="112"/>
        <v>0</v>
      </c>
    </row>
    <row r="278" spans="1:16" ht="24" customHeight="1" x14ac:dyDescent="0.25">
      <c r="A278" s="9" t="s">
        <v>33</v>
      </c>
      <c r="B278" s="12" t="s">
        <v>34</v>
      </c>
      <c r="C278" s="37">
        <f t="shared" si="113"/>
        <v>144</v>
      </c>
      <c r="D278" s="37">
        <f t="shared" si="114"/>
        <v>542.29999999999995</v>
      </c>
      <c r="E278" s="37"/>
      <c r="F278" s="37"/>
      <c r="H278" s="6">
        <v>144</v>
      </c>
      <c r="I278" s="6">
        <v>542.29999999999995</v>
      </c>
      <c r="J278" s="6">
        <v>0</v>
      </c>
      <c r="K278" s="6">
        <v>0</v>
      </c>
      <c r="L278" s="23"/>
      <c r="M278" s="23"/>
      <c r="O278" s="23">
        <f t="shared" si="111"/>
        <v>0</v>
      </c>
      <c r="P278" s="23">
        <f t="shared" si="112"/>
        <v>0</v>
      </c>
    </row>
    <row r="279" spans="1:16" ht="24" customHeight="1" x14ac:dyDescent="0.25">
      <c r="A279" s="9" t="s">
        <v>35</v>
      </c>
      <c r="B279" s="12" t="s">
        <v>36</v>
      </c>
      <c r="C279" s="37">
        <f t="shared" si="113"/>
        <v>309</v>
      </c>
      <c r="D279" s="37">
        <f t="shared" si="114"/>
        <v>3373.58</v>
      </c>
      <c r="E279" s="37"/>
      <c r="F279" s="37"/>
      <c r="H279" s="6">
        <v>309</v>
      </c>
      <c r="I279" s="6">
        <v>3373.58</v>
      </c>
      <c r="J279" s="6">
        <v>0</v>
      </c>
      <c r="K279" s="6">
        <v>0</v>
      </c>
      <c r="L279" s="23"/>
      <c r="M279" s="23"/>
      <c r="O279" s="23">
        <f t="shared" si="111"/>
        <v>0</v>
      </c>
      <c r="P279" s="23">
        <f t="shared" si="112"/>
        <v>0</v>
      </c>
    </row>
    <row r="280" spans="1:16" ht="24" customHeight="1" x14ac:dyDescent="0.25">
      <c r="A280" s="9" t="s">
        <v>37</v>
      </c>
      <c r="B280" s="12" t="s">
        <v>38</v>
      </c>
      <c r="C280" s="37">
        <f t="shared" si="113"/>
        <v>183</v>
      </c>
      <c r="D280" s="37">
        <f t="shared" si="114"/>
        <v>528.63</v>
      </c>
      <c r="E280" s="37"/>
      <c r="F280" s="37"/>
      <c r="H280" s="6">
        <v>183</v>
      </c>
      <c r="I280" s="6">
        <v>528.63</v>
      </c>
      <c r="J280" s="6">
        <v>0</v>
      </c>
      <c r="K280" s="6">
        <v>0</v>
      </c>
      <c r="L280" s="23"/>
      <c r="M280" s="23"/>
      <c r="O280" s="23">
        <f t="shared" si="111"/>
        <v>0</v>
      </c>
      <c r="P280" s="23">
        <f t="shared" si="112"/>
        <v>0</v>
      </c>
    </row>
    <row r="281" spans="1:16" ht="24" customHeight="1" x14ac:dyDescent="0.25">
      <c r="A281" s="9" t="s">
        <v>39</v>
      </c>
      <c r="B281" s="12" t="s">
        <v>40</v>
      </c>
      <c r="C281" s="37">
        <f t="shared" si="113"/>
        <v>225</v>
      </c>
      <c r="D281" s="37">
        <f t="shared" si="114"/>
        <v>766.66</v>
      </c>
      <c r="E281" s="37"/>
      <c r="F281" s="37"/>
      <c r="H281" s="6">
        <v>225</v>
      </c>
      <c r="I281" s="6">
        <v>766.66</v>
      </c>
      <c r="J281" s="6">
        <v>0</v>
      </c>
      <c r="K281" s="6">
        <v>0</v>
      </c>
      <c r="L281" s="23"/>
      <c r="M281" s="23"/>
      <c r="O281" s="23">
        <f t="shared" si="111"/>
        <v>0</v>
      </c>
      <c r="P281" s="23">
        <f t="shared" si="112"/>
        <v>0</v>
      </c>
    </row>
    <row r="282" spans="1:16" ht="24" customHeight="1" x14ac:dyDescent="0.25">
      <c r="A282" s="9" t="s">
        <v>41</v>
      </c>
      <c r="B282" s="12" t="s">
        <v>42</v>
      </c>
      <c r="C282" s="37">
        <f t="shared" si="113"/>
        <v>622</v>
      </c>
      <c r="D282" s="37">
        <f t="shared" si="114"/>
        <v>1177.8399999999999</v>
      </c>
      <c r="E282" s="37"/>
      <c r="F282" s="37"/>
      <c r="H282" s="6">
        <v>622</v>
      </c>
      <c r="I282" s="6">
        <v>1177.8399999999999</v>
      </c>
      <c r="J282" s="6">
        <v>0</v>
      </c>
      <c r="K282" s="6">
        <v>0</v>
      </c>
      <c r="L282" s="23"/>
      <c r="M282" s="23"/>
      <c r="O282" s="23">
        <f t="shared" si="111"/>
        <v>0</v>
      </c>
      <c r="P282" s="23">
        <f t="shared" si="112"/>
        <v>0</v>
      </c>
    </row>
    <row r="283" spans="1:16" ht="24" customHeight="1" x14ac:dyDescent="0.25">
      <c r="A283" s="9">
        <v>2</v>
      </c>
      <c r="B283" s="12" t="s">
        <v>43</v>
      </c>
      <c r="C283" s="37">
        <v>7784</v>
      </c>
      <c r="D283" s="37">
        <v>20564.504000000001</v>
      </c>
      <c r="E283" s="37">
        <f>E267+E271+E277+E278+E279+E280+E281+E282</f>
        <v>0</v>
      </c>
      <c r="F283" s="37">
        <f>F267+F271+F277+F278+F279+F280+F281+F282</f>
        <v>0</v>
      </c>
      <c r="H283" s="6">
        <v>7784</v>
      </c>
      <c r="I283" s="6">
        <v>20564.504000000001</v>
      </c>
      <c r="J283" s="6">
        <v>0</v>
      </c>
      <c r="K283" s="6">
        <v>0</v>
      </c>
      <c r="L283" s="23"/>
      <c r="M283" s="23"/>
      <c r="O283" s="23">
        <f t="shared" si="111"/>
        <v>0</v>
      </c>
      <c r="P283" s="23">
        <f t="shared" si="112"/>
        <v>0</v>
      </c>
    </row>
    <row r="284" spans="1:16" ht="24" customHeight="1" x14ac:dyDescent="0.25">
      <c r="A284" s="9">
        <v>3</v>
      </c>
      <c r="B284" s="21" t="s">
        <v>44</v>
      </c>
      <c r="C284" s="37">
        <f t="shared" ref="C284" si="115">H284</f>
        <v>1037</v>
      </c>
      <c r="D284" s="37">
        <f t="shared" ref="D284" si="116">I284</f>
        <v>2804.51</v>
      </c>
      <c r="E284" s="37"/>
      <c r="F284" s="37"/>
      <c r="H284" s="6">
        <v>1037</v>
      </c>
      <c r="I284" s="6">
        <v>2804.51</v>
      </c>
      <c r="J284" s="6">
        <v>0</v>
      </c>
      <c r="K284" s="6">
        <v>0</v>
      </c>
      <c r="L284" s="23"/>
      <c r="M284" s="23"/>
      <c r="O284" s="23">
        <f t="shared" si="111"/>
        <v>0</v>
      </c>
      <c r="P284" s="23">
        <f t="shared" si="112"/>
        <v>0</v>
      </c>
    </row>
    <row r="285" spans="1:16" ht="24" customHeight="1" x14ac:dyDescent="0.25">
      <c r="A285" s="9">
        <v>4</v>
      </c>
      <c r="B285" s="24" t="s">
        <v>45</v>
      </c>
      <c r="C285" s="37"/>
      <c r="D285" s="37"/>
      <c r="E285" s="37"/>
      <c r="F285" s="37"/>
      <c r="L285" s="23"/>
      <c r="M285" s="23"/>
      <c r="O285" s="23">
        <f t="shared" si="111"/>
        <v>0</v>
      </c>
      <c r="P285" s="23">
        <f t="shared" si="112"/>
        <v>0</v>
      </c>
    </row>
    <row r="286" spans="1:16" ht="24" customHeight="1" x14ac:dyDescent="0.25">
      <c r="A286" s="9" t="s">
        <v>46</v>
      </c>
      <c r="B286" s="25" t="s">
        <v>47</v>
      </c>
      <c r="C286" s="37">
        <f t="shared" ref="C286:C290" si="117">H286</f>
        <v>70</v>
      </c>
      <c r="D286" s="37">
        <f t="shared" ref="D286:D290" si="118">I286</f>
        <v>100</v>
      </c>
      <c r="E286" s="37"/>
      <c r="F286" s="37"/>
      <c r="H286" s="6">
        <v>70</v>
      </c>
      <c r="I286" s="6">
        <v>100</v>
      </c>
      <c r="L286" s="23"/>
      <c r="M286" s="23"/>
      <c r="O286" s="23">
        <f t="shared" si="111"/>
        <v>0</v>
      </c>
      <c r="P286" s="23">
        <f t="shared" si="112"/>
        <v>0</v>
      </c>
    </row>
    <row r="287" spans="1:16" ht="24" customHeight="1" x14ac:dyDescent="0.25">
      <c r="A287" s="9" t="s">
        <v>48</v>
      </c>
      <c r="B287" s="25" t="s">
        <v>34</v>
      </c>
      <c r="C287" s="37">
        <f t="shared" si="117"/>
        <v>0</v>
      </c>
      <c r="D287" s="37">
        <f t="shared" si="118"/>
        <v>0</v>
      </c>
      <c r="E287" s="37">
        <f>E288+E289+E290</f>
        <v>0</v>
      </c>
      <c r="F287" s="37">
        <f>F288+F289+F290</f>
        <v>0</v>
      </c>
      <c r="H287" s="6">
        <v>0</v>
      </c>
      <c r="I287" s="6">
        <v>0</v>
      </c>
      <c r="L287" s="23"/>
      <c r="M287" s="23"/>
      <c r="O287" s="23">
        <f t="shared" si="111"/>
        <v>0</v>
      </c>
      <c r="P287" s="23">
        <f t="shared" si="112"/>
        <v>0</v>
      </c>
    </row>
    <row r="288" spans="1:16" ht="24" customHeight="1" x14ac:dyDescent="0.25">
      <c r="A288" s="9" t="s">
        <v>49</v>
      </c>
      <c r="B288" s="25" t="s">
        <v>36</v>
      </c>
      <c r="C288" s="37">
        <f t="shared" si="117"/>
        <v>214</v>
      </c>
      <c r="D288" s="37">
        <f t="shared" si="118"/>
        <v>1307.0900000000001</v>
      </c>
      <c r="E288" s="38"/>
      <c r="F288" s="38"/>
      <c r="H288" s="6">
        <v>214</v>
      </c>
      <c r="I288" s="6">
        <v>1307.0900000000001</v>
      </c>
      <c r="O288" s="23">
        <f t="shared" si="111"/>
        <v>0</v>
      </c>
      <c r="P288" s="23">
        <f t="shared" si="112"/>
        <v>0</v>
      </c>
    </row>
    <row r="289" spans="1:16" ht="24" customHeight="1" x14ac:dyDescent="0.25">
      <c r="A289" s="9" t="s">
        <v>50</v>
      </c>
      <c r="B289" s="25" t="s">
        <v>51</v>
      </c>
      <c r="C289" s="37">
        <f t="shared" si="117"/>
        <v>3</v>
      </c>
      <c r="D289" s="37">
        <f t="shared" si="118"/>
        <v>13.3</v>
      </c>
      <c r="E289" s="38"/>
      <c r="F289" s="38"/>
      <c r="H289" s="6">
        <v>3</v>
      </c>
      <c r="I289" s="6">
        <v>13.3</v>
      </c>
      <c r="O289" s="23">
        <f t="shared" si="111"/>
        <v>0</v>
      </c>
      <c r="P289" s="23">
        <f t="shared" si="112"/>
        <v>0</v>
      </c>
    </row>
    <row r="290" spans="1:16" ht="24" customHeight="1" x14ac:dyDescent="0.25">
      <c r="A290" s="9" t="s">
        <v>52</v>
      </c>
      <c r="B290" s="25" t="s">
        <v>42</v>
      </c>
      <c r="C290" s="37">
        <f t="shared" si="117"/>
        <v>791</v>
      </c>
      <c r="D290" s="37">
        <f t="shared" si="118"/>
        <v>2405.91</v>
      </c>
      <c r="E290" s="38"/>
      <c r="F290" s="38"/>
      <c r="H290" s="6">
        <v>791</v>
      </c>
      <c r="I290" s="6">
        <v>2405.91</v>
      </c>
      <c r="O290" s="23">
        <f t="shared" si="111"/>
        <v>0</v>
      </c>
      <c r="P290" s="23">
        <f t="shared" si="112"/>
        <v>0</v>
      </c>
    </row>
    <row r="291" spans="1:16" ht="24" customHeight="1" x14ac:dyDescent="0.25">
      <c r="A291" s="9">
        <v>5</v>
      </c>
      <c r="B291" s="25" t="s">
        <v>53</v>
      </c>
      <c r="C291" s="37">
        <v>1078</v>
      </c>
      <c r="D291" s="37">
        <v>3826.3</v>
      </c>
      <c r="E291" s="37"/>
      <c r="F291" s="37"/>
      <c r="H291" s="6">
        <v>1078</v>
      </c>
      <c r="I291" s="6">
        <v>3826.3</v>
      </c>
      <c r="O291" s="23">
        <f t="shared" si="111"/>
        <v>0</v>
      </c>
      <c r="P291" s="23">
        <f t="shared" si="112"/>
        <v>0</v>
      </c>
    </row>
    <row r="292" spans="1:16" ht="24" customHeight="1" x14ac:dyDescent="0.25">
      <c r="A292" s="9"/>
      <c r="B292" s="25" t="s">
        <v>54</v>
      </c>
      <c r="C292" s="37">
        <v>8862</v>
      </c>
      <c r="D292" s="37">
        <v>24390.804</v>
      </c>
      <c r="E292" s="37"/>
      <c r="F292" s="37"/>
      <c r="H292" s="6">
        <v>8862</v>
      </c>
      <c r="I292" s="6">
        <v>24390.804</v>
      </c>
      <c r="O292" s="23">
        <f t="shared" si="111"/>
        <v>0</v>
      </c>
      <c r="P292" s="23">
        <f t="shared" si="112"/>
        <v>0</v>
      </c>
    </row>
    <row r="293" spans="1:16" ht="24" customHeight="1" x14ac:dyDescent="0.25">
      <c r="A293" s="1" t="s">
        <v>0</v>
      </c>
      <c r="B293" s="2"/>
      <c r="C293" s="1"/>
      <c r="D293" s="1"/>
      <c r="E293" s="1"/>
      <c r="F293" s="3" t="s">
        <v>1</v>
      </c>
      <c r="O293" s="23"/>
      <c r="P293" s="23"/>
    </row>
    <row r="294" spans="1:16" ht="24" customHeight="1" x14ac:dyDescent="0.25">
      <c r="O294" s="23"/>
      <c r="P294" s="23"/>
    </row>
    <row r="295" spans="1:16" ht="24" customHeight="1" x14ac:dyDescent="0.25">
      <c r="A295" s="49" t="str">
        <f>$A$3</f>
        <v>Statement Showing Achievements vis-à-vis Targets for the Quarter Ended 30.06.2021</v>
      </c>
      <c r="B295" s="50"/>
      <c r="C295" s="50"/>
      <c r="D295" s="50"/>
      <c r="E295" s="50"/>
      <c r="F295" s="50"/>
      <c r="O295" s="23"/>
      <c r="P295" s="23"/>
    </row>
    <row r="296" spans="1:16" ht="24" customHeight="1" x14ac:dyDescent="0.25">
      <c r="O296" s="23"/>
      <c r="P296" s="23"/>
    </row>
    <row r="297" spans="1:16" ht="24" customHeight="1" x14ac:dyDescent="0.25">
      <c r="A297" s="7" t="s">
        <v>2</v>
      </c>
      <c r="B297" s="7"/>
      <c r="C297" s="7"/>
      <c r="F297" s="8" t="s">
        <v>3</v>
      </c>
      <c r="O297" s="23">
        <f t="shared" si="111"/>
        <v>0</v>
      </c>
      <c r="P297" s="23">
        <f t="shared" si="112"/>
        <v>0</v>
      </c>
    </row>
    <row r="298" spans="1:16" ht="24" customHeight="1" x14ac:dyDescent="0.25">
      <c r="A298" s="7"/>
      <c r="B298" s="7"/>
      <c r="C298" s="7"/>
      <c r="F298" s="8"/>
      <c r="O298" s="23"/>
      <c r="P298" s="23"/>
    </row>
    <row r="299" spans="1:16" ht="24" customHeight="1" x14ac:dyDescent="0.25">
      <c r="A299" s="53" t="s">
        <v>70</v>
      </c>
      <c r="B299" s="53"/>
      <c r="C299" s="53"/>
      <c r="D299" s="53"/>
      <c r="E299" s="53"/>
      <c r="F299" s="53"/>
      <c r="O299" s="23">
        <f t="shared" si="111"/>
        <v>0</v>
      </c>
      <c r="P299" s="23">
        <f t="shared" si="112"/>
        <v>0</v>
      </c>
    </row>
    <row r="300" spans="1:16" ht="24" customHeight="1" x14ac:dyDescent="0.25">
      <c r="A300" s="44" t="s">
        <v>4</v>
      </c>
      <c r="B300" s="44" t="s">
        <v>5</v>
      </c>
      <c r="C300" s="54" t="s">
        <v>61</v>
      </c>
      <c r="D300" s="54"/>
      <c r="E300" s="55" t="str">
        <f>$E$7</f>
        <v>% Achmnt up to 30.06.2021</v>
      </c>
      <c r="F300" s="56"/>
      <c r="O300" s="23" t="e">
        <f t="shared" si="111"/>
        <v>#VALUE!</v>
      </c>
      <c r="P300" s="23">
        <f t="shared" si="112"/>
        <v>0</v>
      </c>
    </row>
    <row r="301" spans="1:16" ht="24" customHeight="1" x14ac:dyDescent="0.25">
      <c r="A301" s="45"/>
      <c r="B301" s="45"/>
      <c r="C301" s="9" t="s">
        <v>8</v>
      </c>
      <c r="D301" s="9" t="s">
        <v>9</v>
      </c>
      <c r="E301" s="9" t="s">
        <v>8</v>
      </c>
      <c r="F301" s="9" t="s">
        <v>9</v>
      </c>
      <c r="O301" s="23" t="e">
        <f t="shared" si="111"/>
        <v>#VALUE!</v>
      </c>
      <c r="P301" s="23" t="e">
        <f t="shared" si="112"/>
        <v>#VALUE!</v>
      </c>
    </row>
    <row r="302" spans="1:16" ht="24" customHeight="1" x14ac:dyDescent="0.25">
      <c r="A302" s="9">
        <v>1</v>
      </c>
      <c r="B302" s="12" t="s">
        <v>10</v>
      </c>
      <c r="C302" s="14"/>
      <c r="D302" s="14"/>
      <c r="E302" s="14"/>
      <c r="F302" s="14"/>
      <c r="O302" s="23">
        <f t="shared" si="111"/>
        <v>0</v>
      </c>
      <c r="P302" s="23">
        <f t="shared" si="112"/>
        <v>0</v>
      </c>
    </row>
    <row r="303" spans="1:16" ht="24" customHeight="1" x14ac:dyDescent="0.25">
      <c r="A303" s="9" t="s">
        <v>11</v>
      </c>
      <c r="B303" s="12" t="s">
        <v>12</v>
      </c>
      <c r="C303" s="15">
        <f>C304+C305+C306</f>
        <v>6358683</v>
      </c>
      <c r="D303" s="15">
        <f>D304+D305+D306</f>
        <v>9453990.5293109957</v>
      </c>
      <c r="E303" s="37">
        <f>L303</f>
        <v>22.864433764246424</v>
      </c>
      <c r="F303" s="37">
        <f>M303</f>
        <v>25.883388103820504</v>
      </c>
      <c r="H303" s="6">
        <v>6358683.5999999996</v>
      </c>
      <c r="I303" s="6">
        <v>9453990.5293109976</v>
      </c>
      <c r="J303" s="6">
        <v>1453877</v>
      </c>
      <c r="K303" s="6">
        <v>2447013.0599999996</v>
      </c>
      <c r="L303" s="23">
        <f t="shared" ref="L303" si="119">J303/H303*100</f>
        <v>22.864433764246424</v>
      </c>
      <c r="M303" s="23">
        <f t="shared" ref="M303" si="120">K303/I303*100</f>
        <v>25.883388103820504</v>
      </c>
      <c r="O303" s="23">
        <f t="shared" si="111"/>
        <v>0.59999999962747097</v>
      </c>
      <c r="P303" s="23">
        <f t="shared" si="112"/>
        <v>0</v>
      </c>
    </row>
    <row r="304" spans="1:16" ht="24" customHeight="1" x14ac:dyDescent="0.25">
      <c r="A304" s="18" t="s">
        <v>13</v>
      </c>
      <c r="B304" s="19" t="s">
        <v>14</v>
      </c>
      <c r="C304" s="27">
        <f>C48+C85+C122+C159+C196+C232+C268</f>
        <v>5854217</v>
      </c>
      <c r="D304" s="27">
        <f>D48+D85+D122+D159+D196+D232+D268</f>
        <v>7725502.7884098962</v>
      </c>
      <c r="E304" s="37">
        <f t="shared" ref="E304:E328" si="121">L304</f>
        <v>23.991950692095902</v>
      </c>
      <c r="F304" s="37">
        <f t="shared" ref="F304:F328" si="122">M304</f>
        <v>21.125314231307318</v>
      </c>
      <c r="H304" s="6">
        <v>5854217.5999999996</v>
      </c>
      <c r="I304" s="6">
        <v>7725502.7884098971</v>
      </c>
      <c r="J304" s="6">
        <v>1404541</v>
      </c>
      <c r="K304" s="6">
        <v>1632036.7399999998</v>
      </c>
      <c r="L304" s="23">
        <f t="shared" ref="L304:L328" si="123">J304/H304*100</f>
        <v>23.991950692095902</v>
      </c>
      <c r="M304" s="23">
        <f t="shared" ref="M304:M328" si="124">K304/I304*100</f>
        <v>21.125314231307318</v>
      </c>
      <c r="O304" s="23">
        <f t="shared" si="111"/>
        <v>0.59999999962747097</v>
      </c>
      <c r="P304" s="23">
        <f t="shared" si="112"/>
        <v>0</v>
      </c>
    </row>
    <row r="305" spans="1:16" ht="24" customHeight="1" x14ac:dyDescent="0.25">
      <c r="A305" s="18" t="s">
        <v>15</v>
      </c>
      <c r="B305" s="19" t="s">
        <v>16</v>
      </c>
      <c r="C305" s="27">
        <f t="shared" ref="C305:D305" si="125">C49+C86+C123+C160+C197+C233+C269</f>
        <v>360429</v>
      </c>
      <c r="D305" s="27">
        <f t="shared" si="125"/>
        <v>538594.94813474081</v>
      </c>
      <c r="E305" s="37">
        <f t="shared" si="121"/>
        <v>0.20780791778685953</v>
      </c>
      <c r="F305" s="37">
        <f t="shared" si="122"/>
        <v>7.1477053643602169</v>
      </c>
      <c r="H305" s="6">
        <v>360429</v>
      </c>
      <c r="I305" s="6">
        <v>538594.94813474081</v>
      </c>
      <c r="J305" s="6">
        <v>749</v>
      </c>
      <c r="K305" s="6">
        <v>38497.18</v>
      </c>
      <c r="L305" s="23">
        <f t="shared" si="123"/>
        <v>0.20780791778685953</v>
      </c>
      <c r="M305" s="23">
        <f t="shared" si="124"/>
        <v>7.1477053643602169</v>
      </c>
      <c r="O305" s="23">
        <f t="shared" si="111"/>
        <v>0</v>
      </c>
      <c r="P305" s="23">
        <f t="shared" si="112"/>
        <v>0</v>
      </c>
    </row>
    <row r="306" spans="1:16" ht="24" customHeight="1" x14ac:dyDescent="0.25">
      <c r="A306" s="18" t="s">
        <v>17</v>
      </c>
      <c r="B306" s="19" t="s">
        <v>18</v>
      </c>
      <c r="C306" s="27">
        <f t="shared" ref="C306:D306" si="126">C50+C87+C124+C161+C198+C234+C270</f>
        <v>144037</v>
      </c>
      <c r="D306" s="27">
        <f t="shared" si="126"/>
        <v>1189892.7927663594</v>
      </c>
      <c r="E306" s="37">
        <f t="shared" si="121"/>
        <v>33.732304893881434</v>
      </c>
      <c r="F306" s="37">
        <f t="shared" si="122"/>
        <v>65.256226839964157</v>
      </c>
      <c r="H306" s="6">
        <v>144037</v>
      </c>
      <c r="I306" s="6">
        <v>1189892.7927663594</v>
      </c>
      <c r="J306" s="6">
        <v>48587</v>
      </c>
      <c r="K306" s="6">
        <v>776479.14000000013</v>
      </c>
      <c r="L306" s="23">
        <f t="shared" si="123"/>
        <v>33.732304893881434</v>
      </c>
      <c r="M306" s="23">
        <f t="shared" si="124"/>
        <v>65.256226839964157</v>
      </c>
      <c r="O306" s="23">
        <f t="shared" si="111"/>
        <v>0</v>
      </c>
      <c r="P306" s="23">
        <f t="shared" si="112"/>
        <v>0</v>
      </c>
    </row>
    <row r="307" spans="1:16" ht="24" customHeight="1" x14ac:dyDescent="0.25">
      <c r="A307" s="18" t="s">
        <v>19</v>
      </c>
      <c r="B307" s="21" t="s">
        <v>20</v>
      </c>
      <c r="C307" s="15">
        <f>C308+C309+C310+C311+C312</f>
        <v>1826738</v>
      </c>
      <c r="D307" s="15">
        <f>D308+D309+D310+D311+D312</f>
        <v>24674818.650000002</v>
      </c>
      <c r="E307" s="37">
        <f t="shared" si="121"/>
        <v>17.350380842791903</v>
      </c>
      <c r="F307" s="37">
        <f t="shared" si="122"/>
        <v>24.795650179040848</v>
      </c>
      <c r="H307" s="6">
        <v>1826738</v>
      </c>
      <c r="I307" s="6">
        <v>24674818.650000002</v>
      </c>
      <c r="J307" s="6">
        <v>316946</v>
      </c>
      <c r="K307" s="6">
        <v>6118281.7147667306</v>
      </c>
      <c r="L307" s="23">
        <f t="shared" si="123"/>
        <v>17.350380842791903</v>
      </c>
      <c r="M307" s="23">
        <f t="shared" si="124"/>
        <v>24.795650179040848</v>
      </c>
      <c r="O307" s="23">
        <f t="shared" si="111"/>
        <v>0</v>
      </c>
      <c r="P307" s="23">
        <f t="shared" si="112"/>
        <v>0</v>
      </c>
    </row>
    <row r="308" spans="1:16" ht="24" customHeight="1" x14ac:dyDescent="0.25">
      <c r="A308" s="18" t="s">
        <v>21</v>
      </c>
      <c r="B308" s="19" t="s">
        <v>22</v>
      </c>
      <c r="C308" s="27">
        <f>C52+C89+C126+C163+C200+C236+C272</f>
        <v>635479</v>
      </c>
      <c r="D308" s="27">
        <f>D52+D89+D126+D163+D200+D236+D272</f>
        <v>6521105.21</v>
      </c>
      <c r="E308" s="37">
        <f t="shared" si="121"/>
        <v>40.724241084284451</v>
      </c>
      <c r="F308" s="37">
        <f t="shared" si="122"/>
        <v>27.557096992940551</v>
      </c>
      <c r="H308" s="6">
        <v>635479</v>
      </c>
      <c r="I308" s="6">
        <v>6521105.21</v>
      </c>
      <c r="J308" s="6">
        <v>258794</v>
      </c>
      <c r="K308" s="6">
        <v>1797027.2877313995</v>
      </c>
      <c r="L308" s="23">
        <f t="shared" si="123"/>
        <v>40.724241084284451</v>
      </c>
      <c r="M308" s="23">
        <f t="shared" si="124"/>
        <v>27.557096992940551</v>
      </c>
      <c r="O308" s="23">
        <f t="shared" si="111"/>
        <v>0</v>
      </c>
      <c r="P308" s="23">
        <f t="shared" si="112"/>
        <v>0</v>
      </c>
    </row>
    <row r="309" spans="1:16" ht="24" customHeight="1" x14ac:dyDescent="0.25">
      <c r="A309" s="18" t="s">
        <v>23</v>
      </c>
      <c r="B309" s="19" t="s">
        <v>24</v>
      </c>
      <c r="C309" s="27">
        <f t="shared" ref="C309:D309" si="127">C53+C90+C127+C164+C201+C237+C273</f>
        <v>634156</v>
      </c>
      <c r="D309" s="27">
        <f t="shared" si="127"/>
        <v>11001853.240000002</v>
      </c>
      <c r="E309" s="37">
        <f t="shared" si="121"/>
        <v>6.8904181305546262</v>
      </c>
      <c r="F309" s="37">
        <f t="shared" si="122"/>
        <v>22.977397523559837</v>
      </c>
      <c r="H309" s="6">
        <v>634156</v>
      </c>
      <c r="I309" s="6">
        <v>11001853.240000002</v>
      </c>
      <c r="J309" s="6">
        <v>43696</v>
      </c>
      <c r="K309" s="6">
        <v>2527939.553913448</v>
      </c>
      <c r="L309" s="23">
        <f t="shared" si="123"/>
        <v>6.8904181305546262</v>
      </c>
      <c r="M309" s="23">
        <f t="shared" si="124"/>
        <v>22.977397523559837</v>
      </c>
      <c r="O309" s="23">
        <f t="shared" si="111"/>
        <v>0</v>
      </c>
      <c r="P309" s="23">
        <f t="shared" si="112"/>
        <v>0</v>
      </c>
    </row>
    <row r="310" spans="1:16" ht="24" customHeight="1" x14ac:dyDescent="0.25">
      <c r="A310" s="18" t="s">
        <v>25</v>
      </c>
      <c r="B310" s="19" t="s">
        <v>26</v>
      </c>
      <c r="C310" s="27">
        <f t="shared" ref="C310:D310" si="128">C54+C91+C128+C165+C202+C238+C274</f>
        <v>204479</v>
      </c>
      <c r="D310" s="27">
        <f t="shared" si="128"/>
        <v>4318743.3500000006</v>
      </c>
      <c r="E310" s="37">
        <f t="shared" si="121"/>
        <v>6.133637195017581</v>
      </c>
      <c r="F310" s="37">
        <f t="shared" si="122"/>
        <v>38.077565158436258</v>
      </c>
      <c r="H310" s="6">
        <v>204479</v>
      </c>
      <c r="I310" s="6">
        <v>4318743.3500000006</v>
      </c>
      <c r="J310" s="6">
        <v>12542</v>
      </c>
      <c r="K310" s="6">
        <v>1644472.313121883</v>
      </c>
      <c r="L310" s="23">
        <f t="shared" si="123"/>
        <v>6.133637195017581</v>
      </c>
      <c r="M310" s="23">
        <f t="shared" si="124"/>
        <v>38.077565158436258</v>
      </c>
      <c r="O310" s="23">
        <f t="shared" si="111"/>
        <v>0</v>
      </c>
      <c r="P310" s="23">
        <f t="shared" si="112"/>
        <v>0</v>
      </c>
    </row>
    <row r="311" spans="1:16" ht="24" customHeight="1" x14ac:dyDescent="0.25">
      <c r="A311" s="18" t="s">
        <v>27</v>
      </c>
      <c r="B311" s="19" t="s">
        <v>28</v>
      </c>
      <c r="C311" s="27">
        <f t="shared" ref="C311:D311" si="129">C55+C92+C129+C166+C203+C239+C275</f>
        <v>125821</v>
      </c>
      <c r="D311" s="27">
        <f t="shared" si="129"/>
        <v>698090.80999999994</v>
      </c>
      <c r="E311" s="37">
        <f t="shared" si="121"/>
        <v>0.6866898212540038</v>
      </c>
      <c r="F311" s="37">
        <f t="shared" si="122"/>
        <v>1.7945401687783284</v>
      </c>
      <c r="H311" s="6">
        <v>125821</v>
      </c>
      <c r="I311" s="6">
        <v>698090.80999999994</v>
      </c>
      <c r="J311" s="6">
        <v>864</v>
      </c>
      <c r="K311" s="6">
        <v>12527.52</v>
      </c>
      <c r="L311" s="23">
        <f t="shared" si="123"/>
        <v>0.6866898212540038</v>
      </c>
      <c r="M311" s="23">
        <f t="shared" si="124"/>
        <v>1.7945401687783284</v>
      </c>
      <c r="O311" s="23">
        <f t="shared" si="111"/>
        <v>0</v>
      </c>
      <c r="P311" s="23">
        <f t="shared" si="112"/>
        <v>0</v>
      </c>
    </row>
    <row r="312" spans="1:16" ht="24" customHeight="1" x14ac:dyDescent="0.25">
      <c r="A312" s="18" t="s">
        <v>29</v>
      </c>
      <c r="B312" s="19" t="s">
        <v>30</v>
      </c>
      <c r="C312" s="27">
        <f t="shared" ref="C312:D312" si="130">C56+C93+C130+C167+C204+C240+C276</f>
        <v>226803</v>
      </c>
      <c r="D312" s="27">
        <f t="shared" si="130"/>
        <v>2135026.04</v>
      </c>
      <c r="E312" s="37">
        <f t="shared" si="121"/>
        <v>0.46295683919524877</v>
      </c>
      <c r="F312" s="37">
        <f t="shared" si="122"/>
        <v>6.3847015186756213</v>
      </c>
      <c r="H312" s="6">
        <v>226803</v>
      </c>
      <c r="I312" s="6">
        <v>2135026.04</v>
      </c>
      <c r="J312" s="6">
        <v>1050</v>
      </c>
      <c r="K312" s="6">
        <v>136315.03999999998</v>
      </c>
      <c r="L312" s="23">
        <f t="shared" si="123"/>
        <v>0.46295683919524877</v>
      </c>
      <c r="M312" s="23">
        <f t="shared" si="124"/>
        <v>6.3847015186756213</v>
      </c>
      <c r="O312" s="23">
        <f t="shared" si="111"/>
        <v>0</v>
      </c>
      <c r="P312" s="23">
        <f t="shared" si="112"/>
        <v>0</v>
      </c>
    </row>
    <row r="313" spans="1:16" ht="24" customHeight="1" x14ac:dyDescent="0.25">
      <c r="A313" s="9" t="s">
        <v>31</v>
      </c>
      <c r="B313" s="12" t="s">
        <v>32</v>
      </c>
      <c r="C313" s="15">
        <f t="shared" ref="C313:D313" si="131">C57+C94+C131+C168+C205+C241+C277</f>
        <v>94805</v>
      </c>
      <c r="D313" s="15">
        <f t="shared" si="131"/>
        <v>1461669.42</v>
      </c>
      <c r="E313" s="37">
        <f t="shared" si="121"/>
        <v>0.54954907441590628</v>
      </c>
      <c r="F313" s="37">
        <f t="shared" si="122"/>
        <v>35.770398228307911</v>
      </c>
      <c r="H313" s="6">
        <v>94805</v>
      </c>
      <c r="I313" s="6">
        <v>1461669.42</v>
      </c>
      <c r="J313" s="6">
        <v>521</v>
      </c>
      <c r="K313" s="6">
        <v>522844.97231539851</v>
      </c>
      <c r="L313" s="23">
        <f t="shared" si="123"/>
        <v>0.54954907441590628</v>
      </c>
      <c r="M313" s="23">
        <f t="shared" si="124"/>
        <v>35.770398228307911</v>
      </c>
      <c r="O313" s="23">
        <f t="shared" si="111"/>
        <v>0</v>
      </c>
      <c r="P313" s="23">
        <f t="shared" si="112"/>
        <v>0</v>
      </c>
    </row>
    <row r="314" spans="1:16" ht="24" customHeight="1" x14ac:dyDescent="0.25">
      <c r="A314" s="9" t="s">
        <v>33</v>
      </c>
      <c r="B314" s="12" t="s">
        <v>34</v>
      </c>
      <c r="C314" s="15">
        <f t="shared" ref="C314:D314" si="132">C58+C95+C132+C169+C206+C242+C278</f>
        <v>219009</v>
      </c>
      <c r="D314" s="15">
        <f t="shared" si="132"/>
        <v>465059.67</v>
      </c>
      <c r="E314" s="37">
        <f t="shared" si="121"/>
        <v>4.1454917377824652</v>
      </c>
      <c r="F314" s="37">
        <f t="shared" si="122"/>
        <v>3.7028173180443704</v>
      </c>
      <c r="H314" s="6">
        <v>219009</v>
      </c>
      <c r="I314" s="6">
        <v>465059.67000000004</v>
      </c>
      <c r="J314" s="6">
        <v>9079</v>
      </c>
      <c r="K314" s="6">
        <v>17220.310000000001</v>
      </c>
      <c r="L314" s="23">
        <f t="shared" si="123"/>
        <v>4.1454917377824652</v>
      </c>
      <c r="M314" s="23">
        <f t="shared" si="124"/>
        <v>3.7028173180443704</v>
      </c>
      <c r="O314" s="23">
        <f t="shared" si="111"/>
        <v>0</v>
      </c>
      <c r="P314" s="23">
        <f t="shared" si="112"/>
        <v>0</v>
      </c>
    </row>
    <row r="315" spans="1:16" ht="24" customHeight="1" x14ac:dyDescent="0.25">
      <c r="A315" s="9" t="s">
        <v>35</v>
      </c>
      <c r="B315" s="12" t="s">
        <v>36</v>
      </c>
      <c r="C315" s="15">
        <f t="shared" ref="C315:D315" si="133">C59+C96+C133+C170+C207+C243+C279</f>
        <v>416700</v>
      </c>
      <c r="D315" s="15">
        <f t="shared" si="133"/>
        <v>5218290.7700000005</v>
      </c>
      <c r="E315" s="37">
        <f t="shared" si="121"/>
        <v>18.290616750659947</v>
      </c>
      <c r="F315" s="37">
        <f t="shared" si="122"/>
        <v>5.8064985903420618</v>
      </c>
      <c r="H315" s="6">
        <v>416700</v>
      </c>
      <c r="I315" s="6">
        <v>5218290.7700000005</v>
      </c>
      <c r="J315" s="6">
        <v>76217</v>
      </c>
      <c r="K315" s="6">
        <v>302999.98</v>
      </c>
      <c r="L315" s="23">
        <f t="shared" si="123"/>
        <v>18.290616750659947</v>
      </c>
      <c r="M315" s="23">
        <f t="shared" si="124"/>
        <v>5.8064985903420618</v>
      </c>
      <c r="O315" s="23">
        <f t="shared" si="111"/>
        <v>0</v>
      </c>
      <c r="P315" s="23">
        <f t="shared" si="112"/>
        <v>0</v>
      </c>
    </row>
    <row r="316" spans="1:16" ht="24" customHeight="1" x14ac:dyDescent="0.25">
      <c r="A316" s="9" t="s">
        <v>37</v>
      </c>
      <c r="B316" s="12" t="s">
        <v>38</v>
      </c>
      <c r="C316" s="15">
        <f t="shared" ref="C316:D316" si="134">C60+C97+C134+C171+C208+C244+C280</f>
        <v>105387</v>
      </c>
      <c r="D316" s="15">
        <f t="shared" si="134"/>
        <v>180043.34000000003</v>
      </c>
      <c r="E316" s="37">
        <f t="shared" si="121"/>
        <v>1.16807575886969</v>
      </c>
      <c r="F316" s="37">
        <f t="shared" si="122"/>
        <v>1.1030177511703569</v>
      </c>
      <c r="H316" s="6">
        <v>105387</v>
      </c>
      <c r="I316" s="6">
        <v>180043.34000000003</v>
      </c>
      <c r="J316" s="6">
        <v>1231</v>
      </c>
      <c r="K316" s="6">
        <v>1985.9099999999999</v>
      </c>
      <c r="L316" s="23">
        <f t="shared" si="123"/>
        <v>1.16807575886969</v>
      </c>
      <c r="M316" s="23">
        <f t="shared" si="124"/>
        <v>1.1030177511703569</v>
      </c>
      <c r="O316" s="23">
        <f t="shared" si="111"/>
        <v>0</v>
      </c>
      <c r="P316" s="23">
        <f t="shared" si="112"/>
        <v>0</v>
      </c>
    </row>
    <row r="317" spans="1:16" ht="24" customHeight="1" x14ac:dyDescent="0.25">
      <c r="A317" s="9" t="s">
        <v>39</v>
      </c>
      <c r="B317" s="12" t="s">
        <v>40</v>
      </c>
      <c r="C317" s="15">
        <f t="shared" ref="C317:D317" si="135">C61+C98+C135+C172+C209+C245+C281</f>
        <v>119531</v>
      </c>
      <c r="D317" s="15">
        <f t="shared" si="135"/>
        <v>527909.64000000013</v>
      </c>
      <c r="E317" s="37">
        <f t="shared" si="121"/>
        <v>2.9281106993164954E-2</v>
      </c>
      <c r="F317" s="37">
        <f t="shared" si="122"/>
        <v>0.60631967243485052</v>
      </c>
      <c r="H317" s="6">
        <v>119531</v>
      </c>
      <c r="I317" s="6">
        <v>527909.64000000013</v>
      </c>
      <c r="J317" s="6">
        <v>35</v>
      </c>
      <c r="K317" s="6">
        <v>3200.8199999999997</v>
      </c>
      <c r="L317" s="23">
        <f t="shared" si="123"/>
        <v>2.9281106993164954E-2</v>
      </c>
      <c r="M317" s="23">
        <f t="shared" si="124"/>
        <v>0.60631967243485052</v>
      </c>
      <c r="O317" s="23">
        <f t="shared" si="111"/>
        <v>0</v>
      </c>
      <c r="P317" s="23">
        <f t="shared" si="112"/>
        <v>0</v>
      </c>
    </row>
    <row r="318" spans="1:16" ht="24" customHeight="1" x14ac:dyDescent="0.25">
      <c r="A318" s="9" t="s">
        <v>41</v>
      </c>
      <c r="B318" s="12" t="s">
        <v>42</v>
      </c>
      <c r="C318" s="15">
        <f>C62+C99+C136+C173+C210+C246+C282</f>
        <v>719270</v>
      </c>
      <c r="D318" s="15">
        <f>D62+D99+D136+D173+D210+D246+D282</f>
        <v>1036558.74</v>
      </c>
      <c r="E318" s="37">
        <f t="shared" si="121"/>
        <v>31.901650284316041</v>
      </c>
      <c r="F318" s="37">
        <f t="shared" si="122"/>
        <v>10.493569327291571</v>
      </c>
      <c r="H318" s="6">
        <v>719270</v>
      </c>
      <c r="I318" s="6">
        <v>1036558.7400000001</v>
      </c>
      <c r="J318" s="6">
        <v>229459</v>
      </c>
      <c r="K318" s="6">
        <v>108772.01</v>
      </c>
      <c r="L318" s="23">
        <f t="shared" si="123"/>
        <v>31.901650284316041</v>
      </c>
      <c r="M318" s="23">
        <f t="shared" si="124"/>
        <v>10.493569327291571</v>
      </c>
      <c r="O318" s="23">
        <f t="shared" si="111"/>
        <v>0</v>
      </c>
      <c r="P318" s="23">
        <f t="shared" si="112"/>
        <v>0</v>
      </c>
    </row>
    <row r="319" spans="1:16" ht="24" customHeight="1" x14ac:dyDescent="0.25">
      <c r="A319" s="9">
        <v>2</v>
      </c>
      <c r="B319" s="12" t="s">
        <v>43</v>
      </c>
      <c r="C319" s="15">
        <f>C318+C317+C316+C315+C314+C313+C307+C303</f>
        <v>9860123</v>
      </c>
      <c r="D319" s="15">
        <f>D318+D317+D316+D315+D314+D313+D307+D303</f>
        <v>43018340.759310998</v>
      </c>
      <c r="E319" s="37">
        <f t="shared" si="121"/>
        <v>21.169766340643012</v>
      </c>
      <c r="F319" s="37">
        <f t="shared" si="122"/>
        <v>22.135485955536517</v>
      </c>
      <c r="H319" s="6">
        <v>9860123</v>
      </c>
      <c r="I319" s="6">
        <v>43018340.759311013</v>
      </c>
      <c r="J319" s="6">
        <v>2087365</v>
      </c>
      <c r="K319" s="6">
        <v>9522318.7770821303</v>
      </c>
      <c r="L319" s="23">
        <f t="shared" si="123"/>
        <v>21.169766340643012</v>
      </c>
      <c r="M319" s="23">
        <f t="shared" si="124"/>
        <v>22.135485955536517</v>
      </c>
      <c r="O319" s="23">
        <f t="shared" si="111"/>
        <v>0</v>
      </c>
      <c r="P319" s="23">
        <f t="shared" si="112"/>
        <v>0</v>
      </c>
    </row>
    <row r="320" spans="1:16" ht="24" customHeight="1" x14ac:dyDescent="0.25">
      <c r="A320" s="9">
        <v>3</v>
      </c>
      <c r="B320" s="21" t="s">
        <v>44</v>
      </c>
      <c r="C320" s="15">
        <f>C64+C101+C138+C175+C212+C248+C284</f>
        <v>1586147</v>
      </c>
      <c r="D320" s="15">
        <f>D64+D101+D138+D175+D212+D248+D284</f>
        <v>5497563.2499999991</v>
      </c>
      <c r="E320" s="37">
        <f t="shared" si="121"/>
        <v>86.849579515643882</v>
      </c>
      <c r="F320" s="37">
        <f t="shared" si="122"/>
        <v>20.157522516907836</v>
      </c>
      <c r="H320" s="6">
        <v>1586147</v>
      </c>
      <c r="I320" s="6">
        <v>5497563.2499999991</v>
      </c>
      <c r="J320" s="6">
        <v>1377562</v>
      </c>
      <c r="K320" s="6">
        <v>1108172.55</v>
      </c>
      <c r="L320" s="23">
        <f t="shared" si="123"/>
        <v>86.849579515643882</v>
      </c>
      <c r="M320" s="23">
        <f t="shared" si="124"/>
        <v>20.157522516907836</v>
      </c>
      <c r="O320" s="23">
        <f t="shared" si="111"/>
        <v>0</v>
      </c>
      <c r="P320" s="23">
        <f t="shared" si="112"/>
        <v>0</v>
      </c>
    </row>
    <row r="321" spans="1:16" ht="24" customHeight="1" x14ac:dyDescent="0.25">
      <c r="A321" s="9">
        <v>4</v>
      </c>
      <c r="B321" s="24" t="s">
        <v>45</v>
      </c>
      <c r="C321" s="15"/>
      <c r="D321" s="15"/>
      <c r="E321" s="37" t="e">
        <f t="shared" si="121"/>
        <v>#DIV/0!</v>
      </c>
      <c r="F321" s="37" t="e">
        <f t="shared" si="122"/>
        <v>#DIV/0!</v>
      </c>
      <c r="J321" s="6">
        <v>0</v>
      </c>
      <c r="K321" s="6">
        <v>0</v>
      </c>
      <c r="L321" s="23" t="e">
        <f t="shared" si="123"/>
        <v>#DIV/0!</v>
      </c>
      <c r="M321" s="23" t="e">
        <f t="shared" si="124"/>
        <v>#DIV/0!</v>
      </c>
      <c r="O321" s="23">
        <f t="shared" si="111"/>
        <v>0</v>
      </c>
      <c r="P321" s="23">
        <f t="shared" si="112"/>
        <v>0</v>
      </c>
    </row>
    <row r="322" spans="1:16" ht="24" customHeight="1" x14ac:dyDescent="0.25">
      <c r="A322" s="9" t="s">
        <v>46</v>
      </c>
      <c r="B322" s="25" t="s">
        <v>47</v>
      </c>
      <c r="C322" s="15">
        <f t="shared" ref="C322:D322" si="136">C66+C103+C140+C177+C214+C250+C286</f>
        <v>45052</v>
      </c>
      <c r="D322" s="15">
        <f t="shared" si="136"/>
        <v>124443.01000000001</v>
      </c>
      <c r="E322" s="37">
        <f t="shared" si="121"/>
        <v>0.49276391725117646</v>
      </c>
      <c r="F322" s="37">
        <f t="shared" si="122"/>
        <v>651.32612912529191</v>
      </c>
      <c r="H322" s="6">
        <v>45052</v>
      </c>
      <c r="I322" s="6">
        <v>124443.01000000001</v>
      </c>
      <c r="J322" s="6">
        <v>222</v>
      </c>
      <c r="K322" s="6">
        <v>810529.84</v>
      </c>
      <c r="L322" s="23">
        <f t="shared" si="123"/>
        <v>0.49276391725117646</v>
      </c>
      <c r="M322" s="23">
        <f t="shared" si="124"/>
        <v>651.32612912529191</v>
      </c>
      <c r="O322" s="23">
        <f t="shared" si="111"/>
        <v>0</v>
      </c>
      <c r="P322" s="23">
        <f t="shared" si="112"/>
        <v>0</v>
      </c>
    </row>
    <row r="323" spans="1:16" ht="24" customHeight="1" x14ac:dyDescent="0.25">
      <c r="A323" s="9" t="s">
        <v>48</v>
      </c>
      <c r="B323" s="25" t="s">
        <v>34</v>
      </c>
      <c r="C323" s="15">
        <f t="shared" ref="C323:D323" si="137">C67+C104+C141+C178+C215+C251+C287</f>
        <v>18332</v>
      </c>
      <c r="D323" s="15">
        <f t="shared" si="137"/>
        <v>231201.26</v>
      </c>
      <c r="E323" s="37">
        <f t="shared" si="121"/>
        <v>6.5186559022474357</v>
      </c>
      <c r="F323" s="37">
        <f t="shared" si="122"/>
        <v>3.9656001442206663</v>
      </c>
      <c r="H323" s="6">
        <v>18332</v>
      </c>
      <c r="I323" s="6">
        <v>231201.26</v>
      </c>
      <c r="J323" s="6">
        <v>1195</v>
      </c>
      <c r="K323" s="6">
        <v>9168.5174999999981</v>
      </c>
      <c r="L323" s="23">
        <f t="shared" si="123"/>
        <v>6.5186559022474357</v>
      </c>
      <c r="M323" s="23">
        <f t="shared" si="124"/>
        <v>3.9656001442206663</v>
      </c>
      <c r="O323" s="23">
        <f t="shared" si="111"/>
        <v>0</v>
      </c>
      <c r="P323" s="23">
        <f t="shared" si="112"/>
        <v>0</v>
      </c>
    </row>
    <row r="324" spans="1:16" ht="24" customHeight="1" x14ac:dyDescent="0.25">
      <c r="A324" s="9" t="s">
        <v>49</v>
      </c>
      <c r="B324" s="25" t="s">
        <v>36</v>
      </c>
      <c r="C324" s="15">
        <f t="shared" ref="C324:D324" si="138">C68+C105+C142+C179+C216+C252+C288</f>
        <v>440815</v>
      </c>
      <c r="D324" s="15">
        <f t="shared" si="138"/>
        <v>14177752.450000003</v>
      </c>
      <c r="E324" s="37">
        <f t="shared" si="121"/>
        <v>14.30554767873144</v>
      </c>
      <c r="F324" s="37">
        <f t="shared" si="122"/>
        <v>7.9338990715696944</v>
      </c>
      <c r="H324" s="6">
        <v>440815</v>
      </c>
      <c r="I324" s="6">
        <v>14177752.450000003</v>
      </c>
      <c r="J324" s="6">
        <v>63061</v>
      </c>
      <c r="K324" s="6">
        <v>1124848.5699999998</v>
      </c>
      <c r="L324" s="23">
        <f t="shared" si="123"/>
        <v>14.30554767873144</v>
      </c>
      <c r="M324" s="23">
        <f t="shared" si="124"/>
        <v>7.9338990715696944</v>
      </c>
      <c r="O324" s="23">
        <f t="shared" si="111"/>
        <v>0</v>
      </c>
      <c r="P324" s="23">
        <f t="shared" si="112"/>
        <v>0</v>
      </c>
    </row>
    <row r="325" spans="1:16" ht="24" customHeight="1" x14ac:dyDescent="0.25">
      <c r="A325" s="9" t="s">
        <v>50</v>
      </c>
      <c r="B325" s="25" t="s">
        <v>51</v>
      </c>
      <c r="C325" s="15">
        <f t="shared" ref="C325:D325" si="139">C69+C106+C143+C180+C217+C253+C289</f>
        <v>3938033</v>
      </c>
      <c r="D325" s="15">
        <f t="shared" si="139"/>
        <v>7555019.3199999994</v>
      </c>
      <c r="E325" s="37">
        <f t="shared" si="121"/>
        <v>3.5031448441391935</v>
      </c>
      <c r="F325" s="37">
        <f t="shared" si="122"/>
        <v>20.788900907800727</v>
      </c>
      <c r="H325" s="6">
        <v>3938033</v>
      </c>
      <c r="I325" s="6">
        <v>7555019.3199999994</v>
      </c>
      <c r="J325" s="6">
        <v>137955</v>
      </c>
      <c r="K325" s="6">
        <v>1570605.48</v>
      </c>
      <c r="L325" s="23">
        <f t="shared" si="123"/>
        <v>3.5031448441391935</v>
      </c>
      <c r="M325" s="23">
        <f t="shared" si="124"/>
        <v>20.788900907800727</v>
      </c>
      <c r="O325" s="23">
        <f t="shared" si="111"/>
        <v>0</v>
      </c>
      <c r="P325" s="23">
        <f t="shared" si="112"/>
        <v>0</v>
      </c>
    </row>
    <row r="326" spans="1:16" ht="24" customHeight="1" x14ac:dyDescent="0.25">
      <c r="A326" s="9" t="s">
        <v>52</v>
      </c>
      <c r="B326" s="25" t="s">
        <v>42</v>
      </c>
      <c r="C326" s="15">
        <f t="shared" ref="C326:D326" si="140">C70+C107+C144+C181+C218+C254+C290</f>
        <v>14153215</v>
      </c>
      <c r="D326" s="15">
        <f t="shared" si="140"/>
        <v>112250306.59000002</v>
      </c>
      <c r="E326" s="37">
        <f t="shared" si="121"/>
        <v>23.870378567696456</v>
      </c>
      <c r="F326" s="37">
        <f t="shared" si="122"/>
        <v>33.460419159293586</v>
      </c>
      <c r="H326" s="6">
        <v>14153215</v>
      </c>
      <c r="I326" s="6">
        <v>112250306.59000002</v>
      </c>
      <c r="J326" s="6">
        <v>3378426</v>
      </c>
      <c r="K326" s="6">
        <v>37559423.092606157</v>
      </c>
      <c r="L326" s="23">
        <f t="shared" si="123"/>
        <v>23.870378567696456</v>
      </c>
      <c r="M326" s="23">
        <f t="shared" si="124"/>
        <v>33.460419159293586</v>
      </c>
      <c r="O326" s="23">
        <f t="shared" si="111"/>
        <v>0</v>
      </c>
      <c r="P326" s="23">
        <f t="shared" si="112"/>
        <v>0</v>
      </c>
    </row>
    <row r="327" spans="1:16" ht="24" customHeight="1" x14ac:dyDescent="0.25">
      <c r="A327" s="9">
        <v>5</v>
      </c>
      <c r="B327" s="25" t="s">
        <v>53</v>
      </c>
      <c r="C327" s="15">
        <f>C326+C325+C324+C323+C322</f>
        <v>18595447</v>
      </c>
      <c r="D327" s="15">
        <f>D326+D325+D324+D323+D322</f>
        <v>134338722.63000003</v>
      </c>
      <c r="E327" s="37">
        <f t="shared" si="121"/>
        <v>19.256643844054945</v>
      </c>
      <c r="F327" s="37">
        <f t="shared" si="122"/>
        <v>30.575380423435362</v>
      </c>
      <c r="H327" s="6">
        <v>18595447</v>
      </c>
      <c r="I327" s="6">
        <v>134338722.63000003</v>
      </c>
      <c r="J327" s="6">
        <v>3580859</v>
      </c>
      <c r="K327" s="6">
        <v>41074575.500106156</v>
      </c>
      <c r="L327" s="23">
        <f t="shared" si="123"/>
        <v>19.256643844054945</v>
      </c>
      <c r="M327" s="23">
        <f t="shared" si="124"/>
        <v>30.575380423435362</v>
      </c>
      <c r="O327" s="23">
        <f t="shared" si="111"/>
        <v>0</v>
      </c>
      <c r="P327" s="23">
        <f t="shared" si="112"/>
        <v>0</v>
      </c>
    </row>
    <row r="328" spans="1:16" ht="24" customHeight="1" x14ac:dyDescent="0.25">
      <c r="A328" s="9"/>
      <c r="B328" s="25" t="s">
        <v>54</v>
      </c>
      <c r="C328" s="15">
        <f>C327+C319</f>
        <v>28455570</v>
      </c>
      <c r="D328" s="15">
        <f>D327+D319</f>
        <v>177357063.38931102</v>
      </c>
      <c r="E328" s="37">
        <f t="shared" si="121"/>
        <v>19.919558806940081</v>
      </c>
      <c r="F328" s="37">
        <f t="shared" si="122"/>
        <v>28.528265697613968</v>
      </c>
      <c r="G328" s="6"/>
      <c r="H328" s="6">
        <v>28455570</v>
      </c>
      <c r="I328" s="6">
        <v>177357063.38931105</v>
      </c>
      <c r="J328" s="6">
        <v>5668224</v>
      </c>
      <c r="K328" s="6">
        <v>50596894.277188286</v>
      </c>
      <c r="L328" s="23">
        <f t="shared" si="123"/>
        <v>19.919558806940081</v>
      </c>
      <c r="M328" s="23">
        <f t="shared" si="124"/>
        <v>28.528265697613968</v>
      </c>
      <c r="O328" s="23">
        <f t="shared" si="111"/>
        <v>0</v>
      </c>
      <c r="P328" s="23">
        <f t="shared" si="112"/>
        <v>0</v>
      </c>
    </row>
    <row r="329" spans="1:16" ht="24" customHeight="1" x14ac:dyDescent="0.25">
      <c r="O329" s="23">
        <f t="shared" si="111"/>
        <v>0</v>
      </c>
      <c r="P329" s="23">
        <f t="shared" si="112"/>
        <v>0</v>
      </c>
    </row>
    <row r="330" spans="1:16" ht="24" customHeight="1" x14ac:dyDescent="0.25">
      <c r="A330" s="1" t="s">
        <v>0</v>
      </c>
      <c r="B330" s="2"/>
      <c r="C330" s="1"/>
      <c r="D330" s="1"/>
      <c r="E330" s="1"/>
      <c r="F330" s="3" t="str">
        <f>$F$1</f>
        <v>LBS- MIS-III</v>
      </c>
      <c r="O330" s="23">
        <f t="shared" si="111"/>
        <v>0</v>
      </c>
      <c r="P330" s="23">
        <f t="shared" si="112"/>
        <v>0</v>
      </c>
    </row>
    <row r="331" spans="1:16" ht="24" customHeight="1" x14ac:dyDescent="0.25">
      <c r="O331" s="23">
        <f t="shared" si="111"/>
        <v>0</v>
      </c>
      <c r="P331" s="23">
        <f t="shared" si="112"/>
        <v>0</v>
      </c>
    </row>
    <row r="332" spans="1:16" ht="24" customHeight="1" x14ac:dyDescent="0.25">
      <c r="A332" s="49" t="str">
        <f>$A$3</f>
        <v>Statement Showing Achievements vis-à-vis Targets for the Quarter Ended 30.06.2021</v>
      </c>
      <c r="B332" s="50"/>
      <c r="C332" s="50"/>
      <c r="D332" s="50"/>
      <c r="E332" s="50"/>
      <c r="F332" s="50"/>
      <c r="O332" s="23">
        <f t="shared" si="111"/>
        <v>0</v>
      </c>
      <c r="P332" s="23">
        <f t="shared" si="112"/>
        <v>0</v>
      </c>
    </row>
    <row r="333" spans="1:16" ht="24" customHeight="1" x14ac:dyDescent="0.25">
      <c r="O333" s="23">
        <f t="shared" si="111"/>
        <v>0</v>
      </c>
      <c r="P333" s="23">
        <f t="shared" si="112"/>
        <v>0</v>
      </c>
    </row>
    <row r="334" spans="1:16" ht="24" customHeight="1" x14ac:dyDescent="0.25">
      <c r="A334" s="7" t="s">
        <v>2</v>
      </c>
      <c r="B334" s="7"/>
      <c r="C334" s="7"/>
      <c r="F334" s="8" t="s">
        <v>3</v>
      </c>
      <c r="O334" s="23">
        <f t="shared" si="111"/>
        <v>0</v>
      </c>
      <c r="P334" s="23">
        <f t="shared" si="112"/>
        <v>0</v>
      </c>
    </row>
    <row r="335" spans="1:16" ht="24" customHeight="1" x14ac:dyDescent="0.25">
      <c r="O335" s="23">
        <f t="shared" si="111"/>
        <v>0</v>
      </c>
      <c r="P335" s="23">
        <f t="shared" si="112"/>
        <v>0</v>
      </c>
    </row>
    <row r="336" spans="1:16" ht="24" customHeight="1" x14ac:dyDescent="0.25">
      <c r="A336" s="53" t="s">
        <v>69</v>
      </c>
      <c r="B336" s="53"/>
      <c r="C336" s="53"/>
      <c r="D336" s="53"/>
      <c r="E336" s="53"/>
      <c r="F336" s="53"/>
      <c r="O336" s="23">
        <f t="shared" si="111"/>
        <v>0</v>
      </c>
      <c r="P336" s="23">
        <f t="shared" si="112"/>
        <v>0</v>
      </c>
    </row>
    <row r="337" spans="1:16" ht="24" customHeight="1" x14ac:dyDescent="0.25">
      <c r="A337" s="44" t="s">
        <v>4</v>
      </c>
      <c r="B337" s="44" t="s">
        <v>5</v>
      </c>
      <c r="C337" s="57" t="s">
        <v>61</v>
      </c>
      <c r="D337" s="57"/>
      <c r="E337" s="55" t="str">
        <f>$E$7</f>
        <v>% Achmnt up to 30.06.2021</v>
      </c>
      <c r="F337" s="56"/>
      <c r="O337" s="23" t="e">
        <f t="shared" si="111"/>
        <v>#VALUE!</v>
      </c>
      <c r="P337" s="23">
        <f t="shared" si="112"/>
        <v>0</v>
      </c>
    </row>
    <row r="338" spans="1:16" ht="24" customHeight="1" x14ac:dyDescent="0.25">
      <c r="A338" s="45"/>
      <c r="B338" s="45"/>
      <c r="C338" s="11" t="s">
        <v>8</v>
      </c>
      <c r="D338" s="11" t="s">
        <v>9</v>
      </c>
      <c r="E338" s="9" t="s">
        <v>8</v>
      </c>
      <c r="F338" s="9" t="s">
        <v>9</v>
      </c>
      <c r="O338" s="23" t="e">
        <f t="shared" si="111"/>
        <v>#VALUE!</v>
      </c>
      <c r="P338" s="23" t="e">
        <f t="shared" si="112"/>
        <v>#VALUE!</v>
      </c>
    </row>
    <row r="339" spans="1:16" ht="24" customHeight="1" x14ac:dyDescent="0.25">
      <c r="A339" s="9">
        <v>1</v>
      </c>
      <c r="B339" s="12" t="s">
        <v>10</v>
      </c>
      <c r="C339" s="42"/>
      <c r="D339" s="42"/>
      <c r="E339" s="14"/>
      <c r="F339" s="14"/>
      <c r="O339" s="23">
        <f t="shared" si="111"/>
        <v>0</v>
      </c>
      <c r="P339" s="23">
        <f t="shared" si="112"/>
        <v>0</v>
      </c>
    </row>
    <row r="340" spans="1:16" ht="24" customHeight="1" x14ac:dyDescent="0.25">
      <c r="A340" s="9" t="s">
        <v>11</v>
      </c>
      <c r="B340" s="12" t="s">
        <v>12</v>
      </c>
      <c r="C340" s="15">
        <f>C341+C342+C343</f>
        <v>3023978</v>
      </c>
      <c r="D340" s="15">
        <f>D341+D342+D343</f>
        <v>2438027.575900489</v>
      </c>
      <c r="E340" s="37">
        <f>L340</f>
        <v>53.528795513723971</v>
      </c>
      <c r="F340" s="37">
        <f>M340</f>
        <v>44.667355724956295</v>
      </c>
      <c r="H340" s="6">
        <v>3023978</v>
      </c>
      <c r="I340" s="6">
        <v>2438027.575900489</v>
      </c>
      <c r="J340" s="6">
        <v>1618699</v>
      </c>
      <c r="K340" s="6">
        <v>1089002.4500000002</v>
      </c>
      <c r="L340" s="23">
        <f t="shared" ref="L340" si="141">J340/H340*100</f>
        <v>53.528795513723971</v>
      </c>
      <c r="M340" s="23">
        <f t="shared" ref="M340" si="142">K340/I340*100</f>
        <v>44.667355724956295</v>
      </c>
      <c r="O340" s="23">
        <f t="shared" ref="O340:O365" si="143">H340-C340</f>
        <v>0</v>
      </c>
      <c r="P340" s="23">
        <f t="shared" ref="P340:P365" si="144">I340-D340</f>
        <v>0</v>
      </c>
    </row>
    <row r="341" spans="1:16" ht="24" customHeight="1" x14ac:dyDescent="0.25">
      <c r="A341" s="18" t="s">
        <v>13</v>
      </c>
      <c r="B341" s="19" t="s">
        <v>14</v>
      </c>
      <c r="C341" s="20">
        <v>2948563</v>
      </c>
      <c r="D341" s="20">
        <v>2337305.8072971376</v>
      </c>
      <c r="E341" s="37">
        <f t="shared" ref="E341:E365" si="145">L341</f>
        <v>54.662525440358579</v>
      </c>
      <c r="F341" s="37">
        <f t="shared" ref="F341:F365" si="146">M341</f>
        <v>46.204486234894688</v>
      </c>
      <c r="H341" s="6">
        <v>2948563</v>
      </c>
      <c r="I341" s="6">
        <v>2337305.8072971376</v>
      </c>
      <c r="J341" s="6">
        <v>1611759</v>
      </c>
      <c r="K341" s="6">
        <v>1079940.1400000001</v>
      </c>
      <c r="L341" s="23">
        <f t="shared" ref="L341:L358" si="147">J341/H341*100</f>
        <v>54.662525440358579</v>
      </c>
      <c r="M341" s="23">
        <f t="shared" ref="M341:M358" si="148">K341/I341*100</f>
        <v>46.204486234894688</v>
      </c>
      <c r="O341" s="23">
        <f t="shared" si="143"/>
        <v>0</v>
      </c>
      <c r="P341" s="23">
        <f t="shared" si="144"/>
        <v>0</v>
      </c>
    </row>
    <row r="342" spans="1:16" ht="24" customHeight="1" x14ac:dyDescent="0.25">
      <c r="A342" s="18" t="s">
        <v>15</v>
      </c>
      <c r="B342" s="19" t="s">
        <v>16</v>
      </c>
      <c r="C342" s="20">
        <v>48049</v>
      </c>
      <c r="D342" s="20">
        <v>63422.885200078126</v>
      </c>
      <c r="E342" s="37">
        <f t="shared" si="145"/>
        <v>1.1113654810714062</v>
      </c>
      <c r="F342" s="37">
        <f t="shared" si="146"/>
        <v>4.1606432625628162</v>
      </c>
      <c r="H342" s="6">
        <v>48049</v>
      </c>
      <c r="I342" s="6">
        <v>63422.885200078126</v>
      </c>
      <c r="J342" s="6">
        <v>534</v>
      </c>
      <c r="K342" s="6">
        <v>2638.8</v>
      </c>
      <c r="L342" s="23">
        <f t="shared" si="147"/>
        <v>1.1113654810714062</v>
      </c>
      <c r="M342" s="23">
        <f t="shared" si="148"/>
        <v>4.1606432625628162</v>
      </c>
      <c r="O342" s="23">
        <f t="shared" si="143"/>
        <v>0</v>
      </c>
      <c r="P342" s="23">
        <f t="shared" si="144"/>
        <v>0</v>
      </c>
    </row>
    <row r="343" spans="1:16" ht="24" customHeight="1" x14ac:dyDescent="0.25">
      <c r="A343" s="18" t="s">
        <v>17</v>
      </c>
      <c r="B343" s="19" t="s">
        <v>18</v>
      </c>
      <c r="C343" s="20">
        <v>27366</v>
      </c>
      <c r="D343" s="20">
        <v>37298.883403273445</v>
      </c>
      <c r="E343" s="37">
        <f t="shared" si="145"/>
        <v>23.408609223123584</v>
      </c>
      <c r="F343" s="37">
        <f t="shared" si="146"/>
        <v>17.221721976364197</v>
      </c>
      <c r="H343" s="6">
        <v>27366</v>
      </c>
      <c r="I343" s="6">
        <v>37298.883403273445</v>
      </c>
      <c r="J343" s="6">
        <v>6406</v>
      </c>
      <c r="K343" s="6">
        <v>6423.51</v>
      </c>
      <c r="L343" s="23">
        <f t="shared" si="147"/>
        <v>23.408609223123584</v>
      </c>
      <c r="M343" s="23">
        <f t="shared" si="148"/>
        <v>17.221721976364197</v>
      </c>
      <c r="O343" s="23">
        <f t="shared" si="143"/>
        <v>0</v>
      </c>
      <c r="P343" s="23">
        <f t="shared" si="144"/>
        <v>0</v>
      </c>
    </row>
    <row r="344" spans="1:16" ht="24" customHeight="1" x14ac:dyDescent="0.25">
      <c r="A344" s="18" t="s">
        <v>19</v>
      </c>
      <c r="B344" s="21" t="s">
        <v>20</v>
      </c>
      <c r="C344" s="15">
        <f>C345+C346+C347+C348+C349</f>
        <v>167657</v>
      </c>
      <c r="D344" s="15">
        <f>D345+D346+D347+D348+D349</f>
        <v>238956.24</v>
      </c>
      <c r="E344" s="37">
        <f t="shared" si="145"/>
        <v>1.2275061584067473</v>
      </c>
      <c r="F344" s="37">
        <f t="shared" si="146"/>
        <v>3.8379997944393498</v>
      </c>
      <c r="H344" s="6">
        <v>167657</v>
      </c>
      <c r="I344" s="6">
        <v>238956.24</v>
      </c>
      <c r="J344" s="6">
        <v>2058</v>
      </c>
      <c r="K344" s="6">
        <v>9171.14</v>
      </c>
      <c r="L344" s="23">
        <f t="shared" si="147"/>
        <v>1.2275061584067473</v>
      </c>
      <c r="M344" s="23">
        <f t="shared" si="148"/>
        <v>3.8379997944393498</v>
      </c>
      <c r="O344" s="23">
        <f t="shared" si="143"/>
        <v>0</v>
      </c>
      <c r="P344" s="23">
        <f t="shared" si="144"/>
        <v>0</v>
      </c>
    </row>
    <row r="345" spans="1:16" ht="24" customHeight="1" x14ac:dyDescent="0.25">
      <c r="A345" s="18" t="s">
        <v>21</v>
      </c>
      <c r="B345" s="19" t="s">
        <v>22</v>
      </c>
      <c r="C345" s="20">
        <v>55038</v>
      </c>
      <c r="D345" s="20">
        <v>31764.16</v>
      </c>
      <c r="E345" s="37">
        <f t="shared" si="145"/>
        <v>3.6592899451288199</v>
      </c>
      <c r="F345" s="37">
        <f t="shared" si="146"/>
        <v>17.138026001632028</v>
      </c>
      <c r="H345" s="6">
        <v>55038</v>
      </c>
      <c r="I345" s="6">
        <v>31764.16</v>
      </c>
      <c r="J345" s="6">
        <v>2014</v>
      </c>
      <c r="K345" s="6">
        <v>5443.75</v>
      </c>
      <c r="L345" s="23">
        <f t="shared" si="147"/>
        <v>3.6592899451288199</v>
      </c>
      <c r="M345" s="23">
        <f t="shared" si="148"/>
        <v>17.138026001632028</v>
      </c>
      <c r="O345" s="23">
        <f t="shared" si="143"/>
        <v>0</v>
      </c>
      <c r="P345" s="23">
        <f t="shared" si="144"/>
        <v>0</v>
      </c>
    </row>
    <row r="346" spans="1:16" ht="24" customHeight="1" x14ac:dyDescent="0.25">
      <c r="A346" s="18" t="s">
        <v>23</v>
      </c>
      <c r="B346" s="19" t="s">
        <v>24</v>
      </c>
      <c r="C346" s="20">
        <v>56422</v>
      </c>
      <c r="D346" s="20">
        <v>85825.7</v>
      </c>
      <c r="E346" s="37">
        <f t="shared" si="145"/>
        <v>1.5951224699585268E-2</v>
      </c>
      <c r="F346" s="37">
        <f t="shared" si="146"/>
        <v>0.10020308602201905</v>
      </c>
      <c r="H346" s="6">
        <v>56422</v>
      </c>
      <c r="I346" s="6">
        <v>85825.7</v>
      </c>
      <c r="J346" s="6">
        <v>9</v>
      </c>
      <c r="K346" s="6">
        <v>86</v>
      </c>
      <c r="L346" s="23">
        <f t="shared" si="147"/>
        <v>1.5951224699585268E-2</v>
      </c>
      <c r="M346" s="23">
        <f t="shared" si="148"/>
        <v>0.10020308602201905</v>
      </c>
      <c r="O346" s="23">
        <f t="shared" si="143"/>
        <v>0</v>
      </c>
      <c r="P346" s="23">
        <f t="shared" si="144"/>
        <v>0</v>
      </c>
    </row>
    <row r="347" spans="1:16" ht="24" customHeight="1" x14ac:dyDescent="0.25">
      <c r="A347" s="18" t="s">
        <v>25</v>
      </c>
      <c r="B347" s="19" t="s">
        <v>26</v>
      </c>
      <c r="C347" s="20">
        <v>1291</v>
      </c>
      <c r="D347" s="20">
        <v>5909.82</v>
      </c>
      <c r="E347" s="37">
        <f t="shared" si="145"/>
        <v>0</v>
      </c>
      <c r="F347" s="37">
        <f t="shared" si="146"/>
        <v>0</v>
      </c>
      <c r="H347" s="6">
        <v>1291</v>
      </c>
      <c r="I347" s="6">
        <v>5909.82</v>
      </c>
      <c r="J347" s="6">
        <v>0</v>
      </c>
      <c r="K347" s="6">
        <v>0</v>
      </c>
      <c r="L347" s="23">
        <f t="shared" si="147"/>
        <v>0</v>
      </c>
      <c r="M347" s="23">
        <f t="shared" si="148"/>
        <v>0</v>
      </c>
      <c r="O347" s="23">
        <f t="shared" si="143"/>
        <v>0</v>
      </c>
      <c r="P347" s="23">
        <f t="shared" si="144"/>
        <v>0</v>
      </c>
    </row>
    <row r="348" spans="1:16" ht="24" customHeight="1" x14ac:dyDescent="0.25">
      <c r="A348" s="18" t="s">
        <v>27</v>
      </c>
      <c r="B348" s="19" t="s">
        <v>28</v>
      </c>
      <c r="C348" s="20">
        <v>7226</v>
      </c>
      <c r="D348" s="20">
        <v>21583.72</v>
      </c>
      <c r="E348" s="37">
        <f t="shared" si="145"/>
        <v>0.41516745087185164</v>
      </c>
      <c r="F348" s="37">
        <f t="shared" si="146"/>
        <v>0.18532486522249175</v>
      </c>
      <c r="H348" s="6">
        <v>7226</v>
      </c>
      <c r="I348" s="6">
        <v>21583.72</v>
      </c>
      <c r="J348" s="6">
        <v>30</v>
      </c>
      <c r="K348" s="6">
        <v>40</v>
      </c>
      <c r="L348" s="23">
        <f t="shared" si="147"/>
        <v>0.41516745087185164</v>
      </c>
      <c r="M348" s="23">
        <f t="shared" si="148"/>
        <v>0.18532486522249175</v>
      </c>
      <c r="O348" s="23">
        <f t="shared" si="143"/>
        <v>0</v>
      </c>
      <c r="P348" s="23">
        <f t="shared" si="144"/>
        <v>0</v>
      </c>
    </row>
    <row r="349" spans="1:16" ht="24" customHeight="1" x14ac:dyDescent="0.25">
      <c r="A349" s="18" t="s">
        <v>29</v>
      </c>
      <c r="B349" s="19" t="s">
        <v>30</v>
      </c>
      <c r="C349" s="20">
        <v>47680</v>
      </c>
      <c r="D349" s="20">
        <v>93872.84</v>
      </c>
      <c r="E349" s="37">
        <f t="shared" si="145"/>
        <v>1.0486577181208054E-2</v>
      </c>
      <c r="F349" s="37">
        <f t="shared" si="146"/>
        <v>3.8364557842289635</v>
      </c>
      <c r="H349" s="6">
        <v>47680</v>
      </c>
      <c r="I349" s="6">
        <v>93872.84</v>
      </c>
      <c r="J349" s="6">
        <v>5</v>
      </c>
      <c r="K349" s="6">
        <v>3601.39</v>
      </c>
      <c r="L349" s="23">
        <f t="shared" si="147"/>
        <v>1.0486577181208054E-2</v>
      </c>
      <c r="M349" s="23">
        <f t="shared" si="148"/>
        <v>3.8364557842289635</v>
      </c>
      <c r="O349" s="23">
        <f t="shared" si="143"/>
        <v>0</v>
      </c>
      <c r="P349" s="23">
        <f t="shared" si="144"/>
        <v>0</v>
      </c>
    </row>
    <row r="350" spans="1:16" ht="24" customHeight="1" x14ac:dyDescent="0.25">
      <c r="A350" s="9" t="s">
        <v>31</v>
      </c>
      <c r="B350" s="12" t="s">
        <v>32</v>
      </c>
      <c r="C350" s="22">
        <v>9732</v>
      </c>
      <c r="D350" s="22">
        <v>9464.77</v>
      </c>
      <c r="E350" s="37">
        <f t="shared" si="145"/>
        <v>0</v>
      </c>
      <c r="F350" s="37">
        <f t="shared" si="146"/>
        <v>0</v>
      </c>
      <c r="H350" s="6">
        <v>9732</v>
      </c>
      <c r="I350" s="6">
        <v>9464.77</v>
      </c>
      <c r="J350" s="6">
        <v>0</v>
      </c>
      <c r="K350" s="6">
        <v>0</v>
      </c>
      <c r="L350" s="23">
        <f t="shared" si="147"/>
        <v>0</v>
      </c>
      <c r="M350" s="23">
        <f t="shared" si="148"/>
        <v>0</v>
      </c>
      <c r="O350" s="23">
        <f t="shared" si="143"/>
        <v>0</v>
      </c>
      <c r="P350" s="23">
        <f t="shared" si="144"/>
        <v>0</v>
      </c>
    </row>
    <row r="351" spans="1:16" ht="24" customHeight="1" x14ac:dyDescent="0.25">
      <c r="A351" s="9" t="s">
        <v>33</v>
      </c>
      <c r="B351" s="12" t="s">
        <v>34</v>
      </c>
      <c r="C351" s="22">
        <v>42279</v>
      </c>
      <c r="D351" s="22">
        <v>69429.62999999999</v>
      </c>
      <c r="E351" s="37">
        <f t="shared" si="145"/>
        <v>1.8921923413514983E-2</v>
      </c>
      <c r="F351" s="37">
        <f t="shared" si="146"/>
        <v>3.1456310511808867E-2</v>
      </c>
      <c r="H351" s="6">
        <v>42279</v>
      </c>
      <c r="I351" s="6">
        <v>69429.62999999999</v>
      </c>
      <c r="J351" s="6">
        <v>8</v>
      </c>
      <c r="K351" s="6">
        <v>21.84</v>
      </c>
      <c r="L351" s="23">
        <f t="shared" si="147"/>
        <v>1.8921923413514983E-2</v>
      </c>
      <c r="M351" s="23">
        <f t="shared" si="148"/>
        <v>3.1456310511808867E-2</v>
      </c>
      <c r="O351" s="23">
        <f t="shared" si="143"/>
        <v>0</v>
      </c>
      <c r="P351" s="23">
        <f t="shared" si="144"/>
        <v>0</v>
      </c>
    </row>
    <row r="352" spans="1:16" ht="24" customHeight="1" x14ac:dyDescent="0.25">
      <c r="A352" s="9" t="s">
        <v>35</v>
      </c>
      <c r="B352" s="12" t="s">
        <v>36</v>
      </c>
      <c r="C352" s="22">
        <v>45605</v>
      </c>
      <c r="D352" s="22">
        <v>204121.01</v>
      </c>
      <c r="E352" s="37">
        <f t="shared" si="145"/>
        <v>2.7146146255892996</v>
      </c>
      <c r="F352" s="37">
        <f t="shared" si="146"/>
        <v>1.6839569821842446</v>
      </c>
      <c r="H352" s="6">
        <v>45605</v>
      </c>
      <c r="I352" s="6">
        <v>204121.01</v>
      </c>
      <c r="J352" s="6">
        <v>1238</v>
      </c>
      <c r="K352" s="6">
        <v>3437.3100000000004</v>
      </c>
      <c r="L352" s="23">
        <f t="shared" si="147"/>
        <v>2.7146146255892996</v>
      </c>
      <c r="M352" s="23">
        <f t="shared" si="148"/>
        <v>1.6839569821842446</v>
      </c>
      <c r="O352" s="23">
        <f t="shared" si="143"/>
        <v>0</v>
      </c>
      <c r="P352" s="23">
        <f t="shared" si="144"/>
        <v>0</v>
      </c>
    </row>
    <row r="353" spans="1:16" ht="24" customHeight="1" x14ac:dyDescent="0.25">
      <c r="A353" s="9" t="s">
        <v>37</v>
      </c>
      <c r="B353" s="12" t="s">
        <v>38</v>
      </c>
      <c r="C353" s="22">
        <v>7517</v>
      </c>
      <c r="D353" s="22">
        <v>9398.2199999999993</v>
      </c>
      <c r="E353" s="37">
        <f t="shared" si="145"/>
        <v>0</v>
      </c>
      <c r="F353" s="37">
        <f t="shared" si="146"/>
        <v>0</v>
      </c>
      <c r="H353" s="6">
        <v>7517</v>
      </c>
      <c r="I353" s="6">
        <v>9398.2199999999993</v>
      </c>
      <c r="J353" s="6">
        <v>0</v>
      </c>
      <c r="K353" s="6">
        <v>0</v>
      </c>
      <c r="L353" s="23">
        <f t="shared" si="147"/>
        <v>0</v>
      </c>
      <c r="M353" s="23">
        <f t="shared" si="148"/>
        <v>0</v>
      </c>
      <c r="O353" s="23">
        <f t="shared" si="143"/>
        <v>0</v>
      </c>
      <c r="P353" s="23">
        <f t="shared" si="144"/>
        <v>0</v>
      </c>
    </row>
    <row r="354" spans="1:16" ht="24" customHeight="1" x14ac:dyDescent="0.25">
      <c r="A354" s="9" t="s">
        <v>39</v>
      </c>
      <c r="B354" s="12" t="s">
        <v>40</v>
      </c>
      <c r="C354" s="22">
        <v>12532</v>
      </c>
      <c r="D354" s="22">
        <v>28133.3</v>
      </c>
      <c r="E354" s="37">
        <f t="shared" si="145"/>
        <v>5.585700606447494E-2</v>
      </c>
      <c r="F354" s="37">
        <f t="shared" si="146"/>
        <v>2.4135099686137071E-2</v>
      </c>
      <c r="H354" s="6">
        <v>12532</v>
      </c>
      <c r="I354" s="6">
        <v>28133.3</v>
      </c>
      <c r="J354" s="6">
        <v>7</v>
      </c>
      <c r="K354" s="6">
        <v>6.79</v>
      </c>
      <c r="L354" s="23">
        <f t="shared" si="147"/>
        <v>5.585700606447494E-2</v>
      </c>
      <c r="M354" s="23">
        <f t="shared" si="148"/>
        <v>2.4135099686137071E-2</v>
      </c>
      <c r="O354" s="23">
        <f t="shared" si="143"/>
        <v>0</v>
      </c>
      <c r="P354" s="23">
        <f t="shared" si="144"/>
        <v>0</v>
      </c>
    </row>
    <row r="355" spans="1:16" ht="24" customHeight="1" x14ac:dyDescent="0.25">
      <c r="A355" s="9" t="s">
        <v>41</v>
      </c>
      <c r="B355" s="12" t="s">
        <v>42</v>
      </c>
      <c r="C355" s="22">
        <v>25550</v>
      </c>
      <c r="D355" s="22">
        <v>92112.08</v>
      </c>
      <c r="E355" s="37">
        <f t="shared" si="145"/>
        <v>25.608610567514678</v>
      </c>
      <c r="F355" s="37">
        <f t="shared" si="146"/>
        <v>62.772233565890588</v>
      </c>
      <c r="H355" s="6">
        <v>25550</v>
      </c>
      <c r="I355" s="6">
        <v>92112.08</v>
      </c>
      <c r="J355" s="6">
        <v>6543</v>
      </c>
      <c r="K355" s="6">
        <v>57820.81</v>
      </c>
      <c r="L355" s="23">
        <f t="shared" si="147"/>
        <v>25.608610567514678</v>
      </c>
      <c r="M355" s="23">
        <f t="shared" si="148"/>
        <v>62.772233565890588</v>
      </c>
      <c r="O355" s="23">
        <f t="shared" si="143"/>
        <v>0</v>
      </c>
      <c r="P355" s="23">
        <f t="shared" si="144"/>
        <v>0</v>
      </c>
    </row>
    <row r="356" spans="1:16" ht="24" customHeight="1" x14ac:dyDescent="0.25">
      <c r="A356" s="9">
        <v>2</v>
      </c>
      <c r="B356" s="12" t="s">
        <v>43</v>
      </c>
      <c r="C356" s="15">
        <f>C355+C354+C353+C352+C351+C350+C344+C340</f>
        <v>3334850</v>
      </c>
      <c r="D356" s="15">
        <f>D355+D354+D353+D352+D351+D350+D344+D340</f>
        <v>3089642.825900489</v>
      </c>
      <c r="E356" s="37">
        <f t="shared" si="145"/>
        <v>48.834370361485526</v>
      </c>
      <c r="F356" s="37">
        <f t="shared" si="146"/>
        <v>37.527326145282537</v>
      </c>
      <c r="H356" s="6">
        <v>3334850</v>
      </c>
      <c r="I356" s="6">
        <v>3089642.825900489</v>
      </c>
      <c r="J356" s="6">
        <v>1628553</v>
      </c>
      <c r="K356" s="6">
        <v>1159460.3400000003</v>
      </c>
      <c r="L356" s="23">
        <f t="shared" si="147"/>
        <v>48.834370361485526</v>
      </c>
      <c r="M356" s="23">
        <f t="shared" si="148"/>
        <v>37.527326145282537</v>
      </c>
      <c r="O356" s="23">
        <f t="shared" si="143"/>
        <v>0</v>
      </c>
      <c r="P356" s="23">
        <f t="shared" si="144"/>
        <v>0</v>
      </c>
    </row>
    <row r="357" spans="1:16" ht="24" customHeight="1" x14ac:dyDescent="0.25">
      <c r="A357" s="9">
        <v>3</v>
      </c>
      <c r="B357" s="21" t="s">
        <v>44</v>
      </c>
      <c r="C357" s="22">
        <v>435774</v>
      </c>
      <c r="D357" s="22">
        <v>403724.18</v>
      </c>
      <c r="E357" s="37">
        <f t="shared" si="145"/>
        <v>19.016279080440778</v>
      </c>
      <c r="F357" s="37">
        <f t="shared" si="146"/>
        <v>20.690759716200304</v>
      </c>
      <c r="H357" s="6">
        <v>435774</v>
      </c>
      <c r="I357" s="6">
        <v>403724.18</v>
      </c>
      <c r="J357" s="6">
        <v>82868</v>
      </c>
      <c r="K357" s="6">
        <v>83533.600000000006</v>
      </c>
      <c r="L357" s="23">
        <f t="shared" si="147"/>
        <v>19.016279080440778</v>
      </c>
      <c r="M357" s="23">
        <f t="shared" si="148"/>
        <v>20.690759716200304</v>
      </c>
      <c r="O357" s="23">
        <f t="shared" si="143"/>
        <v>0</v>
      </c>
      <c r="P357" s="23">
        <f t="shared" si="144"/>
        <v>0</v>
      </c>
    </row>
    <row r="358" spans="1:16" ht="24" customHeight="1" x14ac:dyDescent="0.25">
      <c r="A358" s="9">
        <v>4</v>
      </c>
      <c r="B358" s="24" t="s">
        <v>45</v>
      </c>
      <c r="C358" s="15"/>
      <c r="D358" s="15"/>
      <c r="E358" s="37" t="e">
        <f t="shared" si="145"/>
        <v>#DIV/0!</v>
      </c>
      <c r="F358" s="37" t="e">
        <f t="shared" si="146"/>
        <v>#DIV/0!</v>
      </c>
      <c r="J358" s="6">
        <v>0</v>
      </c>
      <c r="K358" s="6">
        <v>0</v>
      </c>
      <c r="L358" s="23" t="e">
        <f t="shared" si="147"/>
        <v>#DIV/0!</v>
      </c>
      <c r="M358" s="23" t="e">
        <f t="shared" si="148"/>
        <v>#DIV/0!</v>
      </c>
      <c r="O358" s="23">
        <f t="shared" si="143"/>
        <v>0</v>
      </c>
      <c r="P358" s="23">
        <f t="shared" si="144"/>
        <v>0</v>
      </c>
    </row>
    <row r="359" spans="1:16" ht="24" customHeight="1" x14ac:dyDescent="0.25">
      <c r="A359" s="9" t="s">
        <v>46</v>
      </c>
      <c r="B359" s="25" t="s">
        <v>47</v>
      </c>
      <c r="C359" s="22">
        <v>0</v>
      </c>
      <c r="D359" s="22">
        <v>0</v>
      </c>
      <c r="E359" s="37" t="e">
        <f t="shared" si="145"/>
        <v>#DIV/0!</v>
      </c>
      <c r="F359" s="37" t="e">
        <f t="shared" si="146"/>
        <v>#DIV/0!</v>
      </c>
      <c r="H359" s="6">
        <v>0</v>
      </c>
      <c r="I359" s="6">
        <v>0</v>
      </c>
      <c r="J359" s="6">
        <v>8096</v>
      </c>
      <c r="K359" s="6">
        <v>3356.76</v>
      </c>
      <c r="L359" s="23" t="e">
        <f t="shared" ref="L359:L365" si="149">J359/H359*100</f>
        <v>#DIV/0!</v>
      </c>
      <c r="M359" s="23" t="e">
        <f t="shared" ref="M359:M365" si="150">K359/I359*100</f>
        <v>#DIV/0!</v>
      </c>
      <c r="O359" s="23">
        <f t="shared" si="143"/>
        <v>0</v>
      </c>
      <c r="P359" s="23">
        <f t="shared" si="144"/>
        <v>0</v>
      </c>
    </row>
    <row r="360" spans="1:16" ht="24" customHeight="1" x14ac:dyDescent="0.25">
      <c r="A360" s="9" t="s">
        <v>48</v>
      </c>
      <c r="B360" s="25" t="s">
        <v>34</v>
      </c>
      <c r="C360" s="22">
        <v>0</v>
      </c>
      <c r="D360" s="22">
        <v>0</v>
      </c>
      <c r="E360" s="37" t="e">
        <f t="shared" si="145"/>
        <v>#DIV/0!</v>
      </c>
      <c r="F360" s="37" t="e">
        <f t="shared" si="146"/>
        <v>#DIV/0!</v>
      </c>
      <c r="H360" s="6">
        <v>0</v>
      </c>
      <c r="I360" s="6">
        <v>0</v>
      </c>
      <c r="J360" s="6">
        <v>131</v>
      </c>
      <c r="K360" s="6">
        <v>174.32999999999998</v>
      </c>
      <c r="L360" s="23" t="e">
        <f t="shared" si="149"/>
        <v>#DIV/0!</v>
      </c>
      <c r="M360" s="23" t="e">
        <f t="shared" si="150"/>
        <v>#DIV/0!</v>
      </c>
      <c r="O360" s="23">
        <f t="shared" si="143"/>
        <v>0</v>
      </c>
      <c r="P360" s="23">
        <f t="shared" si="144"/>
        <v>0</v>
      </c>
    </row>
    <row r="361" spans="1:16" ht="24" customHeight="1" x14ac:dyDescent="0.25">
      <c r="A361" s="9" t="s">
        <v>49</v>
      </c>
      <c r="B361" s="25" t="s">
        <v>36</v>
      </c>
      <c r="C361" s="22">
        <v>35161</v>
      </c>
      <c r="D361" s="22">
        <v>117322.33</v>
      </c>
      <c r="E361" s="37">
        <f t="shared" si="145"/>
        <v>4.4282017007479881</v>
      </c>
      <c r="F361" s="37">
        <f t="shared" si="146"/>
        <v>2.4445729981666746</v>
      </c>
      <c r="H361" s="6">
        <v>35161</v>
      </c>
      <c r="I361" s="6">
        <v>117322.33</v>
      </c>
      <c r="J361" s="6">
        <v>1557</v>
      </c>
      <c r="K361" s="6">
        <v>2868.03</v>
      </c>
      <c r="L361" s="23">
        <f t="shared" si="149"/>
        <v>4.4282017007479881</v>
      </c>
      <c r="M361" s="23">
        <f t="shared" si="150"/>
        <v>2.4445729981666746</v>
      </c>
      <c r="O361" s="23">
        <f t="shared" si="143"/>
        <v>0</v>
      </c>
      <c r="P361" s="23">
        <f t="shared" si="144"/>
        <v>0</v>
      </c>
    </row>
    <row r="362" spans="1:16" ht="24" customHeight="1" x14ac:dyDescent="0.25">
      <c r="A362" s="9" t="s">
        <v>50</v>
      </c>
      <c r="B362" s="25" t="s">
        <v>51</v>
      </c>
      <c r="C362" s="22">
        <v>916</v>
      </c>
      <c r="D362" s="22">
        <v>3663.69</v>
      </c>
      <c r="E362" s="37">
        <f t="shared" si="145"/>
        <v>7132.3144104803487</v>
      </c>
      <c r="F362" s="37">
        <f t="shared" si="146"/>
        <v>1753.0437891852202</v>
      </c>
      <c r="H362" s="6">
        <v>916</v>
      </c>
      <c r="I362" s="6">
        <v>3663.69</v>
      </c>
      <c r="J362" s="6">
        <v>65332</v>
      </c>
      <c r="K362" s="6">
        <v>64226.09</v>
      </c>
      <c r="L362" s="23">
        <f t="shared" si="149"/>
        <v>7132.3144104803487</v>
      </c>
      <c r="M362" s="23">
        <f t="shared" si="150"/>
        <v>1753.0437891852202</v>
      </c>
      <c r="O362" s="23">
        <f t="shared" si="143"/>
        <v>0</v>
      </c>
      <c r="P362" s="23">
        <f t="shared" si="144"/>
        <v>0</v>
      </c>
    </row>
    <row r="363" spans="1:16" ht="24" customHeight="1" x14ac:dyDescent="0.25">
      <c r="A363" s="9" t="s">
        <v>52</v>
      </c>
      <c r="B363" s="25" t="s">
        <v>42</v>
      </c>
      <c r="C363" s="22">
        <v>165883</v>
      </c>
      <c r="D363" s="22">
        <v>549988.61</v>
      </c>
      <c r="E363" s="37">
        <f t="shared" si="145"/>
        <v>5.5605456858147013</v>
      </c>
      <c r="F363" s="37">
        <f t="shared" si="146"/>
        <v>21.768821721598925</v>
      </c>
      <c r="H363" s="6">
        <v>165883</v>
      </c>
      <c r="I363" s="6">
        <v>549988.61</v>
      </c>
      <c r="J363" s="6">
        <v>9224</v>
      </c>
      <c r="K363" s="6">
        <v>119726.04</v>
      </c>
      <c r="L363" s="23">
        <f t="shared" si="149"/>
        <v>5.5605456858147013</v>
      </c>
      <c r="M363" s="23">
        <f t="shared" si="150"/>
        <v>21.768821721598925</v>
      </c>
      <c r="O363" s="23">
        <f t="shared" si="143"/>
        <v>0</v>
      </c>
      <c r="P363" s="23">
        <f t="shared" si="144"/>
        <v>0</v>
      </c>
    </row>
    <row r="364" spans="1:16" ht="24" customHeight="1" x14ac:dyDescent="0.25">
      <c r="A364" s="9">
        <v>5</v>
      </c>
      <c r="B364" s="25" t="s">
        <v>53</v>
      </c>
      <c r="C364" s="15">
        <f>C363+C362+C361+C360+C359</f>
        <v>201960</v>
      </c>
      <c r="D364" s="15">
        <f>D363+D362+D361+D360+D359</f>
        <v>670974.62999999989</v>
      </c>
      <c r="E364" s="37">
        <f t="shared" si="145"/>
        <v>41.760744701921169</v>
      </c>
      <c r="F364" s="37">
        <f t="shared" si="146"/>
        <v>28.369366215828464</v>
      </c>
      <c r="H364" s="6">
        <v>201960</v>
      </c>
      <c r="I364" s="6">
        <v>670974.62999999989</v>
      </c>
      <c r="J364" s="6">
        <v>84340</v>
      </c>
      <c r="K364" s="6">
        <v>190351.25</v>
      </c>
      <c r="L364" s="23">
        <f t="shared" si="149"/>
        <v>41.760744701921169</v>
      </c>
      <c r="M364" s="23">
        <f t="shared" si="150"/>
        <v>28.369366215828464</v>
      </c>
      <c r="O364" s="23">
        <f t="shared" si="143"/>
        <v>0</v>
      </c>
      <c r="P364" s="23">
        <f t="shared" si="144"/>
        <v>0</v>
      </c>
    </row>
    <row r="365" spans="1:16" ht="24" customHeight="1" x14ac:dyDescent="0.25">
      <c r="A365" s="9"/>
      <c r="B365" s="25" t="s">
        <v>54</v>
      </c>
      <c r="C365" s="15">
        <f>C364+C356</f>
        <v>3536810</v>
      </c>
      <c r="D365" s="15">
        <f>D364+D356</f>
        <v>3760617.4559004889</v>
      </c>
      <c r="E365" s="37">
        <f t="shared" si="145"/>
        <v>48.430450038311363</v>
      </c>
      <c r="F365" s="37">
        <f t="shared" si="146"/>
        <v>35.893350116803752</v>
      </c>
      <c r="H365" s="6">
        <v>3536810</v>
      </c>
      <c r="I365" s="6">
        <v>3760617.4559004889</v>
      </c>
      <c r="J365" s="6">
        <v>1712893</v>
      </c>
      <c r="K365" s="6">
        <v>1349811.5900000003</v>
      </c>
      <c r="L365" s="23">
        <f t="shared" si="149"/>
        <v>48.430450038311363</v>
      </c>
      <c r="M365" s="23">
        <f t="shared" si="150"/>
        <v>35.893350116803752</v>
      </c>
      <c r="O365" s="23">
        <f t="shared" si="143"/>
        <v>0</v>
      </c>
      <c r="P365" s="23">
        <f t="shared" si="144"/>
        <v>0</v>
      </c>
    </row>
  </sheetData>
  <mergeCells count="62">
    <mergeCell ref="J7:K7"/>
    <mergeCell ref="H7:I7"/>
    <mergeCell ref="L7:M7"/>
    <mergeCell ref="A39:F39"/>
    <mergeCell ref="A3:F3"/>
    <mergeCell ref="A7:A8"/>
    <mergeCell ref="B7:B8"/>
    <mergeCell ref="C7:D7"/>
    <mergeCell ref="E7:F7"/>
    <mergeCell ref="A113:F113"/>
    <mergeCell ref="A43:F43"/>
    <mergeCell ref="A44:A45"/>
    <mergeCell ref="B44:B45"/>
    <mergeCell ref="C44:D44"/>
    <mergeCell ref="E44:F44"/>
    <mergeCell ref="A76:F76"/>
    <mergeCell ref="A80:F80"/>
    <mergeCell ref="A81:A82"/>
    <mergeCell ref="B81:B82"/>
    <mergeCell ref="C81:D81"/>
    <mergeCell ref="E81:F81"/>
    <mergeCell ref="A187:F187"/>
    <mergeCell ref="A117:F117"/>
    <mergeCell ref="A118:A119"/>
    <mergeCell ref="B118:B119"/>
    <mergeCell ref="C118:D118"/>
    <mergeCell ref="E118:F118"/>
    <mergeCell ref="A150:F150"/>
    <mergeCell ref="A154:F154"/>
    <mergeCell ref="A155:A156"/>
    <mergeCell ref="B155:B156"/>
    <mergeCell ref="C155:D155"/>
    <mergeCell ref="E155:F155"/>
    <mergeCell ref="A332:F332"/>
    <mergeCell ref="A191:F191"/>
    <mergeCell ref="A192:A193"/>
    <mergeCell ref="B192:B193"/>
    <mergeCell ref="C192:D192"/>
    <mergeCell ref="E192:F192"/>
    <mergeCell ref="A299:F299"/>
    <mergeCell ref="A300:A301"/>
    <mergeCell ref="B300:B301"/>
    <mergeCell ref="C300:D300"/>
    <mergeCell ref="E300:F300"/>
    <mergeCell ref="A223:F223"/>
    <mergeCell ref="A227:F227"/>
    <mergeCell ref="A228:A229"/>
    <mergeCell ref="B228:B229"/>
    <mergeCell ref="A295:F295"/>
    <mergeCell ref="A336:F336"/>
    <mergeCell ref="A337:A338"/>
    <mergeCell ref="B337:B338"/>
    <mergeCell ref="C337:D337"/>
    <mergeCell ref="E337:F337"/>
    <mergeCell ref="C228:D228"/>
    <mergeCell ref="E228:F228"/>
    <mergeCell ref="A259:F259"/>
    <mergeCell ref="A263:F263"/>
    <mergeCell ref="A264:A265"/>
    <mergeCell ref="B264:B265"/>
    <mergeCell ref="C264:D264"/>
    <mergeCell ref="E264:F264"/>
  </mergeCells>
  <printOptions horizontalCentered="1"/>
  <pageMargins left="0.5" right="0.5" top="0.5" bottom="0.5" header="0.25" footer="0.25"/>
  <pageSetup paperSize="9" scale="82" orientation="portrait" r:id="rId1"/>
  <headerFooter alignWithMargins="0"/>
  <rowBreaks count="9" manualBreakCount="9">
    <brk id="36" max="5" man="1"/>
    <brk id="73" max="5" man="1"/>
    <brk id="110" max="5" man="1"/>
    <brk id="147" max="5" man="1"/>
    <brk id="184" max="5" man="1"/>
    <brk id="220" max="5" man="1"/>
    <brk id="256" max="5" man="1"/>
    <brk id="296" max="5" man="1"/>
    <brk id="32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MIS II</vt:lpstr>
      <vt:lpstr>MIS III</vt:lpstr>
      <vt:lpstr>'MIS II'!Print_Area</vt:lpstr>
      <vt:lpstr>'MIS III'!Print_Area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SLBC - MAHARASHTRA | BOM</cp:lastModifiedBy>
  <cp:lastPrinted>2021-08-07T14:03:23Z</cp:lastPrinted>
  <dcterms:created xsi:type="dcterms:W3CDTF">2020-11-13T11:10:21Z</dcterms:created>
  <dcterms:modified xsi:type="dcterms:W3CDTF">2021-08-23T12:13:13Z</dcterms:modified>
</cp:coreProperties>
</file>