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23582\AppData\Local\Microsoft\Windows\Temporary Internet Files\Content.Outlook\VSRNWQB7\"/>
    </mc:Choice>
  </mc:AlternateContent>
  <bookViews>
    <workbookView xWindow="120" yWindow="45" windowWidth="19020" windowHeight="12405" tabRatio="828" firstSheet="19" activeTab="25"/>
  </bookViews>
  <sheets>
    <sheet name="Mar 2012 Bank wise" sheetId="7" r:id="rId1"/>
    <sheet name="Mar 2012 Dist wise" sheetId="6" r:id="rId2"/>
    <sheet name="Mar 2013 Bank wise" sheetId="8" r:id="rId3"/>
    <sheet name="Mar 2013 Dist wise" sheetId="9" r:id="rId4"/>
    <sheet name="Mar 2014 Bank wise" sheetId="13" r:id="rId5"/>
    <sheet name="Mar 2014 Dist wise" sheetId="14" r:id="rId6"/>
    <sheet name="Mar 2015 Bank wise" sheetId="15" r:id="rId7"/>
    <sheet name="Mar 2015 Dist wise" sheetId="16" r:id="rId8"/>
    <sheet name="Mar 2016 Bank wise" sheetId="17" r:id="rId9"/>
    <sheet name="Mar 2016 Dist wise" sheetId="18" r:id="rId10"/>
    <sheet name="Mar 2017 Bank wise" sheetId="20" r:id="rId11"/>
    <sheet name="Mar 2017 Dist wise" sheetId="19" r:id="rId12"/>
    <sheet name="Mar 2018 Bank wise" sheetId="22" r:id="rId13"/>
    <sheet name="Mar 2018 Dist wise" sheetId="21" r:id="rId14"/>
    <sheet name="Mar 2019 Bank wise" sheetId="24" r:id="rId15"/>
    <sheet name="Mar 2019 Dist wise" sheetId="23" r:id="rId16"/>
    <sheet name="Mar 2020 Bank wise" sheetId="26" r:id="rId17"/>
    <sheet name="Mar 2020 Dist wise" sheetId="25" r:id="rId18"/>
    <sheet name="Jun 2020" sheetId="27" r:id="rId19"/>
    <sheet name="Sep 2020" sheetId="28" r:id="rId20"/>
    <sheet name="Dec 2020" sheetId="29" r:id="rId21"/>
    <sheet name="March 2021 Bank wise" sheetId="32" r:id="rId22"/>
    <sheet name="March 2021 Dist wise" sheetId="33" r:id="rId23"/>
    <sheet name="June 2021 Bank wise" sheetId="36" r:id="rId24"/>
    <sheet name="Sept 21 Bank wise" sheetId="37" r:id="rId25"/>
    <sheet name="December 2021 Bank wise" sheetId="38" r:id="rId26"/>
  </sheets>
  <definedNames>
    <definedName name="_xlnm.Print_Area" localSheetId="25">'December 2021 Bank wise'!$A$1:$R$59</definedName>
    <definedName name="_xlnm.Print_Area" localSheetId="0">'Mar 2012 Bank wise'!$A$1:$W$48</definedName>
    <definedName name="_xlnm.Print_Area" localSheetId="2">'Mar 2013 Bank wise'!$A$1:$W$48</definedName>
    <definedName name="_xlnm.Print_Area" localSheetId="3">'Mar 2013 Dist wise'!$A$1:$X$40</definedName>
    <definedName name="_xlnm.Print_Area" localSheetId="4">'Mar 2014 Bank wise'!$A$1:$W$48</definedName>
    <definedName name="_xlnm.Print_Area" localSheetId="5">'Mar 2014 Dist wise'!$A$1:$X$42</definedName>
    <definedName name="_xlnm.Print_Area" localSheetId="6">'Mar 2015 Bank wise'!$A$1:$AA$49</definedName>
    <definedName name="_xlnm.Print_Area" localSheetId="7">'Mar 2015 Dist wise'!$A$1:$AA$43</definedName>
    <definedName name="_xlnm.Print_Area" localSheetId="8">'Mar 2016 Bank wise'!$A$1:$AA$50</definedName>
    <definedName name="_xlnm.Print_Area" localSheetId="9">'Mar 2016 Dist wise'!$A$1:$AA$44</definedName>
    <definedName name="_xlnm.Print_Area" localSheetId="10">'Mar 2017 Bank wise'!$A$1:$BE$44</definedName>
    <definedName name="_xlnm.Print_Area" localSheetId="11">'Mar 2017 Dist wise'!$A$1:$B$44</definedName>
    <definedName name="_xlnm.Print_Area" localSheetId="12">'Mar 2018 Bank wise'!$A$1:$BE$44</definedName>
    <definedName name="_xlnm.Print_Area" localSheetId="13">'Mar 2018 Dist wise'!$A$1:$B$44</definedName>
    <definedName name="_xlnm.Print_Area" localSheetId="14">'Mar 2019 Bank wise'!$A$1:$BE$42</definedName>
    <definedName name="_xlnm.Print_Area" localSheetId="15">'Mar 2019 Dist wise'!$A$1:$B$44</definedName>
    <definedName name="_xlnm.Print_Area" localSheetId="16">'Mar 2020 Bank wise'!$A$1:$BE$41</definedName>
    <definedName name="_xlnm.Print_Area" localSheetId="17">'Mar 2020 Dist wise'!$A$1:$B$44</definedName>
    <definedName name="_xlnm.Print_Titles" localSheetId="25">'December 2021 Bank wise'!$A:$B,'December 2021 Bank wise'!$1:$55</definedName>
    <definedName name="_xlnm.Print_Titles" localSheetId="0">'Mar 2012 Bank wise'!$A:$B</definedName>
    <definedName name="_xlnm.Print_Titles" localSheetId="6">'Mar 2015 Bank wise'!$A:$B</definedName>
    <definedName name="_xlnm.Print_Titles" localSheetId="7">'Mar 2015 Dist wise'!$A:$B</definedName>
    <definedName name="_xlnm.Print_Titles" localSheetId="8">'Mar 2016 Bank wise'!$A:$B</definedName>
    <definedName name="_xlnm.Print_Titles" localSheetId="9">'Mar 2016 Dist wise'!$A:$B</definedName>
    <definedName name="_xlnm.Print_Titles" localSheetId="24">'Sept 21 Bank wise'!$A:$B,'Sept 21 Bank wise'!$1:$7</definedName>
  </definedNames>
  <calcPr calcId="152511"/>
</workbook>
</file>

<file path=xl/calcChain.xml><?xml version="1.0" encoding="utf-8"?>
<calcChain xmlns="http://schemas.openxmlformats.org/spreadsheetml/2006/main">
  <c r="S57" i="37" l="1"/>
  <c r="F57" i="37"/>
  <c r="C57" i="37"/>
  <c r="Z56" i="37"/>
  <c r="Z57" i="37" s="1"/>
  <c r="S56" i="37"/>
  <c r="J56" i="37"/>
  <c r="J57" i="37" s="1"/>
  <c r="I56" i="37"/>
  <c r="I57" i="37" s="1"/>
  <c r="H56" i="37"/>
  <c r="H57" i="37" s="1"/>
  <c r="G56" i="37"/>
  <c r="G57" i="37" s="1"/>
  <c r="F56" i="37"/>
  <c r="E56" i="37"/>
  <c r="E57" i="37" s="1"/>
  <c r="D56" i="37"/>
  <c r="D57" i="37" s="1"/>
  <c r="C56" i="37"/>
  <c r="AA55" i="37"/>
  <c r="AA56" i="37" s="1"/>
  <c r="AA57" i="37" s="1"/>
  <c r="AA53" i="37"/>
  <c r="AA52" i="37"/>
  <c r="AA50" i="37"/>
  <c r="AA48" i="37"/>
  <c r="AA46" i="37"/>
  <c r="AA45" i="37"/>
  <c r="AA44" i="37"/>
  <c r="AA43" i="37"/>
  <c r="AA42" i="37"/>
  <c r="AA41" i="37"/>
  <c r="AA40" i="37"/>
  <c r="AA39" i="37"/>
  <c r="AA38" i="37"/>
  <c r="AA36" i="37"/>
  <c r="AA35" i="37"/>
  <c r="AA34" i="37"/>
  <c r="AA33" i="37"/>
  <c r="AA32" i="37"/>
  <c r="AA31" i="37"/>
  <c r="AA30" i="37"/>
  <c r="AA29" i="37"/>
  <c r="AA28" i="37"/>
  <c r="AA27" i="37"/>
  <c r="AA26" i="37"/>
  <c r="AA25" i="37"/>
  <c r="AA24" i="37"/>
  <c r="AA23" i="37"/>
  <c r="AA22" i="37"/>
  <c r="AA21" i="37"/>
  <c r="AA19" i="37"/>
  <c r="AA18" i="37"/>
  <c r="AA17" i="37"/>
  <c r="AA16" i="37"/>
  <c r="AA15" i="37"/>
  <c r="AA14" i="37"/>
  <c r="AA13" i="37"/>
  <c r="AA12" i="37"/>
  <c r="AA11" i="37"/>
  <c r="AA10" i="37"/>
  <c r="AA9" i="37"/>
  <c r="AA8" i="37"/>
  <c r="BY9" i="33" l="1"/>
  <c r="BY10" i="33"/>
  <c r="BY11" i="33"/>
  <c r="BY12" i="33"/>
  <c r="BY13" i="33"/>
  <c r="BY14" i="33"/>
  <c r="BY15" i="33"/>
  <c r="BY16" i="33"/>
  <c r="BY17" i="33"/>
  <c r="BY18" i="33"/>
  <c r="BY19" i="33"/>
  <c r="BY20" i="33"/>
  <c r="BY21" i="33"/>
  <c r="BY22" i="33"/>
  <c r="BY23" i="33"/>
  <c r="BY24" i="33"/>
  <c r="BY25" i="33"/>
  <c r="BY26" i="33"/>
  <c r="BY27" i="33"/>
  <c r="BY28" i="33"/>
  <c r="BY29" i="33"/>
  <c r="BY30" i="33"/>
  <c r="BY31" i="33"/>
  <c r="BY32" i="33"/>
  <c r="BY33" i="33"/>
  <c r="BY34" i="33"/>
  <c r="BY35" i="33"/>
  <c r="BY36" i="33"/>
  <c r="BY37" i="33"/>
  <c r="BY38" i="33"/>
  <c r="BY39" i="33"/>
  <c r="BY40" i="33"/>
  <c r="BY41" i="33"/>
  <c r="BY42" i="33"/>
  <c r="BY43" i="33"/>
  <c r="BY44" i="33"/>
  <c r="BY8" i="33"/>
  <c r="BV9" i="33"/>
  <c r="BV10" i="33"/>
  <c r="BV11" i="33"/>
  <c r="BV12" i="33"/>
  <c r="BV13" i="33"/>
  <c r="BV14" i="33"/>
  <c r="BV15" i="33"/>
  <c r="BV16" i="33"/>
  <c r="BV17" i="33"/>
  <c r="BV18" i="33"/>
  <c r="BV19" i="33"/>
  <c r="BV20" i="33"/>
  <c r="BV21" i="33"/>
  <c r="BV22" i="33"/>
  <c r="BV23" i="33"/>
  <c r="BV24" i="33"/>
  <c r="BV25" i="33"/>
  <c r="BV26" i="33"/>
  <c r="BV27" i="33"/>
  <c r="BV28" i="33"/>
  <c r="BV29" i="33"/>
  <c r="BV30" i="33"/>
  <c r="BV31" i="33"/>
  <c r="BV32" i="33"/>
  <c r="BV33" i="33"/>
  <c r="BV34" i="33"/>
  <c r="BV35" i="33"/>
  <c r="BV36" i="33"/>
  <c r="BV37" i="33"/>
  <c r="BV38" i="33"/>
  <c r="BV39" i="33"/>
  <c r="BV40" i="33"/>
  <c r="BV41" i="33"/>
  <c r="BV42" i="33"/>
  <c r="BV43" i="33"/>
  <c r="BV44" i="33"/>
  <c r="BV8" i="33"/>
  <c r="BS9" i="33"/>
  <c r="BS10" i="33"/>
  <c r="BS11" i="33"/>
  <c r="BS12" i="33"/>
  <c r="BS13" i="33"/>
  <c r="BS14" i="33"/>
  <c r="BS15" i="33"/>
  <c r="BS16" i="33"/>
  <c r="BS17" i="33"/>
  <c r="BS18" i="33"/>
  <c r="BS19" i="33"/>
  <c r="BS20" i="33"/>
  <c r="BS21" i="33"/>
  <c r="BS22" i="33"/>
  <c r="BS23" i="33"/>
  <c r="BS24" i="33"/>
  <c r="BS25" i="33"/>
  <c r="BS26" i="33"/>
  <c r="BS27" i="33"/>
  <c r="BS28" i="33"/>
  <c r="BS29" i="33"/>
  <c r="BS30" i="33"/>
  <c r="BS31" i="33"/>
  <c r="BS32" i="33"/>
  <c r="BS33" i="33"/>
  <c r="BS34" i="33"/>
  <c r="BS35" i="33"/>
  <c r="BS36" i="33"/>
  <c r="BS37" i="33"/>
  <c r="BS38" i="33"/>
  <c r="BS39" i="33"/>
  <c r="BS40" i="33"/>
  <c r="BS41" i="33"/>
  <c r="BS42" i="33"/>
  <c r="BS43" i="33"/>
  <c r="BS44" i="33"/>
  <c r="BS8" i="33"/>
  <c r="BP9" i="33"/>
  <c r="BP10" i="33"/>
  <c r="BP11" i="33"/>
  <c r="BP12" i="33"/>
  <c r="BP13" i="33"/>
  <c r="BP14" i="33"/>
  <c r="BP15" i="33"/>
  <c r="BP16" i="33"/>
  <c r="BP17" i="33"/>
  <c r="BP18" i="33"/>
  <c r="BP19" i="33"/>
  <c r="BP20" i="33"/>
  <c r="BP21" i="33"/>
  <c r="BP22" i="33"/>
  <c r="BP23" i="33"/>
  <c r="BP24" i="33"/>
  <c r="BP25" i="33"/>
  <c r="BP26" i="33"/>
  <c r="BP27" i="33"/>
  <c r="BP28" i="33"/>
  <c r="BP29" i="33"/>
  <c r="BP30" i="33"/>
  <c r="BP31" i="33"/>
  <c r="BP32" i="33"/>
  <c r="BP33" i="33"/>
  <c r="BP34" i="33"/>
  <c r="BP35" i="33"/>
  <c r="BP36" i="33"/>
  <c r="BP37" i="33"/>
  <c r="BP38" i="33"/>
  <c r="BP39" i="33"/>
  <c r="BP40" i="33"/>
  <c r="BP41" i="33"/>
  <c r="BP42" i="33"/>
  <c r="BP43" i="33"/>
  <c r="BP44" i="33"/>
  <c r="BP8" i="33"/>
  <c r="BM9" i="33"/>
  <c r="BM10" i="33"/>
  <c r="BM11" i="33"/>
  <c r="BM12" i="33"/>
  <c r="BM13" i="33"/>
  <c r="BM14" i="33"/>
  <c r="BM15" i="33"/>
  <c r="BM16" i="33"/>
  <c r="BM17" i="33"/>
  <c r="BM18" i="33"/>
  <c r="BM19" i="33"/>
  <c r="BM20" i="33"/>
  <c r="BM21" i="33"/>
  <c r="BM22" i="33"/>
  <c r="BM23" i="33"/>
  <c r="BM24" i="33"/>
  <c r="BM25" i="33"/>
  <c r="BM26" i="33"/>
  <c r="BM27" i="33"/>
  <c r="BM28" i="33"/>
  <c r="BM29" i="33"/>
  <c r="BM30" i="33"/>
  <c r="BM31" i="33"/>
  <c r="BM32" i="33"/>
  <c r="BM33" i="33"/>
  <c r="BM34" i="33"/>
  <c r="BM35" i="33"/>
  <c r="BM36" i="33"/>
  <c r="BM37" i="33"/>
  <c r="BM38" i="33"/>
  <c r="BM39" i="33"/>
  <c r="BM40" i="33"/>
  <c r="BM41" i="33"/>
  <c r="BM42" i="33"/>
  <c r="BM43" i="33"/>
  <c r="BM44" i="33"/>
  <c r="BM8" i="33"/>
  <c r="BJ9" i="33"/>
  <c r="BJ10" i="33"/>
  <c r="BJ11" i="33"/>
  <c r="BJ12" i="33"/>
  <c r="BJ13" i="33"/>
  <c r="BJ14" i="33"/>
  <c r="BJ15" i="33"/>
  <c r="BJ16" i="33"/>
  <c r="BJ17" i="33"/>
  <c r="BJ18" i="33"/>
  <c r="BJ19" i="33"/>
  <c r="BJ20" i="33"/>
  <c r="BJ21" i="33"/>
  <c r="BJ22" i="33"/>
  <c r="BJ23" i="33"/>
  <c r="BJ24" i="33"/>
  <c r="BJ25" i="33"/>
  <c r="BJ26" i="33"/>
  <c r="BJ27" i="33"/>
  <c r="BJ28" i="33"/>
  <c r="BJ29" i="33"/>
  <c r="BJ30" i="33"/>
  <c r="BJ31" i="33"/>
  <c r="BJ32" i="33"/>
  <c r="BJ33" i="33"/>
  <c r="BJ34" i="33"/>
  <c r="BJ35" i="33"/>
  <c r="BJ36" i="33"/>
  <c r="BJ37" i="33"/>
  <c r="BJ38" i="33"/>
  <c r="BJ39" i="33"/>
  <c r="BJ40" i="33"/>
  <c r="BJ41" i="33"/>
  <c r="BJ42" i="33"/>
  <c r="BJ43" i="33"/>
  <c r="BJ44" i="33"/>
  <c r="BJ8" i="33"/>
  <c r="BG9" i="33"/>
  <c r="BG10" i="33"/>
  <c r="BG11" i="33"/>
  <c r="BG12" i="33"/>
  <c r="BG13" i="33"/>
  <c r="BG14" i="33"/>
  <c r="BG15" i="33"/>
  <c r="BG16" i="33"/>
  <c r="BG17" i="33"/>
  <c r="BG18" i="33"/>
  <c r="BG19" i="33"/>
  <c r="BG20" i="33"/>
  <c r="BG21" i="33"/>
  <c r="BG22" i="33"/>
  <c r="BG23" i="33"/>
  <c r="BG24" i="33"/>
  <c r="BG25" i="33"/>
  <c r="BG26" i="33"/>
  <c r="BG27" i="33"/>
  <c r="BG28" i="33"/>
  <c r="BG29" i="33"/>
  <c r="BG30" i="33"/>
  <c r="BG31" i="33"/>
  <c r="BG32" i="33"/>
  <c r="BG33" i="33"/>
  <c r="BG34" i="33"/>
  <c r="BG35" i="33"/>
  <c r="BG36" i="33"/>
  <c r="BG37" i="33"/>
  <c r="BG38" i="33"/>
  <c r="BG39" i="33"/>
  <c r="BG40" i="33"/>
  <c r="BG41" i="33"/>
  <c r="BG42" i="33"/>
  <c r="BG43" i="33"/>
  <c r="BG44" i="33"/>
  <c r="BG8" i="33"/>
  <c r="BD9" i="33"/>
  <c r="BD10" i="33"/>
  <c r="BD11" i="33"/>
  <c r="BD12" i="33"/>
  <c r="BD13" i="33"/>
  <c r="BD14" i="33"/>
  <c r="BD15" i="33"/>
  <c r="BD16" i="33"/>
  <c r="BD17" i="33"/>
  <c r="BD18" i="33"/>
  <c r="BD19" i="33"/>
  <c r="BD20" i="33"/>
  <c r="BD21" i="33"/>
  <c r="BD22" i="33"/>
  <c r="BD23" i="33"/>
  <c r="BD24" i="33"/>
  <c r="BD25" i="33"/>
  <c r="BD26" i="33"/>
  <c r="BD27" i="33"/>
  <c r="BD28" i="33"/>
  <c r="BD29" i="33"/>
  <c r="BD30" i="33"/>
  <c r="BD31" i="33"/>
  <c r="BD32" i="33"/>
  <c r="BD33" i="33"/>
  <c r="BD34" i="33"/>
  <c r="BD35" i="33"/>
  <c r="BD36" i="33"/>
  <c r="BD37" i="33"/>
  <c r="BD38" i="33"/>
  <c r="BD39" i="33"/>
  <c r="BD40" i="33"/>
  <c r="BD41" i="33"/>
  <c r="BD42" i="33"/>
  <c r="BD43" i="33"/>
  <c r="BD44" i="33"/>
  <c r="BD8" i="33"/>
  <c r="BA9" i="33"/>
  <c r="BA10" i="33"/>
  <c r="BA11" i="33"/>
  <c r="BA12" i="33"/>
  <c r="BA13" i="33"/>
  <c r="BA14" i="33"/>
  <c r="BA15" i="33"/>
  <c r="BA16" i="33"/>
  <c r="BA17" i="33"/>
  <c r="BA18" i="33"/>
  <c r="BA19" i="33"/>
  <c r="BA20" i="33"/>
  <c r="BA21" i="33"/>
  <c r="BA22" i="33"/>
  <c r="BA23" i="33"/>
  <c r="BA24" i="33"/>
  <c r="BA25" i="33"/>
  <c r="BA26" i="33"/>
  <c r="BA27" i="33"/>
  <c r="BA28" i="33"/>
  <c r="BA29" i="33"/>
  <c r="BA30" i="33"/>
  <c r="BA31" i="33"/>
  <c r="BA32" i="33"/>
  <c r="BA33" i="33"/>
  <c r="BA34" i="33"/>
  <c r="BA35" i="33"/>
  <c r="BA36" i="33"/>
  <c r="BA37" i="33"/>
  <c r="BA38" i="33"/>
  <c r="BA39" i="33"/>
  <c r="BA40" i="33"/>
  <c r="BA41" i="33"/>
  <c r="BA42" i="33"/>
  <c r="BA43" i="33"/>
  <c r="BA44" i="33"/>
  <c r="BA8" i="33"/>
  <c r="AX9" i="33"/>
  <c r="AX10" i="33"/>
  <c r="AX11" i="33"/>
  <c r="AX12" i="33"/>
  <c r="AX13" i="33"/>
  <c r="AX14" i="33"/>
  <c r="AX15" i="33"/>
  <c r="AX16" i="33"/>
  <c r="AX17" i="33"/>
  <c r="AX18" i="33"/>
  <c r="AX19" i="33"/>
  <c r="AX20" i="33"/>
  <c r="AX21" i="33"/>
  <c r="AX22" i="33"/>
  <c r="AX23" i="33"/>
  <c r="AX24" i="33"/>
  <c r="AX25" i="33"/>
  <c r="AX26" i="33"/>
  <c r="AX27" i="33"/>
  <c r="AX28" i="33"/>
  <c r="AX29" i="33"/>
  <c r="AX30" i="33"/>
  <c r="AX31" i="33"/>
  <c r="AX32" i="33"/>
  <c r="AX33" i="33"/>
  <c r="AX34" i="33"/>
  <c r="AX35" i="33"/>
  <c r="AX36" i="33"/>
  <c r="AX37" i="33"/>
  <c r="AX38" i="33"/>
  <c r="AX39" i="33"/>
  <c r="AX40" i="33"/>
  <c r="AX41" i="33"/>
  <c r="AX42" i="33"/>
  <c r="AX43" i="33"/>
  <c r="AX44" i="33"/>
  <c r="AX8" i="33"/>
  <c r="AU9" i="33"/>
  <c r="AU10" i="33"/>
  <c r="AU11" i="33"/>
  <c r="AU12" i="33"/>
  <c r="AU13" i="33"/>
  <c r="AU14" i="33"/>
  <c r="AU15" i="33"/>
  <c r="AU16" i="33"/>
  <c r="AU17" i="33"/>
  <c r="AU18" i="33"/>
  <c r="AU19" i="33"/>
  <c r="AU20" i="33"/>
  <c r="AU21" i="33"/>
  <c r="AU22" i="33"/>
  <c r="AU23" i="33"/>
  <c r="AU24" i="33"/>
  <c r="AU25" i="33"/>
  <c r="AU26" i="33"/>
  <c r="AU27" i="33"/>
  <c r="AU28" i="33"/>
  <c r="AU29" i="33"/>
  <c r="AU30" i="33"/>
  <c r="AU31" i="33"/>
  <c r="AU32" i="33"/>
  <c r="AU33" i="33"/>
  <c r="AU34" i="33"/>
  <c r="AU35" i="33"/>
  <c r="AU36" i="33"/>
  <c r="AU37" i="33"/>
  <c r="AU38" i="33"/>
  <c r="AU39" i="33"/>
  <c r="AU40" i="33"/>
  <c r="AU41" i="33"/>
  <c r="AU42" i="33"/>
  <c r="AU43" i="33"/>
  <c r="AU44" i="33"/>
  <c r="AU8" i="33"/>
  <c r="AR9" i="33"/>
  <c r="AR10" i="33"/>
  <c r="AR11" i="33"/>
  <c r="AR12" i="33"/>
  <c r="AR13" i="33"/>
  <c r="AR14" i="33"/>
  <c r="AR15" i="33"/>
  <c r="AR16" i="33"/>
  <c r="AR17" i="33"/>
  <c r="AR18" i="33"/>
  <c r="AR19" i="33"/>
  <c r="AR20" i="33"/>
  <c r="AR21" i="33"/>
  <c r="AR22" i="33"/>
  <c r="AR23" i="33"/>
  <c r="AR24" i="33"/>
  <c r="AR25" i="33"/>
  <c r="AR26" i="33"/>
  <c r="AR27" i="33"/>
  <c r="AR28" i="33"/>
  <c r="AR29" i="33"/>
  <c r="AR30" i="33"/>
  <c r="AR31" i="33"/>
  <c r="AR32" i="33"/>
  <c r="AR33" i="33"/>
  <c r="AR34" i="33"/>
  <c r="AR35" i="33"/>
  <c r="AR36" i="33"/>
  <c r="AR37" i="33"/>
  <c r="AR38" i="33"/>
  <c r="AR39" i="33"/>
  <c r="AR40" i="33"/>
  <c r="AR41" i="33"/>
  <c r="AR42" i="33"/>
  <c r="AR43" i="33"/>
  <c r="AR44" i="33"/>
  <c r="AR8" i="33"/>
  <c r="AO9" i="33"/>
  <c r="AO10" i="33"/>
  <c r="AO11" i="33"/>
  <c r="AO12" i="33"/>
  <c r="AO13" i="33"/>
  <c r="AO14" i="33"/>
  <c r="AO15" i="33"/>
  <c r="AO16" i="33"/>
  <c r="AO17" i="33"/>
  <c r="AO18" i="33"/>
  <c r="AO19" i="33"/>
  <c r="AO20" i="33"/>
  <c r="AO21" i="33"/>
  <c r="AO22" i="33"/>
  <c r="AO23" i="33"/>
  <c r="AO24" i="33"/>
  <c r="AO25" i="33"/>
  <c r="AO26" i="33"/>
  <c r="AO27" i="33"/>
  <c r="AO28" i="33"/>
  <c r="AO29" i="33"/>
  <c r="AO30" i="33"/>
  <c r="AO31" i="33"/>
  <c r="AO32" i="33"/>
  <c r="AO33" i="33"/>
  <c r="AO34" i="33"/>
  <c r="AO35" i="33"/>
  <c r="AO36" i="33"/>
  <c r="AO37" i="33"/>
  <c r="AO38" i="33"/>
  <c r="AO39" i="33"/>
  <c r="AO40" i="33"/>
  <c r="AO41" i="33"/>
  <c r="AO42" i="33"/>
  <c r="AO43" i="33"/>
  <c r="AO44" i="33"/>
  <c r="AO8" i="33"/>
  <c r="AL9" i="33"/>
  <c r="AL10" i="33"/>
  <c r="AL11" i="33"/>
  <c r="AL12" i="33"/>
  <c r="AL13" i="33"/>
  <c r="AL14" i="33"/>
  <c r="AL15" i="33"/>
  <c r="AL16" i="33"/>
  <c r="AL17" i="33"/>
  <c r="AL18" i="33"/>
  <c r="AL19" i="33"/>
  <c r="AL20" i="33"/>
  <c r="AL21" i="33"/>
  <c r="AL22" i="33"/>
  <c r="AL23" i="33"/>
  <c r="AL24" i="33"/>
  <c r="AL25" i="33"/>
  <c r="AL26" i="33"/>
  <c r="AL27" i="33"/>
  <c r="AL28" i="33"/>
  <c r="AL29" i="33"/>
  <c r="AL30" i="33"/>
  <c r="AL31" i="33"/>
  <c r="AL32" i="33"/>
  <c r="AL33" i="33"/>
  <c r="AL34" i="33"/>
  <c r="AL35" i="33"/>
  <c r="AL36" i="33"/>
  <c r="AL37" i="33"/>
  <c r="AL38" i="33"/>
  <c r="AL39" i="33"/>
  <c r="AL40" i="33"/>
  <c r="AL41" i="33"/>
  <c r="AL42" i="33"/>
  <c r="AL43" i="33"/>
  <c r="AL44" i="33"/>
  <c r="AL8" i="33"/>
  <c r="AI9" i="33"/>
  <c r="AI10" i="33"/>
  <c r="AI11" i="33"/>
  <c r="AI12" i="33"/>
  <c r="AI13" i="33"/>
  <c r="AI14" i="33"/>
  <c r="AI15" i="33"/>
  <c r="AI16" i="33"/>
  <c r="AI17" i="33"/>
  <c r="AI18" i="33"/>
  <c r="AI19" i="33"/>
  <c r="AI20" i="33"/>
  <c r="AI21" i="33"/>
  <c r="AI22" i="33"/>
  <c r="AI23" i="33"/>
  <c r="AI24" i="33"/>
  <c r="AI25" i="33"/>
  <c r="AI26" i="33"/>
  <c r="AI27" i="33"/>
  <c r="AI28" i="33"/>
  <c r="AI29" i="33"/>
  <c r="AI30" i="33"/>
  <c r="AI31" i="33"/>
  <c r="AI32" i="33"/>
  <c r="AI33" i="33"/>
  <c r="AI34" i="33"/>
  <c r="AI35" i="33"/>
  <c r="AI36" i="33"/>
  <c r="AI37" i="33"/>
  <c r="AI38" i="33"/>
  <c r="AI39" i="33"/>
  <c r="AI40" i="33"/>
  <c r="AI41" i="33"/>
  <c r="AI42" i="33"/>
  <c r="AI43" i="33"/>
  <c r="AI44" i="33"/>
  <c r="AI8" i="33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25" i="33"/>
  <c r="AF26" i="33"/>
  <c r="AF27" i="33"/>
  <c r="AF28" i="33"/>
  <c r="AF29" i="33"/>
  <c r="AF30" i="33"/>
  <c r="AF31" i="33"/>
  <c r="AF32" i="33"/>
  <c r="AF33" i="33"/>
  <c r="AF34" i="33"/>
  <c r="AF35" i="33"/>
  <c r="AF36" i="33"/>
  <c r="AF37" i="33"/>
  <c r="AF38" i="33"/>
  <c r="AF39" i="33"/>
  <c r="AF40" i="33"/>
  <c r="AF41" i="33"/>
  <c r="AF42" i="33"/>
  <c r="AF43" i="33"/>
  <c r="AF44" i="33"/>
  <c r="AF8" i="33"/>
  <c r="AC9" i="33"/>
  <c r="AC10" i="33"/>
  <c r="AC11" i="33"/>
  <c r="AC12" i="33"/>
  <c r="AC13" i="33"/>
  <c r="AC14" i="33"/>
  <c r="AC15" i="33"/>
  <c r="AC16" i="33"/>
  <c r="AC17" i="33"/>
  <c r="AC18" i="33"/>
  <c r="AC19" i="33"/>
  <c r="AC20" i="33"/>
  <c r="AC21" i="33"/>
  <c r="AC22" i="33"/>
  <c r="AC23" i="33"/>
  <c r="AC24" i="33"/>
  <c r="AC25" i="33"/>
  <c r="AC26" i="33"/>
  <c r="AC27" i="33"/>
  <c r="AC28" i="33"/>
  <c r="AC29" i="33"/>
  <c r="AC30" i="33"/>
  <c r="AC31" i="33"/>
  <c r="AC32" i="33"/>
  <c r="AC33" i="33"/>
  <c r="AC34" i="33"/>
  <c r="AC35" i="33"/>
  <c r="AC36" i="33"/>
  <c r="AC37" i="33"/>
  <c r="AC38" i="33"/>
  <c r="AC39" i="33"/>
  <c r="AC40" i="33"/>
  <c r="AC41" i="33"/>
  <c r="AC42" i="33"/>
  <c r="AC43" i="33"/>
  <c r="AC44" i="33"/>
  <c r="AC8" i="33"/>
  <c r="Z9" i="33"/>
  <c r="Z10" i="33"/>
  <c r="Z11" i="33"/>
  <c r="Z12" i="33"/>
  <c r="Z13" i="33"/>
  <c r="Z14" i="33"/>
  <c r="Z15" i="33"/>
  <c r="Z16" i="33"/>
  <c r="Z17" i="33"/>
  <c r="Z18" i="33"/>
  <c r="Z19" i="33"/>
  <c r="Z20" i="33"/>
  <c r="Z21" i="33"/>
  <c r="Z22" i="33"/>
  <c r="Z23" i="33"/>
  <c r="Z24" i="33"/>
  <c r="Z25" i="33"/>
  <c r="Z26" i="33"/>
  <c r="Z27" i="33"/>
  <c r="Z28" i="33"/>
  <c r="Z29" i="33"/>
  <c r="Z30" i="33"/>
  <c r="Z31" i="33"/>
  <c r="Z32" i="33"/>
  <c r="Z33" i="33"/>
  <c r="Z34" i="33"/>
  <c r="Z35" i="33"/>
  <c r="Z36" i="33"/>
  <c r="Z37" i="33"/>
  <c r="Z38" i="33"/>
  <c r="Z39" i="33"/>
  <c r="Z40" i="33"/>
  <c r="Z41" i="33"/>
  <c r="Z42" i="33"/>
  <c r="Z43" i="33"/>
  <c r="Z44" i="33"/>
  <c r="Z8" i="33"/>
  <c r="W9" i="33"/>
  <c r="W10" i="33"/>
  <c r="W11" i="33"/>
  <c r="W12" i="33"/>
  <c r="W13" i="33"/>
  <c r="W14" i="33"/>
  <c r="W15" i="33"/>
  <c r="W16" i="33"/>
  <c r="W17" i="33"/>
  <c r="W18" i="33"/>
  <c r="W19" i="33"/>
  <c r="W20" i="33"/>
  <c r="W21" i="33"/>
  <c r="W22" i="33"/>
  <c r="W23" i="33"/>
  <c r="W24" i="33"/>
  <c r="W25" i="33"/>
  <c r="W26" i="33"/>
  <c r="W27" i="33"/>
  <c r="W28" i="33"/>
  <c r="W29" i="33"/>
  <c r="W30" i="33"/>
  <c r="W31" i="33"/>
  <c r="W32" i="33"/>
  <c r="W33" i="33"/>
  <c r="W34" i="33"/>
  <c r="W35" i="33"/>
  <c r="W36" i="33"/>
  <c r="W37" i="33"/>
  <c r="W38" i="33"/>
  <c r="W39" i="33"/>
  <c r="W40" i="33"/>
  <c r="W41" i="33"/>
  <c r="W42" i="33"/>
  <c r="W43" i="33"/>
  <c r="W44" i="33"/>
  <c r="W8" i="33"/>
  <c r="T9" i="33"/>
  <c r="T10" i="33"/>
  <c r="T11" i="33"/>
  <c r="T12" i="33"/>
  <c r="T13" i="33"/>
  <c r="T14" i="33"/>
  <c r="T15" i="33"/>
  <c r="T16" i="33"/>
  <c r="T17" i="33"/>
  <c r="T18" i="33"/>
  <c r="T19" i="33"/>
  <c r="T20" i="33"/>
  <c r="T21" i="33"/>
  <c r="T22" i="33"/>
  <c r="T23" i="33"/>
  <c r="T24" i="33"/>
  <c r="T25" i="33"/>
  <c r="T26" i="33"/>
  <c r="T27" i="33"/>
  <c r="T28" i="33"/>
  <c r="T29" i="33"/>
  <c r="T30" i="33"/>
  <c r="T31" i="33"/>
  <c r="T32" i="33"/>
  <c r="T33" i="33"/>
  <c r="T34" i="33"/>
  <c r="T35" i="33"/>
  <c r="T36" i="33"/>
  <c r="T37" i="33"/>
  <c r="T38" i="33"/>
  <c r="T39" i="33"/>
  <c r="T40" i="33"/>
  <c r="T41" i="33"/>
  <c r="T42" i="33"/>
  <c r="T43" i="33"/>
  <c r="T44" i="33"/>
  <c r="T8" i="33"/>
  <c r="Q9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Q22" i="33"/>
  <c r="Q23" i="33"/>
  <c r="Q24" i="33"/>
  <c r="Q25" i="33"/>
  <c r="Q26" i="33"/>
  <c r="Q27" i="33"/>
  <c r="Q28" i="33"/>
  <c r="Q29" i="33"/>
  <c r="Q30" i="33"/>
  <c r="Q31" i="33"/>
  <c r="Q32" i="33"/>
  <c r="Q33" i="33"/>
  <c r="Q34" i="33"/>
  <c r="Q35" i="33"/>
  <c r="Q36" i="33"/>
  <c r="Q37" i="33"/>
  <c r="Q38" i="33"/>
  <c r="Q39" i="33"/>
  <c r="Q40" i="33"/>
  <c r="Q41" i="33"/>
  <c r="Q42" i="33"/>
  <c r="Q43" i="33"/>
  <c r="Q44" i="33"/>
  <c r="Q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N38" i="33"/>
  <c r="N39" i="33"/>
  <c r="N40" i="33"/>
  <c r="N41" i="33"/>
  <c r="N42" i="33"/>
  <c r="N43" i="33"/>
  <c r="N44" i="33"/>
  <c r="N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8" i="33"/>
  <c r="BY9" i="32" l="1"/>
  <c r="BY10" i="32"/>
  <c r="BY11" i="32"/>
  <c r="BY12" i="32"/>
  <c r="BY13" i="32"/>
  <c r="BY14" i="32"/>
  <c r="BY15" i="32"/>
  <c r="BY16" i="32"/>
  <c r="BY17" i="32"/>
  <c r="BY18" i="32"/>
  <c r="BY19" i="32"/>
  <c r="BY20" i="32"/>
  <c r="BY21" i="32"/>
  <c r="BY22" i="32"/>
  <c r="BY23" i="32"/>
  <c r="BY24" i="32"/>
  <c r="BY25" i="32"/>
  <c r="BY26" i="32"/>
  <c r="BY27" i="32"/>
  <c r="BY28" i="32"/>
  <c r="BY29" i="32"/>
  <c r="BY30" i="32"/>
  <c r="BY31" i="32"/>
  <c r="BY32" i="32"/>
  <c r="BY33" i="32"/>
  <c r="BY34" i="32"/>
  <c r="BY35" i="32"/>
  <c r="BY36" i="32"/>
  <c r="BY37" i="32"/>
  <c r="BY38" i="32"/>
  <c r="BY39" i="32"/>
  <c r="BY40" i="32"/>
  <c r="BY41" i="32"/>
  <c r="BY42" i="32"/>
  <c r="BY43" i="32"/>
  <c r="BY44" i="32"/>
  <c r="BY45" i="32"/>
  <c r="BY46" i="32"/>
  <c r="BY47" i="32"/>
  <c r="BY48" i="32"/>
  <c r="BY49" i="32"/>
  <c r="BY50" i="32"/>
  <c r="BY51" i="32"/>
  <c r="BY52" i="32"/>
  <c r="BY53" i="32"/>
  <c r="BY54" i="32"/>
  <c r="BY55" i="32"/>
  <c r="BY56" i="32"/>
  <c r="BY57" i="32"/>
  <c r="BY58" i="32"/>
  <c r="BY59" i="32"/>
  <c r="BY60" i="32"/>
  <c r="BY61" i="32"/>
  <c r="BY62" i="32"/>
  <c r="BY63" i="32"/>
  <c r="BY64" i="32"/>
  <c r="BY65" i="32"/>
  <c r="BY8" i="32"/>
  <c r="BV9" i="32"/>
  <c r="BV10" i="32"/>
  <c r="BV11" i="32"/>
  <c r="BV12" i="32"/>
  <c r="BV13" i="32"/>
  <c r="BV14" i="32"/>
  <c r="BV15" i="32"/>
  <c r="BV16" i="32"/>
  <c r="BV17" i="32"/>
  <c r="BV18" i="32"/>
  <c r="BV19" i="32"/>
  <c r="BV20" i="32"/>
  <c r="BV21" i="32"/>
  <c r="BV22" i="32"/>
  <c r="BV23" i="32"/>
  <c r="BV24" i="32"/>
  <c r="BV25" i="32"/>
  <c r="BV26" i="32"/>
  <c r="BV27" i="32"/>
  <c r="BV28" i="32"/>
  <c r="BV29" i="32"/>
  <c r="BV30" i="32"/>
  <c r="BV31" i="32"/>
  <c r="BV32" i="32"/>
  <c r="BV33" i="32"/>
  <c r="BV34" i="32"/>
  <c r="BV35" i="32"/>
  <c r="BV36" i="32"/>
  <c r="BV37" i="32"/>
  <c r="BV38" i="32"/>
  <c r="BV39" i="32"/>
  <c r="BV40" i="32"/>
  <c r="BV41" i="32"/>
  <c r="BV42" i="32"/>
  <c r="BV43" i="32"/>
  <c r="BV44" i="32"/>
  <c r="BV45" i="32"/>
  <c r="BV46" i="32"/>
  <c r="BV47" i="32"/>
  <c r="BV48" i="32"/>
  <c r="BV49" i="32"/>
  <c r="BV50" i="32"/>
  <c r="BV51" i="32"/>
  <c r="BV52" i="32"/>
  <c r="BV53" i="32"/>
  <c r="BV54" i="32"/>
  <c r="BV55" i="32"/>
  <c r="BV56" i="32"/>
  <c r="BV57" i="32"/>
  <c r="BV58" i="32"/>
  <c r="BV59" i="32"/>
  <c r="BV60" i="32"/>
  <c r="BV61" i="32"/>
  <c r="BV62" i="32"/>
  <c r="BV63" i="32"/>
  <c r="BV64" i="32"/>
  <c r="BV65" i="32"/>
  <c r="BV8" i="32"/>
  <c r="BS9" i="32"/>
  <c r="BS10" i="32"/>
  <c r="BS11" i="32"/>
  <c r="BS12" i="32"/>
  <c r="BS13" i="32"/>
  <c r="BS14" i="32"/>
  <c r="BS15" i="32"/>
  <c r="BS16" i="32"/>
  <c r="BS17" i="32"/>
  <c r="BS18" i="32"/>
  <c r="BS19" i="32"/>
  <c r="BS20" i="32"/>
  <c r="BS21" i="32"/>
  <c r="BS22" i="32"/>
  <c r="BS23" i="32"/>
  <c r="BS24" i="32"/>
  <c r="BS25" i="32"/>
  <c r="BS26" i="32"/>
  <c r="BS27" i="32"/>
  <c r="BS28" i="32"/>
  <c r="BS29" i="32"/>
  <c r="BS30" i="32"/>
  <c r="BS31" i="32"/>
  <c r="BS32" i="32"/>
  <c r="BS33" i="32"/>
  <c r="BS34" i="32"/>
  <c r="BS35" i="32"/>
  <c r="BS36" i="32"/>
  <c r="BS37" i="32"/>
  <c r="BS38" i="32"/>
  <c r="BS39" i="32"/>
  <c r="BS40" i="32"/>
  <c r="BS41" i="32"/>
  <c r="BS42" i="32"/>
  <c r="BS43" i="32"/>
  <c r="BS44" i="32"/>
  <c r="BS45" i="32"/>
  <c r="BS46" i="32"/>
  <c r="BS47" i="32"/>
  <c r="BS48" i="32"/>
  <c r="BS49" i="32"/>
  <c r="BS50" i="32"/>
  <c r="BS51" i="32"/>
  <c r="BS52" i="32"/>
  <c r="BS53" i="32"/>
  <c r="BS54" i="32"/>
  <c r="BS55" i="32"/>
  <c r="BS56" i="32"/>
  <c r="BS57" i="32"/>
  <c r="BS58" i="32"/>
  <c r="BS59" i="32"/>
  <c r="BS60" i="32"/>
  <c r="BS61" i="32"/>
  <c r="BS62" i="32"/>
  <c r="BS63" i="32"/>
  <c r="BS64" i="32"/>
  <c r="BS65" i="32"/>
  <c r="BS8" i="32"/>
  <c r="BP9" i="32"/>
  <c r="BP10" i="32"/>
  <c r="BP11" i="32"/>
  <c r="BP12" i="32"/>
  <c r="BP13" i="32"/>
  <c r="BP14" i="32"/>
  <c r="BP15" i="32"/>
  <c r="BP16" i="32"/>
  <c r="BP17" i="32"/>
  <c r="BP18" i="32"/>
  <c r="BP19" i="32"/>
  <c r="BP20" i="32"/>
  <c r="BP21" i="32"/>
  <c r="BP22" i="32"/>
  <c r="BP23" i="32"/>
  <c r="BP24" i="32"/>
  <c r="BP25" i="32"/>
  <c r="BP26" i="32"/>
  <c r="BP27" i="32"/>
  <c r="BP28" i="32"/>
  <c r="BP29" i="32"/>
  <c r="BP30" i="32"/>
  <c r="BP31" i="32"/>
  <c r="BP32" i="32"/>
  <c r="BP33" i="32"/>
  <c r="BP34" i="32"/>
  <c r="BP35" i="32"/>
  <c r="BP36" i="32"/>
  <c r="BP37" i="32"/>
  <c r="BP38" i="32"/>
  <c r="BP39" i="32"/>
  <c r="BP40" i="32"/>
  <c r="BP41" i="32"/>
  <c r="BP42" i="32"/>
  <c r="BP43" i="32"/>
  <c r="BP44" i="32"/>
  <c r="BP45" i="32"/>
  <c r="BP46" i="32"/>
  <c r="BP47" i="32"/>
  <c r="BP48" i="32"/>
  <c r="BP49" i="32"/>
  <c r="BP50" i="32"/>
  <c r="BP51" i="32"/>
  <c r="BP52" i="32"/>
  <c r="BP53" i="32"/>
  <c r="BP54" i="32"/>
  <c r="BP55" i="32"/>
  <c r="BP56" i="32"/>
  <c r="BP57" i="32"/>
  <c r="BP58" i="32"/>
  <c r="BP59" i="32"/>
  <c r="BP60" i="32"/>
  <c r="BP61" i="32"/>
  <c r="BP62" i="32"/>
  <c r="BP63" i="32"/>
  <c r="BP64" i="32"/>
  <c r="BP65" i="32"/>
  <c r="BP8" i="32"/>
  <c r="BM9" i="32"/>
  <c r="BM10" i="32"/>
  <c r="BM11" i="32"/>
  <c r="BM12" i="32"/>
  <c r="BM13" i="32"/>
  <c r="BM14" i="32"/>
  <c r="BM15" i="32"/>
  <c r="BM16" i="32"/>
  <c r="BM17" i="32"/>
  <c r="BM18" i="32"/>
  <c r="BM19" i="32"/>
  <c r="BM20" i="32"/>
  <c r="BM21" i="32"/>
  <c r="BM22" i="32"/>
  <c r="BM23" i="32"/>
  <c r="BM24" i="32"/>
  <c r="BM25" i="32"/>
  <c r="BM26" i="32"/>
  <c r="BM27" i="32"/>
  <c r="BM28" i="32"/>
  <c r="BM29" i="32"/>
  <c r="BM30" i="32"/>
  <c r="BM31" i="32"/>
  <c r="BM32" i="32"/>
  <c r="BM33" i="32"/>
  <c r="BM34" i="32"/>
  <c r="BM35" i="32"/>
  <c r="BM36" i="32"/>
  <c r="BM37" i="32"/>
  <c r="BM38" i="32"/>
  <c r="BM39" i="32"/>
  <c r="BM40" i="32"/>
  <c r="BM41" i="32"/>
  <c r="BM42" i="32"/>
  <c r="BM43" i="32"/>
  <c r="BM44" i="32"/>
  <c r="BM45" i="32"/>
  <c r="BM46" i="32"/>
  <c r="BM47" i="32"/>
  <c r="BM48" i="32"/>
  <c r="BM49" i="32"/>
  <c r="BM50" i="32"/>
  <c r="BM51" i="32"/>
  <c r="BM52" i="32"/>
  <c r="BM53" i="32"/>
  <c r="BM54" i="32"/>
  <c r="BM55" i="32"/>
  <c r="BM56" i="32"/>
  <c r="BM57" i="32"/>
  <c r="BM58" i="32"/>
  <c r="BM59" i="32"/>
  <c r="BM60" i="32"/>
  <c r="BM61" i="32"/>
  <c r="BM62" i="32"/>
  <c r="BM63" i="32"/>
  <c r="BM64" i="32"/>
  <c r="BM65" i="32"/>
  <c r="BM8" i="32"/>
  <c r="BJ9" i="32"/>
  <c r="BJ10" i="32"/>
  <c r="BJ11" i="32"/>
  <c r="BJ12" i="32"/>
  <c r="BJ13" i="32"/>
  <c r="BJ14" i="32"/>
  <c r="BJ15" i="32"/>
  <c r="BJ16" i="32"/>
  <c r="BJ17" i="32"/>
  <c r="BJ18" i="32"/>
  <c r="BJ19" i="32"/>
  <c r="BJ20" i="32"/>
  <c r="BJ21" i="32"/>
  <c r="BJ22" i="32"/>
  <c r="BJ23" i="32"/>
  <c r="BJ24" i="32"/>
  <c r="BJ25" i="32"/>
  <c r="BJ26" i="32"/>
  <c r="BJ27" i="32"/>
  <c r="BJ28" i="32"/>
  <c r="BJ29" i="32"/>
  <c r="BJ30" i="32"/>
  <c r="BJ31" i="32"/>
  <c r="BJ32" i="32"/>
  <c r="BJ33" i="32"/>
  <c r="BJ34" i="32"/>
  <c r="BJ35" i="32"/>
  <c r="BJ36" i="32"/>
  <c r="BJ37" i="32"/>
  <c r="BJ38" i="32"/>
  <c r="BJ39" i="32"/>
  <c r="BJ40" i="32"/>
  <c r="BJ41" i="32"/>
  <c r="BJ42" i="32"/>
  <c r="BJ43" i="32"/>
  <c r="BJ44" i="32"/>
  <c r="BJ45" i="32"/>
  <c r="BJ46" i="32"/>
  <c r="BJ47" i="32"/>
  <c r="BJ48" i="32"/>
  <c r="BJ49" i="32"/>
  <c r="BJ50" i="32"/>
  <c r="BJ51" i="32"/>
  <c r="BJ52" i="32"/>
  <c r="BJ53" i="32"/>
  <c r="BJ54" i="32"/>
  <c r="BJ55" i="32"/>
  <c r="BJ56" i="32"/>
  <c r="BJ57" i="32"/>
  <c r="BJ58" i="32"/>
  <c r="BJ59" i="32"/>
  <c r="BJ60" i="32"/>
  <c r="BJ61" i="32"/>
  <c r="BJ62" i="32"/>
  <c r="BJ63" i="32"/>
  <c r="BJ64" i="32"/>
  <c r="BJ65" i="32"/>
  <c r="BJ8" i="32"/>
  <c r="BG9" i="32"/>
  <c r="BG10" i="32"/>
  <c r="BG11" i="32"/>
  <c r="BG12" i="32"/>
  <c r="BG13" i="32"/>
  <c r="BG14" i="32"/>
  <c r="BG15" i="32"/>
  <c r="BG16" i="32"/>
  <c r="BG17" i="32"/>
  <c r="BG18" i="32"/>
  <c r="BG19" i="32"/>
  <c r="BG20" i="32"/>
  <c r="BG21" i="32"/>
  <c r="BG22" i="32"/>
  <c r="BG23" i="32"/>
  <c r="BG24" i="32"/>
  <c r="BG25" i="32"/>
  <c r="BG26" i="32"/>
  <c r="BG27" i="32"/>
  <c r="BG28" i="32"/>
  <c r="BG29" i="32"/>
  <c r="BG30" i="32"/>
  <c r="BG31" i="32"/>
  <c r="BG32" i="32"/>
  <c r="BG33" i="32"/>
  <c r="BG34" i="32"/>
  <c r="BG35" i="32"/>
  <c r="BG36" i="32"/>
  <c r="BG37" i="32"/>
  <c r="BG38" i="32"/>
  <c r="BG39" i="32"/>
  <c r="BG40" i="32"/>
  <c r="BG41" i="32"/>
  <c r="BG42" i="32"/>
  <c r="BG43" i="32"/>
  <c r="BG44" i="32"/>
  <c r="BG45" i="32"/>
  <c r="BG46" i="32"/>
  <c r="BG47" i="32"/>
  <c r="BG48" i="32"/>
  <c r="BG49" i="32"/>
  <c r="BG50" i="32"/>
  <c r="BG51" i="32"/>
  <c r="BG52" i="32"/>
  <c r="BG53" i="32"/>
  <c r="BG54" i="32"/>
  <c r="BG55" i="32"/>
  <c r="BG56" i="32"/>
  <c r="BG57" i="32"/>
  <c r="BG58" i="32"/>
  <c r="BG59" i="32"/>
  <c r="BG60" i="32"/>
  <c r="BG61" i="32"/>
  <c r="BG62" i="32"/>
  <c r="BG63" i="32"/>
  <c r="BG64" i="32"/>
  <c r="BG65" i="32"/>
  <c r="BG8" i="32"/>
  <c r="BD9" i="32"/>
  <c r="BD10" i="32"/>
  <c r="BD11" i="32"/>
  <c r="BD12" i="32"/>
  <c r="BD13" i="32"/>
  <c r="BD14" i="32"/>
  <c r="BD15" i="32"/>
  <c r="BD16" i="32"/>
  <c r="BD17" i="32"/>
  <c r="BD18" i="32"/>
  <c r="BD19" i="32"/>
  <c r="BD20" i="32"/>
  <c r="BD21" i="32"/>
  <c r="BD22" i="32"/>
  <c r="BD23" i="32"/>
  <c r="BD24" i="32"/>
  <c r="BD25" i="32"/>
  <c r="BD26" i="32"/>
  <c r="BD27" i="32"/>
  <c r="BD28" i="32"/>
  <c r="BD29" i="32"/>
  <c r="BD30" i="32"/>
  <c r="BD31" i="32"/>
  <c r="BD32" i="32"/>
  <c r="BD33" i="32"/>
  <c r="BD34" i="32"/>
  <c r="BD35" i="32"/>
  <c r="BD36" i="32"/>
  <c r="BD37" i="32"/>
  <c r="BD38" i="32"/>
  <c r="BD39" i="32"/>
  <c r="BD40" i="32"/>
  <c r="BD41" i="32"/>
  <c r="BD42" i="32"/>
  <c r="BD43" i="32"/>
  <c r="BD44" i="32"/>
  <c r="BD45" i="32"/>
  <c r="BD46" i="32"/>
  <c r="BD47" i="32"/>
  <c r="BD48" i="32"/>
  <c r="BD49" i="32"/>
  <c r="BD50" i="32"/>
  <c r="BD51" i="32"/>
  <c r="BD52" i="32"/>
  <c r="BD53" i="32"/>
  <c r="BD54" i="32"/>
  <c r="BD55" i="32"/>
  <c r="BD56" i="32"/>
  <c r="BD57" i="32"/>
  <c r="BD58" i="32"/>
  <c r="BD59" i="32"/>
  <c r="BD60" i="32"/>
  <c r="BD61" i="32"/>
  <c r="BD62" i="32"/>
  <c r="BD63" i="32"/>
  <c r="BD64" i="32"/>
  <c r="BD65" i="32"/>
  <c r="BD8" i="32"/>
  <c r="BA9" i="32"/>
  <c r="BA10" i="32"/>
  <c r="BA11" i="32"/>
  <c r="BA12" i="32"/>
  <c r="BA13" i="32"/>
  <c r="BA14" i="32"/>
  <c r="BA15" i="32"/>
  <c r="BA16" i="32"/>
  <c r="BA17" i="32"/>
  <c r="BA18" i="32"/>
  <c r="BA19" i="32"/>
  <c r="BA20" i="32"/>
  <c r="BA21" i="32"/>
  <c r="BA22" i="32"/>
  <c r="BA23" i="32"/>
  <c r="BA24" i="32"/>
  <c r="BA25" i="32"/>
  <c r="BA26" i="32"/>
  <c r="BA27" i="32"/>
  <c r="BA28" i="32"/>
  <c r="BA29" i="32"/>
  <c r="BA30" i="32"/>
  <c r="BA31" i="32"/>
  <c r="BA32" i="32"/>
  <c r="BA33" i="32"/>
  <c r="BA34" i="32"/>
  <c r="BA35" i="32"/>
  <c r="BA36" i="32"/>
  <c r="BA37" i="32"/>
  <c r="BA38" i="32"/>
  <c r="BA39" i="32"/>
  <c r="BA40" i="32"/>
  <c r="BA41" i="32"/>
  <c r="BA42" i="32"/>
  <c r="BA43" i="32"/>
  <c r="BA44" i="32"/>
  <c r="BA45" i="32"/>
  <c r="BA46" i="32"/>
  <c r="BA47" i="32"/>
  <c r="BA48" i="32"/>
  <c r="BA49" i="32"/>
  <c r="BA50" i="32"/>
  <c r="BA51" i="32"/>
  <c r="BA52" i="32"/>
  <c r="BA53" i="32"/>
  <c r="BA54" i="32"/>
  <c r="BA55" i="32"/>
  <c r="BA56" i="32"/>
  <c r="BA57" i="32"/>
  <c r="BA58" i="32"/>
  <c r="BA59" i="32"/>
  <c r="BA60" i="32"/>
  <c r="BA61" i="32"/>
  <c r="BA62" i="32"/>
  <c r="BA63" i="32"/>
  <c r="BA64" i="32"/>
  <c r="BA65" i="32"/>
  <c r="BA8" i="32"/>
  <c r="AX9" i="32"/>
  <c r="AX10" i="32"/>
  <c r="AX11" i="32"/>
  <c r="AX12" i="32"/>
  <c r="AX13" i="32"/>
  <c r="AX14" i="32"/>
  <c r="AX15" i="32"/>
  <c r="AX16" i="32"/>
  <c r="AX17" i="32"/>
  <c r="AX18" i="32"/>
  <c r="AX19" i="32"/>
  <c r="AX20" i="32"/>
  <c r="AX21" i="32"/>
  <c r="AX22" i="32"/>
  <c r="AX23" i="32"/>
  <c r="AX24" i="32"/>
  <c r="AX25" i="32"/>
  <c r="AX26" i="32"/>
  <c r="AX27" i="32"/>
  <c r="AX28" i="32"/>
  <c r="AX29" i="32"/>
  <c r="AX30" i="32"/>
  <c r="AX31" i="32"/>
  <c r="AX32" i="32"/>
  <c r="AX33" i="32"/>
  <c r="AX34" i="32"/>
  <c r="AX35" i="32"/>
  <c r="AX36" i="32"/>
  <c r="AX37" i="32"/>
  <c r="AX38" i="32"/>
  <c r="AX39" i="32"/>
  <c r="AX40" i="32"/>
  <c r="AX41" i="32"/>
  <c r="AX42" i="32"/>
  <c r="AX43" i="32"/>
  <c r="AX44" i="32"/>
  <c r="AX45" i="32"/>
  <c r="AX46" i="32"/>
  <c r="AX47" i="32"/>
  <c r="AX48" i="32"/>
  <c r="AX49" i="32"/>
  <c r="AX50" i="32"/>
  <c r="AX51" i="32"/>
  <c r="AX52" i="32"/>
  <c r="AX53" i="32"/>
  <c r="AX54" i="32"/>
  <c r="AX55" i="32"/>
  <c r="AX56" i="32"/>
  <c r="AX57" i="32"/>
  <c r="AX58" i="32"/>
  <c r="AX59" i="32"/>
  <c r="AX60" i="32"/>
  <c r="AX61" i="32"/>
  <c r="AX62" i="32"/>
  <c r="AX63" i="32"/>
  <c r="AX64" i="32"/>
  <c r="AX65" i="32"/>
  <c r="AX8" i="32"/>
  <c r="AR9" i="32"/>
  <c r="AR10" i="32"/>
  <c r="AR11" i="32"/>
  <c r="AR12" i="32"/>
  <c r="AR13" i="32"/>
  <c r="AR14" i="32"/>
  <c r="AR15" i="32"/>
  <c r="AR16" i="32"/>
  <c r="AR17" i="32"/>
  <c r="AR18" i="32"/>
  <c r="AR19" i="32"/>
  <c r="AR20" i="32"/>
  <c r="AR21" i="32"/>
  <c r="AR22" i="32"/>
  <c r="AR23" i="32"/>
  <c r="AR24" i="32"/>
  <c r="AR25" i="32"/>
  <c r="AR26" i="32"/>
  <c r="AR27" i="32"/>
  <c r="AR28" i="32"/>
  <c r="AR29" i="32"/>
  <c r="AR30" i="32"/>
  <c r="AR31" i="32"/>
  <c r="AR32" i="32"/>
  <c r="AR33" i="32"/>
  <c r="AR34" i="32"/>
  <c r="AR35" i="32"/>
  <c r="AR36" i="32"/>
  <c r="AR37" i="32"/>
  <c r="AR38" i="32"/>
  <c r="AR39" i="32"/>
  <c r="AR40" i="32"/>
  <c r="AR41" i="32"/>
  <c r="AR42" i="32"/>
  <c r="AR43" i="32"/>
  <c r="AR44" i="32"/>
  <c r="AR45" i="32"/>
  <c r="AR46" i="32"/>
  <c r="AR47" i="32"/>
  <c r="AR48" i="32"/>
  <c r="AR49" i="32"/>
  <c r="AR50" i="32"/>
  <c r="AR51" i="32"/>
  <c r="AR52" i="32"/>
  <c r="AR53" i="32"/>
  <c r="AR54" i="32"/>
  <c r="AR55" i="32"/>
  <c r="AR56" i="32"/>
  <c r="AR57" i="32"/>
  <c r="AR58" i="32"/>
  <c r="AR59" i="32"/>
  <c r="AR60" i="32"/>
  <c r="AR61" i="32"/>
  <c r="AR62" i="32"/>
  <c r="AR63" i="32"/>
  <c r="AR64" i="32"/>
  <c r="AR65" i="32"/>
  <c r="AR8" i="32"/>
  <c r="AU9" i="32"/>
  <c r="AU10" i="32"/>
  <c r="AU11" i="32"/>
  <c r="AU12" i="32"/>
  <c r="AU13" i="32"/>
  <c r="AU14" i="32"/>
  <c r="AU15" i="32"/>
  <c r="AU16" i="32"/>
  <c r="AU17" i="32"/>
  <c r="AU18" i="32"/>
  <c r="AU19" i="32"/>
  <c r="AU20" i="32"/>
  <c r="AU21" i="32"/>
  <c r="AU22" i="32"/>
  <c r="AU23" i="32"/>
  <c r="AU24" i="32"/>
  <c r="AU25" i="32"/>
  <c r="AU26" i="32"/>
  <c r="AU27" i="32"/>
  <c r="AU28" i="32"/>
  <c r="AU29" i="32"/>
  <c r="AU30" i="32"/>
  <c r="AU31" i="32"/>
  <c r="AU32" i="32"/>
  <c r="AU33" i="32"/>
  <c r="AU34" i="32"/>
  <c r="AU35" i="32"/>
  <c r="AU36" i="32"/>
  <c r="AU37" i="32"/>
  <c r="AU38" i="32"/>
  <c r="AU39" i="32"/>
  <c r="AU40" i="32"/>
  <c r="AU41" i="32"/>
  <c r="AU42" i="32"/>
  <c r="AU43" i="32"/>
  <c r="AU44" i="32"/>
  <c r="AU45" i="32"/>
  <c r="AU46" i="32"/>
  <c r="AU47" i="32"/>
  <c r="AU48" i="32"/>
  <c r="AU49" i="32"/>
  <c r="AU50" i="32"/>
  <c r="AU51" i="32"/>
  <c r="AU52" i="32"/>
  <c r="AU53" i="32"/>
  <c r="AU54" i="32"/>
  <c r="AU55" i="32"/>
  <c r="AU56" i="32"/>
  <c r="AU57" i="32"/>
  <c r="AU58" i="32"/>
  <c r="AU59" i="32"/>
  <c r="AU60" i="32"/>
  <c r="AU61" i="32"/>
  <c r="AU62" i="32"/>
  <c r="AU63" i="32"/>
  <c r="AU64" i="32"/>
  <c r="AU65" i="32"/>
  <c r="AU8" i="32"/>
  <c r="AO9" i="32"/>
  <c r="AO10" i="32"/>
  <c r="AO11" i="32"/>
  <c r="AO12" i="32"/>
  <c r="AO13" i="32"/>
  <c r="AO14" i="32"/>
  <c r="AO15" i="32"/>
  <c r="AO16" i="32"/>
  <c r="AO17" i="32"/>
  <c r="AO18" i="32"/>
  <c r="AO19" i="32"/>
  <c r="AO20" i="32"/>
  <c r="AO21" i="32"/>
  <c r="AO22" i="32"/>
  <c r="AO23" i="32"/>
  <c r="AO24" i="32"/>
  <c r="AO25" i="32"/>
  <c r="AO26" i="32"/>
  <c r="AO27" i="32"/>
  <c r="AO28" i="32"/>
  <c r="AO29" i="32"/>
  <c r="AO30" i="32"/>
  <c r="AO31" i="32"/>
  <c r="AO32" i="32"/>
  <c r="AO33" i="32"/>
  <c r="AO34" i="32"/>
  <c r="AO35" i="32"/>
  <c r="AO36" i="32"/>
  <c r="AO37" i="32"/>
  <c r="AO38" i="32"/>
  <c r="AO39" i="32"/>
  <c r="AO40" i="32"/>
  <c r="AO41" i="32"/>
  <c r="AO42" i="32"/>
  <c r="AO43" i="32"/>
  <c r="AO44" i="32"/>
  <c r="AO45" i="32"/>
  <c r="AO46" i="32"/>
  <c r="AO47" i="32"/>
  <c r="AO48" i="32"/>
  <c r="AO49" i="32"/>
  <c r="AO50" i="32"/>
  <c r="AO51" i="32"/>
  <c r="AO52" i="32"/>
  <c r="AO53" i="32"/>
  <c r="AO54" i="32"/>
  <c r="AO55" i="32"/>
  <c r="AO56" i="32"/>
  <c r="AO57" i="32"/>
  <c r="AO58" i="32"/>
  <c r="AO59" i="32"/>
  <c r="AO60" i="32"/>
  <c r="AO61" i="32"/>
  <c r="AO62" i="32"/>
  <c r="AO63" i="32"/>
  <c r="AO64" i="32"/>
  <c r="AO65" i="32"/>
  <c r="AO8" i="32"/>
  <c r="AL9" i="32"/>
  <c r="AL10" i="32"/>
  <c r="AL11" i="32"/>
  <c r="AL12" i="32"/>
  <c r="AL13" i="32"/>
  <c r="AL14" i="32"/>
  <c r="AL15" i="32"/>
  <c r="AL16" i="32"/>
  <c r="AL17" i="32"/>
  <c r="AL18" i="32"/>
  <c r="AL19" i="32"/>
  <c r="AL20" i="32"/>
  <c r="AL21" i="32"/>
  <c r="AL22" i="32"/>
  <c r="AL23" i="32"/>
  <c r="AL24" i="32"/>
  <c r="AL25" i="32"/>
  <c r="AL26" i="32"/>
  <c r="AL27" i="32"/>
  <c r="AL28" i="32"/>
  <c r="AL29" i="32"/>
  <c r="AL30" i="32"/>
  <c r="AL31" i="32"/>
  <c r="AL32" i="32"/>
  <c r="AL33" i="32"/>
  <c r="AL34" i="32"/>
  <c r="AL35" i="32"/>
  <c r="AL36" i="32"/>
  <c r="AL37" i="32"/>
  <c r="AL38" i="32"/>
  <c r="AL39" i="32"/>
  <c r="AL40" i="32"/>
  <c r="AL41" i="32"/>
  <c r="AL42" i="32"/>
  <c r="AL43" i="32"/>
  <c r="AL44" i="32"/>
  <c r="AL45" i="32"/>
  <c r="AL46" i="32"/>
  <c r="AL47" i="32"/>
  <c r="AL48" i="32"/>
  <c r="AL49" i="32"/>
  <c r="AL50" i="32"/>
  <c r="AL51" i="32"/>
  <c r="AL52" i="32"/>
  <c r="AL53" i="32"/>
  <c r="AL54" i="32"/>
  <c r="AL55" i="32"/>
  <c r="AL56" i="32"/>
  <c r="AL57" i="32"/>
  <c r="AL58" i="32"/>
  <c r="AL59" i="32"/>
  <c r="AL60" i="32"/>
  <c r="AL61" i="32"/>
  <c r="AL62" i="32"/>
  <c r="AL63" i="32"/>
  <c r="AL64" i="32"/>
  <c r="AL65" i="32"/>
  <c r="AL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23" i="32"/>
  <c r="AC24" i="32"/>
  <c r="AC25" i="32"/>
  <c r="AC26" i="32"/>
  <c r="AC27" i="32"/>
  <c r="AC28" i="32"/>
  <c r="AC29" i="32"/>
  <c r="AC30" i="32"/>
  <c r="AC31" i="32"/>
  <c r="AC32" i="32"/>
  <c r="AC33" i="32"/>
  <c r="AC34" i="32"/>
  <c r="AC35" i="32"/>
  <c r="AC36" i="32"/>
  <c r="AC37" i="32"/>
  <c r="AC38" i="32"/>
  <c r="AC39" i="32"/>
  <c r="AC40" i="32"/>
  <c r="AC41" i="32"/>
  <c r="AC42" i="32"/>
  <c r="AC43" i="32"/>
  <c r="AC44" i="32"/>
  <c r="AC45" i="32"/>
  <c r="AC46" i="32"/>
  <c r="AC47" i="32"/>
  <c r="AC48" i="32"/>
  <c r="AC49" i="32"/>
  <c r="AC50" i="32"/>
  <c r="AC51" i="32"/>
  <c r="AC52" i="32"/>
  <c r="AC53" i="32"/>
  <c r="AC54" i="32"/>
  <c r="AC55" i="32"/>
  <c r="AC56" i="32"/>
  <c r="AC57" i="32"/>
  <c r="AC58" i="32"/>
  <c r="AC59" i="32"/>
  <c r="AC60" i="32"/>
  <c r="AC61" i="32"/>
  <c r="AC62" i="32"/>
  <c r="AC63" i="32"/>
  <c r="AC64" i="32"/>
  <c r="AC65" i="32"/>
  <c r="AC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23" i="32"/>
  <c r="Z24" i="32"/>
  <c r="Z25" i="32"/>
  <c r="Z26" i="32"/>
  <c r="Z27" i="32"/>
  <c r="Z28" i="32"/>
  <c r="Z29" i="32"/>
  <c r="Z30" i="32"/>
  <c r="Z31" i="32"/>
  <c r="Z32" i="32"/>
  <c r="Z33" i="32"/>
  <c r="Z34" i="32"/>
  <c r="Z35" i="32"/>
  <c r="Z36" i="32"/>
  <c r="Z37" i="32"/>
  <c r="Z38" i="32"/>
  <c r="Z39" i="32"/>
  <c r="Z40" i="32"/>
  <c r="Z41" i="32"/>
  <c r="Z42" i="32"/>
  <c r="Z43" i="32"/>
  <c r="Z44" i="32"/>
  <c r="Z45" i="32"/>
  <c r="Z46" i="32"/>
  <c r="Z47" i="32"/>
  <c r="Z48" i="32"/>
  <c r="Z49" i="32"/>
  <c r="Z50" i="32"/>
  <c r="Z51" i="32"/>
  <c r="Z52" i="32"/>
  <c r="Z53" i="32"/>
  <c r="Z54" i="32"/>
  <c r="Z55" i="32"/>
  <c r="Z56" i="32"/>
  <c r="Z57" i="32"/>
  <c r="Z58" i="32"/>
  <c r="Z59" i="32"/>
  <c r="Z60" i="32"/>
  <c r="Z61" i="32"/>
  <c r="Z62" i="32"/>
  <c r="Z63" i="32"/>
  <c r="Z64" i="32"/>
  <c r="Z65" i="32"/>
  <c r="Z8" i="32"/>
  <c r="W9" i="32"/>
  <c r="W10" i="32"/>
  <c r="W11" i="32"/>
  <c r="W12" i="32"/>
  <c r="W13" i="32"/>
  <c r="W14" i="32"/>
  <c r="W15" i="32"/>
  <c r="W16" i="32"/>
  <c r="W17" i="32"/>
  <c r="W18" i="32"/>
  <c r="W19" i="32"/>
  <c r="W20" i="32"/>
  <c r="W21" i="32"/>
  <c r="W22" i="32"/>
  <c r="W23" i="32"/>
  <c r="W24" i="32"/>
  <c r="W25" i="32"/>
  <c r="W26" i="32"/>
  <c r="W27" i="32"/>
  <c r="W28" i="32"/>
  <c r="W29" i="32"/>
  <c r="W30" i="32"/>
  <c r="W31" i="32"/>
  <c r="W32" i="32"/>
  <c r="W33" i="32"/>
  <c r="W34" i="32"/>
  <c r="W35" i="32"/>
  <c r="W36" i="32"/>
  <c r="W37" i="32"/>
  <c r="W38" i="32"/>
  <c r="W39" i="32"/>
  <c r="W40" i="32"/>
  <c r="W41" i="32"/>
  <c r="W42" i="32"/>
  <c r="W43" i="32"/>
  <c r="W44" i="32"/>
  <c r="W45" i="32"/>
  <c r="W46" i="32"/>
  <c r="W47" i="32"/>
  <c r="W48" i="32"/>
  <c r="W49" i="32"/>
  <c r="W50" i="32"/>
  <c r="W51" i="32"/>
  <c r="W52" i="32"/>
  <c r="W53" i="32"/>
  <c r="W54" i="32"/>
  <c r="W55" i="32"/>
  <c r="W56" i="32"/>
  <c r="W57" i="32"/>
  <c r="W58" i="32"/>
  <c r="W59" i="32"/>
  <c r="W60" i="32"/>
  <c r="W61" i="32"/>
  <c r="W62" i="32"/>
  <c r="W63" i="32"/>
  <c r="W64" i="32"/>
  <c r="W65" i="32"/>
  <c r="W8" i="32"/>
  <c r="T9" i="32"/>
  <c r="T10" i="32"/>
  <c r="T11" i="32"/>
  <c r="T12" i="32"/>
  <c r="T13" i="32"/>
  <c r="T14" i="32"/>
  <c r="T15" i="32"/>
  <c r="T16" i="32"/>
  <c r="T17" i="32"/>
  <c r="T18" i="32"/>
  <c r="T19" i="32"/>
  <c r="T20" i="32"/>
  <c r="T21" i="32"/>
  <c r="T22" i="32"/>
  <c r="T23" i="32"/>
  <c r="T24" i="32"/>
  <c r="T25" i="32"/>
  <c r="T26" i="32"/>
  <c r="T27" i="32"/>
  <c r="T28" i="32"/>
  <c r="T29" i="32"/>
  <c r="T30" i="32"/>
  <c r="T31" i="32"/>
  <c r="T32" i="32"/>
  <c r="T33" i="32"/>
  <c r="T34" i="32"/>
  <c r="T35" i="32"/>
  <c r="T36" i="32"/>
  <c r="T37" i="32"/>
  <c r="T38" i="32"/>
  <c r="T39" i="32"/>
  <c r="T40" i="32"/>
  <c r="T41" i="32"/>
  <c r="T42" i="32"/>
  <c r="T43" i="32"/>
  <c r="T44" i="32"/>
  <c r="T45" i="32"/>
  <c r="T46" i="32"/>
  <c r="T47" i="32"/>
  <c r="T48" i="32"/>
  <c r="T49" i="32"/>
  <c r="T50" i="32"/>
  <c r="T51" i="32"/>
  <c r="T52" i="32"/>
  <c r="T53" i="32"/>
  <c r="T54" i="32"/>
  <c r="T55" i="32"/>
  <c r="T56" i="32"/>
  <c r="T57" i="32"/>
  <c r="T58" i="32"/>
  <c r="T59" i="32"/>
  <c r="T60" i="32"/>
  <c r="T61" i="32"/>
  <c r="T62" i="32"/>
  <c r="T63" i="32"/>
  <c r="T64" i="32"/>
  <c r="T65" i="32"/>
  <c r="T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Q24" i="32"/>
  <c r="Q25" i="32"/>
  <c r="Q26" i="32"/>
  <c r="Q27" i="32"/>
  <c r="Q28" i="32"/>
  <c r="Q29" i="32"/>
  <c r="Q30" i="32"/>
  <c r="Q31" i="32"/>
  <c r="Q32" i="32"/>
  <c r="Q33" i="32"/>
  <c r="Q34" i="32"/>
  <c r="Q35" i="32"/>
  <c r="Q36" i="32"/>
  <c r="Q37" i="32"/>
  <c r="Q38" i="32"/>
  <c r="Q39" i="32"/>
  <c r="Q40" i="32"/>
  <c r="Q41" i="32"/>
  <c r="Q42" i="32"/>
  <c r="Q43" i="32"/>
  <c r="Q44" i="32"/>
  <c r="Q45" i="32"/>
  <c r="Q46" i="32"/>
  <c r="Q47" i="32"/>
  <c r="Q48" i="32"/>
  <c r="Q49" i="32"/>
  <c r="Q50" i="32"/>
  <c r="Q51" i="32"/>
  <c r="Q52" i="32"/>
  <c r="Q53" i="32"/>
  <c r="Q54" i="32"/>
  <c r="Q55" i="32"/>
  <c r="Q56" i="32"/>
  <c r="Q57" i="32"/>
  <c r="Q58" i="32"/>
  <c r="Q59" i="32"/>
  <c r="Q60" i="32"/>
  <c r="Q61" i="32"/>
  <c r="Q62" i="32"/>
  <c r="Q63" i="32"/>
  <c r="Q64" i="32"/>
  <c r="Q65" i="32"/>
  <c r="Q8" i="32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58" i="32"/>
  <c r="E59" i="32"/>
  <c r="E60" i="32"/>
  <c r="E61" i="32"/>
  <c r="E62" i="32"/>
  <c r="E63" i="32"/>
  <c r="E64" i="32"/>
  <c r="E65" i="32"/>
  <c r="E8" i="32"/>
  <c r="BU60" i="26" l="1"/>
  <c r="BT60" i="26"/>
  <c r="BR60" i="26"/>
  <c r="BQ60" i="26"/>
  <c r="BO60" i="26"/>
  <c r="BN60" i="26"/>
  <c r="BL60" i="26"/>
  <c r="BK60" i="26"/>
  <c r="BI60" i="26"/>
  <c r="BJ60" i="26" s="1"/>
  <c r="BH60" i="26"/>
  <c r="BF60" i="26"/>
  <c r="BG60" i="26" s="1"/>
  <c r="BE60" i="26"/>
  <c r="AZ60" i="26"/>
  <c r="BA60" i="26" s="1"/>
  <c r="AY60" i="26"/>
  <c r="AW60" i="26"/>
  <c r="AX60" i="26" s="1"/>
  <c r="AV60" i="26"/>
  <c r="AT60" i="26"/>
  <c r="AU60" i="26" s="1"/>
  <c r="AS60" i="26"/>
  <c r="AR60" i="26"/>
  <c r="AQ60" i="26"/>
  <c r="AP60" i="26"/>
  <c r="AN60" i="26"/>
  <c r="AO60" i="26" s="1"/>
  <c r="AM60" i="26"/>
  <c r="AK60" i="26"/>
  <c r="AJ60" i="26"/>
  <c r="AH60" i="26"/>
  <c r="AI60" i="26" s="1"/>
  <c r="AG60" i="26"/>
  <c r="AE60" i="26"/>
  <c r="AF60" i="26" s="1"/>
  <c r="AD60" i="26"/>
  <c r="AB60" i="26"/>
  <c r="AC60" i="26" s="1"/>
  <c r="AA60" i="26"/>
  <c r="Y60" i="26"/>
  <c r="Z60" i="26" s="1"/>
  <c r="X60" i="26"/>
  <c r="V60" i="26"/>
  <c r="U60" i="26"/>
  <c r="Q60" i="26"/>
  <c r="P60" i="26"/>
  <c r="O60" i="26"/>
  <c r="M60" i="26"/>
  <c r="N60" i="26" s="1"/>
  <c r="L60" i="26"/>
  <c r="J60" i="26"/>
  <c r="I60" i="26"/>
  <c r="I51" i="26" s="1"/>
  <c r="I61" i="26" s="1"/>
  <c r="G60" i="26"/>
  <c r="H60" i="26" s="1"/>
  <c r="F60" i="26"/>
  <c r="BX59" i="26"/>
  <c r="BW59" i="26"/>
  <c r="BV59" i="26"/>
  <c r="BS59" i="26"/>
  <c r="BP59" i="26"/>
  <c r="BM59" i="26"/>
  <c r="BJ59" i="26"/>
  <c r="BG59" i="26"/>
  <c r="BA59" i="26"/>
  <c r="AX59" i="26"/>
  <c r="AU59" i="26"/>
  <c r="AR59" i="26"/>
  <c r="AO59" i="26"/>
  <c r="AL59" i="26"/>
  <c r="AI59" i="26"/>
  <c r="AF59" i="26"/>
  <c r="AC59" i="26"/>
  <c r="Z59" i="26"/>
  <c r="W59" i="26"/>
  <c r="S59" i="26"/>
  <c r="R59" i="26"/>
  <c r="Q59" i="26"/>
  <c r="N59" i="26"/>
  <c r="K59" i="26"/>
  <c r="H59" i="26"/>
  <c r="D59" i="26"/>
  <c r="BC59" i="26" s="1"/>
  <c r="C59" i="26"/>
  <c r="BX58" i="26"/>
  <c r="BW58" i="26"/>
  <c r="BW60" i="26"/>
  <c r="BV58" i="26"/>
  <c r="BS58" i="26"/>
  <c r="BP58" i="26"/>
  <c r="BM58" i="26"/>
  <c r="BJ58" i="26"/>
  <c r="BG58" i="26"/>
  <c r="BA58" i="26"/>
  <c r="AX58" i="26"/>
  <c r="AU58" i="26"/>
  <c r="AR58" i="26"/>
  <c r="AO58" i="26"/>
  <c r="AL58" i="26"/>
  <c r="AI58" i="26"/>
  <c r="AF58" i="26"/>
  <c r="AC58" i="26"/>
  <c r="Z58" i="26"/>
  <c r="W58" i="26"/>
  <c r="S58" i="26"/>
  <c r="R58" i="26"/>
  <c r="R60" i="26"/>
  <c r="Q58" i="26"/>
  <c r="N58" i="26"/>
  <c r="K58" i="26"/>
  <c r="H58" i="26"/>
  <c r="D58" i="26"/>
  <c r="C58" i="26"/>
  <c r="BB58" i="26" s="1"/>
  <c r="BU57" i="26"/>
  <c r="BV57" i="26"/>
  <c r="BT57" i="26"/>
  <c r="BR57" i="26"/>
  <c r="BQ57" i="26"/>
  <c r="BS57" i="26" s="1"/>
  <c r="BO57" i="26"/>
  <c r="BP57" i="26" s="1"/>
  <c r="BN57" i="26"/>
  <c r="BL57" i="26"/>
  <c r="BK57" i="26"/>
  <c r="BI57" i="26"/>
  <c r="BH57" i="26"/>
  <c r="BF57" i="26"/>
  <c r="BE57" i="26"/>
  <c r="AZ57" i="26"/>
  <c r="BA57" i="26" s="1"/>
  <c r="AY57" i="26"/>
  <c r="AW57" i="26"/>
  <c r="AX57" i="26"/>
  <c r="AV57" i="26"/>
  <c r="AT57" i="26"/>
  <c r="AS57" i="26"/>
  <c r="AU57" i="26" s="1"/>
  <c r="AQ57" i="26"/>
  <c r="AR57" i="26" s="1"/>
  <c r="AP57" i="26"/>
  <c r="AN57" i="26"/>
  <c r="AM57" i="26"/>
  <c r="AK57" i="26"/>
  <c r="AL57" i="26" s="1"/>
  <c r="AJ57" i="26"/>
  <c r="AH57" i="26"/>
  <c r="AG57" i="26"/>
  <c r="AE57" i="26"/>
  <c r="AD57" i="26"/>
  <c r="AF57" i="26" s="1"/>
  <c r="AB57" i="26"/>
  <c r="AC57" i="26" s="1"/>
  <c r="AA57" i="26"/>
  <c r="Y57" i="26"/>
  <c r="Z57" i="26"/>
  <c r="X57" i="26"/>
  <c r="V57" i="26"/>
  <c r="U57" i="26"/>
  <c r="W57" i="26" s="1"/>
  <c r="P57" i="26"/>
  <c r="O57" i="26"/>
  <c r="M57" i="26"/>
  <c r="L57" i="26"/>
  <c r="J57" i="26"/>
  <c r="K57" i="26" s="1"/>
  <c r="I57" i="26"/>
  <c r="G57" i="26"/>
  <c r="F57" i="26"/>
  <c r="BX56" i="26"/>
  <c r="BY56" i="26" s="1"/>
  <c r="BW56" i="26"/>
  <c r="BV56" i="26"/>
  <c r="BS56" i="26"/>
  <c r="BP56" i="26"/>
  <c r="BM56" i="26"/>
  <c r="BJ56" i="26"/>
  <c r="BG56" i="26"/>
  <c r="BA56" i="26"/>
  <c r="AX56" i="26"/>
  <c r="AU56" i="26"/>
  <c r="AR56" i="26"/>
  <c r="AO56" i="26"/>
  <c r="AL56" i="26"/>
  <c r="AI56" i="26"/>
  <c r="AF56" i="26"/>
  <c r="AC56" i="26"/>
  <c r="Z56" i="26"/>
  <c r="W56" i="26"/>
  <c r="S56" i="26"/>
  <c r="T56" i="26"/>
  <c r="R56" i="26"/>
  <c r="Q56" i="26"/>
  <c r="N56" i="26"/>
  <c r="K56" i="26"/>
  <c r="H56" i="26"/>
  <c r="D56" i="26"/>
  <c r="C56" i="26"/>
  <c r="BB56" i="26"/>
  <c r="BZ56" i="26" s="1"/>
  <c r="BX55" i="26"/>
  <c r="BW55" i="26"/>
  <c r="BW57" i="26" s="1"/>
  <c r="BV55" i="26"/>
  <c r="BS55" i="26"/>
  <c r="BP55" i="26"/>
  <c r="BM55" i="26"/>
  <c r="BJ55" i="26"/>
  <c r="BG55" i="26"/>
  <c r="BA55" i="26"/>
  <c r="AX55" i="26"/>
  <c r="AU55" i="26"/>
  <c r="AR55" i="26"/>
  <c r="AO55" i="26"/>
  <c r="AL55" i="26"/>
  <c r="AI55" i="26"/>
  <c r="AF55" i="26"/>
  <c r="AC55" i="26"/>
  <c r="Z55" i="26"/>
  <c r="W55" i="26"/>
  <c r="S55" i="26"/>
  <c r="T55" i="26" s="1"/>
  <c r="R55" i="26"/>
  <c r="R57" i="26" s="1"/>
  <c r="Q55" i="26"/>
  <c r="N55" i="26"/>
  <c r="K55" i="26"/>
  <c r="H55" i="26"/>
  <c r="D55" i="26"/>
  <c r="C55" i="26"/>
  <c r="C57" i="26" s="1"/>
  <c r="BU54" i="26"/>
  <c r="BV54" i="26"/>
  <c r="BT54" i="26"/>
  <c r="BR54" i="26"/>
  <c r="BQ54" i="26"/>
  <c r="BO54" i="26"/>
  <c r="BP54" i="26" s="1"/>
  <c r="BN54" i="26"/>
  <c r="BL54" i="26"/>
  <c r="BK54" i="26"/>
  <c r="BI54" i="26"/>
  <c r="BJ54" i="26" s="1"/>
  <c r="BH54" i="26"/>
  <c r="BF54" i="26"/>
  <c r="BE54" i="26"/>
  <c r="AZ54" i="26"/>
  <c r="BA54" i="26" s="1"/>
  <c r="AY54" i="26"/>
  <c r="AW54" i="26"/>
  <c r="AX54" i="26" s="1"/>
  <c r="AV54" i="26"/>
  <c r="AT54" i="26"/>
  <c r="AS54" i="26"/>
  <c r="AU54" i="26" s="1"/>
  <c r="AQ54" i="26"/>
  <c r="AP54" i="26"/>
  <c r="AN54" i="26"/>
  <c r="AO54" i="26"/>
  <c r="AM54" i="26"/>
  <c r="AK54" i="26"/>
  <c r="AJ54" i="26"/>
  <c r="AH54" i="26"/>
  <c r="AI54" i="26" s="1"/>
  <c r="AG54" i="26"/>
  <c r="AE54" i="26"/>
  <c r="AD54" i="26"/>
  <c r="AF54" i="26" s="1"/>
  <c r="AB54" i="26"/>
  <c r="AC54" i="26" s="1"/>
  <c r="AA54" i="26"/>
  <c r="Y54" i="26"/>
  <c r="Z54" i="26" s="1"/>
  <c r="X54" i="26"/>
  <c r="V54" i="26"/>
  <c r="W54" i="26" s="1"/>
  <c r="U54" i="26"/>
  <c r="P54" i="26"/>
  <c r="O54" i="26"/>
  <c r="M54" i="26"/>
  <c r="L54" i="26"/>
  <c r="N54" i="26" s="1"/>
  <c r="J54" i="26"/>
  <c r="K54" i="26" s="1"/>
  <c r="I54" i="26"/>
  <c r="G54" i="26"/>
  <c r="F54" i="26"/>
  <c r="BX53" i="26"/>
  <c r="BW53" i="26"/>
  <c r="BV53" i="26"/>
  <c r="BS53" i="26"/>
  <c r="BP53" i="26"/>
  <c r="BM53" i="26"/>
  <c r="BJ53" i="26"/>
  <c r="BG53" i="26"/>
  <c r="BA53" i="26"/>
  <c r="AX53" i="26"/>
  <c r="AU53" i="26"/>
  <c r="AR53" i="26"/>
  <c r="AO53" i="26"/>
  <c r="AL53" i="26"/>
  <c r="AI53" i="26"/>
  <c r="AF53" i="26"/>
  <c r="AC53" i="26"/>
  <c r="Z53" i="26"/>
  <c r="W53" i="26"/>
  <c r="T53" i="26"/>
  <c r="S53" i="26"/>
  <c r="R53" i="26"/>
  <c r="Q53" i="26"/>
  <c r="N53" i="26"/>
  <c r="K53" i="26"/>
  <c r="H53" i="26"/>
  <c r="D53" i="26"/>
  <c r="BC53" i="26"/>
  <c r="C53" i="26"/>
  <c r="BB53" i="26" s="1"/>
  <c r="BZ53" i="26" s="1"/>
  <c r="BX52" i="26"/>
  <c r="BX54" i="26" s="1"/>
  <c r="BW52" i="26"/>
  <c r="BW54" i="26" s="1"/>
  <c r="BV52" i="26"/>
  <c r="BS52" i="26"/>
  <c r="BP52" i="26"/>
  <c r="BM52" i="26"/>
  <c r="BJ52" i="26"/>
  <c r="BG52" i="26"/>
  <c r="BA52" i="26"/>
  <c r="AX52" i="26"/>
  <c r="AU52" i="26"/>
  <c r="AR52" i="26"/>
  <c r="AO52" i="26"/>
  <c r="AL52" i="26"/>
  <c r="AI52" i="26"/>
  <c r="AF52" i="26"/>
  <c r="AC52" i="26"/>
  <c r="Z52" i="26"/>
  <c r="W52" i="26"/>
  <c r="S52" i="26"/>
  <c r="R52" i="26"/>
  <c r="R54" i="26"/>
  <c r="Q52" i="26"/>
  <c r="N52" i="26"/>
  <c r="K52" i="26"/>
  <c r="H52" i="26"/>
  <c r="D52" i="26"/>
  <c r="BC52" i="26" s="1"/>
  <c r="C52" i="26"/>
  <c r="BB52" i="26" s="1"/>
  <c r="BB54" i="26" s="1"/>
  <c r="C54" i="26"/>
  <c r="BU50" i="26"/>
  <c r="BT50" i="26"/>
  <c r="BR50" i="26"/>
  <c r="BQ50" i="26"/>
  <c r="BO50" i="26"/>
  <c r="BP50" i="26" s="1"/>
  <c r="BN50" i="26"/>
  <c r="BL50" i="26"/>
  <c r="BK50" i="26"/>
  <c r="BI50" i="26"/>
  <c r="BH50" i="26"/>
  <c r="BF50" i="26"/>
  <c r="BE50" i="26"/>
  <c r="AZ50" i="26"/>
  <c r="BA50" i="26" s="1"/>
  <c r="AY50" i="26"/>
  <c r="AW50" i="26"/>
  <c r="AX50" i="26" s="1"/>
  <c r="AV50" i="26"/>
  <c r="AT50" i="26"/>
  <c r="AS50" i="26"/>
  <c r="AU50" i="26" s="1"/>
  <c r="AQ50" i="26"/>
  <c r="AP50" i="26"/>
  <c r="AN50" i="26"/>
  <c r="AO50" i="26"/>
  <c r="AM50" i="26"/>
  <c r="AK50" i="26"/>
  <c r="AL50" i="26" s="1"/>
  <c r="AJ50" i="26"/>
  <c r="AH50" i="26"/>
  <c r="AI50" i="26" s="1"/>
  <c r="AG50" i="26"/>
  <c r="AE50" i="26"/>
  <c r="AD50" i="26"/>
  <c r="AF50" i="26" s="1"/>
  <c r="AB50" i="26"/>
  <c r="AC50" i="26" s="1"/>
  <c r="AA50" i="26"/>
  <c r="Y50" i="26"/>
  <c r="Z50" i="26" s="1"/>
  <c r="X50" i="26"/>
  <c r="V50" i="26"/>
  <c r="U50" i="26"/>
  <c r="U51" i="26" s="1"/>
  <c r="U61" i="26" s="1"/>
  <c r="P50" i="26"/>
  <c r="O50" i="26"/>
  <c r="M50" i="26"/>
  <c r="L50" i="26"/>
  <c r="N50" i="26" s="1"/>
  <c r="J50" i="26"/>
  <c r="I50" i="26"/>
  <c r="G50" i="26"/>
  <c r="F50" i="26"/>
  <c r="BX49" i="26"/>
  <c r="BW49" i="26"/>
  <c r="BV49" i="26"/>
  <c r="BS49" i="26"/>
  <c r="BP49" i="26"/>
  <c r="BM49" i="26"/>
  <c r="BJ49" i="26"/>
  <c r="BG49" i="26"/>
  <c r="BA49" i="26"/>
  <c r="AX49" i="26"/>
  <c r="AU49" i="26"/>
  <c r="AR49" i="26"/>
  <c r="AO49" i="26"/>
  <c r="AL49" i="26"/>
  <c r="AI49" i="26"/>
  <c r="AF49" i="26"/>
  <c r="AC49" i="26"/>
  <c r="Z49" i="26"/>
  <c r="W49" i="26"/>
  <c r="T49" i="26"/>
  <c r="S49" i="26"/>
  <c r="R49" i="26"/>
  <c r="Q49" i="26"/>
  <c r="N49" i="26"/>
  <c r="K49" i="26"/>
  <c r="H49" i="26"/>
  <c r="D49" i="26"/>
  <c r="BC49" i="26"/>
  <c r="C49" i="26"/>
  <c r="BB49" i="26" s="1"/>
  <c r="BX48" i="26"/>
  <c r="BW48" i="26"/>
  <c r="BV48" i="26"/>
  <c r="BS48" i="26"/>
  <c r="BP48" i="26"/>
  <c r="BM48" i="26"/>
  <c r="BJ48" i="26"/>
  <c r="BG48" i="26"/>
  <c r="BA48" i="26"/>
  <c r="AX48" i="26"/>
  <c r="AU48" i="26"/>
  <c r="AR48" i="26"/>
  <c r="AO48" i="26"/>
  <c r="AL48" i="26"/>
  <c r="AI48" i="26"/>
  <c r="AF48" i="26"/>
  <c r="AC48" i="26"/>
  <c r="Z48" i="26"/>
  <c r="W48" i="26"/>
  <c r="T48" i="26"/>
  <c r="S48" i="26"/>
  <c r="R48" i="26"/>
  <c r="Q48" i="26"/>
  <c r="N48" i="26"/>
  <c r="K48" i="26"/>
  <c r="H48" i="26"/>
  <c r="D48" i="26"/>
  <c r="BC48" i="26" s="1"/>
  <c r="C48" i="26"/>
  <c r="BB48" i="26" s="1"/>
  <c r="BZ48" i="26" s="1"/>
  <c r="BX47" i="26"/>
  <c r="BW47" i="26"/>
  <c r="BV47" i="26"/>
  <c r="BS47" i="26"/>
  <c r="BP47" i="26"/>
  <c r="BM47" i="26"/>
  <c r="BJ47" i="26"/>
  <c r="BG47" i="26"/>
  <c r="BA47" i="26"/>
  <c r="AX47" i="26"/>
  <c r="AU47" i="26"/>
  <c r="AR47" i="26"/>
  <c r="AO47" i="26"/>
  <c r="AL47" i="26"/>
  <c r="AI47" i="26"/>
  <c r="AF47" i="26"/>
  <c r="AC47" i="26"/>
  <c r="Z47" i="26"/>
  <c r="W47" i="26"/>
  <c r="S47" i="26"/>
  <c r="R47" i="26"/>
  <c r="Q47" i="26"/>
  <c r="N47" i="26"/>
  <c r="K47" i="26"/>
  <c r="H47" i="26"/>
  <c r="D47" i="26"/>
  <c r="BC47" i="26"/>
  <c r="C47" i="26"/>
  <c r="BX46" i="26"/>
  <c r="BW46" i="26"/>
  <c r="BV46" i="26"/>
  <c r="BS46" i="26"/>
  <c r="BP46" i="26"/>
  <c r="BM46" i="26"/>
  <c r="BJ46" i="26"/>
  <c r="BG46" i="26"/>
  <c r="BA46" i="26"/>
  <c r="AX46" i="26"/>
  <c r="AU46" i="26"/>
  <c r="AR46" i="26"/>
  <c r="AO46" i="26"/>
  <c r="AL46" i="26"/>
  <c r="AI46" i="26"/>
  <c r="AF46" i="26"/>
  <c r="AC46" i="26"/>
  <c r="Z46" i="26"/>
  <c r="W46" i="26"/>
  <c r="S46" i="26"/>
  <c r="T46" i="26" s="1"/>
  <c r="R46" i="26"/>
  <c r="Q46" i="26"/>
  <c r="N46" i="26"/>
  <c r="K46" i="26"/>
  <c r="H46" i="26"/>
  <c r="D46" i="26"/>
  <c r="BC46" i="26" s="1"/>
  <c r="C46" i="26"/>
  <c r="BB46" i="26" s="1"/>
  <c r="BZ46" i="26" s="1"/>
  <c r="BX45" i="26"/>
  <c r="BW45" i="26"/>
  <c r="BV45" i="26"/>
  <c r="BS45" i="26"/>
  <c r="BP45" i="26"/>
  <c r="BM45" i="26"/>
  <c r="BJ45" i="26"/>
  <c r="BG45" i="26"/>
  <c r="BA45" i="26"/>
  <c r="AX45" i="26"/>
  <c r="AU45" i="26"/>
  <c r="AR45" i="26"/>
  <c r="AO45" i="26"/>
  <c r="AL45" i="26"/>
  <c r="AI45" i="26"/>
  <c r="AF45" i="26"/>
  <c r="AC45" i="26"/>
  <c r="Z45" i="26"/>
  <c r="W45" i="26"/>
  <c r="T45" i="26"/>
  <c r="S45" i="26"/>
  <c r="R45" i="26"/>
  <c r="Q45" i="26"/>
  <c r="N45" i="26"/>
  <c r="K45" i="26"/>
  <c r="H45" i="26"/>
  <c r="D45" i="26"/>
  <c r="C45" i="26"/>
  <c r="BB45" i="26" s="1"/>
  <c r="BX44" i="26"/>
  <c r="BY44" i="26" s="1"/>
  <c r="BW44" i="26"/>
  <c r="BV44" i="26"/>
  <c r="BS44" i="26"/>
  <c r="BP44" i="26"/>
  <c r="BM44" i="26"/>
  <c r="BJ44" i="26"/>
  <c r="BG44" i="26"/>
  <c r="BA44" i="26"/>
  <c r="AX44" i="26"/>
  <c r="AU44" i="26"/>
  <c r="AR44" i="26"/>
  <c r="AO44" i="26"/>
  <c r="AL44" i="26"/>
  <c r="AI44" i="26"/>
  <c r="AF44" i="26"/>
  <c r="AC44" i="26"/>
  <c r="Z44" i="26"/>
  <c r="W44" i="26"/>
  <c r="S44" i="26"/>
  <c r="T44" i="26" s="1"/>
  <c r="R44" i="26"/>
  <c r="Q44" i="26"/>
  <c r="N44" i="26"/>
  <c r="K44" i="26"/>
  <c r="H44" i="26"/>
  <c r="D44" i="26"/>
  <c r="C44" i="26"/>
  <c r="BX43" i="26"/>
  <c r="BY43" i="26" s="1"/>
  <c r="BW43" i="26"/>
  <c r="BV43" i="26"/>
  <c r="BS43" i="26"/>
  <c r="BP43" i="26"/>
  <c r="BM43" i="26"/>
  <c r="BJ43" i="26"/>
  <c r="BG43" i="26"/>
  <c r="BA43" i="26"/>
  <c r="AX43" i="26"/>
  <c r="AU43" i="26"/>
  <c r="AR43" i="26"/>
  <c r="AO43" i="26"/>
  <c r="AL43" i="26"/>
  <c r="AI43" i="26"/>
  <c r="AF43" i="26"/>
  <c r="AC43" i="26"/>
  <c r="Z43" i="26"/>
  <c r="W43" i="26"/>
  <c r="S43" i="26"/>
  <c r="R43" i="26"/>
  <c r="Q43" i="26"/>
  <c r="N43" i="26"/>
  <c r="K43" i="26"/>
  <c r="H43" i="26"/>
  <c r="D43" i="26"/>
  <c r="C43" i="26"/>
  <c r="BX42" i="26"/>
  <c r="BW42" i="26"/>
  <c r="BV42" i="26"/>
  <c r="BS42" i="26"/>
  <c r="BP42" i="26"/>
  <c r="BM42" i="26"/>
  <c r="BJ42" i="26"/>
  <c r="BG42" i="26"/>
  <c r="BA42" i="26"/>
  <c r="AX42" i="26"/>
  <c r="AU42" i="26"/>
  <c r="AR42" i="26"/>
  <c r="AO42" i="26"/>
  <c r="AL42" i="26"/>
  <c r="AI42" i="26"/>
  <c r="AF42" i="26"/>
  <c r="AC42" i="26"/>
  <c r="Z42" i="26"/>
  <c r="W42" i="26"/>
  <c r="S42" i="26"/>
  <c r="R42" i="26"/>
  <c r="Q42" i="26"/>
  <c r="N42" i="26"/>
  <c r="K42" i="26"/>
  <c r="H42" i="26"/>
  <c r="D42" i="26"/>
  <c r="C42" i="26"/>
  <c r="BB42" i="26" s="1"/>
  <c r="BX41" i="26"/>
  <c r="BW41" i="26"/>
  <c r="BV41" i="26"/>
  <c r="BS41" i="26"/>
  <c r="BP41" i="26"/>
  <c r="BM41" i="26"/>
  <c r="BJ41" i="26"/>
  <c r="BG41" i="26"/>
  <c r="BA41" i="26"/>
  <c r="AX41" i="26"/>
  <c r="AU41" i="26"/>
  <c r="AR41" i="26"/>
  <c r="AO41" i="26"/>
  <c r="AL41" i="26"/>
  <c r="AI41" i="26"/>
  <c r="AF41" i="26"/>
  <c r="AC41" i="26"/>
  <c r="Z41" i="26"/>
  <c r="W41" i="26"/>
  <c r="S41" i="26"/>
  <c r="T41" i="26" s="1"/>
  <c r="R41" i="26"/>
  <c r="Q41" i="26"/>
  <c r="N41" i="26"/>
  <c r="K41" i="26"/>
  <c r="H41" i="26"/>
  <c r="D41" i="26"/>
  <c r="C41" i="26"/>
  <c r="C50" i="26" s="1"/>
  <c r="BU40" i="26"/>
  <c r="BT40" i="26"/>
  <c r="BR40" i="26"/>
  <c r="BS40" i="26"/>
  <c r="BQ40" i="26"/>
  <c r="BO40" i="26"/>
  <c r="BN40" i="26"/>
  <c r="BL40" i="26"/>
  <c r="BM40" i="26" s="1"/>
  <c r="BK40" i="26"/>
  <c r="BI40" i="26"/>
  <c r="BH40" i="26"/>
  <c r="BF40" i="26"/>
  <c r="BG40" i="26" s="1"/>
  <c r="BE40" i="26"/>
  <c r="AZ40" i="26"/>
  <c r="AY40" i="26"/>
  <c r="AW40" i="26"/>
  <c r="AV40" i="26"/>
  <c r="AT40" i="26"/>
  <c r="AS40" i="26"/>
  <c r="AQ40" i="26"/>
  <c r="AP40" i="26"/>
  <c r="AR40" i="26" s="1"/>
  <c r="AN40" i="26"/>
  <c r="AO40" i="26" s="1"/>
  <c r="AM40" i="26"/>
  <c r="AK40" i="26"/>
  <c r="AJ40" i="26"/>
  <c r="AH40" i="26"/>
  <c r="AG40" i="26"/>
  <c r="AE40" i="26"/>
  <c r="AD40" i="26"/>
  <c r="AB40" i="26"/>
  <c r="AC40" i="26" s="1"/>
  <c r="AA40" i="26"/>
  <c r="Y40" i="26"/>
  <c r="X40" i="26"/>
  <c r="V40" i="26"/>
  <c r="U40" i="26"/>
  <c r="P40" i="26"/>
  <c r="Q40" i="26" s="1"/>
  <c r="O40" i="26"/>
  <c r="M40" i="26"/>
  <c r="N40" i="26" s="1"/>
  <c r="L40" i="26"/>
  <c r="J40" i="26"/>
  <c r="K40" i="26" s="1"/>
  <c r="I40" i="26"/>
  <c r="G40" i="26"/>
  <c r="H40" i="26" s="1"/>
  <c r="F40" i="26"/>
  <c r="BX39" i="26"/>
  <c r="BY39" i="26" s="1"/>
  <c r="BW39" i="26"/>
  <c r="BV39" i="26"/>
  <c r="BS39" i="26"/>
  <c r="BP39" i="26"/>
  <c r="BM39" i="26"/>
  <c r="BJ39" i="26"/>
  <c r="BG39" i="26"/>
  <c r="BA39" i="26"/>
  <c r="AX39" i="26"/>
  <c r="AU39" i="26"/>
  <c r="AR39" i="26"/>
  <c r="AO39" i="26"/>
  <c r="AL39" i="26"/>
  <c r="AI39" i="26"/>
  <c r="AF39" i="26"/>
  <c r="AC39" i="26"/>
  <c r="Z39" i="26"/>
  <c r="W39" i="26"/>
  <c r="S39" i="26"/>
  <c r="T39" i="26" s="1"/>
  <c r="R39" i="26"/>
  <c r="BB39" i="26"/>
  <c r="BZ39" i="26" s="1"/>
  <c r="Q39" i="26"/>
  <c r="N39" i="26"/>
  <c r="K39" i="26"/>
  <c r="H39" i="26"/>
  <c r="D39" i="26"/>
  <c r="C39" i="26"/>
  <c r="BX38" i="26"/>
  <c r="BW38" i="26"/>
  <c r="BV38" i="26"/>
  <c r="BS38" i="26"/>
  <c r="BP38" i="26"/>
  <c r="BM38" i="26"/>
  <c r="BJ38" i="26"/>
  <c r="BG38" i="26"/>
  <c r="BA38" i="26"/>
  <c r="AX38" i="26"/>
  <c r="AU38" i="26"/>
  <c r="AR38" i="26"/>
  <c r="AO38" i="26"/>
  <c r="AL38" i="26"/>
  <c r="AI38" i="26"/>
  <c r="AF38" i="26"/>
  <c r="AC38" i="26"/>
  <c r="Z38" i="26"/>
  <c r="W38" i="26"/>
  <c r="S38" i="26"/>
  <c r="R38" i="26"/>
  <c r="Q38" i="26"/>
  <c r="N38" i="26"/>
  <c r="K38" i="26"/>
  <c r="H38" i="26"/>
  <c r="D38" i="26"/>
  <c r="C38" i="26"/>
  <c r="BX37" i="26"/>
  <c r="BW37" i="26"/>
  <c r="BV37" i="26"/>
  <c r="BS37" i="26"/>
  <c r="BP37" i="26"/>
  <c r="BM37" i="26"/>
  <c r="BJ37" i="26"/>
  <c r="BG37" i="26"/>
  <c r="BA37" i="26"/>
  <c r="AX37" i="26"/>
  <c r="AU37" i="26"/>
  <c r="AR37" i="26"/>
  <c r="AO37" i="26"/>
  <c r="AL37" i="26"/>
  <c r="AI37" i="26"/>
  <c r="AF37" i="26"/>
  <c r="AC37" i="26"/>
  <c r="Z37" i="26"/>
  <c r="W37" i="26"/>
  <c r="S37" i="26"/>
  <c r="R37" i="26"/>
  <c r="Q37" i="26"/>
  <c r="N37" i="26"/>
  <c r="K37" i="26"/>
  <c r="H37" i="26"/>
  <c r="D37" i="26"/>
  <c r="C37" i="26"/>
  <c r="BX36" i="26"/>
  <c r="BW36" i="26"/>
  <c r="BV36" i="26"/>
  <c r="BS36" i="26"/>
  <c r="BP36" i="26"/>
  <c r="BM36" i="26"/>
  <c r="BJ36" i="26"/>
  <c r="BG36" i="26"/>
  <c r="BA36" i="26"/>
  <c r="AX36" i="26"/>
  <c r="AU36" i="26"/>
  <c r="AR36" i="26"/>
  <c r="AO36" i="26"/>
  <c r="AL36" i="26"/>
  <c r="AI36" i="26"/>
  <c r="AF36" i="26"/>
  <c r="AC36" i="26"/>
  <c r="Z36" i="26"/>
  <c r="W36" i="26"/>
  <c r="S36" i="26"/>
  <c r="R36" i="26"/>
  <c r="Q36" i="26"/>
  <c r="N36" i="26"/>
  <c r="K36" i="26"/>
  <c r="H36" i="26"/>
  <c r="D36" i="26"/>
  <c r="C36" i="26"/>
  <c r="BB36" i="26" s="1"/>
  <c r="BZ36" i="26" s="1"/>
  <c r="BX35" i="26"/>
  <c r="BW35" i="26"/>
  <c r="BV35" i="26"/>
  <c r="BS35" i="26"/>
  <c r="BP35" i="26"/>
  <c r="BM35" i="26"/>
  <c r="BJ35" i="26"/>
  <c r="BG35" i="26"/>
  <c r="BA35" i="26"/>
  <c r="AX35" i="26"/>
  <c r="AU35" i="26"/>
  <c r="AR35" i="26"/>
  <c r="AO35" i="26"/>
  <c r="AL35" i="26"/>
  <c r="AI35" i="26"/>
  <c r="AF35" i="26"/>
  <c r="AC35" i="26"/>
  <c r="Z35" i="26"/>
  <c r="W35" i="26"/>
  <c r="S35" i="26"/>
  <c r="R35" i="26"/>
  <c r="T35" i="26" s="1"/>
  <c r="Q35" i="26"/>
  <c r="N35" i="26"/>
  <c r="K35" i="26"/>
  <c r="H35" i="26"/>
  <c r="D35" i="26"/>
  <c r="C35" i="26"/>
  <c r="BX34" i="26"/>
  <c r="BY34" i="26" s="1"/>
  <c r="BW34" i="26"/>
  <c r="BV34" i="26"/>
  <c r="BS34" i="26"/>
  <c r="BP34" i="26"/>
  <c r="BM34" i="26"/>
  <c r="BJ34" i="26"/>
  <c r="BG34" i="26"/>
  <c r="BA34" i="26"/>
  <c r="AX34" i="26"/>
  <c r="AU34" i="26"/>
  <c r="AR34" i="26"/>
  <c r="AO34" i="26"/>
  <c r="AL34" i="26"/>
  <c r="AI34" i="26"/>
  <c r="AF34" i="26"/>
  <c r="AC34" i="26"/>
  <c r="Z34" i="26"/>
  <c r="W34" i="26"/>
  <c r="S34" i="26"/>
  <c r="R34" i="26"/>
  <c r="Q34" i="26"/>
  <c r="N34" i="26"/>
  <c r="K34" i="26"/>
  <c r="H34" i="26"/>
  <c r="D34" i="26"/>
  <c r="C34" i="26"/>
  <c r="BX33" i="26"/>
  <c r="BW33" i="26"/>
  <c r="BY33" i="26" s="1"/>
  <c r="BV33" i="26"/>
  <c r="BS33" i="26"/>
  <c r="BP33" i="26"/>
  <c r="BM33" i="26"/>
  <c r="BJ33" i="26"/>
  <c r="BG33" i="26"/>
  <c r="BA33" i="26"/>
  <c r="AX33" i="26"/>
  <c r="AU33" i="26"/>
  <c r="AR33" i="26"/>
  <c r="AO33" i="26"/>
  <c r="AL33" i="26"/>
  <c r="AI33" i="26"/>
  <c r="AF33" i="26"/>
  <c r="AC33" i="26"/>
  <c r="Z33" i="26"/>
  <c r="W33" i="26"/>
  <c r="S33" i="26"/>
  <c r="T33" i="26" s="1"/>
  <c r="R33" i="26"/>
  <c r="Q33" i="26"/>
  <c r="N33" i="26"/>
  <c r="K33" i="26"/>
  <c r="H33" i="26"/>
  <c r="D33" i="26"/>
  <c r="C33" i="26"/>
  <c r="BX32" i="26"/>
  <c r="BW32" i="26"/>
  <c r="BV32" i="26"/>
  <c r="BS32" i="26"/>
  <c r="BP32" i="26"/>
  <c r="BM32" i="26"/>
  <c r="BJ32" i="26"/>
  <c r="BG32" i="26"/>
  <c r="BA32" i="26"/>
  <c r="AX32" i="26"/>
  <c r="AU32" i="26"/>
  <c r="AR32" i="26"/>
  <c r="AO32" i="26"/>
  <c r="AL32" i="26"/>
  <c r="AI32" i="26"/>
  <c r="AF32" i="26"/>
  <c r="AC32" i="26"/>
  <c r="Z32" i="26"/>
  <c r="W32" i="26"/>
  <c r="S32" i="26"/>
  <c r="R32" i="26"/>
  <c r="Q32" i="26"/>
  <c r="N32" i="26"/>
  <c r="K32" i="26"/>
  <c r="H32" i="26"/>
  <c r="D32" i="26"/>
  <c r="C32" i="26"/>
  <c r="BB32" i="26" s="1"/>
  <c r="BZ32" i="26" s="1"/>
  <c r="BX31" i="26"/>
  <c r="BW31" i="26"/>
  <c r="BV31" i="26"/>
  <c r="BS31" i="26"/>
  <c r="BP31" i="26"/>
  <c r="BM31" i="26"/>
  <c r="BJ31" i="26"/>
  <c r="BG31" i="26"/>
  <c r="BA31" i="26"/>
  <c r="AX31" i="26"/>
  <c r="AU31" i="26"/>
  <c r="AR31" i="26"/>
  <c r="AO31" i="26"/>
  <c r="AL31" i="26"/>
  <c r="AI31" i="26"/>
  <c r="AF31" i="26"/>
  <c r="AC31" i="26"/>
  <c r="Z31" i="26"/>
  <c r="W31" i="26"/>
  <c r="S31" i="26"/>
  <c r="R31" i="26"/>
  <c r="T31" i="26" s="1"/>
  <c r="Q31" i="26"/>
  <c r="N31" i="26"/>
  <c r="K31" i="26"/>
  <c r="H31" i="26"/>
  <c r="D31" i="26"/>
  <c r="C31" i="26"/>
  <c r="BB31" i="26" s="1"/>
  <c r="BZ31" i="26" s="1"/>
  <c r="BX30" i="26"/>
  <c r="BY30" i="26" s="1"/>
  <c r="BW30" i="26"/>
  <c r="BV30" i="26"/>
  <c r="BS30" i="26"/>
  <c r="BP30" i="26"/>
  <c r="BM30" i="26"/>
  <c r="BJ30" i="26"/>
  <c r="BG30" i="26"/>
  <c r="BA30" i="26"/>
  <c r="AX30" i="26"/>
  <c r="AU30" i="26"/>
  <c r="AR30" i="26"/>
  <c r="AO30" i="26"/>
  <c r="AL30" i="26"/>
  <c r="AI30" i="26"/>
  <c r="AF30" i="26"/>
  <c r="AC30" i="26"/>
  <c r="Z30" i="26"/>
  <c r="W30" i="26"/>
  <c r="S30" i="26"/>
  <c r="R30" i="26"/>
  <c r="Q30" i="26"/>
  <c r="N30" i="26"/>
  <c r="K30" i="26"/>
  <c r="H30" i="26"/>
  <c r="D30" i="26"/>
  <c r="C30" i="26"/>
  <c r="BB30" i="26" s="1"/>
  <c r="BZ30" i="26" s="1"/>
  <c r="BX29" i="26"/>
  <c r="BW29" i="26"/>
  <c r="BY29" i="26" s="1"/>
  <c r="BV29" i="26"/>
  <c r="BS29" i="26"/>
  <c r="BP29" i="26"/>
  <c r="BM29" i="26"/>
  <c r="BJ29" i="26"/>
  <c r="BG29" i="26"/>
  <c r="BA29" i="26"/>
  <c r="AX29" i="26"/>
  <c r="AU29" i="26"/>
  <c r="AR29" i="26"/>
  <c r="AO29" i="26"/>
  <c r="AL29" i="26"/>
  <c r="AI29" i="26"/>
  <c r="AF29" i="26"/>
  <c r="AC29" i="26"/>
  <c r="Z29" i="26"/>
  <c r="W29" i="26"/>
  <c r="T29" i="26"/>
  <c r="S29" i="26"/>
  <c r="R29" i="26"/>
  <c r="Q29" i="26"/>
  <c r="N29" i="26"/>
  <c r="K29" i="26"/>
  <c r="H29" i="26"/>
  <c r="D29" i="26"/>
  <c r="C29" i="26"/>
  <c r="BX28" i="26"/>
  <c r="BY28" i="26" s="1"/>
  <c r="BW28" i="26"/>
  <c r="BV28" i="26"/>
  <c r="BS28" i="26"/>
  <c r="BP28" i="26"/>
  <c r="BM28" i="26"/>
  <c r="BJ28" i="26"/>
  <c r="BG28" i="26"/>
  <c r="BA28" i="26"/>
  <c r="AX28" i="26"/>
  <c r="AU28" i="26"/>
  <c r="AR28" i="26"/>
  <c r="AO28" i="26"/>
  <c r="AL28" i="26"/>
  <c r="AI28" i="26"/>
  <c r="AF28" i="26"/>
  <c r="AC28" i="26"/>
  <c r="Z28" i="26"/>
  <c r="W28" i="26"/>
  <c r="S28" i="26"/>
  <c r="T28" i="26" s="1"/>
  <c r="R28" i="26"/>
  <c r="Q28" i="26"/>
  <c r="N28" i="26"/>
  <c r="K28" i="26"/>
  <c r="H28" i="26"/>
  <c r="D28" i="26"/>
  <c r="C28" i="26"/>
  <c r="BB28" i="26" s="1"/>
  <c r="BZ28" i="26" s="1"/>
  <c r="BX27" i="26"/>
  <c r="BY27" i="26" s="1"/>
  <c r="BW27" i="26"/>
  <c r="BV27" i="26"/>
  <c r="BS27" i="26"/>
  <c r="BP27" i="26"/>
  <c r="BM27" i="26"/>
  <c r="BJ27" i="26"/>
  <c r="BG27" i="26"/>
  <c r="BA27" i="26"/>
  <c r="AX27" i="26"/>
  <c r="AU27" i="26"/>
  <c r="AR27" i="26"/>
  <c r="AO27" i="26"/>
  <c r="AL27" i="26"/>
  <c r="AI27" i="26"/>
  <c r="AF27" i="26"/>
  <c r="AC27" i="26"/>
  <c r="Z27" i="26"/>
  <c r="W27" i="26"/>
  <c r="S27" i="26"/>
  <c r="R27" i="26"/>
  <c r="Q27" i="26"/>
  <c r="N27" i="26"/>
  <c r="K27" i="26"/>
  <c r="H27" i="26"/>
  <c r="D27" i="26"/>
  <c r="C27" i="26"/>
  <c r="BB27" i="26" s="1"/>
  <c r="BZ27" i="26" s="1"/>
  <c r="BU26" i="26"/>
  <c r="BT26" i="26"/>
  <c r="BT51" i="26" s="1"/>
  <c r="BT61" i="26" s="1"/>
  <c r="BR26" i="26"/>
  <c r="BQ26" i="26"/>
  <c r="BO26" i="26"/>
  <c r="BN26" i="26"/>
  <c r="BM26" i="26"/>
  <c r="BL26" i="26"/>
  <c r="BK26" i="26"/>
  <c r="BI26" i="26"/>
  <c r="BH26" i="26"/>
  <c r="BF26" i="26"/>
  <c r="BE26" i="26"/>
  <c r="AZ26" i="26"/>
  <c r="BA26" i="26" s="1"/>
  <c r="AY26" i="26"/>
  <c r="AY51" i="26"/>
  <c r="AY61" i="26" s="1"/>
  <c r="AW26" i="26"/>
  <c r="AV26" i="26"/>
  <c r="AT26" i="26"/>
  <c r="AS26" i="26"/>
  <c r="AQ26" i="26"/>
  <c r="AQ51" i="26" s="1"/>
  <c r="AP26" i="26"/>
  <c r="AN26" i="26"/>
  <c r="AM26" i="26"/>
  <c r="AM51" i="26" s="1"/>
  <c r="AK26" i="26"/>
  <c r="AL26" i="26" s="1"/>
  <c r="AJ26" i="26"/>
  <c r="AJ51" i="26" s="1"/>
  <c r="AJ61" i="26" s="1"/>
  <c r="AH26" i="26"/>
  <c r="AG26" i="26"/>
  <c r="AG51" i="26" s="1"/>
  <c r="AG61" i="26" s="1"/>
  <c r="AE26" i="26"/>
  <c r="AD26" i="26"/>
  <c r="AB26" i="26"/>
  <c r="AA26" i="26"/>
  <c r="AA51" i="26" s="1"/>
  <c r="AA61" i="26" s="1"/>
  <c r="Z26" i="26"/>
  <c r="Y26" i="26"/>
  <c r="X26" i="26"/>
  <c r="X51" i="26" s="1"/>
  <c r="X61" i="26" s="1"/>
  <c r="V26" i="26"/>
  <c r="U26" i="26"/>
  <c r="P26" i="26"/>
  <c r="O26" i="26"/>
  <c r="M26" i="26"/>
  <c r="L26" i="26"/>
  <c r="L51" i="26" s="1"/>
  <c r="L61" i="26" s="1"/>
  <c r="J26" i="26"/>
  <c r="I26" i="26"/>
  <c r="G26" i="26"/>
  <c r="G51" i="26" s="1"/>
  <c r="F26" i="26"/>
  <c r="BX25" i="26"/>
  <c r="BY25" i="26" s="1"/>
  <c r="BW25" i="26"/>
  <c r="BV25" i="26"/>
  <c r="BS25" i="26"/>
  <c r="BP25" i="26"/>
  <c r="BM25" i="26"/>
  <c r="BJ25" i="26"/>
  <c r="BG25" i="26"/>
  <c r="BA25" i="26"/>
  <c r="AX25" i="26"/>
  <c r="AU25" i="26"/>
  <c r="AR25" i="26"/>
  <c r="AO25" i="26"/>
  <c r="AL25" i="26"/>
  <c r="AI25" i="26"/>
  <c r="AF25" i="26"/>
  <c r="AC25" i="26"/>
  <c r="Z25" i="26"/>
  <c r="W25" i="26"/>
  <c r="S25" i="26"/>
  <c r="T25" i="26" s="1"/>
  <c r="R25" i="26"/>
  <c r="Q25" i="26"/>
  <c r="N25" i="26"/>
  <c r="K25" i="26"/>
  <c r="H25" i="26"/>
  <c r="D25" i="26"/>
  <c r="C25" i="26"/>
  <c r="BX24" i="26"/>
  <c r="BW24" i="26"/>
  <c r="BV24" i="26"/>
  <c r="BS24" i="26"/>
  <c r="BP24" i="26"/>
  <c r="BM24" i="26"/>
  <c r="BJ24" i="26"/>
  <c r="BG24" i="26"/>
  <c r="BA24" i="26"/>
  <c r="AX24" i="26"/>
  <c r="AU24" i="26"/>
  <c r="AR24" i="26"/>
  <c r="AO24" i="26"/>
  <c r="AL24" i="26"/>
  <c r="AI24" i="26"/>
  <c r="AF24" i="26"/>
  <c r="AC24" i="26"/>
  <c r="Z24" i="26"/>
  <c r="W24" i="26"/>
  <c r="S24" i="26"/>
  <c r="R24" i="26"/>
  <c r="Q24" i="26"/>
  <c r="N24" i="26"/>
  <c r="K24" i="26"/>
  <c r="H24" i="26"/>
  <c r="E24" i="26"/>
  <c r="D24" i="26"/>
  <c r="BC24" i="26" s="1"/>
  <c r="CA24" i="26" s="1"/>
  <c r="C24" i="26"/>
  <c r="BB24" i="26" s="1"/>
  <c r="BZ24" i="26" s="1"/>
  <c r="BX23" i="26"/>
  <c r="BW23" i="26"/>
  <c r="BV23" i="26"/>
  <c r="BS23" i="26"/>
  <c r="BP23" i="26"/>
  <c r="BM23" i="26"/>
  <c r="BJ23" i="26"/>
  <c r="BG23" i="26"/>
  <c r="BA23" i="26"/>
  <c r="AX23" i="26"/>
  <c r="AU23" i="26"/>
  <c r="AR23" i="26"/>
  <c r="AO23" i="26"/>
  <c r="AL23" i="26"/>
  <c r="AI23" i="26"/>
  <c r="AF23" i="26"/>
  <c r="AC23" i="26"/>
  <c r="Z23" i="26"/>
  <c r="W23" i="26"/>
  <c r="S23" i="26"/>
  <c r="R23" i="26"/>
  <c r="T23" i="26" s="1"/>
  <c r="Q23" i="26"/>
  <c r="N23" i="26"/>
  <c r="K23" i="26"/>
  <c r="H23" i="26"/>
  <c r="D23" i="26"/>
  <c r="BC23" i="26" s="1"/>
  <c r="CA23" i="26" s="1"/>
  <c r="C23" i="26"/>
  <c r="BX22" i="26"/>
  <c r="BW22" i="26"/>
  <c r="BV22" i="26"/>
  <c r="BS22" i="26"/>
  <c r="BP22" i="26"/>
  <c r="BM22" i="26"/>
  <c r="BJ22" i="26"/>
  <c r="BG22" i="26"/>
  <c r="BA22" i="26"/>
  <c r="AX22" i="26"/>
  <c r="AU22" i="26"/>
  <c r="AR22" i="26"/>
  <c r="AO22" i="26"/>
  <c r="AL22" i="26"/>
  <c r="AI22" i="26"/>
  <c r="AF22" i="26"/>
  <c r="AC22" i="26"/>
  <c r="Z22" i="26"/>
  <c r="W22" i="26"/>
  <c r="S22" i="26"/>
  <c r="R22" i="26"/>
  <c r="Q22" i="26"/>
  <c r="N22" i="26"/>
  <c r="K22" i="26"/>
  <c r="H22" i="26"/>
  <c r="D22" i="26"/>
  <c r="BC22" i="26" s="1"/>
  <c r="CA22" i="26" s="1"/>
  <c r="C22" i="26"/>
  <c r="BX21" i="26"/>
  <c r="BW21" i="26"/>
  <c r="BV21" i="26"/>
  <c r="BS21" i="26"/>
  <c r="BP21" i="26"/>
  <c r="BM21" i="26"/>
  <c r="BJ21" i="26"/>
  <c r="BG21" i="26"/>
  <c r="BA21" i="26"/>
  <c r="AX21" i="26"/>
  <c r="AU21" i="26"/>
  <c r="AR21" i="26"/>
  <c r="AO21" i="26"/>
  <c r="AL21" i="26"/>
  <c r="AI21" i="26"/>
  <c r="AF21" i="26"/>
  <c r="AC21" i="26"/>
  <c r="Z21" i="26"/>
  <c r="W21" i="26"/>
  <c r="S21" i="26"/>
  <c r="R21" i="26"/>
  <c r="Q21" i="26"/>
  <c r="N21" i="26"/>
  <c r="K21" i="26"/>
  <c r="H21" i="26"/>
  <c r="D21" i="26"/>
  <c r="E21" i="26" s="1"/>
  <c r="C21" i="26"/>
  <c r="BB21" i="26"/>
  <c r="BZ21" i="26" s="1"/>
  <c r="BX20" i="26"/>
  <c r="BW20" i="26"/>
  <c r="BV20" i="26"/>
  <c r="BS20" i="26"/>
  <c r="BP20" i="26"/>
  <c r="BM20" i="26"/>
  <c r="BJ20" i="26"/>
  <c r="BG20" i="26"/>
  <c r="BA20" i="26"/>
  <c r="AX20" i="26"/>
  <c r="AU20" i="26"/>
  <c r="AR20" i="26"/>
  <c r="AO20" i="26"/>
  <c r="AL20" i="26"/>
  <c r="AI20" i="26"/>
  <c r="AF20" i="26"/>
  <c r="AC20" i="26"/>
  <c r="Z20" i="26"/>
  <c r="W20" i="26"/>
  <c r="S20" i="26"/>
  <c r="T20" i="26" s="1"/>
  <c r="R20" i="26"/>
  <c r="Q20" i="26"/>
  <c r="N20" i="26"/>
  <c r="K20" i="26"/>
  <c r="H20" i="26"/>
  <c r="D20" i="26"/>
  <c r="BC20" i="26" s="1"/>
  <c r="CA20" i="26" s="1"/>
  <c r="C20" i="26"/>
  <c r="BX19" i="26"/>
  <c r="BW19" i="26"/>
  <c r="BV19" i="26"/>
  <c r="BS19" i="26"/>
  <c r="BP19" i="26"/>
  <c r="BM19" i="26"/>
  <c r="BJ19" i="26"/>
  <c r="BG19" i="26"/>
  <c r="BA19" i="26"/>
  <c r="AX19" i="26"/>
  <c r="AU19" i="26"/>
  <c r="AR19" i="26"/>
  <c r="AO19" i="26"/>
  <c r="AL19" i="26"/>
  <c r="AI19" i="26"/>
  <c r="AF19" i="26"/>
  <c r="AC19" i="26"/>
  <c r="Z19" i="26"/>
  <c r="W19" i="26"/>
  <c r="S19" i="26"/>
  <c r="R19" i="26"/>
  <c r="BB19" i="26" s="1"/>
  <c r="BZ19" i="26" s="1"/>
  <c r="Q19" i="26"/>
  <c r="N19" i="26"/>
  <c r="K19" i="26"/>
  <c r="H19" i="26"/>
  <c r="D19" i="26"/>
  <c r="BC19" i="26" s="1"/>
  <c r="CA19" i="26" s="1"/>
  <c r="C19" i="26"/>
  <c r="E19" i="26" s="1"/>
  <c r="BX18" i="26"/>
  <c r="BW18" i="26"/>
  <c r="BV18" i="26"/>
  <c r="BS18" i="26"/>
  <c r="BP18" i="26"/>
  <c r="BM18" i="26"/>
  <c r="BJ18" i="26"/>
  <c r="BG18" i="26"/>
  <c r="BA18" i="26"/>
  <c r="AX18" i="26"/>
  <c r="AU18" i="26"/>
  <c r="AR18" i="26"/>
  <c r="AO18" i="26"/>
  <c r="AL18" i="26"/>
  <c r="AI18" i="26"/>
  <c r="AF18" i="26"/>
  <c r="AC18" i="26"/>
  <c r="Z18" i="26"/>
  <c r="W18" i="26"/>
  <c r="S18" i="26"/>
  <c r="T18" i="26" s="1"/>
  <c r="R18" i="26"/>
  <c r="Q18" i="26"/>
  <c r="N18" i="26"/>
  <c r="K18" i="26"/>
  <c r="H18" i="26"/>
  <c r="D18" i="26"/>
  <c r="BC18" i="26" s="1"/>
  <c r="CA18" i="26" s="1"/>
  <c r="C18" i="26"/>
  <c r="BX17" i="26"/>
  <c r="BW17" i="26"/>
  <c r="BV17" i="26"/>
  <c r="BS17" i="26"/>
  <c r="BP17" i="26"/>
  <c r="BM17" i="26"/>
  <c r="BJ17" i="26"/>
  <c r="BG17" i="26"/>
  <c r="BA17" i="26"/>
  <c r="AX17" i="26"/>
  <c r="AU17" i="26"/>
  <c r="AR17" i="26"/>
  <c r="AO17" i="26"/>
  <c r="AL17" i="26"/>
  <c r="AI17" i="26"/>
  <c r="AF17" i="26"/>
  <c r="AC17" i="26"/>
  <c r="Z17" i="26"/>
  <c r="W17" i="26"/>
  <c r="S17" i="26"/>
  <c r="R17" i="26"/>
  <c r="Q17" i="26"/>
  <c r="N17" i="26"/>
  <c r="K17" i="26"/>
  <c r="H17" i="26"/>
  <c r="D17" i="26"/>
  <c r="BC17" i="26" s="1"/>
  <c r="CA17" i="26" s="1"/>
  <c r="C17" i="26"/>
  <c r="E17" i="26" s="1"/>
  <c r="BB17" i="26"/>
  <c r="BZ17" i="26" s="1"/>
  <c r="BX16" i="26"/>
  <c r="BW16" i="26"/>
  <c r="BV16" i="26"/>
  <c r="BS16" i="26"/>
  <c r="BP16" i="26"/>
  <c r="BM16" i="26"/>
  <c r="BJ16" i="26"/>
  <c r="BG16" i="26"/>
  <c r="BA16" i="26"/>
  <c r="AX16" i="26"/>
  <c r="AU16" i="26"/>
  <c r="AR16" i="26"/>
  <c r="AO16" i="26"/>
  <c r="AL16" i="26"/>
  <c r="AI16" i="26"/>
  <c r="AF16" i="26"/>
  <c r="AC16" i="26"/>
  <c r="Z16" i="26"/>
  <c r="W16" i="26"/>
  <c r="S16" i="26"/>
  <c r="T16" i="26" s="1"/>
  <c r="R16" i="26"/>
  <c r="Q16" i="26"/>
  <c r="N16" i="26"/>
  <c r="K16" i="26"/>
  <c r="H16" i="26"/>
  <c r="D16" i="26"/>
  <c r="BC16" i="26" s="1"/>
  <c r="CA16" i="26" s="1"/>
  <c r="C16" i="26"/>
  <c r="BX15" i="26"/>
  <c r="BW15" i="26"/>
  <c r="BV15" i="26"/>
  <c r="BS15" i="26"/>
  <c r="BP15" i="26"/>
  <c r="BM15" i="26"/>
  <c r="BJ15" i="26"/>
  <c r="BG15" i="26"/>
  <c r="BA15" i="26"/>
  <c r="AX15" i="26"/>
  <c r="AU15" i="26"/>
  <c r="AR15" i="26"/>
  <c r="AO15" i="26"/>
  <c r="AL15" i="26"/>
  <c r="AI15" i="26"/>
  <c r="AF15" i="26"/>
  <c r="AC15" i="26"/>
  <c r="Z15" i="26"/>
  <c r="W15" i="26"/>
  <c r="S15" i="26"/>
  <c r="R15" i="26"/>
  <c r="BB15" i="26" s="1"/>
  <c r="BZ15" i="26" s="1"/>
  <c r="Q15" i="26"/>
  <c r="N15" i="26"/>
  <c r="K15" i="26"/>
  <c r="H15" i="26"/>
  <c r="D15" i="26"/>
  <c r="BC15" i="26" s="1"/>
  <c r="CA15" i="26" s="1"/>
  <c r="C15" i="26"/>
  <c r="E15" i="26" s="1"/>
  <c r="BX14" i="26"/>
  <c r="BW14" i="26"/>
  <c r="BV14" i="26"/>
  <c r="BS14" i="26"/>
  <c r="BP14" i="26"/>
  <c r="BM14" i="26"/>
  <c r="BJ14" i="26"/>
  <c r="BG14" i="26"/>
  <c r="BA14" i="26"/>
  <c r="AX14" i="26"/>
  <c r="AU14" i="26"/>
  <c r="AR14" i="26"/>
  <c r="AO14" i="26"/>
  <c r="AL14" i="26"/>
  <c r="AI14" i="26"/>
  <c r="AF14" i="26"/>
  <c r="AC14" i="26"/>
  <c r="Z14" i="26"/>
  <c r="W14" i="26"/>
  <c r="S14" i="26"/>
  <c r="T14" i="26" s="1"/>
  <c r="R14" i="26"/>
  <c r="Q14" i="26"/>
  <c r="N14" i="26"/>
  <c r="K14" i="26"/>
  <c r="H14" i="26"/>
  <c r="D14" i="26"/>
  <c r="BC14" i="26" s="1"/>
  <c r="CA14" i="26" s="1"/>
  <c r="C14" i="26"/>
  <c r="BX13" i="26"/>
  <c r="BW13" i="26"/>
  <c r="BV13" i="26"/>
  <c r="BS13" i="26"/>
  <c r="BP13" i="26"/>
  <c r="BM13" i="26"/>
  <c r="BJ13" i="26"/>
  <c r="BG13" i="26"/>
  <c r="BA13" i="26"/>
  <c r="AX13" i="26"/>
  <c r="AU13" i="26"/>
  <c r="AR13" i="26"/>
  <c r="AO13" i="26"/>
  <c r="AL13" i="26"/>
  <c r="AI13" i="26"/>
  <c r="AF13" i="26"/>
  <c r="AC13" i="26"/>
  <c r="Z13" i="26"/>
  <c r="W13" i="26"/>
  <c r="S13" i="26"/>
  <c r="R13" i="26"/>
  <c r="Q13" i="26"/>
  <c r="N13" i="26"/>
  <c r="K13" i="26"/>
  <c r="H13" i="26"/>
  <c r="D13" i="26"/>
  <c r="C13" i="26"/>
  <c r="BX12" i="26"/>
  <c r="BY12" i="26" s="1"/>
  <c r="BW12" i="26"/>
  <c r="BV12" i="26"/>
  <c r="BS12" i="26"/>
  <c r="BP12" i="26"/>
  <c r="BM12" i="26"/>
  <c r="BJ12" i="26"/>
  <c r="BG12" i="26"/>
  <c r="BA12" i="26"/>
  <c r="AX12" i="26"/>
  <c r="AU12" i="26"/>
  <c r="AR12" i="26"/>
  <c r="AO12" i="26"/>
  <c r="AL12" i="26"/>
  <c r="AI12" i="26"/>
  <c r="AF12" i="26"/>
  <c r="AC12" i="26"/>
  <c r="Z12" i="26"/>
  <c r="W12" i="26"/>
  <c r="S12" i="26"/>
  <c r="R12" i="26"/>
  <c r="Q12" i="26"/>
  <c r="N12" i="26"/>
  <c r="K12" i="26"/>
  <c r="H12" i="26"/>
  <c r="D12" i="26"/>
  <c r="C12" i="26"/>
  <c r="BX11" i="26"/>
  <c r="BY11" i="26" s="1"/>
  <c r="BW11" i="26"/>
  <c r="BV11" i="26"/>
  <c r="BS11" i="26"/>
  <c r="BP11" i="26"/>
  <c r="BM11" i="26"/>
  <c r="BJ11" i="26"/>
  <c r="BG11" i="26"/>
  <c r="BA11" i="26"/>
  <c r="AX11" i="26"/>
  <c r="AU11" i="26"/>
  <c r="AR11" i="26"/>
  <c r="AO11" i="26"/>
  <c r="AL11" i="26"/>
  <c r="AI11" i="26"/>
  <c r="AF11" i="26"/>
  <c r="AC11" i="26"/>
  <c r="Z11" i="26"/>
  <c r="W11" i="26"/>
  <c r="S11" i="26"/>
  <c r="R11" i="26"/>
  <c r="Q11" i="26"/>
  <c r="N11" i="26"/>
  <c r="K11" i="26"/>
  <c r="H11" i="26"/>
  <c r="D11" i="26"/>
  <c r="C11" i="26"/>
  <c r="BX10" i="26"/>
  <c r="BW10" i="26"/>
  <c r="BV10" i="26"/>
  <c r="BS10" i="26"/>
  <c r="BP10" i="26"/>
  <c r="BM10" i="26"/>
  <c r="BJ10" i="26"/>
  <c r="BG10" i="26"/>
  <c r="BA10" i="26"/>
  <c r="AX10" i="26"/>
  <c r="AU10" i="26"/>
  <c r="AR10" i="26"/>
  <c r="AO10" i="26"/>
  <c r="AL10" i="26"/>
  <c r="AI10" i="26"/>
  <c r="AF10" i="26"/>
  <c r="AC10" i="26"/>
  <c r="Z10" i="26"/>
  <c r="W10" i="26"/>
  <c r="S10" i="26"/>
  <c r="R10" i="26"/>
  <c r="Q10" i="26"/>
  <c r="N10" i="26"/>
  <c r="K10" i="26"/>
  <c r="H10" i="26"/>
  <c r="D10" i="26"/>
  <c r="BC10" i="26" s="1"/>
  <c r="C10" i="26"/>
  <c r="BX9" i="26"/>
  <c r="BW9" i="26"/>
  <c r="BV9" i="26"/>
  <c r="BS9" i="26"/>
  <c r="BP9" i="26"/>
  <c r="BM9" i="26"/>
  <c r="BJ9" i="26"/>
  <c r="BG9" i="26"/>
  <c r="BA9" i="26"/>
  <c r="AX9" i="26"/>
  <c r="AU9" i="26"/>
  <c r="AR9" i="26"/>
  <c r="AO9" i="26"/>
  <c r="AL9" i="26"/>
  <c r="AI9" i="26"/>
  <c r="AF9" i="26"/>
  <c r="AC9" i="26"/>
  <c r="Z9" i="26"/>
  <c r="W9" i="26"/>
  <c r="S9" i="26"/>
  <c r="R9" i="26"/>
  <c r="Q9" i="26"/>
  <c r="N9" i="26"/>
  <c r="K9" i="26"/>
  <c r="H9" i="26"/>
  <c r="D9" i="26"/>
  <c r="BC9" i="26" s="1"/>
  <c r="C9" i="26"/>
  <c r="BX8" i="26"/>
  <c r="BW8" i="26"/>
  <c r="BV8" i="26"/>
  <c r="BS8" i="26"/>
  <c r="BP8" i="26"/>
  <c r="BM8" i="26"/>
  <c r="BJ8" i="26"/>
  <c r="BG8" i="26"/>
  <c r="BA8" i="26"/>
  <c r="AX8" i="26"/>
  <c r="AU8" i="26"/>
  <c r="AR8" i="26"/>
  <c r="AO8" i="26"/>
  <c r="AL8" i="26"/>
  <c r="AI8" i="26"/>
  <c r="AF8" i="26"/>
  <c r="AC8" i="26"/>
  <c r="Z8" i="26"/>
  <c r="W8" i="26"/>
  <c r="S8" i="26"/>
  <c r="S26" i="26" s="1"/>
  <c r="R8" i="26"/>
  <c r="Q8" i="26"/>
  <c r="N8" i="26"/>
  <c r="K8" i="26"/>
  <c r="H8" i="26"/>
  <c r="D8" i="26"/>
  <c r="C8" i="26"/>
  <c r="BU44" i="25"/>
  <c r="BU64" i="26" s="1"/>
  <c r="BT44" i="25"/>
  <c r="BT64" i="26" s="1"/>
  <c r="BR44" i="25"/>
  <c r="BR64" i="26" s="1"/>
  <c r="BQ44" i="25"/>
  <c r="BQ64" i="26" s="1"/>
  <c r="BO44" i="25"/>
  <c r="BO64" i="26"/>
  <c r="BN44" i="25"/>
  <c r="BN64" i="26" s="1"/>
  <c r="BL44" i="25"/>
  <c r="BL64" i="26"/>
  <c r="BK44" i="25"/>
  <c r="BK64" i="26" s="1"/>
  <c r="BI44" i="25"/>
  <c r="BH44" i="25"/>
  <c r="BH64" i="26"/>
  <c r="BF44" i="25"/>
  <c r="BF64" i="26" s="1"/>
  <c r="BE44" i="25"/>
  <c r="BE64" i="26" s="1"/>
  <c r="AZ44" i="25"/>
  <c r="AZ64" i="26" s="1"/>
  <c r="AY44" i="25"/>
  <c r="AY64" i="26" s="1"/>
  <c r="AW44" i="25"/>
  <c r="AW64" i="26"/>
  <c r="AV44" i="25"/>
  <c r="AT44" i="25"/>
  <c r="AT64" i="26" s="1"/>
  <c r="AS44" i="25"/>
  <c r="AS64" i="26" s="1"/>
  <c r="AQ44" i="25"/>
  <c r="AQ64" i="26" s="1"/>
  <c r="AP44" i="25"/>
  <c r="AP64" i="26" s="1"/>
  <c r="AN44" i="25"/>
  <c r="AN64" i="26"/>
  <c r="AM44" i="25"/>
  <c r="AM64" i="26" s="1"/>
  <c r="AK44" i="25"/>
  <c r="AJ44" i="25"/>
  <c r="AJ64" i="26"/>
  <c r="AH44" i="25"/>
  <c r="AH64" i="26" s="1"/>
  <c r="AG44" i="25"/>
  <c r="AG64" i="26"/>
  <c r="AE44" i="25"/>
  <c r="AE64" i="26" s="1"/>
  <c r="AD44" i="25"/>
  <c r="AD64" i="26" s="1"/>
  <c r="AB44" i="25"/>
  <c r="AB64" i="26" s="1"/>
  <c r="AA44" i="25"/>
  <c r="AA64" i="26" s="1"/>
  <c r="Y44" i="25"/>
  <c r="Y64" i="26" s="1"/>
  <c r="X44" i="25"/>
  <c r="X64" i="26" s="1"/>
  <c r="V44" i="25"/>
  <c r="V64" i="26" s="1"/>
  <c r="U44" i="25"/>
  <c r="U64" i="26" s="1"/>
  <c r="P44" i="25"/>
  <c r="P64" i="26" s="1"/>
  <c r="O44" i="25"/>
  <c r="O64" i="26" s="1"/>
  <c r="M44" i="25"/>
  <c r="L44" i="25"/>
  <c r="L64" i="26" s="1"/>
  <c r="J44" i="25"/>
  <c r="J64" i="26" s="1"/>
  <c r="I44" i="25"/>
  <c r="I64" i="26" s="1"/>
  <c r="G44" i="25"/>
  <c r="G64" i="26" s="1"/>
  <c r="F44" i="25"/>
  <c r="F64" i="26" s="1"/>
  <c r="BX43" i="25"/>
  <c r="BW43" i="25"/>
  <c r="BV43" i="25"/>
  <c r="BS43" i="25"/>
  <c r="BP43" i="25"/>
  <c r="BM43" i="25"/>
  <c r="BJ43" i="25"/>
  <c r="BG43" i="25"/>
  <c r="BA43" i="25"/>
  <c r="AX43" i="25"/>
  <c r="AU43" i="25"/>
  <c r="AR43" i="25"/>
  <c r="AO43" i="25"/>
  <c r="AL43" i="25"/>
  <c r="AI43" i="25"/>
  <c r="AF43" i="25"/>
  <c r="AC43" i="25"/>
  <c r="Z43" i="25"/>
  <c r="W43" i="25"/>
  <c r="S43" i="25"/>
  <c r="R43" i="25"/>
  <c r="Q43" i="25"/>
  <c r="N43" i="25"/>
  <c r="K43" i="25"/>
  <c r="H43" i="25"/>
  <c r="D43" i="25"/>
  <c r="C43" i="25"/>
  <c r="BB43" i="25" s="1"/>
  <c r="BZ43" i="25" s="1"/>
  <c r="BX42" i="25"/>
  <c r="BY42" i="25" s="1"/>
  <c r="BW42" i="25"/>
  <c r="BV42" i="25"/>
  <c r="BS42" i="25"/>
  <c r="BP42" i="25"/>
  <c r="BM42" i="25"/>
  <c r="BJ42" i="25"/>
  <c r="BG42" i="25"/>
  <c r="BA42" i="25"/>
  <c r="AX42" i="25"/>
  <c r="AU42" i="25"/>
  <c r="AR42" i="25"/>
  <c r="AO42" i="25"/>
  <c r="AL42" i="25"/>
  <c r="AI42" i="25"/>
  <c r="AF42" i="25"/>
  <c r="AC42" i="25"/>
  <c r="Z42" i="25"/>
  <c r="W42" i="25"/>
  <c r="S42" i="25"/>
  <c r="R42" i="25"/>
  <c r="Q42" i="25"/>
  <c r="N42" i="25"/>
  <c r="K42" i="25"/>
  <c r="H42" i="25"/>
  <c r="D42" i="25"/>
  <c r="BC42" i="25" s="1"/>
  <c r="C42" i="25"/>
  <c r="BB42" i="25" s="1"/>
  <c r="BZ42" i="25" s="1"/>
  <c r="BX41" i="25"/>
  <c r="BW41" i="25"/>
  <c r="BV41" i="25"/>
  <c r="BS41" i="25"/>
  <c r="BP41" i="25"/>
  <c r="BM41" i="25"/>
  <c r="BJ41" i="25"/>
  <c r="BG41" i="25"/>
  <c r="BA41" i="25"/>
  <c r="AX41" i="25"/>
  <c r="AU41" i="25"/>
  <c r="AR41" i="25"/>
  <c r="AO41" i="25"/>
  <c r="AL41" i="25"/>
  <c r="AI41" i="25"/>
  <c r="AF41" i="25"/>
  <c r="AC41" i="25"/>
  <c r="Z41" i="25"/>
  <c r="W41" i="25"/>
  <c r="S41" i="25"/>
  <c r="R41" i="25"/>
  <c r="Q41" i="25"/>
  <c r="N41" i="25"/>
  <c r="K41" i="25"/>
  <c r="H41" i="25"/>
  <c r="D41" i="25"/>
  <c r="BC41" i="25"/>
  <c r="C41" i="25"/>
  <c r="BB41" i="25" s="1"/>
  <c r="BZ41" i="25" s="1"/>
  <c r="BX40" i="25"/>
  <c r="BW40" i="25"/>
  <c r="BY40" i="25" s="1"/>
  <c r="BV40" i="25"/>
  <c r="BS40" i="25"/>
  <c r="BP40" i="25"/>
  <c r="BM40" i="25"/>
  <c r="BJ40" i="25"/>
  <c r="BG40" i="25"/>
  <c r="BA40" i="25"/>
  <c r="AX40" i="25"/>
  <c r="AU40" i="25"/>
  <c r="AR40" i="25"/>
  <c r="AO40" i="25"/>
  <c r="AL40" i="25"/>
  <c r="AI40" i="25"/>
  <c r="AF40" i="25"/>
  <c r="AC40" i="25"/>
  <c r="Z40" i="25"/>
  <c r="W40" i="25"/>
  <c r="S40" i="25"/>
  <c r="R40" i="25"/>
  <c r="Q40" i="25"/>
  <c r="N40" i="25"/>
  <c r="K40" i="25"/>
  <c r="H40" i="25"/>
  <c r="D40" i="25"/>
  <c r="BC40" i="25"/>
  <c r="C40" i="25"/>
  <c r="BB40" i="25" s="1"/>
  <c r="BZ40" i="25" s="1"/>
  <c r="BX39" i="25"/>
  <c r="BW39" i="25"/>
  <c r="BV39" i="25"/>
  <c r="BS39" i="25"/>
  <c r="BP39" i="25"/>
  <c r="BM39" i="25"/>
  <c r="BJ39" i="25"/>
  <c r="BG39" i="25"/>
  <c r="BA39" i="25"/>
  <c r="AX39" i="25"/>
  <c r="AU39" i="25"/>
  <c r="AR39" i="25"/>
  <c r="AO39" i="25"/>
  <c r="AL39" i="25"/>
  <c r="AI39" i="25"/>
  <c r="AF39" i="25"/>
  <c r="AC39" i="25"/>
  <c r="Z39" i="25"/>
  <c r="W39" i="25"/>
  <c r="S39" i="25"/>
  <c r="R39" i="25"/>
  <c r="Q39" i="25"/>
  <c r="N39" i="25"/>
  <c r="K39" i="25"/>
  <c r="H39" i="25"/>
  <c r="D39" i="25"/>
  <c r="C39" i="25"/>
  <c r="BB39" i="25" s="1"/>
  <c r="BZ39" i="25" s="1"/>
  <c r="BX38" i="25"/>
  <c r="BY38" i="25" s="1"/>
  <c r="BW38" i="25"/>
  <c r="BV38" i="25"/>
  <c r="BS38" i="25"/>
  <c r="BP38" i="25"/>
  <c r="BM38" i="25"/>
  <c r="BJ38" i="25"/>
  <c r="BG38" i="25"/>
  <c r="BA38" i="25"/>
  <c r="AX38" i="25"/>
  <c r="AU38" i="25"/>
  <c r="AR38" i="25"/>
  <c r="AO38" i="25"/>
  <c r="AL38" i="25"/>
  <c r="AI38" i="25"/>
  <c r="AF38" i="25"/>
  <c r="AC38" i="25"/>
  <c r="Z38" i="25"/>
  <c r="W38" i="25"/>
  <c r="S38" i="25"/>
  <c r="R38" i="25"/>
  <c r="Q38" i="25"/>
  <c r="N38" i="25"/>
  <c r="K38" i="25"/>
  <c r="H38" i="25"/>
  <c r="D38" i="25"/>
  <c r="BC38" i="25" s="1"/>
  <c r="C38" i="25"/>
  <c r="BB38" i="25" s="1"/>
  <c r="BZ38" i="25" s="1"/>
  <c r="BX37" i="25"/>
  <c r="BW37" i="25"/>
  <c r="BV37" i="25"/>
  <c r="BS37" i="25"/>
  <c r="BP37" i="25"/>
  <c r="BM37" i="25"/>
  <c r="BJ37" i="25"/>
  <c r="BG37" i="25"/>
  <c r="BA37" i="25"/>
  <c r="AX37" i="25"/>
  <c r="AU37" i="25"/>
  <c r="AR37" i="25"/>
  <c r="AO37" i="25"/>
  <c r="AL37" i="25"/>
  <c r="AI37" i="25"/>
  <c r="AF37" i="25"/>
  <c r="AC37" i="25"/>
  <c r="Z37" i="25"/>
  <c r="W37" i="25"/>
  <c r="S37" i="25"/>
  <c r="BC37" i="25" s="1"/>
  <c r="R37" i="25"/>
  <c r="Q37" i="25"/>
  <c r="N37" i="25"/>
  <c r="K37" i="25"/>
  <c r="H37" i="25"/>
  <c r="D37" i="25"/>
  <c r="C37" i="25"/>
  <c r="BB37" i="25" s="1"/>
  <c r="BZ37" i="25" s="1"/>
  <c r="BX36" i="25"/>
  <c r="BW36" i="25"/>
  <c r="BV36" i="25"/>
  <c r="BS36" i="25"/>
  <c r="BP36" i="25"/>
  <c r="BM36" i="25"/>
  <c r="BJ36" i="25"/>
  <c r="BG36" i="25"/>
  <c r="BA36" i="25"/>
  <c r="AX36" i="25"/>
  <c r="AU36" i="25"/>
  <c r="AR36" i="25"/>
  <c r="AO36" i="25"/>
  <c r="AL36" i="25"/>
  <c r="AI36" i="25"/>
  <c r="AF36" i="25"/>
  <c r="AC36" i="25"/>
  <c r="Z36" i="25"/>
  <c r="W36" i="25"/>
  <c r="S36" i="25"/>
  <c r="BC36" i="25" s="1"/>
  <c r="R36" i="25"/>
  <c r="Q36" i="25"/>
  <c r="N36" i="25"/>
  <c r="K36" i="25"/>
  <c r="H36" i="25"/>
  <c r="D36" i="25"/>
  <c r="C36" i="25"/>
  <c r="BB36" i="25" s="1"/>
  <c r="BZ36" i="25" s="1"/>
  <c r="BX35" i="25"/>
  <c r="BW35" i="25"/>
  <c r="BV35" i="25"/>
  <c r="BS35" i="25"/>
  <c r="BP35" i="25"/>
  <c r="BM35" i="25"/>
  <c r="BJ35" i="25"/>
  <c r="BG35" i="25"/>
  <c r="BA35" i="25"/>
  <c r="AX35" i="25"/>
  <c r="AU35" i="25"/>
  <c r="AR35" i="25"/>
  <c r="AO35" i="25"/>
  <c r="AL35" i="25"/>
  <c r="AI35" i="25"/>
  <c r="AF35" i="25"/>
  <c r="AC35" i="25"/>
  <c r="Z35" i="25"/>
  <c r="W35" i="25"/>
  <c r="S35" i="25"/>
  <c r="R35" i="25"/>
  <c r="Q35" i="25"/>
  <c r="N35" i="25"/>
  <c r="K35" i="25"/>
  <c r="H35" i="25"/>
  <c r="D35" i="25"/>
  <c r="C35" i="25"/>
  <c r="BB35" i="25" s="1"/>
  <c r="BZ35" i="25" s="1"/>
  <c r="BX34" i="25"/>
  <c r="BY34" i="25" s="1"/>
  <c r="BW34" i="25"/>
  <c r="BV34" i="25"/>
  <c r="BS34" i="25"/>
  <c r="BP34" i="25"/>
  <c r="BM34" i="25"/>
  <c r="BJ34" i="25"/>
  <c r="BG34" i="25"/>
  <c r="BA34" i="25"/>
  <c r="AX34" i="25"/>
  <c r="AU34" i="25"/>
  <c r="AR34" i="25"/>
  <c r="AO34" i="25"/>
  <c r="AL34" i="25"/>
  <c r="AI34" i="25"/>
  <c r="AF34" i="25"/>
  <c r="AC34" i="25"/>
  <c r="Z34" i="25"/>
  <c r="W34" i="25"/>
  <c r="S34" i="25"/>
  <c r="R34" i="25"/>
  <c r="Q34" i="25"/>
  <c r="N34" i="25"/>
  <c r="K34" i="25"/>
  <c r="H34" i="25"/>
  <c r="D34" i="25"/>
  <c r="C34" i="25"/>
  <c r="BX33" i="25"/>
  <c r="BY33" i="25" s="1"/>
  <c r="BW33" i="25"/>
  <c r="BV33" i="25"/>
  <c r="BS33" i="25"/>
  <c r="BP33" i="25"/>
  <c r="BM33" i="25"/>
  <c r="BJ33" i="25"/>
  <c r="BG33" i="25"/>
  <c r="BA33" i="25"/>
  <c r="AX33" i="25"/>
  <c r="AU33" i="25"/>
  <c r="AR33" i="25"/>
  <c r="AO33" i="25"/>
  <c r="AL33" i="25"/>
  <c r="AI33" i="25"/>
  <c r="AF33" i="25"/>
  <c r="AC33" i="25"/>
  <c r="Z33" i="25"/>
  <c r="W33" i="25"/>
  <c r="S33" i="25"/>
  <c r="BC33" i="25" s="1"/>
  <c r="R33" i="25"/>
  <c r="Q33" i="25"/>
  <c r="N33" i="25"/>
  <c r="K33" i="25"/>
  <c r="H33" i="25"/>
  <c r="D33" i="25"/>
  <c r="C33" i="25"/>
  <c r="BX32" i="25"/>
  <c r="BW32" i="25"/>
  <c r="BV32" i="25"/>
  <c r="BS32" i="25"/>
  <c r="BP32" i="25"/>
  <c r="BM32" i="25"/>
  <c r="BJ32" i="25"/>
  <c r="BG32" i="25"/>
  <c r="BA32" i="25"/>
  <c r="AX32" i="25"/>
  <c r="AU32" i="25"/>
  <c r="AR32" i="25"/>
  <c r="AO32" i="25"/>
  <c r="AL32" i="25"/>
  <c r="AI32" i="25"/>
  <c r="AF32" i="25"/>
  <c r="AC32" i="25"/>
  <c r="Z32" i="25"/>
  <c r="W32" i="25"/>
  <c r="S32" i="25"/>
  <c r="BC32" i="25" s="1"/>
  <c r="R32" i="25"/>
  <c r="Q32" i="25"/>
  <c r="N32" i="25"/>
  <c r="K32" i="25"/>
  <c r="H32" i="25"/>
  <c r="D32" i="25"/>
  <c r="C32" i="25"/>
  <c r="BB32" i="25" s="1"/>
  <c r="BZ32" i="25" s="1"/>
  <c r="BX31" i="25"/>
  <c r="BY31" i="25" s="1"/>
  <c r="BW31" i="25"/>
  <c r="BV31" i="25"/>
  <c r="BS31" i="25"/>
  <c r="BP31" i="25"/>
  <c r="BM31" i="25"/>
  <c r="BJ31" i="25"/>
  <c r="BG31" i="25"/>
  <c r="BA31" i="25"/>
  <c r="AX31" i="25"/>
  <c r="AU31" i="25"/>
  <c r="AR31" i="25"/>
  <c r="AO31" i="25"/>
  <c r="AL31" i="25"/>
  <c r="AI31" i="25"/>
  <c r="AF31" i="25"/>
  <c r="AC31" i="25"/>
  <c r="Z31" i="25"/>
  <c r="W31" i="25"/>
  <c r="S31" i="25"/>
  <c r="R31" i="25"/>
  <c r="Q31" i="25"/>
  <c r="N31" i="25"/>
  <c r="K31" i="25"/>
  <c r="H31" i="25"/>
  <c r="D31" i="25"/>
  <c r="C31" i="25"/>
  <c r="BB31" i="25" s="1"/>
  <c r="BZ31" i="25" s="1"/>
  <c r="BX30" i="25"/>
  <c r="BY30" i="25" s="1"/>
  <c r="BW30" i="25"/>
  <c r="BV30" i="25"/>
  <c r="BS30" i="25"/>
  <c r="BP30" i="25"/>
  <c r="BM30" i="25"/>
  <c r="BJ30" i="25"/>
  <c r="BG30" i="25"/>
  <c r="BA30" i="25"/>
  <c r="AX30" i="25"/>
  <c r="AU30" i="25"/>
  <c r="AR30" i="25"/>
  <c r="AO30" i="25"/>
  <c r="AL30" i="25"/>
  <c r="AI30" i="25"/>
  <c r="AF30" i="25"/>
  <c r="AC30" i="25"/>
  <c r="Z30" i="25"/>
  <c r="W30" i="25"/>
  <c r="S30" i="25"/>
  <c r="R30" i="25"/>
  <c r="Q30" i="25"/>
  <c r="N30" i="25"/>
  <c r="K30" i="25"/>
  <c r="H30" i="25"/>
  <c r="D30" i="25"/>
  <c r="C30" i="25"/>
  <c r="BX29" i="25"/>
  <c r="BY29" i="25" s="1"/>
  <c r="BW29" i="25"/>
  <c r="BV29" i="25"/>
  <c r="BS29" i="25"/>
  <c r="BP29" i="25"/>
  <c r="BM29" i="25"/>
  <c r="BJ29" i="25"/>
  <c r="BG29" i="25"/>
  <c r="BA29" i="25"/>
  <c r="AX29" i="25"/>
  <c r="AU29" i="25"/>
  <c r="AR29" i="25"/>
  <c r="AO29" i="25"/>
  <c r="AL29" i="25"/>
  <c r="AI29" i="25"/>
  <c r="AF29" i="25"/>
  <c r="AC29" i="25"/>
  <c r="Z29" i="25"/>
  <c r="W29" i="25"/>
  <c r="S29" i="25"/>
  <c r="BC29" i="25" s="1"/>
  <c r="R29" i="25"/>
  <c r="Q29" i="25"/>
  <c r="N29" i="25"/>
  <c r="K29" i="25"/>
  <c r="H29" i="25"/>
  <c r="D29" i="25"/>
  <c r="C29" i="25"/>
  <c r="BB29" i="25" s="1"/>
  <c r="BZ29" i="25" s="1"/>
  <c r="BX28" i="25"/>
  <c r="BW28" i="25"/>
  <c r="BV28" i="25"/>
  <c r="BS28" i="25"/>
  <c r="BP28" i="25"/>
  <c r="BM28" i="25"/>
  <c r="BJ28" i="25"/>
  <c r="BG28" i="25"/>
  <c r="BA28" i="25"/>
  <c r="AX28" i="25"/>
  <c r="AU28" i="25"/>
  <c r="AR28" i="25"/>
  <c r="AO28" i="25"/>
  <c r="AL28" i="25"/>
  <c r="AI28" i="25"/>
  <c r="AF28" i="25"/>
  <c r="AC28" i="25"/>
  <c r="Z28" i="25"/>
  <c r="W28" i="25"/>
  <c r="S28" i="25"/>
  <c r="R28" i="25"/>
  <c r="Q28" i="25"/>
  <c r="N28" i="25"/>
  <c r="K28" i="25"/>
  <c r="H28" i="25"/>
  <c r="D28" i="25"/>
  <c r="BC28" i="25"/>
  <c r="C28" i="25"/>
  <c r="BB28" i="25" s="1"/>
  <c r="BZ28" i="25" s="1"/>
  <c r="BX27" i="25"/>
  <c r="BW27" i="25"/>
  <c r="BV27" i="25"/>
  <c r="BS27" i="25"/>
  <c r="BP27" i="25"/>
  <c r="BM27" i="25"/>
  <c r="BJ27" i="25"/>
  <c r="BG27" i="25"/>
  <c r="BA27" i="25"/>
  <c r="AX27" i="25"/>
  <c r="AU27" i="25"/>
  <c r="AR27" i="25"/>
  <c r="AO27" i="25"/>
  <c r="AL27" i="25"/>
  <c r="AI27" i="25"/>
  <c r="AF27" i="25"/>
  <c r="AC27" i="25"/>
  <c r="Z27" i="25"/>
  <c r="W27" i="25"/>
  <c r="S27" i="25"/>
  <c r="R27" i="25"/>
  <c r="Q27" i="25"/>
  <c r="N27" i="25"/>
  <c r="K27" i="25"/>
  <c r="H27" i="25"/>
  <c r="D27" i="25"/>
  <c r="BC27" i="25" s="1"/>
  <c r="C27" i="25"/>
  <c r="BB27" i="25" s="1"/>
  <c r="BZ27" i="25" s="1"/>
  <c r="BX26" i="25"/>
  <c r="BW26" i="25"/>
  <c r="BV26" i="25"/>
  <c r="BS26" i="25"/>
  <c r="BP26" i="25"/>
  <c r="BM26" i="25"/>
  <c r="BJ26" i="25"/>
  <c r="BG26" i="25"/>
  <c r="BA26" i="25"/>
  <c r="AX26" i="25"/>
  <c r="AU26" i="25"/>
  <c r="AR26" i="25"/>
  <c r="AO26" i="25"/>
  <c r="AL26" i="25"/>
  <c r="AI26" i="25"/>
  <c r="AF26" i="25"/>
  <c r="AC26" i="25"/>
  <c r="Z26" i="25"/>
  <c r="W26" i="25"/>
  <c r="S26" i="25"/>
  <c r="R26" i="25"/>
  <c r="Q26" i="25"/>
  <c r="N26" i="25"/>
  <c r="K26" i="25"/>
  <c r="H26" i="25"/>
  <c r="D26" i="25"/>
  <c r="C26" i="25"/>
  <c r="BB26" i="25" s="1"/>
  <c r="BZ26" i="25" s="1"/>
  <c r="BX25" i="25"/>
  <c r="BY25" i="25" s="1"/>
  <c r="BW25" i="25"/>
  <c r="BV25" i="25"/>
  <c r="BS25" i="25"/>
  <c r="BP25" i="25"/>
  <c r="BM25" i="25"/>
  <c r="BJ25" i="25"/>
  <c r="BG25" i="25"/>
  <c r="BA25" i="25"/>
  <c r="AX25" i="25"/>
  <c r="AU25" i="25"/>
  <c r="AR25" i="25"/>
  <c r="AO25" i="25"/>
  <c r="AL25" i="25"/>
  <c r="AI25" i="25"/>
  <c r="AF25" i="25"/>
  <c r="AC25" i="25"/>
  <c r="Z25" i="25"/>
  <c r="W25" i="25"/>
  <c r="S25" i="25"/>
  <c r="R25" i="25"/>
  <c r="Q25" i="25"/>
  <c r="N25" i="25"/>
  <c r="K25" i="25"/>
  <c r="H25" i="25"/>
  <c r="D25" i="25"/>
  <c r="BC25" i="25"/>
  <c r="C25" i="25"/>
  <c r="BX24" i="25"/>
  <c r="BW24" i="25"/>
  <c r="BY24" i="25" s="1"/>
  <c r="BV24" i="25"/>
  <c r="BS24" i="25"/>
  <c r="BP24" i="25"/>
  <c r="BM24" i="25"/>
  <c r="BJ24" i="25"/>
  <c r="BG24" i="25"/>
  <c r="BA24" i="25"/>
  <c r="AX24" i="25"/>
  <c r="AU24" i="25"/>
  <c r="AR24" i="25"/>
  <c r="AO24" i="25"/>
  <c r="AL24" i="25"/>
  <c r="AI24" i="25"/>
  <c r="AF24" i="25"/>
  <c r="AC24" i="25"/>
  <c r="Z24" i="25"/>
  <c r="W24" i="25"/>
  <c r="S24" i="25"/>
  <c r="R24" i="25"/>
  <c r="Q24" i="25"/>
  <c r="N24" i="25"/>
  <c r="K24" i="25"/>
  <c r="H24" i="25"/>
  <c r="D24" i="25"/>
  <c r="BC24" i="25"/>
  <c r="C24" i="25"/>
  <c r="BB24" i="25" s="1"/>
  <c r="BZ24" i="25" s="1"/>
  <c r="BX23" i="25"/>
  <c r="BW23" i="25"/>
  <c r="BV23" i="25"/>
  <c r="BS23" i="25"/>
  <c r="BP23" i="25"/>
  <c r="BM23" i="25"/>
  <c r="BJ23" i="25"/>
  <c r="BG23" i="25"/>
  <c r="BA23" i="25"/>
  <c r="AX23" i="25"/>
  <c r="AU23" i="25"/>
  <c r="AR23" i="25"/>
  <c r="AO23" i="25"/>
  <c r="AL23" i="25"/>
  <c r="AI23" i="25"/>
  <c r="AF23" i="25"/>
  <c r="AC23" i="25"/>
  <c r="Z23" i="25"/>
  <c r="W23" i="25"/>
  <c r="S23" i="25"/>
  <c r="R23" i="25"/>
  <c r="Q23" i="25"/>
  <c r="N23" i="25"/>
  <c r="K23" i="25"/>
  <c r="H23" i="25"/>
  <c r="D23" i="25"/>
  <c r="C23" i="25"/>
  <c r="BB23" i="25" s="1"/>
  <c r="BZ23" i="25" s="1"/>
  <c r="BX22" i="25"/>
  <c r="BY22" i="25" s="1"/>
  <c r="BW22" i="25"/>
  <c r="BV22" i="25"/>
  <c r="BS22" i="25"/>
  <c r="BP22" i="25"/>
  <c r="BM22" i="25"/>
  <c r="BJ22" i="25"/>
  <c r="BG22" i="25"/>
  <c r="BA22" i="25"/>
  <c r="AX22" i="25"/>
  <c r="AU22" i="25"/>
  <c r="AR22" i="25"/>
  <c r="AO22" i="25"/>
  <c r="AL22" i="25"/>
  <c r="AI22" i="25"/>
  <c r="AF22" i="25"/>
  <c r="AC22" i="25"/>
  <c r="Z22" i="25"/>
  <c r="W22" i="25"/>
  <c r="S22" i="25"/>
  <c r="R22" i="25"/>
  <c r="Q22" i="25"/>
  <c r="N22" i="25"/>
  <c r="K22" i="25"/>
  <c r="H22" i="25"/>
  <c r="D22" i="25"/>
  <c r="C22" i="25"/>
  <c r="BX21" i="25"/>
  <c r="BY21" i="25" s="1"/>
  <c r="BW21" i="25"/>
  <c r="BV21" i="25"/>
  <c r="BS21" i="25"/>
  <c r="BP21" i="25"/>
  <c r="BM21" i="25"/>
  <c r="BJ21" i="25"/>
  <c r="BG21" i="25"/>
  <c r="BA21" i="25"/>
  <c r="AX21" i="25"/>
  <c r="AU21" i="25"/>
  <c r="AR21" i="25"/>
  <c r="AO21" i="25"/>
  <c r="AL21" i="25"/>
  <c r="AI21" i="25"/>
  <c r="AF21" i="25"/>
  <c r="AC21" i="25"/>
  <c r="Z21" i="25"/>
  <c r="W21" i="25"/>
  <c r="S21" i="25"/>
  <c r="BC21" i="25" s="1"/>
  <c r="R21" i="25"/>
  <c r="Q21" i="25"/>
  <c r="N21" i="25"/>
  <c r="K21" i="25"/>
  <c r="H21" i="25"/>
  <c r="D21" i="25"/>
  <c r="C21" i="25"/>
  <c r="BB21" i="25" s="1"/>
  <c r="BZ21" i="25" s="1"/>
  <c r="BX20" i="25"/>
  <c r="BW20" i="25"/>
  <c r="BV20" i="25"/>
  <c r="BS20" i="25"/>
  <c r="BP20" i="25"/>
  <c r="BM20" i="25"/>
  <c r="BJ20" i="25"/>
  <c r="BG20" i="25"/>
  <c r="BA20" i="25"/>
  <c r="AX20" i="25"/>
  <c r="AU20" i="25"/>
  <c r="AR20" i="25"/>
  <c r="AO20" i="25"/>
  <c r="AL20" i="25"/>
  <c r="AI20" i="25"/>
  <c r="AF20" i="25"/>
  <c r="AC20" i="25"/>
  <c r="Z20" i="25"/>
  <c r="W20" i="25"/>
  <c r="S20" i="25"/>
  <c r="BC20" i="25" s="1"/>
  <c r="R20" i="25"/>
  <c r="Q20" i="25"/>
  <c r="N20" i="25"/>
  <c r="K20" i="25"/>
  <c r="H20" i="25"/>
  <c r="D20" i="25"/>
  <c r="C20" i="25"/>
  <c r="BB20" i="25" s="1"/>
  <c r="BZ20" i="25" s="1"/>
  <c r="BX19" i="25"/>
  <c r="BW19" i="25"/>
  <c r="BV19" i="25"/>
  <c r="BS19" i="25"/>
  <c r="BP19" i="25"/>
  <c r="BM19" i="25"/>
  <c r="BJ19" i="25"/>
  <c r="BG19" i="25"/>
  <c r="BA19" i="25"/>
  <c r="AX19" i="25"/>
  <c r="AU19" i="25"/>
  <c r="AR19" i="25"/>
  <c r="AO19" i="25"/>
  <c r="AL19" i="25"/>
  <c r="AI19" i="25"/>
  <c r="AF19" i="25"/>
  <c r="AC19" i="25"/>
  <c r="Z19" i="25"/>
  <c r="W19" i="25"/>
  <c r="S19" i="25"/>
  <c r="R19" i="25"/>
  <c r="Q19" i="25"/>
  <c r="N19" i="25"/>
  <c r="K19" i="25"/>
  <c r="H19" i="25"/>
  <c r="D19" i="25"/>
  <c r="C19" i="25"/>
  <c r="BB19" i="25" s="1"/>
  <c r="BZ19" i="25" s="1"/>
  <c r="BX18" i="25"/>
  <c r="BY18" i="25" s="1"/>
  <c r="BW18" i="25"/>
  <c r="BV18" i="25"/>
  <c r="BS18" i="25"/>
  <c r="BP18" i="25"/>
  <c r="BM18" i="25"/>
  <c r="BJ18" i="25"/>
  <c r="BG18" i="25"/>
  <c r="BA18" i="25"/>
  <c r="AX18" i="25"/>
  <c r="AU18" i="25"/>
  <c r="AR18" i="25"/>
  <c r="AO18" i="25"/>
  <c r="AL18" i="25"/>
  <c r="AI18" i="25"/>
  <c r="AF18" i="25"/>
  <c r="AC18" i="25"/>
  <c r="Z18" i="25"/>
  <c r="W18" i="25"/>
  <c r="S18" i="25"/>
  <c r="R18" i="25"/>
  <c r="Q18" i="25"/>
  <c r="N18" i="25"/>
  <c r="K18" i="25"/>
  <c r="H18" i="25"/>
  <c r="D18" i="25"/>
  <c r="C18" i="25"/>
  <c r="BX17" i="25"/>
  <c r="BY17" i="25"/>
  <c r="BW17" i="25"/>
  <c r="BV17" i="25"/>
  <c r="BS17" i="25"/>
  <c r="BP17" i="25"/>
  <c r="BM17" i="25"/>
  <c r="BJ17" i="25"/>
  <c r="BG17" i="25"/>
  <c r="BA17" i="25"/>
  <c r="AX17" i="25"/>
  <c r="AU17" i="25"/>
  <c r="AR17" i="25"/>
  <c r="AO17" i="25"/>
  <c r="AL17" i="25"/>
  <c r="AI17" i="25"/>
  <c r="AF17" i="25"/>
  <c r="AC17" i="25"/>
  <c r="Z17" i="25"/>
  <c r="W17" i="25"/>
  <c r="S17" i="25"/>
  <c r="BC17" i="25" s="1"/>
  <c r="R17" i="25"/>
  <c r="Q17" i="25"/>
  <c r="N17" i="25"/>
  <c r="K17" i="25"/>
  <c r="H17" i="25"/>
  <c r="D17" i="25"/>
  <c r="C17" i="25"/>
  <c r="BX16" i="25"/>
  <c r="BW16" i="25"/>
  <c r="BV16" i="25"/>
  <c r="BS16" i="25"/>
  <c r="BP16" i="25"/>
  <c r="BM16" i="25"/>
  <c r="BJ16" i="25"/>
  <c r="BG16" i="25"/>
  <c r="BA16" i="25"/>
  <c r="AX16" i="25"/>
  <c r="AU16" i="25"/>
  <c r="AR16" i="25"/>
  <c r="AO16" i="25"/>
  <c r="AL16" i="25"/>
  <c r="AI16" i="25"/>
  <c r="AF16" i="25"/>
  <c r="AC16" i="25"/>
  <c r="Z16" i="25"/>
  <c r="W16" i="25"/>
  <c r="S16" i="25"/>
  <c r="BC16" i="25" s="1"/>
  <c r="R16" i="25"/>
  <c r="Q16" i="25"/>
  <c r="N16" i="25"/>
  <c r="K16" i="25"/>
  <c r="H16" i="25"/>
  <c r="D16" i="25"/>
  <c r="C16" i="25"/>
  <c r="BB16" i="25" s="1"/>
  <c r="BZ16" i="25" s="1"/>
  <c r="BX15" i="25"/>
  <c r="BY15" i="25" s="1"/>
  <c r="BW15" i="25"/>
  <c r="BV15" i="25"/>
  <c r="BS15" i="25"/>
  <c r="BP15" i="25"/>
  <c r="BM15" i="25"/>
  <c r="BJ15" i="25"/>
  <c r="BG15" i="25"/>
  <c r="BA15" i="25"/>
  <c r="AX15" i="25"/>
  <c r="AU15" i="25"/>
  <c r="AR15" i="25"/>
  <c r="AO15" i="25"/>
  <c r="AL15" i="25"/>
  <c r="AI15" i="25"/>
  <c r="AF15" i="25"/>
  <c r="AC15" i="25"/>
  <c r="Z15" i="25"/>
  <c r="W15" i="25"/>
  <c r="S15" i="25"/>
  <c r="R15" i="25"/>
  <c r="Q15" i="25"/>
  <c r="N15" i="25"/>
  <c r="K15" i="25"/>
  <c r="H15" i="25"/>
  <c r="D15" i="25"/>
  <c r="C15" i="25"/>
  <c r="BX14" i="25"/>
  <c r="BY14" i="25" s="1"/>
  <c r="BW14" i="25"/>
  <c r="BV14" i="25"/>
  <c r="BS14" i="25"/>
  <c r="BP14" i="25"/>
  <c r="BM14" i="25"/>
  <c r="BJ14" i="25"/>
  <c r="BG14" i="25"/>
  <c r="BA14" i="25"/>
  <c r="AX14" i="25"/>
  <c r="AU14" i="25"/>
  <c r="AR14" i="25"/>
  <c r="AO14" i="25"/>
  <c r="AL14" i="25"/>
  <c r="AI14" i="25"/>
  <c r="AF14" i="25"/>
  <c r="AC14" i="25"/>
  <c r="Z14" i="25"/>
  <c r="W14" i="25"/>
  <c r="S14" i="25"/>
  <c r="R14" i="25"/>
  <c r="Q14" i="25"/>
  <c r="N14" i="25"/>
  <c r="K14" i="25"/>
  <c r="H14" i="25"/>
  <c r="D14" i="25"/>
  <c r="C14" i="25"/>
  <c r="BX13" i="25"/>
  <c r="BY13" i="25" s="1"/>
  <c r="BW13" i="25"/>
  <c r="BV13" i="25"/>
  <c r="BS13" i="25"/>
  <c r="BP13" i="25"/>
  <c r="BM13" i="25"/>
  <c r="BJ13" i="25"/>
  <c r="BG13" i="25"/>
  <c r="BA13" i="25"/>
  <c r="AX13" i="25"/>
  <c r="AU13" i="25"/>
  <c r="AR13" i="25"/>
  <c r="AO13" i="25"/>
  <c r="AL13" i="25"/>
  <c r="AI13" i="25"/>
  <c r="AF13" i="25"/>
  <c r="AC13" i="25"/>
  <c r="Z13" i="25"/>
  <c r="W13" i="25"/>
  <c r="S13" i="25"/>
  <c r="BC13" i="25" s="1"/>
  <c r="R13" i="25"/>
  <c r="Q13" i="25"/>
  <c r="N13" i="25"/>
  <c r="K13" i="25"/>
  <c r="H13" i="25"/>
  <c r="D13" i="25"/>
  <c r="C13" i="25"/>
  <c r="BB13" i="25" s="1"/>
  <c r="BZ13" i="25" s="1"/>
  <c r="BX12" i="25"/>
  <c r="BW12" i="25"/>
  <c r="BV12" i="25"/>
  <c r="BS12" i="25"/>
  <c r="BP12" i="25"/>
  <c r="BM12" i="25"/>
  <c r="BJ12" i="25"/>
  <c r="BG12" i="25"/>
  <c r="BA12" i="25"/>
  <c r="AX12" i="25"/>
  <c r="AU12" i="25"/>
  <c r="AR12" i="25"/>
  <c r="AO12" i="25"/>
  <c r="AL12" i="25"/>
  <c r="AI12" i="25"/>
  <c r="AF12" i="25"/>
  <c r="AC12" i="25"/>
  <c r="Z12" i="25"/>
  <c r="W12" i="25"/>
  <c r="S12" i="25"/>
  <c r="R12" i="25"/>
  <c r="BB12" i="25"/>
  <c r="BZ12" i="25" s="1"/>
  <c r="Q12" i="25"/>
  <c r="N12" i="25"/>
  <c r="K12" i="25"/>
  <c r="H12" i="25"/>
  <c r="D12" i="25"/>
  <c r="BC12" i="25"/>
  <c r="C12" i="25"/>
  <c r="BX11" i="25"/>
  <c r="BY11" i="25" s="1"/>
  <c r="BW11" i="25"/>
  <c r="BV11" i="25"/>
  <c r="BS11" i="25"/>
  <c r="BP11" i="25"/>
  <c r="BM11" i="25"/>
  <c r="BJ11" i="25"/>
  <c r="BG11" i="25"/>
  <c r="BA11" i="25"/>
  <c r="AX11" i="25"/>
  <c r="AU11" i="25"/>
  <c r="AR11" i="25"/>
  <c r="AO11" i="25"/>
  <c r="AL11" i="25"/>
  <c r="AI11" i="25"/>
  <c r="AF11" i="25"/>
  <c r="AC11" i="25"/>
  <c r="Z11" i="25"/>
  <c r="W11" i="25"/>
  <c r="S11" i="25"/>
  <c r="R11" i="25"/>
  <c r="Q11" i="25"/>
  <c r="N11" i="25"/>
  <c r="K11" i="25"/>
  <c r="H11" i="25"/>
  <c r="D11" i="25"/>
  <c r="BC11" i="25" s="1"/>
  <c r="C11" i="25"/>
  <c r="BX10" i="25"/>
  <c r="BY10" i="25" s="1"/>
  <c r="BW10" i="25"/>
  <c r="BV10" i="25"/>
  <c r="BS10" i="25"/>
  <c r="BP10" i="25"/>
  <c r="BM10" i="25"/>
  <c r="BJ10" i="25"/>
  <c r="BG10" i="25"/>
  <c r="BA10" i="25"/>
  <c r="AX10" i="25"/>
  <c r="AU10" i="25"/>
  <c r="AR10" i="25"/>
  <c r="AO10" i="25"/>
  <c r="AL10" i="25"/>
  <c r="AI10" i="25"/>
  <c r="AF10" i="25"/>
  <c r="AC10" i="25"/>
  <c r="Z10" i="25"/>
  <c r="W10" i="25"/>
  <c r="S10" i="25"/>
  <c r="R10" i="25"/>
  <c r="Q10" i="25"/>
  <c r="N10" i="25"/>
  <c r="K10" i="25"/>
  <c r="H10" i="25"/>
  <c r="D10" i="25"/>
  <c r="C10" i="25"/>
  <c r="BX9" i="25"/>
  <c r="BY9" i="25"/>
  <c r="BW9" i="25"/>
  <c r="BV9" i="25"/>
  <c r="BS9" i="25"/>
  <c r="BP9" i="25"/>
  <c r="BM9" i="25"/>
  <c r="BJ9" i="25"/>
  <c r="BG9" i="25"/>
  <c r="BA9" i="25"/>
  <c r="AX9" i="25"/>
  <c r="AU9" i="25"/>
  <c r="AR9" i="25"/>
  <c r="AO9" i="25"/>
  <c r="AL9" i="25"/>
  <c r="AI9" i="25"/>
  <c r="AF9" i="25"/>
  <c r="AC9" i="25"/>
  <c r="Z9" i="25"/>
  <c r="W9" i="25"/>
  <c r="S9" i="25"/>
  <c r="R9" i="25"/>
  <c r="Q9" i="25"/>
  <c r="N9" i="25"/>
  <c r="K9" i="25"/>
  <c r="H9" i="25"/>
  <c r="D9" i="25"/>
  <c r="BC9" i="25"/>
  <c r="C9" i="25"/>
  <c r="BX8" i="25"/>
  <c r="BW8" i="25"/>
  <c r="BW44" i="25"/>
  <c r="BW64" i="26" s="1"/>
  <c r="BV8" i="25"/>
  <c r="BS8" i="25"/>
  <c r="BP8" i="25"/>
  <c r="BM8" i="25"/>
  <c r="BJ8" i="25"/>
  <c r="BG8" i="25"/>
  <c r="BA8" i="25"/>
  <c r="AX8" i="25"/>
  <c r="AU8" i="25"/>
  <c r="AR8" i="25"/>
  <c r="AO8" i="25"/>
  <c r="AL8" i="25"/>
  <c r="AI8" i="25"/>
  <c r="AF8" i="25"/>
  <c r="AC8" i="25"/>
  <c r="Z8" i="25"/>
  <c r="W8" i="25"/>
  <c r="S8" i="25"/>
  <c r="R8" i="25"/>
  <c r="Q8" i="25"/>
  <c r="N8" i="25"/>
  <c r="K8" i="25"/>
  <c r="H8" i="25"/>
  <c r="D8" i="25"/>
  <c r="C8" i="25"/>
  <c r="C44" i="25" s="1"/>
  <c r="C64" i="26" s="1"/>
  <c r="BU61" i="24"/>
  <c r="BT61" i="24"/>
  <c r="BR61" i="24"/>
  <c r="BQ61" i="24"/>
  <c r="BO61" i="24"/>
  <c r="BN61" i="24"/>
  <c r="BP61" i="24" s="1"/>
  <c r="BL61" i="24"/>
  <c r="BK61" i="24"/>
  <c r="BI61" i="24"/>
  <c r="BJ61" i="24" s="1"/>
  <c r="BH61" i="24"/>
  <c r="BF61" i="24"/>
  <c r="BG61" i="24" s="1"/>
  <c r="BE61" i="24"/>
  <c r="AZ61" i="24"/>
  <c r="AY61" i="24"/>
  <c r="AW61" i="24"/>
  <c r="AV61" i="24"/>
  <c r="AT61" i="24"/>
  <c r="AS61" i="24"/>
  <c r="AU61" i="24" s="1"/>
  <c r="AQ61" i="24"/>
  <c r="AR61" i="24"/>
  <c r="AP61" i="24"/>
  <c r="AN61" i="24"/>
  <c r="AM61" i="24"/>
  <c r="AK61" i="24"/>
  <c r="AJ61" i="24"/>
  <c r="AL61" i="24" s="1"/>
  <c r="AH61" i="24"/>
  <c r="AG61" i="24"/>
  <c r="AE61" i="24"/>
  <c r="AD61" i="24"/>
  <c r="AF61" i="24" s="1"/>
  <c r="AB61" i="24"/>
  <c r="AA61" i="24"/>
  <c r="Y61" i="24"/>
  <c r="Z61" i="24" s="1"/>
  <c r="X61" i="24"/>
  <c r="V61" i="24"/>
  <c r="W61" i="24" s="1"/>
  <c r="U61" i="24"/>
  <c r="P61" i="24"/>
  <c r="O61" i="24"/>
  <c r="M61" i="24"/>
  <c r="L61" i="24"/>
  <c r="N61" i="24" s="1"/>
  <c r="J61" i="24"/>
  <c r="I61" i="24"/>
  <c r="G61" i="24"/>
  <c r="F61" i="24"/>
  <c r="H61" i="24" s="1"/>
  <c r="BX60" i="24"/>
  <c r="BW60" i="24"/>
  <c r="BY60" i="24" s="1"/>
  <c r="BV60" i="24"/>
  <c r="BS60" i="24"/>
  <c r="BP60" i="24"/>
  <c r="BM60" i="24"/>
  <c r="BJ60" i="24"/>
  <c r="BG60" i="24"/>
  <c r="BA60" i="24"/>
  <c r="AX60" i="24"/>
  <c r="AU60" i="24"/>
  <c r="AR60" i="24"/>
  <c r="AO60" i="24"/>
  <c r="AL60" i="24"/>
  <c r="AI60" i="24"/>
  <c r="AF60" i="24"/>
  <c r="AC60" i="24"/>
  <c r="Z60" i="24"/>
  <c r="W60" i="24"/>
  <c r="S60" i="24"/>
  <c r="T60" i="24" s="1"/>
  <c r="R60" i="24"/>
  <c r="Q60" i="24"/>
  <c r="N60" i="24"/>
  <c r="K60" i="24"/>
  <c r="H60" i="24"/>
  <c r="D60" i="24"/>
  <c r="C60" i="24"/>
  <c r="BB60" i="24"/>
  <c r="BZ60" i="24" s="1"/>
  <c r="BX59" i="24"/>
  <c r="BX61" i="24" s="1"/>
  <c r="BW59" i="24"/>
  <c r="BV59" i="24"/>
  <c r="BS59" i="24"/>
  <c r="BP59" i="24"/>
  <c r="BM59" i="24"/>
  <c r="BJ59" i="24"/>
  <c r="BG59" i="24"/>
  <c r="BA59" i="24"/>
  <c r="AX59" i="24"/>
  <c r="AU59" i="24"/>
  <c r="AR59" i="24"/>
  <c r="AO59" i="24"/>
  <c r="AL59" i="24"/>
  <c r="AI59" i="24"/>
  <c r="AF59" i="24"/>
  <c r="AC59" i="24"/>
  <c r="Z59" i="24"/>
  <c r="W59" i="24"/>
  <c r="S59" i="24"/>
  <c r="R59" i="24"/>
  <c r="Q59" i="24"/>
  <c r="N59" i="24"/>
  <c r="K59" i="24"/>
  <c r="H59" i="24"/>
  <c r="D59" i="24"/>
  <c r="BC59" i="24" s="1"/>
  <c r="C59" i="24"/>
  <c r="BU58" i="24"/>
  <c r="BT58" i="24"/>
  <c r="BV58" i="24" s="1"/>
  <c r="BR58" i="24"/>
  <c r="BQ58" i="24"/>
  <c r="BO58" i="24"/>
  <c r="BN58" i="24"/>
  <c r="BL58" i="24"/>
  <c r="BK58" i="24"/>
  <c r="BM58" i="24" s="1"/>
  <c r="BI58" i="24"/>
  <c r="BH58" i="24"/>
  <c r="BF58" i="24"/>
  <c r="BG58" i="24"/>
  <c r="BE58" i="24"/>
  <c r="AZ58" i="24"/>
  <c r="AY58" i="24"/>
  <c r="AW58" i="24"/>
  <c r="AV58" i="24"/>
  <c r="AT58" i="24"/>
  <c r="AS58" i="24"/>
  <c r="AQ58" i="24"/>
  <c r="AP58" i="24"/>
  <c r="AN58" i="24"/>
  <c r="AM58" i="24"/>
  <c r="AK58" i="24"/>
  <c r="AL58" i="24" s="1"/>
  <c r="AJ58" i="24"/>
  <c r="AH58" i="24"/>
  <c r="AG58" i="24"/>
  <c r="AE58" i="24"/>
  <c r="AD58" i="24"/>
  <c r="AB58" i="24"/>
  <c r="AC58" i="24" s="1"/>
  <c r="AA58" i="24"/>
  <c r="Y58" i="24"/>
  <c r="X58" i="24"/>
  <c r="V58" i="24"/>
  <c r="W58" i="24" s="1"/>
  <c r="U58" i="24"/>
  <c r="P58" i="24"/>
  <c r="O58" i="24"/>
  <c r="Q58" i="24" s="1"/>
  <c r="M58" i="24"/>
  <c r="L58" i="24"/>
  <c r="J58" i="24"/>
  <c r="K58" i="24" s="1"/>
  <c r="I58" i="24"/>
  <c r="G58" i="24"/>
  <c r="F58" i="24"/>
  <c r="H58" i="24" s="1"/>
  <c r="BX57" i="24"/>
  <c r="BW57" i="24"/>
  <c r="BV57" i="24"/>
  <c r="BS57" i="24"/>
  <c r="BP57" i="24"/>
  <c r="BM57" i="24"/>
  <c r="BJ57" i="24"/>
  <c r="BG57" i="24"/>
  <c r="BA57" i="24"/>
  <c r="AX57" i="24"/>
  <c r="AU57" i="24"/>
  <c r="AR57" i="24"/>
  <c r="AO57" i="24"/>
  <c r="AL57" i="24"/>
  <c r="AI57" i="24"/>
  <c r="AF57" i="24"/>
  <c r="AC57" i="24"/>
  <c r="Z57" i="24"/>
  <c r="W57" i="24"/>
  <c r="S57" i="24"/>
  <c r="R57" i="24"/>
  <c r="BB57" i="24" s="1"/>
  <c r="Q57" i="24"/>
  <c r="N57" i="24"/>
  <c r="K57" i="24"/>
  <c r="H57" i="24"/>
  <c r="D57" i="24"/>
  <c r="C57" i="24"/>
  <c r="BX56" i="24"/>
  <c r="BW56" i="24"/>
  <c r="BV56" i="24"/>
  <c r="BS56" i="24"/>
  <c r="BP56" i="24"/>
  <c r="BM56" i="24"/>
  <c r="BJ56" i="24"/>
  <c r="BG56" i="24"/>
  <c r="BA56" i="24"/>
  <c r="AX56" i="24"/>
  <c r="AU56" i="24"/>
  <c r="AR56" i="24"/>
  <c r="AO56" i="24"/>
  <c r="AL56" i="24"/>
  <c r="AI56" i="24"/>
  <c r="AF56" i="24"/>
  <c r="AC56" i="24"/>
  <c r="Z56" i="24"/>
  <c r="W56" i="24"/>
  <c r="S56" i="24"/>
  <c r="R56" i="24"/>
  <c r="R58" i="24" s="1"/>
  <c r="Q56" i="24"/>
  <c r="N56" i="24"/>
  <c r="K56" i="24"/>
  <c r="H56" i="24"/>
  <c r="D56" i="24"/>
  <c r="D58" i="24" s="1"/>
  <c r="C56" i="24"/>
  <c r="C58" i="24" s="1"/>
  <c r="BU55" i="24"/>
  <c r="BT55" i="24"/>
  <c r="BR55" i="24"/>
  <c r="BQ55" i="24"/>
  <c r="BO55" i="24"/>
  <c r="BN55" i="24"/>
  <c r="BP55" i="24" s="1"/>
  <c r="BL55" i="24"/>
  <c r="BK55" i="24"/>
  <c r="BI55" i="24"/>
  <c r="BH55" i="24"/>
  <c r="BF55" i="24"/>
  <c r="BE55" i="24"/>
  <c r="AZ55" i="24"/>
  <c r="AY55" i="24"/>
  <c r="AW55" i="24"/>
  <c r="AV55" i="24"/>
  <c r="AT55" i="24"/>
  <c r="AS55" i="24"/>
  <c r="AU55" i="24" s="1"/>
  <c r="AQ55" i="24"/>
  <c r="AR55" i="24" s="1"/>
  <c r="AP55" i="24"/>
  <c r="AN55" i="24"/>
  <c r="AM55" i="24"/>
  <c r="AK55" i="24"/>
  <c r="AJ55" i="24"/>
  <c r="AH55" i="24"/>
  <c r="AI55" i="24" s="1"/>
  <c r="AG55" i="24"/>
  <c r="AE55" i="24"/>
  <c r="AD55" i="24"/>
  <c r="AB55" i="24"/>
  <c r="AA55" i="24"/>
  <c r="Y55" i="24"/>
  <c r="Z55" i="24" s="1"/>
  <c r="X55" i="24"/>
  <c r="V55" i="24"/>
  <c r="U55" i="24"/>
  <c r="P55" i="24"/>
  <c r="O55" i="24"/>
  <c r="M55" i="24"/>
  <c r="N55" i="24"/>
  <c r="L55" i="24"/>
  <c r="J55" i="24"/>
  <c r="I55" i="24"/>
  <c r="G55" i="24"/>
  <c r="H55" i="24" s="1"/>
  <c r="F55" i="24"/>
  <c r="BX54" i="24"/>
  <c r="BW54" i="24"/>
  <c r="BY54" i="24" s="1"/>
  <c r="BV54" i="24"/>
  <c r="BS54" i="24"/>
  <c r="BP54" i="24"/>
  <c r="BM54" i="24"/>
  <c r="BJ54" i="24"/>
  <c r="BG54" i="24"/>
  <c r="BA54" i="24"/>
  <c r="AX54" i="24"/>
  <c r="AU54" i="24"/>
  <c r="AR54" i="24"/>
  <c r="AO54" i="24"/>
  <c r="AL54" i="24"/>
  <c r="AI54" i="24"/>
  <c r="AF54" i="24"/>
  <c r="AC54" i="24"/>
  <c r="Z54" i="24"/>
  <c r="W54" i="24"/>
  <c r="S54" i="24"/>
  <c r="R54" i="24"/>
  <c r="T54" i="24" s="1"/>
  <c r="Q54" i="24"/>
  <c r="N54" i="24"/>
  <c r="K54" i="24"/>
  <c r="H54" i="24"/>
  <c r="D54" i="24"/>
  <c r="C54" i="24"/>
  <c r="BX53" i="24"/>
  <c r="BW53" i="24"/>
  <c r="BW55" i="24" s="1"/>
  <c r="BV53" i="24"/>
  <c r="BS53" i="24"/>
  <c r="BP53" i="24"/>
  <c r="BM53" i="24"/>
  <c r="BJ53" i="24"/>
  <c r="BG53" i="24"/>
  <c r="BA53" i="24"/>
  <c r="AX53" i="24"/>
  <c r="AU53" i="24"/>
  <c r="AR53" i="24"/>
  <c r="AO53" i="24"/>
  <c r="AL53" i="24"/>
  <c r="AI53" i="24"/>
  <c r="AF53" i="24"/>
  <c r="AC53" i="24"/>
  <c r="Z53" i="24"/>
  <c r="W53" i="24"/>
  <c r="S53" i="24"/>
  <c r="R53" i="24"/>
  <c r="Q53" i="24"/>
  <c r="N53" i="24"/>
  <c r="K53" i="24"/>
  <c r="H53" i="24"/>
  <c r="D53" i="24"/>
  <c r="C53" i="24"/>
  <c r="C55" i="24"/>
  <c r="BU51" i="24"/>
  <c r="BT51" i="24"/>
  <c r="BR51" i="24"/>
  <c r="BQ51" i="24"/>
  <c r="BS51" i="24" s="1"/>
  <c r="BO51" i="24"/>
  <c r="BN51" i="24"/>
  <c r="BL51" i="24"/>
  <c r="BK51" i="24"/>
  <c r="BI51" i="24"/>
  <c r="BH51" i="24"/>
  <c r="BF51" i="24"/>
  <c r="BG51" i="24" s="1"/>
  <c r="BE51" i="24"/>
  <c r="AZ51" i="24"/>
  <c r="BA51" i="24" s="1"/>
  <c r="AY51" i="24"/>
  <c r="AW51" i="24"/>
  <c r="AV51" i="24"/>
  <c r="AT51" i="24"/>
  <c r="AU51" i="24" s="1"/>
  <c r="AS51" i="24"/>
  <c r="AQ51" i="24"/>
  <c r="AR51" i="24" s="1"/>
  <c r="AP51" i="24"/>
  <c r="AN51" i="24"/>
  <c r="AM51" i="24"/>
  <c r="AK51" i="24"/>
  <c r="AJ51" i="24"/>
  <c r="AH51" i="24"/>
  <c r="AG51" i="24"/>
  <c r="AE51" i="24"/>
  <c r="AD51" i="24"/>
  <c r="AF51" i="24" s="1"/>
  <c r="AB51" i="24"/>
  <c r="AA51" i="24"/>
  <c r="Y51" i="24"/>
  <c r="X51" i="24"/>
  <c r="V51" i="24"/>
  <c r="W51" i="24" s="1"/>
  <c r="U51" i="24"/>
  <c r="P51" i="24"/>
  <c r="Q51" i="24" s="1"/>
  <c r="O51" i="24"/>
  <c r="M51" i="24"/>
  <c r="L51" i="24"/>
  <c r="J51" i="24"/>
  <c r="K51" i="24" s="1"/>
  <c r="I51" i="24"/>
  <c r="G51" i="24"/>
  <c r="F51" i="24"/>
  <c r="BX50" i="24"/>
  <c r="BW50" i="24"/>
  <c r="BV50" i="24"/>
  <c r="BS50" i="24"/>
  <c r="BP50" i="24"/>
  <c r="BM50" i="24"/>
  <c r="BJ50" i="24"/>
  <c r="BG50" i="24"/>
  <c r="BA50" i="24"/>
  <c r="AX50" i="24"/>
  <c r="AU50" i="24"/>
  <c r="AR50" i="24"/>
  <c r="AO50" i="24"/>
  <c r="AL50" i="24"/>
  <c r="AI50" i="24"/>
  <c r="AF50" i="24"/>
  <c r="AC50" i="24"/>
  <c r="Z50" i="24"/>
  <c r="W50" i="24"/>
  <c r="S50" i="24"/>
  <c r="R50" i="24"/>
  <c r="Q50" i="24"/>
  <c r="N50" i="24"/>
  <c r="K50" i="24"/>
  <c r="H50" i="24"/>
  <c r="D50" i="24"/>
  <c r="C50" i="24"/>
  <c r="BX49" i="24"/>
  <c r="BW49" i="24"/>
  <c r="BV49" i="24"/>
  <c r="BS49" i="24"/>
  <c r="BP49" i="24"/>
  <c r="BM49" i="24"/>
  <c r="BJ49" i="24"/>
  <c r="BG49" i="24"/>
  <c r="BA49" i="24"/>
  <c r="AX49" i="24"/>
  <c r="AU49" i="24"/>
  <c r="AR49" i="24"/>
  <c r="AO49" i="24"/>
  <c r="AL49" i="24"/>
  <c r="AI49" i="24"/>
  <c r="AF49" i="24"/>
  <c r="AC49" i="24"/>
  <c r="Z49" i="24"/>
  <c r="W49" i="24"/>
  <c r="S49" i="24"/>
  <c r="R49" i="24"/>
  <c r="Q49" i="24"/>
  <c r="N49" i="24"/>
  <c r="K49" i="24"/>
  <c r="H49" i="24"/>
  <c r="D49" i="24"/>
  <c r="C49" i="24"/>
  <c r="BX48" i="24"/>
  <c r="BY48" i="24" s="1"/>
  <c r="BW48" i="24"/>
  <c r="BV48" i="24"/>
  <c r="BS48" i="24"/>
  <c r="BP48" i="24"/>
  <c r="BM48" i="24"/>
  <c r="BJ48" i="24"/>
  <c r="BG48" i="24"/>
  <c r="BA48" i="24"/>
  <c r="AX48" i="24"/>
  <c r="AU48" i="24"/>
  <c r="AR48" i="24"/>
  <c r="AO48" i="24"/>
  <c r="AL48" i="24"/>
  <c r="AI48" i="24"/>
  <c r="AF48" i="24"/>
  <c r="AC48" i="24"/>
  <c r="Z48" i="24"/>
  <c r="W48" i="24"/>
  <c r="S48" i="24"/>
  <c r="T48" i="24" s="1"/>
  <c r="R48" i="24"/>
  <c r="Q48" i="24"/>
  <c r="N48" i="24"/>
  <c r="K48" i="24"/>
  <c r="H48" i="24"/>
  <c r="D48" i="24"/>
  <c r="C48" i="24"/>
  <c r="BX47" i="24"/>
  <c r="BY47" i="24" s="1"/>
  <c r="BW47" i="24"/>
  <c r="BV47" i="24"/>
  <c r="BS47" i="24"/>
  <c r="BP47" i="24"/>
  <c r="BM47" i="24"/>
  <c r="BJ47" i="24"/>
  <c r="BG47" i="24"/>
  <c r="BA47" i="24"/>
  <c r="AX47" i="24"/>
  <c r="AU47" i="24"/>
  <c r="AR47" i="24"/>
  <c r="AO47" i="24"/>
  <c r="AL47" i="24"/>
  <c r="AI47" i="24"/>
  <c r="AF47" i="24"/>
  <c r="AC47" i="24"/>
  <c r="Z47" i="24"/>
  <c r="W47" i="24"/>
  <c r="S47" i="24"/>
  <c r="R47" i="24"/>
  <c r="Q47" i="24"/>
  <c r="N47" i="24"/>
  <c r="K47" i="24"/>
  <c r="H47" i="24"/>
  <c r="D47" i="24"/>
  <c r="C47" i="24"/>
  <c r="BX46" i="24"/>
  <c r="BY46" i="24" s="1"/>
  <c r="BW46" i="24"/>
  <c r="BV46" i="24"/>
  <c r="BS46" i="24"/>
  <c r="BP46" i="24"/>
  <c r="BM46" i="24"/>
  <c r="BJ46" i="24"/>
  <c r="BG46" i="24"/>
  <c r="BA46" i="24"/>
  <c r="AX46" i="24"/>
  <c r="AU46" i="24"/>
  <c r="AR46" i="24"/>
  <c r="AO46" i="24"/>
  <c r="AL46" i="24"/>
  <c r="AI46" i="24"/>
  <c r="AF46" i="24"/>
  <c r="AC46" i="24"/>
  <c r="Z46" i="24"/>
  <c r="W46" i="24"/>
  <c r="S46" i="24"/>
  <c r="R46" i="24"/>
  <c r="Q46" i="24"/>
  <c r="N46" i="24"/>
  <c r="K46" i="24"/>
  <c r="H46" i="24"/>
  <c r="D46" i="24"/>
  <c r="C46" i="24"/>
  <c r="BX45" i="24"/>
  <c r="BW45" i="24"/>
  <c r="BV45" i="24"/>
  <c r="BS45" i="24"/>
  <c r="BP45" i="24"/>
  <c r="BM45" i="24"/>
  <c r="BJ45" i="24"/>
  <c r="BG45" i="24"/>
  <c r="BA45" i="24"/>
  <c r="AX45" i="24"/>
  <c r="AU45" i="24"/>
  <c r="AR45" i="24"/>
  <c r="AO45" i="24"/>
  <c r="AL45" i="24"/>
  <c r="AI45" i="24"/>
  <c r="AF45" i="24"/>
  <c r="AC45" i="24"/>
  <c r="Z45" i="24"/>
  <c r="W45" i="24"/>
  <c r="S45" i="24"/>
  <c r="R45" i="24"/>
  <c r="Q45" i="24"/>
  <c r="N45" i="24"/>
  <c r="K45" i="24"/>
  <c r="H45" i="24"/>
  <c r="D45" i="24"/>
  <c r="C45" i="24"/>
  <c r="BX44" i="24"/>
  <c r="BW44" i="24"/>
  <c r="BV44" i="24"/>
  <c r="BS44" i="24"/>
  <c r="BP44" i="24"/>
  <c r="BM44" i="24"/>
  <c r="BJ44" i="24"/>
  <c r="BG44" i="24"/>
  <c r="BA44" i="24"/>
  <c r="AX44" i="24"/>
  <c r="AU44" i="24"/>
  <c r="AR44" i="24"/>
  <c r="AO44" i="24"/>
  <c r="AL44" i="24"/>
  <c r="AI44" i="24"/>
  <c r="AF44" i="24"/>
  <c r="AC44" i="24"/>
  <c r="Z44" i="24"/>
  <c r="W44" i="24"/>
  <c r="S44" i="24"/>
  <c r="R44" i="24"/>
  <c r="Q44" i="24"/>
  <c r="N44" i="24"/>
  <c r="K44" i="24"/>
  <c r="H44" i="24"/>
  <c r="D44" i="24"/>
  <c r="C44" i="24"/>
  <c r="BX43" i="24"/>
  <c r="BW43" i="24"/>
  <c r="BV43" i="24"/>
  <c r="BS43" i="24"/>
  <c r="BP43" i="24"/>
  <c r="BM43" i="24"/>
  <c r="BJ43" i="24"/>
  <c r="BG43" i="24"/>
  <c r="BA43" i="24"/>
  <c r="AX43" i="24"/>
  <c r="AU43" i="24"/>
  <c r="AR43" i="24"/>
  <c r="AO43" i="24"/>
  <c r="AL43" i="24"/>
  <c r="AI43" i="24"/>
  <c r="AF43" i="24"/>
  <c r="AC43" i="24"/>
  <c r="Z43" i="24"/>
  <c r="W43" i="24"/>
  <c r="S43" i="24"/>
  <c r="BC43" i="24" s="1"/>
  <c r="CA43" i="24" s="1"/>
  <c r="R43" i="24"/>
  <c r="Q43" i="24"/>
  <c r="N43" i="24"/>
  <c r="K43" i="24"/>
  <c r="H43" i="24"/>
  <c r="D43" i="24"/>
  <c r="C43" i="24"/>
  <c r="BX42" i="24"/>
  <c r="BW42" i="24"/>
  <c r="BV42" i="24"/>
  <c r="BS42" i="24"/>
  <c r="BP42" i="24"/>
  <c r="BM42" i="24"/>
  <c r="BJ42" i="24"/>
  <c r="BG42" i="24"/>
  <c r="BA42" i="24"/>
  <c r="AX42" i="24"/>
  <c r="AU42" i="24"/>
  <c r="AR42" i="24"/>
  <c r="AO42" i="24"/>
  <c r="AL42" i="24"/>
  <c r="AI42" i="24"/>
  <c r="AF42" i="24"/>
  <c r="AC42" i="24"/>
  <c r="Z42" i="24"/>
  <c r="W42" i="24"/>
  <c r="S42" i="24"/>
  <c r="R42" i="24"/>
  <c r="Q42" i="24"/>
  <c r="N42" i="24"/>
  <c r="K42" i="24"/>
  <c r="H42" i="24"/>
  <c r="D42" i="24"/>
  <c r="C42" i="24"/>
  <c r="E42" i="24" s="1"/>
  <c r="BU41" i="24"/>
  <c r="BT41" i="24"/>
  <c r="BR41" i="24"/>
  <c r="BQ41" i="24"/>
  <c r="BO41" i="24"/>
  <c r="BN41" i="24"/>
  <c r="BL41" i="24"/>
  <c r="BK41" i="24"/>
  <c r="BI41" i="24"/>
  <c r="BH41" i="24"/>
  <c r="BF41" i="24"/>
  <c r="BE41" i="24"/>
  <c r="BG41" i="24" s="1"/>
  <c r="AZ41" i="24"/>
  <c r="AY41" i="24"/>
  <c r="AW41" i="24"/>
  <c r="AV41" i="24"/>
  <c r="AT41" i="24"/>
  <c r="AS41" i="24"/>
  <c r="AU41" i="24" s="1"/>
  <c r="AQ41" i="24"/>
  <c r="AP41" i="24"/>
  <c r="AN41" i="24"/>
  <c r="AM41" i="24"/>
  <c r="AK41" i="24"/>
  <c r="AJ41" i="24"/>
  <c r="AH41" i="24"/>
  <c r="AI41" i="24" s="1"/>
  <c r="AG41" i="24"/>
  <c r="AE41" i="24"/>
  <c r="AF41" i="24" s="1"/>
  <c r="AD41" i="24"/>
  <c r="AB41" i="24"/>
  <c r="AA41" i="24"/>
  <c r="AC41" i="24" s="1"/>
  <c r="Y41" i="24"/>
  <c r="X41" i="24"/>
  <c r="V41" i="24"/>
  <c r="U41" i="24"/>
  <c r="P41" i="24"/>
  <c r="O41" i="24"/>
  <c r="M41" i="24"/>
  <c r="L41" i="24"/>
  <c r="J41" i="24"/>
  <c r="I41" i="24"/>
  <c r="G41" i="24"/>
  <c r="F41" i="24"/>
  <c r="H41" i="24" s="1"/>
  <c r="BX40" i="24"/>
  <c r="BW40" i="24"/>
  <c r="BY40" i="24" s="1"/>
  <c r="BV40" i="24"/>
  <c r="BS40" i="24"/>
  <c r="BP40" i="24"/>
  <c r="BM40" i="24"/>
  <c r="BJ40" i="24"/>
  <c r="BG40" i="24"/>
  <c r="BA40" i="24"/>
  <c r="AX40" i="24"/>
  <c r="AU40" i="24"/>
  <c r="AR40" i="24"/>
  <c r="AO40" i="24"/>
  <c r="AL40" i="24"/>
  <c r="AI40" i="24"/>
  <c r="AF40" i="24"/>
  <c r="AC40" i="24"/>
  <c r="Z40" i="24"/>
  <c r="W40" i="24"/>
  <c r="S40" i="24"/>
  <c r="T40" i="24" s="1"/>
  <c r="R40" i="24"/>
  <c r="Q40" i="24"/>
  <c r="N40" i="24"/>
  <c r="K40" i="24"/>
  <c r="H40" i="24"/>
  <c r="D40" i="24"/>
  <c r="C40" i="24"/>
  <c r="BB40" i="24" s="1"/>
  <c r="BZ40" i="24" s="1"/>
  <c r="BY39" i="24"/>
  <c r="BX39" i="24"/>
  <c r="BW39" i="24"/>
  <c r="BV39" i="24"/>
  <c r="BS39" i="24"/>
  <c r="BP39" i="24"/>
  <c r="BM39" i="24"/>
  <c r="BJ39" i="24"/>
  <c r="BG39" i="24"/>
  <c r="BA39" i="24"/>
  <c r="AX39" i="24"/>
  <c r="AU39" i="24"/>
  <c r="AR39" i="24"/>
  <c r="AO39" i="24"/>
  <c r="AL39" i="24"/>
  <c r="AI39" i="24"/>
  <c r="AF39" i="24"/>
  <c r="AC39" i="24"/>
  <c r="Z39" i="24"/>
  <c r="W39" i="24"/>
  <c r="S39" i="24"/>
  <c r="T39" i="24" s="1"/>
  <c r="R39" i="24"/>
  <c r="Q39" i="24"/>
  <c r="N39" i="24"/>
  <c r="K39" i="24"/>
  <c r="H39" i="24"/>
  <c r="D39" i="24"/>
  <c r="C39" i="24"/>
  <c r="BB39" i="24" s="1"/>
  <c r="BZ39" i="24" s="1"/>
  <c r="BX38" i="24"/>
  <c r="BY38" i="24" s="1"/>
  <c r="BW38" i="24"/>
  <c r="BV38" i="24"/>
  <c r="BS38" i="24"/>
  <c r="BP38" i="24"/>
  <c r="BM38" i="24"/>
  <c r="BJ38" i="24"/>
  <c r="BG38" i="24"/>
  <c r="BA38" i="24"/>
  <c r="AX38" i="24"/>
  <c r="AU38" i="24"/>
  <c r="AR38" i="24"/>
  <c r="AO38" i="24"/>
  <c r="AL38" i="24"/>
  <c r="AI38" i="24"/>
  <c r="AF38" i="24"/>
  <c r="AC38" i="24"/>
  <c r="Z38" i="24"/>
  <c r="W38" i="24"/>
  <c r="S38" i="24"/>
  <c r="T38" i="24"/>
  <c r="R38" i="24"/>
  <c r="Q38" i="24"/>
  <c r="N38" i="24"/>
  <c r="K38" i="24"/>
  <c r="H38" i="24"/>
  <c r="D38" i="24"/>
  <c r="C38" i="24"/>
  <c r="BB38" i="24"/>
  <c r="BZ38" i="24" s="1"/>
  <c r="BX37" i="24"/>
  <c r="BW37" i="24"/>
  <c r="BV37" i="24"/>
  <c r="BS37" i="24"/>
  <c r="BP37" i="24"/>
  <c r="BM37" i="24"/>
  <c r="BJ37" i="24"/>
  <c r="BG37" i="24"/>
  <c r="BA37" i="24"/>
  <c r="AX37" i="24"/>
  <c r="AU37" i="24"/>
  <c r="AR37" i="24"/>
  <c r="AO37" i="24"/>
  <c r="AL37" i="24"/>
  <c r="AI37" i="24"/>
  <c r="AF37" i="24"/>
  <c r="AC37" i="24"/>
  <c r="Z37" i="24"/>
  <c r="W37" i="24"/>
  <c r="S37" i="24"/>
  <c r="T37" i="24" s="1"/>
  <c r="R37" i="24"/>
  <c r="Q37" i="24"/>
  <c r="N37" i="24"/>
  <c r="K37" i="24"/>
  <c r="H37" i="24"/>
  <c r="D37" i="24"/>
  <c r="C37" i="24"/>
  <c r="BX36" i="24"/>
  <c r="BW36" i="24"/>
  <c r="BV36" i="24"/>
  <c r="BS36" i="24"/>
  <c r="BP36" i="24"/>
  <c r="BM36" i="24"/>
  <c r="BJ36" i="24"/>
  <c r="BG36" i="24"/>
  <c r="BA36" i="24"/>
  <c r="AX36" i="24"/>
  <c r="AU36" i="24"/>
  <c r="AR36" i="24"/>
  <c r="AO36" i="24"/>
  <c r="AL36" i="24"/>
  <c r="AI36" i="24"/>
  <c r="AF36" i="24"/>
  <c r="AC36" i="24"/>
  <c r="Z36" i="24"/>
  <c r="W36" i="24"/>
  <c r="T36" i="24"/>
  <c r="S36" i="24"/>
  <c r="R36" i="24"/>
  <c r="Q36" i="24"/>
  <c r="N36" i="24"/>
  <c r="K36" i="24"/>
  <c r="H36" i="24"/>
  <c r="D36" i="24"/>
  <c r="C36" i="24"/>
  <c r="BB36" i="24" s="1"/>
  <c r="BZ36" i="24" s="1"/>
  <c r="BX35" i="24"/>
  <c r="BW35" i="24"/>
  <c r="BY35" i="24" s="1"/>
  <c r="BV35" i="24"/>
  <c r="BS35" i="24"/>
  <c r="BP35" i="24"/>
  <c r="BM35" i="24"/>
  <c r="BJ35" i="24"/>
  <c r="BG35" i="24"/>
  <c r="BA35" i="24"/>
  <c r="AX35" i="24"/>
  <c r="AU35" i="24"/>
  <c r="AR35" i="24"/>
  <c r="AO35" i="24"/>
  <c r="AL35" i="24"/>
  <c r="AI35" i="24"/>
  <c r="AF35" i="24"/>
  <c r="AC35" i="24"/>
  <c r="Z35" i="24"/>
  <c r="W35" i="24"/>
  <c r="S35" i="24"/>
  <c r="T35" i="24" s="1"/>
  <c r="R35" i="24"/>
  <c r="Q35" i="24"/>
  <c r="N35" i="24"/>
  <c r="K35" i="24"/>
  <c r="H35" i="24"/>
  <c r="D35" i="24"/>
  <c r="BC35" i="24"/>
  <c r="C35" i="24"/>
  <c r="BB35" i="24" s="1"/>
  <c r="BZ35" i="24" s="1"/>
  <c r="BX34" i="24"/>
  <c r="BW34" i="24"/>
  <c r="BV34" i="24"/>
  <c r="BS34" i="24"/>
  <c r="BP34" i="24"/>
  <c r="BM34" i="24"/>
  <c r="BJ34" i="24"/>
  <c r="BG34" i="24"/>
  <c r="BA34" i="24"/>
  <c r="AX34" i="24"/>
  <c r="AU34" i="24"/>
  <c r="AR34" i="24"/>
  <c r="AO34" i="24"/>
  <c r="AL34" i="24"/>
  <c r="AI34" i="24"/>
  <c r="AF34" i="24"/>
  <c r="AC34" i="24"/>
  <c r="Z34" i="24"/>
  <c r="W34" i="24"/>
  <c r="S34" i="24"/>
  <c r="R34" i="24"/>
  <c r="T34" i="24" s="1"/>
  <c r="Q34" i="24"/>
  <c r="N34" i="24"/>
  <c r="K34" i="24"/>
  <c r="H34" i="24"/>
  <c r="D34" i="24"/>
  <c r="C34" i="24"/>
  <c r="BX33" i="24"/>
  <c r="BW33" i="24"/>
  <c r="BV33" i="24"/>
  <c r="BS33" i="24"/>
  <c r="BP33" i="24"/>
  <c r="BM33" i="24"/>
  <c r="BJ33" i="24"/>
  <c r="BG33" i="24"/>
  <c r="BA33" i="24"/>
  <c r="AX33" i="24"/>
  <c r="AU33" i="24"/>
  <c r="AR33" i="24"/>
  <c r="AO33" i="24"/>
  <c r="AL33" i="24"/>
  <c r="AI33" i="24"/>
  <c r="AF33" i="24"/>
  <c r="AC33" i="24"/>
  <c r="Z33" i="24"/>
  <c r="W33" i="24"/>
  <c r="S33" i="24"/>
  <c r="R33" i="24"/>
  <c r="Q33" i="24"/>
  <c r="N33" i="24"/>
  <c r="K33" i="24"/>
  <c r="H33" i="24"/>
  <c r="D33" i="24"/>
  <c r="C33" i="24"/>
  <c r="BB33" i="24" s="1"/>
  <c r="BZ33" i="24" s="1"/>
  <c r="BX32" i="24"/>
  <c r="BW32" i="24"/>
  <c r="BV32" i="24"/>
  <c r="BS32" i="24"/>
  <c r="BP32" i="24"/>
  <c r="BM32" i="24"/>
  <c r="BJ32" i="24"/>
  <c r="BG32" i="24"/>
  <c r="BA32" i="24"/>
  <c r="AX32" i="24"/>
  <c r="AU32" i="24"/>
  <c r="AR32" i="24"/>
  <c r="AO32" i="24"/>
  <c r="AL32" i="24"/>
  <c r="AI32" i="24"/>
  <c r="AF32" i="24"/>
  <c r="AC32" i="24"/>
  <c r="Z32" i="24"/>
  <c r="W32" i="24"/>
  <c r="S32" i="24"/>
  <c r="T32" i="24" s="1"/>
  <c r="R32" i="24"/>
  <c r="Q32" i="24"/>
  <c r="N32" i="24"/>
  <c r="K32" i="24"/>
  <c r="H32" i="24"/>
  <c r="D32" i="24"/>
  <c r="C32" i="24"/>
  <c r="BB32" i="24" s="1"/>
  <c r="BZ32" i="24" s="1"/>
  <c r="BY31" i="24"/>
  <c r="BX31" i="24"/>
  <c r="BW31" i="24"/>
  <c r="BV31" i="24"/>
  <c r="BS31" i="24"/>
  <c r="BP31" i="24"/>
  <c r="BM31" i="24"/>
  <c r="BJ31" i="24"/>
  <c r="BG31" i="24"/>
  <c r="BA31" i="24"/>
  <c r="AX31" i="24"/>
  <c r="AU31" i="24"/>
  <c r="AR31" i="24"/>
  <c r="AO31" i="24"/>
  <c r="AL31" i="24"/>
  <c r="AI31" i="24"/>
  <c r="AF31" i="24"/>
  <c r="AC31" i="24"/>
  <c r="Z31" i="24"/>
  <c r="W31" i="24"/>
  <c r="S31" i="24"/>
  <c r="T31" i="24" s="1"/>
  <c r="R31" i="24"/>
  <c r="Q31" i="24"/>
  <c r="N31" i="24"/>
  <c r="K31" i="24"/>
  <c r="H31" i="24"/>
  <c r="D31" i="24"/>
  <c r="C31" i="24"/>
  <c r="BB31" i="24" s="1"/>
  <c r="BZ31" i="24" s="1"/>
  <c r="BX30" i="24"/>
  <c r="BW30" i="24"/>
  <c r="BV30" i="24"/>
  <c r="BS30" i="24"/>
  <c r="BP30" i="24"/>
  <c r="BM30" i="24"/>
  <c r="BJ30" i="24"/>
  <c r="BG30" i="24"/>
  <c r="BA30" i="24"/>
  <c r="AX30" i="24"/>
  <c r="AU30" i="24"/>
  <c r="AR30" i="24"/>
  <c r="AO30" i="24"/>
  <c r="AL30" i="24"/>
  <c r="AI30" i="24"/>
  <c r="AF30" i="24"/>
  <c r="AC30" i="24"/>
  <c r="Z30" i="24"/>
  <c r="W30" i="24"/>
  <c r="S30" i="24"/>
  <c r="R30" i="24"/>
  <c r="BB30" i="24" s="1"/>
  <c r="R41" i="24"/>
  <c r="Q30" i="24"/>
  <c r="N30" i="24"/>
  <c r="K30" i="24"/>
  <c r="H30" i="24"/>
  <c r="D30" i="24"/>
  <c r="C30" i="24"/>
  <c r="BU29" i="24"/>
  <c r="BT29" i="24"/>
  <c r="BR29" i="24"/>
  <c r="BQ29" i="24"/>
  <c r="BO29" i="24"/>
  <c r="BO52" i="24"/>
  <c r="BN29" i="24"/>
  <c r="BL29" i="24"/>
  <c r="BM29" i="24" s="1"/>
  <c r="BK29" i="24"/>
  <c r="BI29" i="24"/>
  <c r="BH29" i="24"/>
  <c r="BF29" i="24"/>
  <c r="BF52" i="24" s="1"/>
  <c r="BE29" i="24"/>
  <c r="AZ29" i="24"/>
  <c r="BA29" i="24" s="1"/>
  <c r="AY29" i="24"/>
  <c r="AY52" i="24" s="1"/>
  <c r="AY62" i="24"/>
  <c r="AW29" i="24"/>
  <c r="AV29" i="24"/>
  <c r="AT29" i="24"/>
  <c r="AT52" i="24" s="1"/>
  <c r="AS29" i="24"/>
  <c r="AS52" i="24" s="1"/>
  <c r="AS62" i="24" s="1"/>
  <c r="AQ29" i="24"/>
  <c r="AP29" i="24"/>
  <c r="AN29" i="24"/>
  <c r="AM29" i="24"/>
  <c r="AK29" i="24"/>
  <c r="AJ29" i="24"/>
  <c r="AH29" i="24"/>
  <c r="AH52" i="24" s="1"/>
  <c r="AG29" i="24"/>
  <c r="AE29" i="24"/>
  <c r="AD29" i="24"/>
  <c r="AB29" i="24"/>
  <c r="AC29" i="24" s="1"/>
  <c r="AA29" i="24"/>
  <c r="Y29" i="24"/>
  <c r="X29" i="24"/>
  <c r="V29" i="24"/>
  <c r="V52" i="24" s="1"/>
  <c r="U29" i="24"/>
  <c r="P29" i="24"/>
  <c r="Q29" i="24" s="1"/>
  <c r="O29" i="24"/>
  <c r="M29" i="24"/>
  <c r="L29" i="24"/>
  <c r="J29" i="24"/>
  <c r="I29" i="24"/>
  <c r="G29" i="24"/>
  <c r="G52" i="24" s="1"/>
  <c r="F29" i="24"/>
  <c r="BX28" i="24"/>
  <c r="BW28" i="24"/>
  <c r="BV28" i="24"/>
  <c r="BS28" i="24"/>
  <c r="BP28" i="24"/>
  <c r="BM28" i="24"/>
  <c r="BJ28" i="24"/>
  <c r="BG28" i="24"/>
  <c r="BA28" i="24"/>
  <c r="AX28" i="24"/>
  <c r="AU28" i="24"/>
  <c r="AR28" i="24"/>
  <c r="AO28" i="24"/>
  <c r="AL28" i="24"/>
  <c r="AI28" i="24"/>
  <c r="AF28" i="24"/>
  <c r="AC28" i="24"/>
  <c r="Z28" i="24"/>
  <c r="W28" i="24"/>
  <c r="S28" i="24"/>
  <c r="R28" i="24"/>
  <c r="Q28" i="24"/>
  <c r="N28" i="24"/>
  <c r="K28" i="24"/>
  <c r="H28" i="24"/>
  <c r="D28" i="24"/>
  <c r="C28" i="24"/>
  <c r="BX27" i="24"/>
  <c r="BY27" i="24" s="1"/>
  <c r="BW27" i="24"/>
  <c r="BV27" i="24"/>
  <c r="BS27" i="24"/>
  <c r="BP27" i="24"/>
  <c r="BM27" i="24"/>
  <c r="BJ27" i="24"/>
  <c r="BG27" i="24"/>
  <c r="BA27" i="24"/>
  <c r="AX27" i="24"/>
  <c r="AU27" i="24"/>
  <c r="AR27" i="24"/>
  <c r="AO27" i="24"/>
  <c r="AL27" i="24"/>
  <c r="AI27" i="24"/>
  <c r="AF27" i="24"/>
  <c r="AC27" i="24"/>
  <c r="Z27" i="24"/>
  <c r="W27" i="24"/>
  <c r="S27" i="24"/>
  <c r="T27" i="24"/>
  <c r="R27" i="24"/>
  <c r="Q27" i="24"/>
  <c r="N27" i="24"/>
  <c r="K27" i="24"/>
  <c r="H27" i="24"/>
  <c r="D27" i="24"/>
  <c r="BC27" i="24" s="1"/>
  <c r="C27" i="24"/>
  <c r="BX26" i="24"/>
  <c r="BY26" i="24" s="1"/>
  <c r="BW26" i="24"/>
  <c r="BV26" i="24"/>
  <c r="BS26" i="24"/>
  <c r="BP26" i="24"/>
  <c r="BM26" i="24"/>
  <c r="BJ26" i="24"/>
  <c r="BG26" i="24"/>
  <c r="BA26" i="24"/>
  <c r="AX26" i="24"/>
  <c r="AU26" i="24"/>
  <c r="AR26" i="24"/>
  <c r="AO26" i="24"/>
  <c r="AL26" i="24"/>
  <c r="AI26" i="24"/>
  <c r="AF26" i="24"/>
  <c r="AC26" i="24"/>
  <c r="Z26" i="24"/>
  <c r="W26" i="24"/>
  <c r="S26" i="24"/>
  <c r="T26" i="24"/>
  <c r="R26" i="24"/>
  <c r="Q26" i="24"/>
  <c r="N26" i="24"/>
  <c r="K26" i="24"/>
  <c r="H26" i="24"/>
  <c r="D26" i="24"/>
  <c r="BC26" i="24" s="1"/>
  <c r="C26" i="24"/>
  <c r="BX25" i="24"/>
  <c r="BW25" i="24"/>
  <c r="BY25" i="24" s="1"/>
  <c r="BV25" i="24"/>
  <c r="BS25" i="24"/>
  <c r="BP25" i="24"/>
  <c r="BM25" i="24"/>
  <c r="BJ25" i="24"/>
  <c r="BG25" i="24"/>
  <c r="BA25" i="24"/>
  <c r="AX25" i="24"/>
  <c r="AU25" i="24"/>
  <c r="AR25" i="24"/>
  <c r="AO25" i="24"/>
  <c r="AL25" i="24"/>
  <c r="AI25" i="24"/>
  <c r="AF25" i="24"/>
  <c r="AC25" i="24"/>
  <c r="Z25" i="24"/>
  <c r="W25" i="24"/>
  <c r="S25" i="24"/>
  <c r="T25" i="24" s="1"/>
  <c r="R25" i="24"/>
  <c r="Q25" i="24"/>
  <c r="N25" i="24"/>
  <c r="K25" i="24"/>
  <c r="H25" i="24"/>
  <c r="D25" i="24"/>
  <c r="E25" i="24" s="1"/>
  <c r="C25" i="24"/>
  <c r="BB25" i="24"/>
  <c r="BX24" i="24"/>
  <c r="BW24" i="24"/>
  <c r="BV24" i="24"/>
  <c r="BS24" i="24"/>
  <c r="BP24" i="24"/>
  <c r="BM24" i="24"/>
  <c r="BJ24" i="24"/>
  <c r="BG24" i="24"/>
  <c r="BA24" i="24"/>
  <c r="AX24" i="24"/>
  <c r="AU24" i="24"/>
  <c r="AR24" i="24"/>
  <c r="AO24" i="24"/>
  <c r="AL24" i="24"/>
  <c r="AI24" i="24"/>
  <c r="AF24" i="24"/>
  <c r="AC24" i="24"/>
  <c r="Z24" i="24"/>
  <c r="W24" i="24"/>
  <c r="S24" i="24"/>
  <c r="T24" i="24" s="1"/>
  <c r="R24" i="24"/>
  <c r="Q24" i="24"/>
  <c r="N24" i="24"/>
  <c r="K24" i="24"/>
  <c r="H24" i="24"/>
  <c r="D24" i="24"/>
  <c r="E24" i="24" s="1"/>
  <c r="C24" i="24"/>
  <c r="BB24" i="24"/>
  <c r="BZ24" i="24" s="1"/>
  <c r="BX23" i="24"/>
  <c r="BW23" i="24"/>
  <c r="BV23" i="24"/>
  <c r="BS23" i="24"/>
  <c r="BP23" i="24"/>
  <c r="BM23" i="24"/>
  <c r="BJ23" i="24"/>
  <c r="BG23" i="24"/>
  <c r="BA23" i="24"/>
  <c r="AX23" i="24"/>
  <c r="AU23" i="24"/>
  <c r="AR23" i="24"/>
  <c r="AO23" i="24"/>
  <c r="AL23" i="24"/>
  <c r="AI23" i="24"/>
  <c r="AF23" i="24"/>
  <c r="AC23" i="24"/>
  <c r="Z23" i="24"/>
  <c r="W23" i="24"/>
  <c r="S23" i="24"/>
  <c r="T23" i="24" s="1"/>
  <c r="R23" i="24"/>
  <c r="Q23" i="24"/>
  <c r="N23" i="24"/>
  <c r="K23" i="24"/>
  <c r="H23" i="24"/>
  <c r="D23" i="24"/>
  <c r="C23" i="24"/>
  <c r="BB23" i="24" s="1"/>
  <c r="BX22" i="24"/>
  <c r="BY22" i="24" s="1"/>
  <c r="BW22" i="24"/>
  <c r="BV22" i="24"/>
  <c r="BS22" i="24"/>
  <c r="BP22" i="24"/>
  <c r="BM22" i="24"/>
  <c r="BJ22" i="24"/>
  <c r="BG22" i="24"/>
  <c r="BA22" i="24"/>
  <c r="AX22" i="24"/>
  <c r="AU22" i="24"/>
  <c r="AR22" i="24"/>
  <c r="AO22" i="24"/>
  <c r="AL22" i="24"/>
  <c r="AI22" i="24"/>
  <c r="AF22" i="24"/>
  <c r="AC22" i="24"/>
  <c r="Z22" i="24"/>
  <c r="W22" i="24"/>
  <c r="S22" i="24"/>
  <c r="T22" i="24"/>
  <c r="R22" i="24"/>
  <c r="Q22" i="24"/>
  <c r="N22" i="24"/>
  <c r="K22" i="24"/>
  <c r="H22" i="24"/>
  <c r="D22" i="24"/>
  <c r="C22" i="24"/>
  <c r="BX21" i="24"/>
  <c r="BW21" i="24"/>
  <c r="BV21" i="24"/>
  <c r="BS21" i="24"/>
  <c r="BP21" i="24"/>
  <c r="BM21" i="24"/>
  <c r="BJ21" i="24"/>
  <c r="BG21" i="24"/>
  <c r="BA21" i="24"/>
  <c r="AX21" i="24"/>
  <c r="AU21" i="24"/>
  <c r="AR21" i="24"/>
  <c r="AO21" i="24"/>
  <c r="AL21" i="24"/>
  <c r="AI21" i="24"/>
  <c r="AF21" i="24"/>
  <c r="AC21" i="24"/>
  <c r="Z21" i="24"/>
  <c r="W21" i="24"/>
  <c r="S21" i="24"/>
  <c r="R21" i="24"/>
  <c r="Q21" i="24"/>
  <c r="N21" i="24"/>
  <c r="K21" i="24"/>
  <c r="H21" i="24"/>
  <c r="D21" i="24"/>
  <c r="C21" i="24"/>
  <c r="BB21" i="24" s="1"/>
  <c r="BZ21" i="24" s="1"/>
  <c r="BX20" i="24"/>
  <c r="BW20" i="24"/>
  <c r="BY20" i="24" s="1"/>
  <c r="BV20" i="24"/>
  <c r="BS20" i="24"/>
  <c r="BP20" i="24"/>
  <c r="BM20" i="24"/>
  <c r="BJ20" i="24"/>
  <c r="BG20" i="24"/>
  <c r="BA20" i="24"/>
  <c r="AX20" i="24"/>
  <c r="AU20" i="24"/>
  <c r="AR20" i="24"/>
  <c r="AO20" i="24"/>
  <c r="AL20" i="24"/>
  <c r="AI20" i="24"/>
  <c r="AF20" i="24"/>
  <c r="AC20" i="24"/>
  <c r="Z20" i="24"/>
  <c r="W20" i="24"/>
  <c r="S20" i="24"/>
  <c r="T20" i="24" s="1"/>
  <c r="R20" i="24"/>
  <c r="Q20" i="24"/>
  <c r="N20" i="24"/>
  <c r="K20" i="24"/>
  <c r="H20" i="24"/>
  <c r="D20" i="24"/>
  <c r="C20" i="24"/>
  <c r="BB20" i="24" s="1"/>
  <c r="BZ20" i="24" s="1"/>
  <c r="BX19" i="24"/>
  <c r="BY19" i="24" s="1"/>
  <c r="BW19" i="24"/>
  <c r="BV19" i="24"/>
  <c r="BS19" i="24"/>
  <c r="BP19" i="24"/>
  <c r="BM19" i="24"/>
  <c r="BJ19" i="24"/>
  <c r="BG19" i="24"/>
  <c r="BA19" i="24"/>
  <c r="AX19" i="24"/>
  <c r="AU19" i="24"/>
  <c r="AR19" i="24"/>
  <c r="AO19" i="24"/>
  <c r="AL19" i="24"/>
  <c r="AI19" i="24"/>
  <c r="AF19" i="24"/>
  <c r="AC19" i="24"/>
  <c r="Z19" i="24"/>
  <c r="W19" i="24"/>
  <c r="S19" i="24"/>
  <c r="R19" i="24"/>
  <c r="Q19" i="24"/>
  <c r="N19" i="24"/>
  <c r="K19" i="24"/>
  <c r="H19" i="24"/>
  <c r="D19" i="24"/>
  <c r="C19" i="24"/>
  <c r="BB19" i="24" s="1"/>
  <c r="BX18" i="24"/>
  <c r="BY18" i="24" s="1"/>
  <c r="BW18" i="24"/>
  <c r="BV18" i="24"/>
  <c r="BS18" i="24"/>
  <c r="BP18" i="24"/>
  <c r="BM18" i="24"/>
  <c r="BJ18" i="24"/>
  <c r="BG18" i="24"/>
  <c r="BA18" i="24"/>
  <c r="AX18" i="24"/>
  <c r="AU18" i="24"/>
  <c r="AR18" i="24"/>
  <c r="AO18" i="24"/>
  <c r="AL18" i="24"/>
  <c r="AI18" i="24"/>
  <c r="AF18" i="24"/>
  <c r="AC18" i="24"/>
  <c r="Z18" i="24"/>
  <c r="W18" i="24"/>
  <c r="S18" i="24"/>
  <c r="R18" i="24"/>
  <c r="Q18" i="24"/>
  <c r="N18" i="24"/>
  <c r="K18" i="24"/>
  <c r="H18" i="24"/>
  <c r="D18" i="24"/>
  <c r="C18" i="24"/>
  <c r="BX17" i="24"/>
  <c r="BY17" i="24" s="1"/>
  <c r="BW17" i="24"/>
  <c r="BV17" i="24"/>
  <c r="BS17" i="24"/>
  <c r="BP17" i="24"/>
  <c r="BM17" i="24"/>
  <c r="BJ17" i="24"/>
  <c r="BG17" i="24"/>
  <c r="BA17" i="24"/>
  <c r="AX17" i="24"/>
  <c r="AU17" i="24"/>
  <c r="AR17" i="24"/>
  <c r="AO17" i="24"/>
  <c r="AL17" i="24"/>
  <c r="AI17" i="24"/>
  <c r="AF17" i="24"/>
  <c r="AC17" i="24"/>
  <c r="Z17" i="24"/>
  <c r="W17" i="24"/>
  <c r="S17" i="24"/>
  <c r="R17" i="24"/>
  <c r="Q17" i="24"/>
  <c r="N17" i="24"/>
  <c r="K17" i="24"/>
  <c r="H17" i="24"/>
  <c r="D17" i="24"/>
  <c r="C17" i="24"/>
  <c r="E17" i="24" s="1"/>
  <c r="BX16" i="24"/>
  <c r="BY16" i="24"/>
  <c r="BW16" i="24"/>
  <c r="BV16" i="24"/>
  <c r="BS16" i="24"/>
  <c r="BP16" i="24"/>
  <c r="BM16" i="24"/>
  <c r="BJ16" i="24"/>
  <c r="BG16" i="24"/>
  <c r="BA16" i="24"/>
  <c r="AX16" i="24"/>
  <c r="AU16" i="24"/>
  <c r="AR16" i="24"/>
  <c r="AO16" i="24"/>
  <c r="AL16" i="24"/>
  <c r="AI16" i="24"/>
  <c r="AF16" i="24"/>
  <c r="AC16" i="24"/>
  <c r="Z16" i="24"/>
  <c r="W16" i="24"/>
  <c r="S16" i="24"/>
  <c r="T16" i="24"/>
  <c r="R16" i="24"/>
  <c r="Q16" i="24"/>
  <c r="N16" i="24"/>
  <c r="K16" i="24"/>
  <c r="H16" i="24"/>
  <c r="D16" i="24"/>
  <c r="C16" i="24"/>
  <c r="BB16" i="24"/>
  <c r="BZ16" i="24" s="1"/>
  <c r="BX15" i="24"/>
  <c r="BW15" i="24"/>
  <c r="BV15" i="24"/>
  <c r="BS15" i="24"/>
  <c r="BP15" i="24"/>
  <c r="BM15" i="24"/>
  <c r="BJ15" i="24"/>
  <c r="BG15" i="24"/>
  <c r="BA15" i="24"/>
  <c r="AX15" i="24"/>
  <c r="AU15" i="24"/>
  <c r="AR15" i="24"/>
  <c r="AO15" i="24"/>
  <c r="AL15" i="24"/>
  <c r="AI15" i="24"/>
  <c r="AF15" i="24"/>
  <c r="AC15" i="24"/>
  <c r="Z15" i="24"/>
  <c r="W15" i="24"/>
  <c r="S15" i="24"/>
  <c r="T15" i="24" s="1"/>
  <c r="R15" i="24"/>
  <c r="Q15" i="24"/>
  <c r="N15" i="24"/>
  <c r="K15" i="24"/>
  <c r="H15" i="24"/>
  <c r="D15" i="24"/>
  <c r="C15" i="24"/>
  <c r="BX14" i="24"/>
  <c r="BY14" i="24" s="1"/>
  <c r="BW14" i="24"/>
  <c r="BV14" i="24"/>
  <c r="BS14" i="24"/>
  <c r="BP14" i="24"/>
  <c r="BM14" i="24"/>
  <c r="BJ14" i="24"/>
  <c r="BG14" i="24"/>
  <c r="BA14" i="24"/>
  <c r="AX14" i="24"/>
  <c r="AU14" i="24"/>
  <c r="AR14" i="24"/>
  <c r="AO14" i="24"/>
  <c r="AL14" i="24"/>
  <c r="AI14" i="24"/>
  <c r="AF14" i="24"/>
  <c r="AC14" i="24"/>
  <c r="Z14" i="24"/>
  <c r="W14" i="24"/>
  <c r="S14" i="24"/>
  <c r="R14" i="24"/>
  <c r="Q14" i="24"/>
  <c r="N14" i="24"/>
  <c r="K14" i="24"/>
  <c r="H14" i="24"/>
  <c r="D14" i="24"/>
  <c r="C14" i="24"/>
  <c r="BX13" i="24"/>
  <c r="BY13" i="24" s="1"/>
  <c r="BW13" i="24"/>
  <c r="BV13" i="24"/>
  <c r="BS13" i="24"/>
  <c r="BP13" i="24"/>
  <c r="BM13" i="24"/>
  <c r="BJ13" i="24"/>
  <c r="BG13" i="24"/>
  <c r="BA13" i="24"/>
  <c r="AX13" i="24"/>
  <c r="AU13" i="24"/>
  <c r="AR13" i="24"/>
  <c r="AO13" i="24"/>
  <c r="AL13" i="24"/>
  <c r="AI13" i="24"/>
  <c r="AF13" i="24"/>
  <c r="AC13" i="24"/>
  <c r="Z13" i="24"/>
  <c r="W13" i="24"/>
  <c r="S13" i="24"/>
  <c r="R13" i="24"/>
  <c r="Q13" i="24"/>
  <c r="N13" i="24"/>
  <c r="K13" i="24"/>
  <c r="H13" i="24"/>
  <c r="D13" i="24"/>
  <c r="C13" i="24"/>
  <c r="E13" i="24" s="1"/>
  <c r="BX12" i="24"/>
  <c r="BY12" i="24"/>
  <c r="BW12" i="24"/>
  <c r="BV12" i="24"/>
  <c r="BS12" i="24"/>
  <c r="BP12" i="24"/>
  <c r="BM12" i="24"/>
  <c r="BJ12" i="24"/>
  <c r="BG12" i="24"/>
  <c r="BA12" i="24"/>
  <c r="AX12" i="24"/>
  <c r="AU12" i="24"/>
  <c r="AR12" i="24"/>
  <c r="AO12" i="24"/>
  <c r="AL12" i="24"/>
  <c r="AI12" i="24"/>
  <c r="AF12" i="24"/>
  <c r="AC12" i="24"/>
  <c r="Z12" i="24"/>
  <c r="W12" i="24"/>
  <c r="S12" i="24"/>
  <c r="T12" i="24"/>
  <c r="R12" i="24"/>
  <c r="Q12" i="24"/>
  <c r="N12" i="24"/>
  <c r="K12" i="24"/>
  <c r="H12" i="24"/>
  <c r="D12" i="24"/>
  <c r="C12" i="24"/>
  <c r="BB12" i="24"/>
  <c r="BZ12" i="24" s="1"/>
  <c r="BX11" i="24"/>
  <c r="BW11" i="24"/>
  <c r="BV11" i="24"/>
  <c r="BS11" i="24"/>
  <c r="BP11" i="24"/>
  <c r="BM11" i="24"/>
  <c r="BJ11" i="24"/>
  <c r="BG11" i="24"/>
  <c r="BA11" i="24"/>
  <c r="AX11" i="24"/>
  <c r="AU11" i="24"/>
  <c r="AR11" i="24"/>
  <c r="AO11" i="24"/>
  <c r="AL11" i="24"/>
  <c r="AI11" i="24"/>
  <c r="AF11" i="24"/>
  <c r="AC11" i="24"/>
  <c r="Z11" i="24"/>
  <c r="W11" i="24"/>
  <c r="S11" i="24"/>
  <c r="T11" i="24" s="1"/>
  <c r="R11" i="24"/>
  <c r="Q11" i="24"/>
  <c r="N11" i="24"/>
  <c r="K11" i="24"/>
  <c r="H11" i="24"/>
  <c r="D11" i="24"/>
  <c r="C11" i="24"/>
  <c r="BX10" i="24"/>
  <c r="BY10" i="24" s="1"/>
  <c r="BW10" i="24"/>
  <c r="BV10" i="24"/>
  <c r="BS10" i="24"/>
  <c r="BP10" i="24"/>
  <c r="BM10" i="24"/>
  <c r="BJ10" i="24"/>
  <c r="BG10" i="24"/>
  <c r="BA10" i="24"/>
  <c r="AX10" i="24"/>
  <c r="AU10" i="24"/>
  <c r="AR10" i="24"/>
  <c r="AO10" i="24"/>
  <c r="AL10" i="24"/>
  <c r="AI10" i="24"/>
  <c r="AF10" i="24"/>
  <c r="AC10" i="24"/>
  <c r="Z10" i="24"/>
  <c r="W10" i="24"/>
  <c r="S10" i="24"/>
  <c r="R10" i="24"/>
  <c r="Q10" i="24"/>
  <c r="N10" i="24"/>
  <c r="K10" i="24"/>
  <c r="H10" i="24"/>
  <c r="D10" i="24"/>
  <c r="C10" i="24"/>
  <c r="BX9" i="24"/>
  <c r="BY9" i="24" s="1"/>
  <c r="BW9" i="24"/>
  <c r="BV9" i="24"/>
  <c r="BS9" i="24"/>
  <c r="BP9" i="24"/>
  <c r="BM9" i="24"/>
  <c r="BJ9" i="24"/>
  <c r="BG9" i="24"/>
  <c r="BA9" i="24"/>
  <c r="AX9" i="24"/>
  <c r="AU9" i="24"/>
  <c r="AR9" i="24"/>
  <c r="AO9" i="24"/>
  <c r="AL9" i="24"/>
  <c r="AI9" i="24"/>
  <c r="AF9" i="24"/>
  <c r="AC9" i="24"/>
  <c r="Z9" i="24"/>
  <c r="W9" i="24"/>
  <c r="S9" i="24"/>
  <c r="R9" i="24"/>
  <c r="Q9" i="24"/>
  <c r="N9" i="24"/>
  <c r="K9" i="24"/>
  <c r="H9" i="24"/>
  <c r="D9" i="24"/>
  <c r="C9" i="24"/>
  <c r="E9" i="24" s="1"/>
  <c r="BX8" i="24"/>
  <c r="BW8" i="24"/>
  <c r="BV8" i="24"/>
  <c r="BS8" i="24"/>
  <c r="BP8" i="24"/>
  <c r="BM8" i="24"/>
  <c r="BJ8" i="24"/>
  <c r="BG8" i="24"/>
  <c r="BA8" i="24"/>
  <c r="AX8" i="24"/>
  <c r="AU8" i="24"/>
  <c r="AR8" i="24"/>
  <c r="AO8" i="24"/>
  <c r="AL8" i="24"/>
  <c r="AI8" i="24"/>
  <c r="AF8" i="24"/>
  <c r="AC8" i="24"/>
  <c r="Z8" i="24"/>
  <c r="W8" i="24"/>
  <c r="S8" i="24"/>
  <c r="R8" i="24"/>
  <c r="Q8" i="24"/>
  <c r="N8" i="24"/>
  <c r="K8" i="24"/>
  <c r="H8" i="24"/>
  <c r="D8" i="24"/>
  <c r="D29" i="24" s="1"/>
  <c r="C8" i="24"/>
  <c r="BU44" i="23"/>
  <c r="BT44" i="23"/>
  <c r="BT65" i="24" s="1"/>
  <c r="BR44" i="23"/>
  <c r="BQ44" i="23"/>
  <c r="BQ65" i="24" s="1"/>
  <c r="BO44" i="23"/>
  <c r="BO65" i="24" s="1"/>
  <c r="BN44" i="23"/>
  <c r="BN65" i="24" s="1"/>
  <c r="BL44" i="23"/>
  <c r="BL65" i="24" s="1"/>
  <c r="BK44" i="23"/>
  <c r="BK65" i="24" s="1"/>
  <c r="BI44" i="23"/>
  <c r="BH44" i="23"/>
  <c r="BH65" i="24" s="1"/>
  <c r="BF44" i="23"/>
  <c r="BF65" i="24" s="1"/>
  <c r="BE44" i="23"/>
  <c r="BE65" i="24" s="1"/>
  <c r="AZ44" i="23"/>
  <c r="AZ65" i="24" s="1"/>
  <c r="AY44" i="23"/>
  <c r="AY65" i="24" s="1"/>
  <c r="AW44" i="23"/>
  <c r="AV44" i="23"/>
  <c r="AV65" i="24"/>
  <c r="AT44" i="23"/>
  <c r="AT65" i="24"/>
  <c r="AS44" i="23"/>
  <c r="AS65" i="24"/>
  <c r="AQ44" i="23"/>
  <c r="AR44" i="23" s="1"/>
  <c r="AR65" i="24" s="1"/>
  <c r="AQ65" i="24"/>
  <c r="AP44" i="23"/>
  <c r="AP65" i="24"/>
  <c r="AN44" i="23"/>
  <c r="AN65" i="24" s="1"/>
  <c r="AM44" i="23"/>
  <c r="AM65" i="24"/>
  <c r="AK44" i="23"/>
  <c r="AJ44" i="23"/>
  <c r="AJ65" i="24" s="1"/>
  <c r="AH44" i="23"/>
  <c r="AH65" i="24" s="1"/>
  <c r="AG44" i="23"/>
  <c r="AG65" i="24" s="1"/>
  <c r="AE44" i="23"/>
  <c r="AE65" i="24" s="1"/>
  <c r="AD44" i="23"/>
  <c r="AD65" i="24" s="1"/>
  <c r="AB44" i="23"/>
  <c r="AB65" i="24" s="1"/>
  <c r="AA44" i="23"/>
  <c r="AA65" i="24" s="1"/>
  <c r="Y44" i="23"/>
  <c r="X44" i="23"/>
  <c r="X65" i="24" s="1"/>
  <c r="V44" i="23"/>
  <c r="V65" i="24" s="1"/>
  <c r="U44" i="23"/>
  <c r="U65" i="24" s="1"/>
  <c r="P44" i="23"/>
  <c r="P65" i="24" s="1"/>
  <c r="O44" i="23"/>
  <c r="O65" i="24" s="1"/>
  <c r="M44" i="23"/>
  <c r="L44" i="23"/>
  <c r="L65" i="24" s="1"/>
  <c r="J44" i="23"/>
  <c r="J65" i="24" s="1"/>
  <c r="I44" i="23"/>
  <c r="I65" i="24" s="1"/>
  <c r="G44" i="23"/>
  <c r="G65" i="24" s="1"/>
  <c r="F44" i="23"/>
  <c r="F65" i="24" s="1"/>
  <c r="BX43" i="23"/>
  <c r="BW43" i="23"/>
  <c r="BY43" i="23" s="1"/>
  <c r="BV43" i="23"/>
  <c r="BS43" i="23"/>
  <c r="BP43" i="23"/>
  <c r="BM43" i="23"/>
  <c r="BJ43" i="23"/>
  <c r="BG43" i="23"/>
  <c r="BA43" i="23"/>
  <c r="AX43" i="23"/>
  <c r="AU43" i="23"/>
  <c r="AR43" i="23"/>
  <c r="AO43" i="23"/>
  <c r="AL43" i="23"/>
  <c r="AI43" i="23"/>
  <c r="AF43" i="23"/>
  <c r="AC43" i="23"/>
  <c r="Z43" i="23"/>
  <c r="W43" i="23"/>
  <c r="S43" i="23"/>
  <c r="T43" i="23" s="1"/>
  <c r="R43" i="23"/>
  <c r="Q43" i="23"/>
  <c r="N43" i="23"/>
  <c r="K43" i="23"/>
  <c r="H43" i="23"/>
  <c r="D43" i="23"/>
  <c r="BC43" i="23" s="1"/>
  <c r="CA43" i="23" s="1"/>
  <c r="C43" i="23"/>
  <c r="BB43" i="23" s="1"/>
  <c r="BZ43" i="23" s="1"/>
  <c r="BX42" i="23"/>
  <c r="BW42" i="23"/>
  <c r="BY42" i="23" s="1"/>
  <c r="BV42" i="23"/>
  <c r="BS42" i="23"/>
  <c r="BP42" i="23"/>
  <c r="BM42" i="23"/>
  <c r="BJ42" i="23"/>
  <c r="BG42" i="23"/>
  <c r="BA42" i="23"/>
  <c r="AX42" i="23"/>
  <c r="AU42" i="23"/>
  <c r="AR42" i="23"/>
  <c r="AO42" i="23"/>
  <c r="AL42" i="23"/>
  <c r="AI42" i="23"/>
  <c r="AF42" i="23"/>
  <c r="AC42" i="23"/>
  <c r="Z42" i="23"/>
  <c r="W42" i="23"/>
  <c r="S42" i="23"/>
  <c r="T42" i="23" s="1"/>
  <c r="R42" i="23"/>
  <c r="Q42" i="23"/>
  <c r="N42" i="23"/>
  <c r="K42" i="23"/>
  <c r="H42" i="23"/>
  <c r="D42" i="23"/>
  <c r="C42" i="23"/>
  <c r="BX41" i="23"/>
  <c r="BW41" i="23"/>
  <c r="BV41" i="23"/>
  <c r="BS41" i="23"/>
  <c r="BP41" i="23"/>
  <c r="BM41" i="23"/>
  <c r="BJ41" i="23"/>
  <c r="BG41" i="23"/>
  <c r="BA41" i="23"/>
  <c r="AX41" i="23"/>
  <c r="AU41" i="23"/>
  <c r="AR41" i="23"/>
  <c r="AO41" i="23"/>
  <c r="AL41" i="23"/>
  <c r="AI41" i="23"/>
  <c r="AF41" i="23"/>
  <c r="AC41" i="23"/>
  <c r="Z41" i="23"/>
  <c r="W41" i="23"/>
  <c r="S41" i="23"/>
  <c r="T41" i="23" s="1"/>
  <c r="R41" i="23"/>
  <c r="Q41" i="23"/>
  <c r="N41" i="23"/>
  <c r="K41" i="23"/>
  <c r="H41" i="23"/>
  <c r="D41" i="23"/>
  <c r="C41" i="23"/>
  <c r="BB41" i="23"/>
  <c r="BZ41" i="23" s="1"/>
  <c r="BX40" i="23"/>
  <c r="BY40" i="23" s="1"/>
  <c r="BW40" i="23"/>
  <c r="BV40" i="23"/>
  <c r="BS40" i="23"/>
  <c r="BP40" i="23"/>
  <c r="BM40" i="23"/>
  <c r="BJ40" i="23"/>
  <c r="BG40" i="23"/>
  <c r="BA40" i="23"/>
  <c r="AX40" i="23"/>
  <c r="AU40" i="23"/>
  <c r="AR40" i="23"/>
  <c r="AO40" i="23"/>
  <c r="AL40" i="23"/>
  <c r="AI40" i="23"/>
  <c r="AF40" i="23"/>
  <c r="AC40" i="23"/>
  <c r="Z40" i="23"/>
  <c r="W40" i="23"/>
  <c r="S40" i="23"/>
  <c r="R40" i="23"/>
  <c r="Q40" i="23"/>
  <c r="N40" i="23"/>
  <c r="K40" i="23"/>
  <c r="H40" i="23"/>
  <c r="D40" i="23"/>
  <c r="BC40" i="23" s="1"/>
  <c r="C40" i="23"/>
  <c r="BB40" i="23" s="1"/>
  <c r="BZ40" i="23" s="1"/>
  <c r="BY39" i="23"/>
  <c r="BX39" i="23"/>
  <c r="BW39" i="23"/>
  <c r="BV39" i="23"/>
  <c r="BS39" i="23"/>
  <c r="BP39" i="23"/>
  <c r="BM39" i="23"/>
  <c r="BJ39" i="23"/>
  <c r="BG39" i="23"/>
  <c r="BA39" i="23"/>
  <c r="AX39" i="23"/>
  <c r="AU39" i="23"/>
  <c r="AR39" i="23"/>
  <c r="AO39" i="23"/>
  <c r="AL39" i="23"/>
  <c r="AI39" i="23"/>
  <c r="AF39" i="23"/>
  <c r="AC39" i="23"/>
  <c r="Z39" i="23"/>
  <c r="W39" i="23"/>
  <c r="S39" i="23"/>
  <c r="T39" i="23" s="1"/>
  <c r="R39" i="23"/>
  <c r="Q39" i="23"/>
  <c r="N39" i="23"/>
  <c r="K39" i="23"/>
  <c r="H39" i="23"/>
  <c r="D39" i="23"/>
  <c r="C39" i="23"/>
  <c r="BB39" i="23" s="1"/>
  <c r="BZ39" i="23" s="1"/>
  <c r="BX38" i="23"/>
  <c r="BW38" i="23"/>
  <c r="BY38" i="23"/>
  <c r="BV38" i="23"/>
  <c r="BS38" i="23"/>
  <c r="BP38" i="23"/>
  <c r="BM38" i="23"/>
  <c r="BJ38" i="23"/>
  <c r="BG38" i="23"/>
  <c r="BA38" i="23"/>
  <c r="AX38" i="23"/>
  <c r="AU38" i="23"/>
  <c r="AR38" i="23"/>
  <c r="AO38" i="23"/>
  <c r="AL38" i="23"/>
  <c r="AI38" i="23"/>
  <c r="AF38" i="23"/>
  <c r="AC38" i="23"/>
  <c r="Z38" i="23"/>
  <c r="W38" i="23"/>
  <c r="S38" i="23"/>
  <c r="R38" i="23"/>
  <c r="Q38" i="23"/>
  <c r="N38" i="23"/>
  <c r="K38" i="23"/>
  <c r="H38" i="23"/>
  <c r="D38" i="23"/>
  <c r="BC38" i="23" s="1"/>
  <c r="C38" i="23"/>
  <c r="BX37" i="23"/>
  <c r="BW37" i="23"/>
  <c r="BV37" i="23"/>
  <c r="BS37" i="23"/>
  <c r="BP37" i="23"/>
  <c r="BM37" i="23"/>
  <c r="BJ37" i="23"/>
  <c r="BG37" i="23"/>
  <c r="BA37" i="23"/>
  <c r="AX37" i="23"/>
  <c r="AU37" i="23"/>
  <c r="AR37" i="23"/>
  <c r="AO37" i="23"/>
  <c r="AL37" i="23"/>
  <c r="AI37" i="23"/>
  <c r="AF37" i="23"/>
  <c r="AC37" i="23"/>
  <c r="Z37" i="23"/>
  <c r="W37" i="23"/>
  <c r="S37" i="23"/>
  <c r="R37" i="23"/>
  <c r="Q37" i="23"/>
  <c r="N37" i="23"/>
  <c r="K37" i="23"/>
  <c r="H37" i="23"/>
  <c r="D37" i="23"/>
  <c r="BC37" i="23" s="1"/>
  <c r="C37" i="23"/>
  <c r="BB37" i="23" s="1"/>
  <c r="BZ37" i="23" s="1"/>
  <c r="BX36" i="23"/>
  <c r="BY36" i="23" s="1"/>
  <c r="BW36" i="23"/>
  <c r="BV36" i="23"/>
  <c r="BS36" i="23"/>
  <c r="BP36" i="23"/>
  <c r="BM36" i="23"/>
  <c r="BJ36" i="23"/>
  <c r="BG36" i="23"/>
  <c r="BA36" i="23"/>
  <c r="AX36" i="23"/>
  <c r="AU36" i="23"/>
  <c r="AR36" i="23"/>
  <c r="AO36" i="23"/>
  <c r="AL36" i="23"/>
  <c r="AI36" i="23"/>
  <c r="AF36" i="23"/>
  <c r="AC36" i="23"/>
  <c r="Z36" i="23"/>
  <c r="W36" i="23"/>
  <c r="S36" i="23"/>
  <c r="R36" i="23"/>
  <c r="T36" i="23" s="1"/>
  <c r="Q36" i="23"/>
  <c r="N36" i="23"/>
  <c r="K36" i="23"/>
  <c r="H36" i="23"/>
  <c r="D36" i="23"/>
  <c r="BC36" i="23" s="1"/>
  <c r="C36" i="23"/>
  <c r="BY35" i="23"/>
  <c r="BX35" i="23"/>
  <c r="BW35" i="23"/>
  <c r="BV35" i="23"/>
  <c r="BS35" i="23"/>
  <c r="BP35" i="23"/>
  <c r="BM35" i="23"/>
  <c r="BJ35" i="23"/>
  <c r="BG35" i="23"/>
  <c r="BA35" i="23"/>
  <c r="AX35" i="23"/>
  <c r="AU35" i="23"/>
  <c r="AR35" i="23"/>
  <c r="AO35" i="23"/>
  <c r="AL35" i="23"/>
  <c r="AI35" i="23"/>
  <c r="AF35" i="23"/>
  <c r="AC35" i="23"/>
  <c r="Z35" i="23"/>
  <c r="W35" i="23"/>
  <c r="S35" i="23"/>
  <c r="T35" i="23" s="1"/>
  <c r="R35" i="23"/>
  <c r="Q35" i="23"/>
  <c r="N35" i="23"/>
  <c r="K35" i="23"/>
  <c r="H35" i="23"/>
  <c r="D35" i="23"/>
  <c r="C35" i="23"/>
  <c r="BB35" i="23"/>
  <c r="BZ35" i="23" s="1"/>
  <c r="BX34" i="23"/>
  <c r="BY34" i="23" s="1"/>
  <c r="BW34" i="23"/>
  <c r="BV34" i="23"/>
  <c r="BS34" i="23"/>
  <c r="BP34" i="23"/>
  <c r="BM34" i="23"/>
  <c r="BJ34" i="23"/>
  <c r="BG34" i="23"/>
  <c r="BA34" i="23"/>
  <c r="AX34" i="23"/>
  <c r="AU34" i="23"/>
  <c r="AR34" i="23"/>
  <c r="AO34" i="23"/>
  <c r="AL34" i="23"/>
  <c r="AI34" i="23"/>
  <c r="AF34" i="23"/>
  <c r="AC34" i="23"/>
  <c r="Z34" i="23"/>
  <c r="W34" i="23"/>
  <c r="T34" i="23"/>
  <c r="S34" i="23"/>
  <c r="R34" i="23"/>
  <c r="Q34" i="23"/>
  <c r="N34" i="23"/>
  <c r="K34" i="23"/>
  <c r="H34" i="23"/>
  <c r="D34" i="23"/>
  <c r="BC34" i="23" s="1"/>
  <c r="C34" i="23"/>
  <c r="BX33" i="23"/>
  <c r="BW33" i="23"/>
  <c r="BY33" i="23" s="1"/>
  <c r="BV33" i="23"/>
  <c r="BS33" i="23"/>
  <c r="BP33" i="23"/>
  <c r="BM33" i="23"/>
  <c r="BJ33" i="23"/>
  <c r="BG33" i="23"/>
  <c r="BA33" i="23"/>
  <c r="AX33" i="23"/>
  <c r="AU33" i="23"/>
  <c r="AR33" i="23"/>
  <c r="AO33" i="23"/>
  <c r="AL33" i="23"/>
  <c r="AI33" i="23"/>
  <c r="AF33" i="23"/>
  <c r="AC33" i="23"/>
  <c r="Z33" i="23"/>
  <c r="W33" i="23"/>
  <c r="S33" i="23"/>
  <c r="R33" i="23"/>
  <c r="Q33" i="23"/>
  <c r="N33" i="23"/>
  <c r="K33" i="23"/>
  <c r="H33" i="23"/>
  <c r="D33" i="23"/>
  <c r="BC33" i="23" s="1"/>
  <c r="CA33" i="23" s="1"/>
  <c r="C33" i="23"/>
  <c r="BB33" i="23" s="1"/>
  <c r="BZ33" i="23" s="1"/>
  <c r="BX32" i="23"/>
  <c r="BW32" i="23"/>
  <c r="BV32" i="23"/>
  <c r="BS32" i="23"/>
  <c r="BP32" i="23"/>
  <c r="BM32" i="23"/>
  <c r="BJ32" i="23"/>
  <c r="BG32" i="23"/>
  <c r="BA32" i="23"/>
  <c r="AX32" i="23"/>
  <c r="AU32" i="23"/>
  <c r="AR32" i="23"/>
  <c r="AO32" i="23"/>
  <c r="AL32" i="23"/>
  <c r="AI32" i="23"/>
  <c r="AF32" i="23"/>
  <c r="AC32" i="23"/>
  <c r="Z32" i="23"/>
  <c r="W32" i="23"/>
  <c r="S32" i="23"/>
  <c r="R32" i="23"/>
  <c r="T32" i="23" s="1"/>
  <c r="Q32" i="23"/>
  <c r="N32" i="23"/>
  <c r="K32" i="23"/>
  <c r="H32" i="23"/>
  <c r="D32" i="23"/>
  <c r="BC32" i="23" s="1"/>
  <c r="C32" i="23"/>
  <c r="BB32" i="23" s="1"/>
  <c r="BX31" i="23"/>
  <c r="BY31" i="23" s="1"/>
  <c r="BW31" i="23"/>
  <c r="BV31" i="23"/>
  <c r="BS31" i="23"/>
  <c r="BP31" i="23"/>
  <c r="BM31" i="23"/>
  <c r="BJ31" i="23"/>
  <c r="BG31" i="23"/>
  <c r="BA31" i="23"/>
  <c r="AX31" i="23"/>
  <c r="AU31" i="23"/>
  <c r="AR31" i="23"/>
  <c r="AO31" i="23"/>
  <c r="AL31" i="23"/>
  <c r="AI31" i="23"/>
  <c r="AF31" i="23"/>
  <c r="AC31" i="23"/>
  <c r="Z31" i="23"/>
  <c r="W31" i="23"/>
  <c r="S31" i="23"/>
  <c r="R31" i="23"/>
  <c r="Q31" i="23"/>
  <c r="N31" i="23"/>
  <c r="K31" i="23"/>
  <c r="H31" i="23"/>
  <c r="D31" i="23"/>
  <c r="BC31" i="23" s="1"/>
  <c r="C31" i="23"/>
  <c r="BX30" i="23"/>
  <c r="BW30" i="23"/>
  <c r="BV30" i="23"/>
  <c r="BS30" i="23"/>
  <c r="BP30" i="23"/>
  <c r="BM30" i="23"/>
  <c r="BJ30" i="23"/>
  <c r="BG30" i="23"/>
  <c r="BA30" i="23"/>
  <c r="AX30" i="23"/>
  <c r="AU30" i="23"/>
  <c r="AR30" i="23"/>
  <c r="AO30" i="23"/>
  <c r="AL30" i="23"/>
  <c r="AI30" i="23"/>
  <c r="AF30" i="23"/>
  <c r="AC30" i="23"/>
  <c r="Z30" i="23"/>
  <c r="W30" i="23"/>
  <c r="S30" i="23"/>
  <c r="R30" i="23"/>
  <c r="BB30" i="23" s="1"/>
  <c r="BZ30" i="23" s="1"/>
  <c r="Q30" i="23"/>
  <c r="N30" i="23"/>
  <c r="K30" i="23"/>
  <c r="H30" i="23"/>
  <c r="D30" i="23"/>
  <c r="BC30" i="23"/>
  <c r="C30" i="23"/>
  <c r="BX29" i="23"/>
  <c r="BW29" i="23"/>
  <c r="BV29" i="23"/>
  <c r="BS29" i="23"/>
  <c r="BP29" i="23"/>
  <c r="BM29" i="23"/>
  <c r="BJ29" i="23"/>
  <c r="BG29" i="23"/>
  <c r="BA29" i="23"/>
  <c r="AX29" i="23"/>
  <c r="AU29" i="23"/>
  <c r="AR29" i="23"/>
  <c r="AO29" i="23"/>
  <c r="AL29" i="23"/>
  <c r="AI29" i="23"/>
  <c r="AF29" i="23"/>
  <c r="AC29" i="23"/>
  <c r="Z29" i="23"/>
  <c r="W29" i="23"/>
  <c r="S29" i="23"/>
  <c r="R29" i="23"/>
  <c r="Q29" i="23"/>
  <c r="N29" i="23"/>
  <c r="K29" i="23"/>
  <c r="H29" i="23"/>
  <c r="D29" i="23"/>
  <c r="BC29" i="23" s="1"/>
  <c r="C29" i="23"/>
  <c r="BB29" i="23" s="1"/>
  <c r="BZ29" i="23" s="1"/>
  <c r="BX28" i="23"/>
  <c r="BY28" i="23" s="1"/>
  <c r="BW28" i="23"/>
  <c r="BV28" i="23"/>
  <c r="BS28" i="23"/>
  <c r="BP28" i="23"/>
  <c r="BM28" i="23"/>
  <c r="BJ28" i="23"/>
  <c r="BG28" i="23"/>
  <c r="BA28" i="23"/>
  <c r="AX28" i="23"/>
  <c r="AU28" i="23"/>
  <c r="AR28" i="23"/>
  <c r="AO28" i="23"/>
  <c r="AL28" i="23"/>
  <c r="AI28" i="23"/>
  <c r="AF28" i="23"/>
  <c r="AC28" i="23"/>
  <c r="Z28" i="23"/>
  <c r="W28" i="23"/>
  <c r="S28" i="23"/>
  <c r="R28" i="23"/>
  <c r="T28" i="23" s="1"/>
  <c r="Q28" i="23"/>
  <c r="N28" i="23"/>
  <c r="K28" i="23"/>
  <c r="H28" i="23"/>
  <c r="D28" i="23"/>
  <c r="BC28" i="23"/>
  <c r="C28" i="23"/>
  <c r="BY27" i="23"/>
  <c r="BX27" i="23"/>
  <c r="BW27" i="23"/>
  <c r="BV27" i="23"/>
  <c r="BS27" i="23"/>
  <c r="BP27" i="23"/>
  <c r="BM27" i="23"/>
  <c r="BJ27" i="23"/>
  <c r="BG27" i="23"/>
  <c r="BA27" i="23"/>
  <c r="AX27" i="23"/>
  <c r="AU27" i="23"/>
  <c r="AR27" i="23"/>
  <c r="AO27" i="23"/>
  <c r="AL27" i="23"/>
  <c r="AI27" i="23"/>
  <c r="AF27" i="23"/>
  <c r="AC27" i="23"/>
  <c r="Z27" i="23"/>
  <c r="W27" i="23"/>
  <c r="S27" i="23"/>
  <c r="T27" i="23" s="1"/>
  <c r="R27" i="23"/>
  <c r="Q27" i="23"/>
  <c r="N27" i="23"/>
  <c r="K27" i="23"/>
  <c r="H27" i="23"/>
  <c r="D27" i="23"/>
  <c r="C27" i="23"/>
  <c r="BB27" i="23"/>
  <c r="BZ27" i="23" s="1"/>
  <c r="BX26" i="23"/>
  <c r="BY26" i="23" s="1"/>
  <c r="BW26" i="23"/>
  <c r="BV26" i="23"/>
  <c r="BS26" i="23"/>
  <c r="BP26" i="23"/>
  <c r="BM26" i="23"/>
  <c r="BJ26" i="23"/>
  <c r="BG26" i="23"/>
  <c r="BA26" i="23"/>
  <c r="AX26" i="23"/>
  <c r="AU26" i="23"/>
  <c r="AR26" i="23"/>
  <c r="AO26" i="23"/>
  <c r="AL26" i="23"/>
  <c r="AI26" i="23"/>
  <c r="AF26" i="23"/>
  <c r="AC26" i="23"/>
  <c r="Z26" i="23"/>
  <c r="W26" i="23"/>
  <c r="S26" i="23"/>
  <c r="T26" i="23" s="1"/>
  <c r="R26" i="23"/>
  <c r="Q26" i="23"/>
  <c r="N26" i="23"/>
  <c r="K26" i="23"/>
  <c r="H26" i="23"/>
  <c r="D26" i="23"/>
  <c r="BC26" i="23" s="1"/>
  <c r="C26" i="23"/>
  <c r="BX25" i="23"/>
  <c r="BW25" i="23"/>
  <c r="BY25" i="23" s="1"/>
  <c r="BV25" i="23"/>
  <c r="BS25" i="23"/>
  <c r="BP25" i="23"/>
  <c r="BM25" i="23"/>
  <c r="BJ25" i="23"/>
  <c r="BG25" i="23"/>
  <c r="BA25" i="23"/>
  <c r="AX25" i="23"/>
  <c r="AU25" i="23"/>
  <c r="AR25" i="23"/>
  <c r="AO25" i="23"/>
  <c r="AL25" i="23"/>
  <c r="AI25" i="23"/>
  <c r="AF25" i="23"/>
  <c r="AC25" i="23"/>
  <c r="Z25" i="23"/>
  <c r="W25" i="23"/>
  <c r="S25" i="23"/>
  <c r="T25" i="23" s="1"/>
  <c r="R25" i="23"/>
  <c r="Q25" i="23"/>
  <c r="N25" i="23"/>
  <c r="K25" i="23"/>
  <c r="H25" i="23"/>
  <c r="D25" i="23"/>
  <c r="BC25" i="23" s="1"/>
  <c r="CA25" i="23" s="1"/>
  <c r="C25" i="23"/>
  <c r="BB25" i="23"/>
  <c r="BX24" i="23"/>
  <c r="BW24" i="23"/>
  <c r="BV24" i="23"/>
  <c r="BS24" i="23"/>
  <c r="BP24" i="23"/>
  <c r="BM24" i="23"/>
  <c r="BJ24" i="23"/>
  <c r="BG24" i="23"/>
  <c r="BA24" i="23"/>
  <c r="AX24" i="23"/>
  <c r="AU24" i="23"/>
  <c r="AR24" i="23"/>
  <c r="AO24" i="23"/>
  <c r="AL24" i="23"/>
  <c r="AI24" i="23"/>
  <c r="AF24" i="23"/>
  <c r="AC24" i="23"/>
  <c r="Z24" i="23"/>
  <c r="W24" i="23"/>
  <c r="S24" i="23"/>
  <c r="T24" i="23" s="1"/>
  <c r="R24" i="23"/>
  <c r="Q24" i="23"/>
  <c r="N24" i="23"/>
  <c r="K24" i="23"/>
  <c r="H24" i="23"/>
  <c r="D24" i="23"/>
  <c r="BC24" i="23" s="1"/>
  <c r="CA24" i="23" s="1"/>
  <c r="C24" i="23"/>
  <c r="BB24" i="23"/>
  <c r="BX23" i="23"/>
  <c r="BY23" i="23"/>
  <c r="BW23" i="23"/>
  <c r="BV23" i="23"/>
  <c r="BS23" i="23"/>
  <c r="BP23" i="23"/>
  <c r="BM23" i="23"/>
  <c r="BJ23" i="23"/>
  <c r="BG23" i="23"/>
  <c r="BA23" i="23"/>
  <c r="AX23" i="23"/>
  <c r="AU23" i="23"/>
  <c r="AR23" i="23"/>
  <c r="AO23" i="23"/>
  <c r="AL23" i="23"/>
  <c r="AI23" i="23"/>
  <c r="AF23" i="23"/>
  <c r="AC23" i="23"/>
  <c r="Z23" i="23"/>
  <c r="W23" i="23"/>
  <c r="S23" i="23"/>
  <c r="T23" i="23" s="1"/>
  <c r="R23" i="23"/>
  <c r="Q23" i="23"/>
  <c r="N23" i="23"/>
  <c r="K23" i="23"/>
  <c r="H23" i="23"/>
  <c r="D23" i="23"/>
  <c r="C23" i="23"/>
  <c r="BB23" i="23" s="1"/>
  <c r="BX22" i="23"/>
  <c r="BW22" i="23"/>
  <c r="BV22" i="23"/>
  <c r="BS22" i="23"/>
  <c r="BP22" i="23"/>
  <c r="BM22" i="23"/>
  <c r="BJ22" i="23"/>
  <c r="BG22" i="23"/>
  <c r="BA22" i="23"/>
  <c r="AX22" i="23"/>
  <c r="AU22" i="23"/>
  <c r="AR22" i="23"/>
  <c r="AO22" i="23"/>
  <c r="AL22" i="23"/>
  <c r="AI22" i="23"/>
  <c r="AF22" i="23"/>
  <c r="AC22" i="23"/>
  <c r="Z22" i="23"/>
  <c r="W22" i="23"/>
  <c r="S22" i="23"/>
  <c r="T22" i="23" s="1"/>
  <c r="R22" i="23"/>
  <c r="Q22" i="23"/>
  <c r="N22" i="23"/>
  <c r="K22" i="23"/>
  <c r="H22" i="23"/>
  <c r="D22" i="23"/>
  <c r="C22" i="23"/>
  <c r="BB22" i="23"/>
  <c r="BX21" i="23"/>
  <c r="BY21" i="23"/>
  <c r="BW21" i="23"/>
  <c r="BV21" i="23"/>
  <c r="BS21" i="23"/>
  <c r="BP21" i="23"/>
  <c r="BM21" i="23"/>
  <c r="BJ21" i="23"/>
  <c r="BG21" i="23"/>
  <c r="BA21" i="23"/>
  <c r="AX21" i="23"/>
  <c r="AU21" i="23"/>
  <c r="AR21" i="23"/>
  <c r="AO21" i="23"/>
  <c r="AL21" i="23"/>
  <c r="AI21" i="23"/>
  <c r="AF21" i="23"/>
  <c r="AC21" i="23"/>
  <c r="Z21" i="23"/>
  <c r="W21" i="23"/>
  <c r="S21" i="23"/>
  <c r="T21" i="23" s="1"/>
  <c r="R21" i="23"/>
  <c r="Q21" i="23"/>
  <c r="N21" i="23"/>
  <c r="K21" i="23"/>
  <c r="H21" i="23"/>
  <c r="D21" i="23"/>
  <c r="E21" i="23" s="1"/>
  <c r="C21" i="23"/>
  <c r="BX20" i="23"/>
  <c r="BY20" i="23" s="1"/>
  <c r="BW20" i="23"/>
  <c r="BV20" i="23"/>
  <c r="BS20" i="23"/>
  <c r="BP20" i="23"/>
  <c r="BM20" i="23"/>
  <c r="BJ20" i="23"/>
  <c r="BG20" i="23"/>
  <c r="BA20" i="23"/>
  <c r="AX20" i="23"/>
  <c r="AU20" i="23"/>
  <c r="AR20" i="23"/>
  <c r="AO20" i="23"/>
  <c r="AL20" i="23"/>
  <c r="AI20" i="23"/>
  <c r="AF20" i="23"/>
  <c r="AC20" i="23"/>
  <c r="Z20" i="23"/>
  <c r="W20" i="23"/>
  <c r="S20" i="23"/>
  <c r="R20" i="23"/>
  <c r="Q20" i="23"/>
  <c r="N20" i="23"/>
  <c r="K20" i="23"/>
  <c r="H20" i="23"/>
  <c r="D20" i="23"/>
  <c r="BC20" i="23" s="1"/>
  <c r="C20" i="23"/>
  <c r="BB20" i="23" s="1"/>
  <c r="BX19" i="23"/>
  <c r="BY19" i="23" s="1"/>
  <c r="BW19" i="23"/>
  <c r="BV19" i="23"/>
  <c r="BS19" i="23"/>
  <c r="BP19" i="23"/>
  <c r="BM19" i="23"/>
  <c r="BJ19" i="23"/>
  <c r="BG19" i="23"/>
  <c r="BA19" i="23"/>
  <c r="AX19" i="23"/>
  <c r="AU19" i="23"/>
  <c r="AR19" i="23"/>
  <c r="AO19" i="23"/>
  <c r="AL19" i="23"/>
  <c r="AI19" i="23"/>
  <c r="AF19" i="23"/>
  <c r="AC19" i="23"/>
  <c r="Z19" i="23"/>
  <c r="W19" i="23"/>
  <c r="S19" i="23"/>
  <c r="T19" i="23"/>
  <c r="R19" i="23"/>
  <c r="Q19" i="23"/>
  <c r="N19" i="23"/>
  <c r="K19" i="23"/>
  <c r="H19" i="23"/>
  <c r="D19" i="23"/>
  <c r="BC19" i="23" s="1"/>
  <c r="CA19" i="23" s="1"/>
  <c r="C19" i="23"/>
  <c r="BB19" i="23" s="1"/>
  <c r="BX18" i="23"/>
  <c r="BY18" i="23" s="1"/>
  <c r="BW18" i="23"/>
  <c r="BV18" i="23"/>
  <c r="BS18" i="23"/>
  <c r="BP18" i="23"/>
  <c r="BM18" i="23"/>
  <c r="BJ18" i="23"/>
  <c r="BG18" i="23"/>
  <c r="BA18" i="23"/>
  <c r="AX18" i="23"/>
  <c r="AU18" i="23"/>
  <c r="AR18" i="23"/>
  <c r="AO18" i="23"/>
  <c r="AL18" i="23"/>
  <c r="AI18" i="23"/>
  <c r="AF18" i="23"/>
  <c r="AC18" i="23"/>
  <c r="Z18" i="23"/>
  <c r="W18" i="23"/>
  <c r="S18" i="23"/>
  <c r="R18" i="23"/>
  <c r="Q18" i="23"/>
  <c r="N18" i="23"/>
  <c r="K18" i="23"/>
  <c r="H18" i="23"/>
  <c r="D18" i="23"/>
  <c r="C18" i="23"/>
  <c r="BB18" i="23" s="1"/>
  <c r="BX17" i="23"/>
  <c r="BY17" i="23" s="1"/>
  <c r="BW17" i="23"/>
  <c r="BV17" i="23"/>
  <c r="BS17" i="23"/>
  <c r="BP17" i="23"/>
  <c r="BM17" i="23"/>
  <c r="BJ17" i="23"/>
  <c r="BG17" i="23"/>
  <c r="BA17" i="23"/>
  <c r="AX17" i="23"/>
  <c r="AU17" i="23"/>
  <c r="AR17" i="23"/>
  <c r="AO17" i="23"/>
  <c r="AL17" i="23"/>
  <c r="AI17" i="23"/>
  <c r="AF17" i="23"/>
  <c r="AC17" i="23"/>
  <c r="Z17" i="23"/>
  <c r="W17" i="23"/>
  <c r="S17" i="23"/>
  <c r="T17" i="23"/>
  <c r="R17" i="23"/>
  <c r="Q17" i="23"/>
  <c r="N17" i="23"/>
  <c r="K17" i="23"/>
  <c r="H17" i="23"/>
  <c r="D17" i="23"/>
  <c r="BC17" i="23" s="1"/>
  <c r="CA17" i="23" s="1"/>
  <c r="C17" i="23"/>
  <c r="BB17" i="23" s="1"/>
  <c r="BX16" i="23"/>
  <c r="BW16" i="23"/>
  <c r="BV16" i="23"/>
  <c r="BS16" i="23"/>
  <c r="BP16" i="23"/>
  <c r="BM16" i="23"/>
  <c r="BJ16" i="23"/>
  <c r="BG16" i="23"/>
  <c r="BA16" i="23"/>
  <c r="AX16" i="23"/>
  <c r="AU16" i="23"/>
  <c r="AR16" i="23"/>
  <c r="AO16" i="23"/>
  <c r="AL16" i="23"/>
  <c r="AI16" i="23"/>
  <c r="AF16" i="23"/>
  <c r="AC16" i="23"/>
  <c r="Z16" i="23"/>
  <c r="W16" i="23"/>
  <c r="S16" i="23"/>
  <c r="T16" i="23" s="1"/>
  <c r="R16" i="23"/>
  <c r="Q16" i="23"/>
  <c r="N16" i="23"/>
  <c r="K16" i="23"/>
  <c r="H16" i="23"/>
  <c r="D16" i="23"/>
  <c r="C16" i="23"/>
  <c r="BB16" i="23"/>
  <c r="BX15" i="23"/>
  <c r="BW15" i="23"/>
  <c r="BV15" i="23"/>
  <c r="BS15" i="23"/>
  <c r="BP15" i="23"/>
  <c r="BM15" i="23"/>
  <c r="BJ15" i="23"/>
  <c r="BG15" i="23"/>
  <c r="BA15" i="23"/>
  <c r="AX15" i="23"/>
  <c r="AU15" i="23"/>
  <c r="AR15" i="23"/>
  <c r="AO15" i="23"/>
  <c r="AL15" i="23"/>
  <c r="AI15" i="23"/>
  <c r="AF15" i="23"/>
  <c r="AC15" i="23"/>
  <c r="Z15" i="23"/>
  <c r="W15" i="23"/>
  <c r="S15" i="23"/>
  <c r="BC15" i="23" s="1"/>
  <c r="CA15" i="23" s="1"/>
  <c r="R15" i="23"/>
  <c r="T15" i="23" s="1"/>
  <c r="Q15" i="23"/>
  <c r="N15" i="23"/>
  <c r="K15" i="23"/>
  <c r="H15" i="23"/>
  <c r="D15" i="23"/>
  <c r="C15" i="23"/>
  <c r="E15" i="23" s="1"/>
  <c r="BX14" i="23"/>
  <c r="BY14" i="23" s="1"/>
  <c r="BW14" i="23"/>
  <c r="BV14" i="23"/>
  <c r="BS14" i="23"/>
  <c r="BP14" i="23"/>
  <c r="BM14" i="23"/>
  <c r="BJ14" i="23"/>
  <c r="BG14" i="23"/>
  <c r="BA14" i="23"/>
  <c r="AX14" i="23"/>
  <c r="AU14" i="23"/>
  <c r="AR14" i="23"/>
  <c r="AO14" i="23"/>
  <c r="AL14" i="23"/>
  <c r="AI14" i="23"/>
  <c r="AF14" i="23"/>
  <c r="AC14" i="23"/>
  <c r="Z14" i="23"/>
  <c r="W14" i="23"/>
  <c r="S14" i="23"/>
  <c r="T14" i="23"/>
  <c r="R14" i="23"/>
  <c r="Q14" i="23"/>
  <c r="N14" i="23"/>
  <c r="K14" i="23"/>
  <c r="H14" i="23"/>
  <c r="D14" i="23"/>
  <c r="BC14" i="23" s="1"/>
  <c r="CA14" i="23" s="1"/>
  <c r="C14" i="23"/>
  <c r="BB14" i="23" s="1"/>
  <c r="BX13" i="23"/>
  <c r="BW13" i="23"/>
  <c r="BV13" i="23"/>
  <c r="BS13" i="23"/>
  <c r="BP13" i="23"/>
  <c r="BM13" i="23"/>
  <c r="BJ13" i="23"/>
  <c r="BG13" i="23"/>
  <c r="BA13" i="23"/>
  <c r="AX13" i="23"/>
  <c r="AU13" i="23"/>
  <c r="AR13" i="23"/>
  <c r="AO13" i="23"/>
  <c r="AL13" i="23"/>
  <c r="AI13" i="23"/>
  <c r="AF13" i="23"/>
  <c r="AC13" i="23"/>
  <c r="Z13" i="23"/>
  <c r="W13" i="23"/>
  <c r="S13" i="23"/>
  <c r="R13" i="23"/>
  <c r="Q13" i="23"/>
  <c r="N13" i="23"/>
  <c r="K13" i="23"/>
  <c r="H13" i="23"/>
  <c r="D13" i="23"/>
  <c r="C13" i="23"/>
  <c r="BB13" i="23" s="1"/>
  <c r="BX12" i="23"/>
  <c r="BY12" i="23"/>
  <c r="BW12" i="23"/>
  <c r="BV12" i="23"/>
  <c r="BS12" i="23"/>
  <c r="BP12" i="23"/>
  <c r="BM12" i="23"/>
  <c r="BJ12" i="23"/>
  <c r="BG12" i="23"/>
  <c r="BA12" i="23"/>
  <c r="AX12" i="23"/>
  <c r="AU12" i="23"/>
  <c r="AR12" i="23"/>
  <c r="AO12" i="23"/>
  <c r="AL12" i="23"/>
  <c r="AI12" i="23"/>
  <c r="AF12" i="23"/>
  <c r="AC12" i="23"/>
  <c r="Z12" i="23"/>
  <c r="W12" i="23"/>
  <c r="S12" i="23"/>
  <c r="T12" i="23" s="1"/>
  <c r="R12" i="23"/>
  <c r="Q12" i="23"/>
  <c r="N12" i="23"/>
  <c r="K12" i="23"/>
  <c r="H12" i="23"/>
  <c r="E12" i="23"/>
  <c r="D12" i="23"/>
  <c r="C12" i="23"/>
  <c r="BB12" i="23" s="1"/>
  <c r="BX11" i="23"/>
  <c r="BY11" i="23" s="1"/>
  <c r="BW11" i="23"/>
  <c r="BV11" i="23"/>
  <c r="BS11" i="23"/>
  <c r="BP11" i="23"/>
  <c r="BM11" i="23"/>
  <c r="BJ11" i="23"/>
  <c r="BG11" i="23"/>
  <c r="BA11" i="23"/>
  <c r="AX11" i="23"/>
  <c r="AU11" i="23"/>
  <c r="AR11" i="23"/>
  <c r="AO11" i="23"/>
  <c r="AL11" i="23"/>
  <c r="AI11" i="23"/>
  <c r="AF11" i="23"/>
  <c r="AC11" i="23"/>
  <c r="Z11" i="23"/>
  <c r="W11" i="23"/>
  <c r="S11" i="23"/>
  <c r="BC11" i="23" s="1"/>
  <c r="CA11" i="23" s="1"/>
  <c r="R11" i="23"/>
  <c r="Q11" i="23"/>
  <c r="N11" i="23"/>
  <c r="K11" i="23"/>
  <c r="H11" i="23"/>
  <c r="D11" i="23"/>
  <c r="C11" i="23"/>
  <c r="BB11" i="23"/>
  <c r="BX10" i="23"/>
  <c r="BW10" i="23"/>
  <c r="BV10" i="23"/>
  <c r="BS10" i="23"/>
  <c r="BP10" i="23"/>
  <c r="BM10" i="23"/>
  <c r="BJ10" i="23"/>
  <c r="BG10" i="23"/>
  <c r="BA10" i="23"/>
  <c r="AX10" i="23"/>
  <c r="AU10" i="23"/>
  <c r="AR10" i="23"/>
  <c r="AO10" i="23"/>
  <c r="AL10" i="23"/>
  <c r="AI10" i="23"/>
  <c r="AF10" i="23"/>
  <c r="AC10" i="23"/>
  <c r="Z10" i="23"/>
  <c r="W10" i="23"/>
  <c r="S10" i="23"/>
  <c r="T10" i="23" s="1"/>
  <c r="R10" i="23"/>
  <c r="Q10" i="23"/>
  <c r="N10" i="23"/>
  <c r="K10" i="23"/>
  <c r="H10" i="23"/>
  <c r="D10" i="23"/>
  <c r="C10" i="23"/>
  <c r="BX9" i="23"/>
  <c r="BW9" i="23"/>
  <c r="BY9" i="23" s="1"/>
  <c r="BV9" i="23"/>
  <c r="BS9" i="23"/>
  <c r="BP9" i="23"/>
  <c r="BM9" i="23"/>
  <c r="BJ9" i="23"/>
  <c r="BG9" i="23"/>
  <c r="BA9" i="23"/>
  <c r="AX9" i="23"/>
  <c r="AU9" i="23"/>
  <c r="AR9" i="23"/>
  <c r="AO9" i="23"/>
  <c r="AL9" i="23"/>
  <c r="AI9" i="23"/>
  <c r="AF9" i="23"/>
  <c r="AC9" i="23"/>
  <c r="Z9" i="23"/>
  <c r="W9" i="23"/>
  <c r="S9" i="23"/>
  <c r="T9" i="23" s="1"/>
  <c r="R9" i="23"/>
  <c r="Q9" i="23"/>
  <c r="N9" i="23"/>
  <c r="K9" i="23"/>
  <c r="H9" i="23"/>
  <c r="D9" i="23"/>
  <c r="C9" i="23"/>
  <c r="BX8" i="23"/>
  <c r="BY8" i="23" s="1"/>
  <c r="BW8" i="23"/>
  <c r="BV8" i="23"/>
  <c r="BS8" i="23"/>
  <c r="BP8" i="23"/>
  <c r="BM8" i="23"/>
  <c r="BJ8" i="23"/>
  <c r="BG8" i="23"/>
  <c r="BA8" i="23"/>
  <c r="AX8" i="23"/>
  <c r="AU8" i="23"/>
  <c r="AR8" i="23"/>
  <c r="AO8" i="23"/>
  <c r="AL8" i="23"/>
  <c r="AI8" i="23"/>
  <c r="AF8" i="23"/>
  <c r="AC8" i="23"/>
  <c r="Z8" i="23"/>
  <c r="W8" i="23"/>
  <c r="S8" i="23"/>
  <c r="T8" i="23" s="1"/>
  <c r="R8" i="23"/>
  <c r="Q8" i="23"/>
  <c r="N8" i="23"/>
  <c r="K8" i="23"/>
  <c r="H8" i="23"/>
  <c r="D8" i="23"/>
  <c r="BC8" i="23" s="1"/>
  <c r="CA8" i="23" s="1"/>
  <c r="C8" i="23"/>
  <c r="BX58" i="22"/>
  <c r="AZ58" i="22"/>
  <c r="AB58" i="22"/>
  <c r="D58" i="22"/>
  <c r="CM55" i="22"/>
  <c r="CM58" i="22" s="1"/>
  <c r="CL55" i="22"/>
  <c r="CL58" i="22" s="1"/>
  <c r="CJ55" i="22"/>
  <c r="CJ58" i="22" s="1"/>
  <c r="CI55" i="22"/>
  <c r="CI58" i="22" s="1"/>
  <c r="CG55" i="22"/>
  <c r="CG58" i="22" s="1"/>
  <c r="CF55" i="22"/>
  <c r="CF58" i="22" s="1"/>
  <c r="CD55" i="22"/>
  <c r="CD58" i="22"/>
  <c r="CC55" i="22"/>
  <c r="CC58" i="22" s="1"/>
  <c r="CA55" i="22"/>
  <c r="CA58" i="22" s="1"/>
  <c r="BZ55" i="22"/>
  <c r="BZ58" i="22" s="1"/>
  <c r="BX55" i="22"/>
  <c r="BW55" i="22"/>
  <c r="BW58" i="22" s="1"/>
  <c r="BU55" i="22"/>
  <c r="BU58" i="22" s="1"/>
  <c r="BT55" i="22"/>
  <c r="BT58" i="22" s="1"/>
  <c r="BR55" i="22"/>
  <c r="BR58" i="22" s="1"/>
  <c r="BQ55" i="22"/>
  <c r="BQ58" i="22"/>
  <c r="BO55" i="22"/>
  <c r="BO58" i="22" s="1"/>
  <c r="BN55" i="22"/>
  <c r="BN58" i="22" s="1"/>
  <c r="BL55" i="22"/>
  <c r="BL58" i="22" s="1"/>
  <c r="BK55" i="22"/>
  <c r="BK58" i="22" s="1"/>
  <c r="BI55" i="22"/>
  <c r="BI58" i="22" s="1"/>
  <c r="BH55" i="22"/>
  <c r="BH58" i="22" s="1"/>
  <c r="BF55" i="22"/>
  <c r="BF58" i="22"/>
  <c r="BE55" i="22"/>
  <c r="BE58" i="22" s="1"/>
  <c r="BC55" i="22"/>
  <c r="BC58" i="22" s="1"/>
  <c r="BB55" i="22"/>
  <c r="BB58" i="22" s="1"/>
  <c r="AZ55" i="22"/>
  <c r="AY55" i="22"/>
  <c r="AY58" i="22" s="1"/>
  <c r="AW55" i="22"/>
  <c r="AW58" i="22" s="1"/>
  <c r="AV55" i="22"/>
  <c r="AV58" i="22" s="1"/>
  <c r="AT55" i="22"/>
  <c r="AT58" i="22" s="1"/>
  <c r="AS55" i="22"/>
  <c r="AS58" i="22"/>
  <c r="AQ55" i="22"/>
  <c r="AQ58" i="22" s="1"/>
  <c r="AP55" i="22"/>
  <c r="AP58" i="22" s="1"/>
  <c r="AN55" i="22"/>
  <c r="AN58" i="22" s="1"/>
  <c r="AM55" i="22"/>
  <c r="AM58" i="22" s="1"/>
  <c r="AK55" i="22"/>
  <c r="AK58" i="22" s="1"/>
  <c r="AJ55" i="22"/>
  <c r="AJ58" i="22" s="1"/>
  <c r="AH55" i="22"/>
  <c r="AH58" i="22"/>
  <c r="AG55" i="22"/>
  <c r="AG58" i="22" s="1"/>
  <c r="AE55" i="22"/>
  <c r="AE58" i="22" s="1"/>
  <c r="AD55" i="22"/>
  <c r="AD58" i="22" s="1"/>
  <c r="AB55" i="22"/>
  <c r="AA55" i="22"/>
  <c r="AA58" i="22" s="1"/>
  <c r="Y55" i="22"/>
  <c r="Y58" i="22" s="1"/>
  <c r="X55" i="22"/>
  <c r="X58" i="22" s="1"/>
  <c r="V55" i="22"/>
  <c r="V58" i="22" s="1"/>
  <c r="U55" i="22"/>
  <c r="U58" i="22"/>
  <c r="S55" i="22"/>
  <c r="S58" i="22" s="1"/>
  <c r="R55" i="22"/>
  <c r="R58" i="22" s="1"/>
  <c r="P55" i="22"/>
  <c r="P58" i="22" s="1"/>
  <c r="O55" i="22"/>
  <c r="O58" i="22" s="1"/>
  <c r="M55" i="22"/>
  <c r="M58" i="22" s="1"/>
  <c r="L55" i="22"/>
  <c r="L58" i="22" s="1"/>
  <c r="J55" i="22"/>
  <c r="J58" i="22"/>
  <c r="I55" i="22"/>
  <c r="I58" i="22" s="1"/>
  <c r="G55" i="22"/>
  <c r="G58" i="22" s="1"/>
  <c r="F55" i="22"/>
  <c r="F58" i="22" s="1"/>
  <c r="D55" i="22"/>
  <c r="C55" i="22"/>
  <c r="C58" i="22" s="1"/>
  <c r="CN50" i="22"/>
  <c r="CN58" i="22" s="1"/>
  <c r="CK50" i="22"/>
  <c r="CH50" i="22"/>
  <c r="CE50" i="22"/>
  <c r="CB50" i="22"/>
  <c r="BY50" i="22"/>
  <c r="BV50" i="22"/>
  <c r="BS50" i="22"/>
  <c r="BP50" i="22"/>
  <c r="BM50" i="22"/>
  <c r="BJ50" i="22"/>
  <c r="BG50" i="22"/>
  <c r="BD50" i="22"/>
  <c r="BA50" i="22"/>
  <c r="AX50" i="22"/>
  <c r="AU50" i="22"/>
  <c r="AR50" i="22"/>
  <c r="AO50" i="22"/>
  <c r="AL50" i="22"/>
  <c r="AI50" i="22"/>
  <c r="AF50" i="22"/>
  <c r="AC50" i="22"/>
  <c r="Z50" i="22"/>
  <c r="W50" i="22"/>
  <c r="T50" i="22"/>
  <c r="Q50" i="22"/>
  <c r="N50" i="22"/>
  <c r="K50" i="22"/>
  <c r="H50" i="22"/>
  <c r="E50" i="22"/>
  <c r="CN49" i="22"/>
  <c r="CK49" i="22"/>
  <c r="CH49" i="22"/>
  <c r="CE49" i="22"/>
  <c r="CB49" i="22"/>
  <c r="BY49" i="22"/>
  <c r="BV49" i="22"/>
  <c r="BS49" i="22"/>
  <c r="BP49" i="22"/>
  <c r="BM49" i="22"/>
  <c r="BJ49" i="22"/>
  <c r="BG49" i="22"/>
  <c r="BD49" i="22"/>
  <c r="BA49" i="22"/>
  <c r="AX49" i="22"/>
  <c r="AU49" i="22"/>
  <c r="AR49" i="22"/>
  <c r="AO49" i="22"/>
  <c r="AL49" i="22"/>
  <c r="AI49" i="22"/>
  <c r="AF49" i="22"/>
  <c r="AC49" i="22"/>
  <c r="Z49" i="22"/>
  <c r="W49" i="22"/>
  <c r="T49" i="22"/>
  <c r="Q49" i="22"/>
  <c r="N49" i="22"/>
  <c r="K49" i="22"/>
  <c r="H49" i="22"/>
  <c r="E49" i="22"/>
  <c r="CN48" i="22"/>
  <c r="CK48" i="22"/>
  <c r="CH48" i="22"/>
  <c r="CE48" i="22"/>
  <c r="CB48" i="22"/>
  <c r="BY48" i="22"/>
  <c r="BV48" i="22"/>
  <c r="BS48" i="22"/>
  <c r="BP48" i="22"/>
  <c r="BM48" i="22"/>
  <c r="BJ48" i="22"/>
  <c r="BG48" i="22"/>
  <c r="BD48" i="22"/>
  <c r="BA48" i="22"/>
  <c r="AX48" i="22"/>
  <c r="AU48" i="22"/>
  <c r="AR48" i="22"/>
  <c r="AO48" i="22"/>
  <c r="AL48" i="22"/>
  <c r="AI48" i="22"/>
  <c r="AF48" i="22"/>
  <c r="AC48" i="22"/>
  <c r="Z48" i="22"/>
  <c r="W48" i="22"/>
  <c r="T48" i="22"/>
  <c r="Q48" i="22"/>
  <c r="N48" i="22"/>
  <c r="K48" i="22"/>
  <c r="H48" i="22"/>
  <c r="E48" i="22"/>
  <c r="CN47" i="22"/>
  <c r="CK47" i="22"/>
  <c r="CH47" i="22"/>
  <c r="CE47" i="22"/>
  <c r="CB47" i="22"/>
  <c r="BY47" i="22"/>
  <c r="BV47" i="22"/>
  <c r="BS47" i="22"/>
  <c r="BP47" i="22"/>
  <c r="BM47" i="22"/>
  <c r="BJ47" i="22"/>
  <c r="BG47" i="22"/>
  <c r="BD47" i="22"/>
  <c r="BA47" i="22"/>
  <c r="AX47" i="22"/>
  <c r="AU47" i="22"/>
  <c r="AR47" i="22"/>
  <c r="AO47" i="22"/>
  <c r="AL47" i="22"/>
  <c r="AI47" i="22"/>
  <c r="AF47" i="22"/>
  <c r="AC47" i="22"/>
  <c r="Z47" i="22"/>
  <c r="W47" i="22"/>
  <c r="T47" i="22"/>
  <c r="Q47" i="22"/>
  <c r="N47" i="22"/>
  <c r="K47" i="22"/>
  <c r="H47" i="22"/>
  <c r="E47" i="22"/>
  <c r="CN46" i="22"/>
  <c r="CK46" i="22"/>
  <c r="CH46" i="22"/>
  <c r="CE46" i="22"/>
  <c r="CB46" i="22"/>
  <c r="BY46" i="22"/>
  <c r="BV46" i="22"/>
  <c r="BS46" i="22"/>
  <c r="BP46" i="22"/>
  <c r="BM46" i="22"/>
  <c r="BJ46" i="22"/>
  <c r="BG46" i="22"/>
  <c r="BD46" i="22"/>
  <c r="BA46" i="22"/>
  <c r="AX46" i="22"/>
  <c r="AU46" i="22"/>
  <c r="AR46" i="22"/>
  <c r="AO46" i="22"/>
  <c r="AL46" i="22"/>
  <c r="AI46" i="22"/>
  <c r="AF46" i="22"/>
  <c r="AC46" i="22"/>
  <c r="Z46" i="22"/>
  <c r="W46" i="22"/>
  <c r="T46" i="22"/>
  <c r="Q46" i="22"/>
  <c r="N46" i="22"/>
  <c r="K46" i="22"/>
  <c r="H46" i="22"/>
  <c r="E46" i="22"/>
  <c r="CN45" i="22"/>
  <c r="CK45" i="22"/>
  <c r="CH45" i="22"/>
  <c r="CE45" i="22"/>
  <c r="CB45" i="22"/>
  <c r="BY45" i="22"/>
  <c r="BV45" i="22"/>
  <c r="BS45" i="22"/>
  <c r="BP45" i="22"/>
  <c r="BM45" i="22"/>
  <c r="BJ45" i="22"/>
  <c r="BG45" i="22"/>
  <c r="BD45" i="22"/>
  <c r="BA45" i="22"/>
  <c r="AX45" i="22"/>
  <c r="AU45" i="22"/>
  <c r="AR45" i="22"/>
  <c r="AO45" i="22"/>
  <c r="AL45" i="22"/>
  <c r="AI45" i="22"/>
  <c r="AF45" i="22"/>
  <c r="AC45" i="22"/>
  <c r="Z45" i="22"/>
  <c r="W45" i="22"/>
  <c r="T45" i="22"/>
  <c r="Q45" i="22"/>
  <c r="N45" i="22"/>
  <c r="K45" i="22"/>
  <c r="H45" i="22"/>
  <c r="E45" i="22"/>
  <c r="CN44" i="22"/>
  <c r="CK44" i="22"/>
  <c r="CH44" i="22"/>
  <c r="CE44" i="22"/>
  <c r="CB44" i="22"/>
  <c r="BY44" i="22"/>
  <c r="BV44" i="22"/>
  <c r="BS44" i="22"/>
  <c r="BP44" i="22"/>
  <c r="BM44" i="22"/>
  <c r="BJ44" i="22"/>
  <c r="BG44" i="22"/>
  <c r="BD44" i="22"/>
  <c r="BA44" i="22"/>
  <c r="AX44" i="22"/>
  <c r="AU44" i="22"/>
  <c r="AR44" i="22"/>
  <c r="AO44" i="22"/>
  <c r="AL44" i="22"/>
  <c r="AI44" i="22"/>
  <c r="AF44" i="22"/>
  <c r="AC44" i="22"/>
  <c r="Z44" i="22"/>
  <c r="W44" i="22"/>
  <c r="T44" i="22"/>
  <c r="Q44" i="22"/>
  <c r="N44" i="22"/>
  <c r="K44" i="22"/>
  <c r="H44" i="22"/>
  <c r="E44" i="22"/>
  <c r="CN43" i="22"/>
  <c r="CK43" i="22"/>
  <c r="CH43" i="22"/>
  <c r="CE43" i="22"/>
  <c r="CB43" i="22"/>
  <c r="BY43" i="22"/>
  <c r="BV43" i="22"/>
  <c r="BS43" i="22"/>
  <c r="BP43" i="22"/>
  <c r="BM43" i="22"/>
  <c r="BJ43" i="22"/>
  <c r="BG43" i="22"/>
  <c r="BD43" i="22"/>
  <c r="BA43" i="22"/>
  <c r="AX43" i="22"/>
  <c r="AU43" i="22"/>
  <c r="AR43" i="22"/>
  <c r="AO43" i="22"/>
  <c r="AL43" i="22"/>
  <c r="AI43" i="22"/>
  <c r="AF43" i="22"/>
  <c r="AC43" i="22"/>
  <c r="Z43" i="22"/>
  <c r="W43" i="22"/>
  <c r="T43" i="22"/>
  <c r="Q43" i="22"/>
  <c r="N43" i="22"/>
  <c r="K43" i="22"/>
  <c r="H43" i="22"/>
  <c r="E43" i="22"/>
  <c r="CN42" i="22"/>
  <c r="CK42" i="22"/>
  <c r="CH42" i="22"/>
  <c r="CE42" i="22"/>
  <c r="CB42" i="22"/>
  <c r="BY42" i="22"/>
  <c r="BV42" i="22"/>
  <c r="BS42" i="22"/>
  <c r="BP42" i="22"/>
  <c r="BM42" i="22"/>
  <c r="BJ42" i="22"/>
  <c r="BG42" i="22"/>
  <c r="BD42" i="22"/>
  <c r="BA42" i="22"/>
  <c r="AX42" i="22"/>
  <c r="AU42" i="22"/>
  <c r="AR42" i="22"/>
  <c r="AO42" i="22"/>
  <c r="AL42" i="22"/>
  <c r="AI42" i="22"/>
  <c r="AF42" i="22"/>
  <c r="AC42" i="22"/>
  <c r="Z42" i="22"/>
  <c r="W42" i="22"/>
  <c r="T42" i="22"/>
  <c r="Q42" i="22"/>
  <c r="N42" i="22"/>
  <c r="K42" i="22"/>
  <c r="H42" i="22"/>
  <c r="E42" i="22"/>
  <c r="CN41" i="22"/>
  <c r="CK41" i="22"/>
  <c r="CH41" i="22"/>
  <c r="CE41" i="22"/>
  <c r="CB41" i="22"/>
  <c r="BY41" i="22"/>
  <c r="BV41" i="22"/>
  <c r="BS41" i="22"/>
  <c r="BP41" i="22"/>
  <c r="BM41" i="22"/>
  <c r="BJ41" i="22"/>
  <c r="BG41" i="22"/>
  <c r="BD41" i="22"/>
  <c r="BA41" i="22"/>
  <c r="AX41" i="22"/>
  <c r="AU41" i="22"/>
  <c r="AR41" i="22"/>
  <c r="AO41" i="22"/>
  <c r="AL41" i="22"/>
  <c r="AI41" i="22"/>
  <c r="AF41" i="22"/>
  <c r="AC41" i="22"/>
  <c r="Z41" i="22"/>
  <c r="W41" i="22"/>
  <c r="T41" i="22"/>
  <c r="Q41" i="22"/>
  <c r="N41" i="22"/>
  <c r="K41" i="22"/>
  <c r="H41" i="22"/>
  <c r="E41" i="22"/>
  <c r="CN40" i="22"/>
  <c r="CK40" i="22"/>
  <c r="CH40" i="22"/>
  <c r="CE40" i="22"/>
  <c r="CB40" i="22"/>
  <c r="BY40" i="22"/>
  <c r="BV40" i="22"/>
  <c r="BS40" i="22"/>
  <c r="BP40" i="22"/>
  <c r="BM40" i="22"/>
  <c r="BJ40" i="22"/>
  <c r="BG40" i="22"/>
  <c r="BD40" i="22"/>
  <c r="BA40" i="22"/>
  <c r="AX40" i="22"/>
  <c r="AU40" i="22"/>
  <c r="AR40" i="22"/>
  <c r="AO40" i="22"/>
  <c r="AL40" i="22"/>
  <c r="AI40" i="22"/>
  <c r="AF40" i="22"/>
  <c r="AC40" i="22"/>
  <c r="Z40" i="22"/>
  <c r="W40" i="22"/>
  <c r="T40" i="22"/>
  <c r="Q40" i="22"/>
  <c r="N40" i="22"/>
  <c r="K40" i="22"/>
  <c r="H40" i="22"/>
  <c r="E40" i="22"/>
  <c r="CN39" i="22"/>
  <c r="CK39" i="22"/>
  <c r="CH39" i="22"/>
  <c r="CE39" i="22"/>
  <c r="CB39" i="22"/>
  <c r="BY39" i="22"/>
  <c r="BV39" i="22"/>
  <c r="BS39" i="22"/>
  <c r="BP39" i="22"/>
  <c r="BM39" i="22"/>
  <c r="BJ39" i="22"/>
  <c r="BG39" i="22"/>
  <c r="BD39" i="22"/>
  <c r="BA39" i="22"/>
  <c r="AX39" i="22"/>
  <c r="AU39" i="22"/>
  <c r="AR39" i="22"/>
  <c r="AO39" i="22"/>
  <c r="AL39" i="22"/>
  <c r="AI39" i="22"/>
  <c r="AF39" i="22"/>
  <c r="AC39" i="22"/>
  <c r="Z39" i="22"/>
  <c r="W39" i="22"/>
  <c r="T39" i="22"/>
  <c r="Q39" i="22"/>
  <c r="N39" i="22"/>
  <c r="K39" i="22"/>
  <c r="H39" i="22"/>
  <c r="E39" i="22"/>
  <c r="CN38" i="22"/>
  <c r="CK38" i="22"/>
  <c r="CH38" i="22"/>
  <c r="CE38" i="22"/>
  <c r="CB38" i="22"/>
  <c r="BY38" i="22"/>
  <c r="BV38" i="22"/>
  <c r="BS38" i="22"/>
  <c r="BP38" i="22"/>
  <c r="BM38" i="22"/>
  <c r="BJ38" i="22"/>
  <c r="BG38" i="22"/>
  <c r="BD38" i="22"/>
  <c r="BA38" i="22"/>
  <c r="AX38" i="22"/>
  <c r="AU38" i="22"/>
  <c r="AR38" i="22"/>
  <c r="AO38" i="22"/>
  <c r="AL38" i="22"/>
  <c r="AI38" i="22"/>
  <c r="AF38" i="22"/>
  <c r="AC38" i="22"/>
  <c r="Z38" i="22"/>
  <c r="W38" i="22"/>
  <c r="T38" i="22"/>
  <c r="Q38" i="22"/>
  <c r="N38" i="22"/>
  <c r="K38" i="22"/>
  <c r="H38" i="22"/>
  <c r="E38" i="22"/>
  <c r="CN37" i="22"/>
  <c r="CK37" i="22"/>
  <c r="CH37" i="22"/>
  <c r="CE37" i="22"/>
  <c r="CB37" i="22"/>
  <c r="BY37" i="22"/>
  <c r="BV37" i="22"/>
  <c r="BS37" i="22"/>
  <c r="BP37" i="22"/>
  <c r="BM37" i="22"/>
  <c r="BJ37" i="22"/>
  <c r="BG37" i="22"/>
  <c r="BD37" i="22"/>
  <c r="BA37" i="22"/>
  <c r="AX37" i="22"/>
  <c r="AU37" i="22"/>
  <c r="AR37" i="22"/>
  <c r="AO37" i="22"/>
  <c r="AL37" i="22"/>
  <c r="AI37" i="22"/>
  <c r="AF37" i="22"/>
  <c r="AC37" i="22"/>
  <c r="Z37" i="22"/>
  <c r="W37" i="22"/>
  <c r="T37" i="22"/>
  <c r="Q37" i="22"/>
  <c r="N37" i="22"/>
  <c r="K37" i="22"/>
  <c r="H37" i="22"/>
  <c r="E37" i="22"/>
  <c r="CN36" i="22"/>
  <c r="CK36" i="22"/>
  <c r="CH36" i="22"/>
  <c r="CE36" i="22"/>
  <c r="CB36" i="22"/>
  <c r="BY36" i="22"/>
  <c r="BV36" i="22"/>
  <c r="BS36" i="22"/>
  <c r="BP36" i="22"/>
  <c r="BM36" i="22"/>
  <c r="BJ36" i="22"/>
  <c r="BG36" i="22"/>
  <c r="BD36" i="22"/>
  <c r="BA36" i="22"/>
  <c r="AX36" i="22"/>
  <c r="AU36" i="22"/>
  <c r="AR36" i="22"/>
  <c r="AO36" i="22"/>
  <c r="AL36" i="22"/>
  <c r="AI36" i="22"/>
  <c r="AF36" i="22"/>
  <c r="AC36" i="22"/>
  <c r="Z36" i="22"/>
  <c r="W36" i="22"/>
  <c r="T36" i="22"/>
  <c r="Q36" i="22"/>
  <c r="N36" i="22"/>
  <c r="K36" i="22"/>
  <c r="H36" i="22"/>
  <c r="E36" i="22"/>
  <c r="CN35" i="22"/>
  <c r="CK35" i="22"/>
  <c r="CH35" i="22"/>
  <c r="CE35" i="22"/>
  <c r="CB35" i="22"/>
  <c r="BY35" i="22"/>
  <c r="BV35" i="22"/>
  <c r="BS35" i="22"/>
  <c r="BP35" i="22"/>
  <c r="BM35" i="22"/>
  <c r="BJ35" i="22"/>
  <c r="BG35" i="22"/>
  <c r="BD35" i="22"/>
  <c r="BA35" i="22"/>
  <c r="AX35" i="22"/>
  <c r="AU35" i="22"/>
  <c r="AR35" i="22"/>
  <c r="AO35" i="22"/>
  <c r="AL35" i="22"/>
  <c r="AI35" i="22"/>
  <c r="AF35" i="22"/>
  <c r="AC35" i="22"/>
  <c r="Z35" i="22"/>
  <c r="W35" i="22"/>
  <c r="T35" i="22"/>
  <c r="Q35" i="22"/>
  <c r="N35" i="22"/>
  <c r="K35" i="22"/>
  <c r="H35" i="22"/>
  <c r="E35" i="22"/>
  <c r="CN34" i="22"/>
  <c r="CK34" i="22"/>
  <c r="CH34" i="22"/>
  <c r="CE34" i="22"/>
  <c r="CB34" i="22"/>
  <c r="BY34" i="22"/>
  <c r="BV34" i="22"/>
  <c r="BS34" i="22"/>
  <c r="BP34" i="22"/>
  <c r="BM34" i="22"/>
  <c r="BJ34" i="22"/>
  <c r="BG34" i="22"/>
  <c r="BD34" i="22"/>
  <c r="BA34" i="22"/>
  <c r="AX34" i="22"/>
  <c r="AU34" i="22"/>
  <c r="AR34" i="22"/>
  <c r="AO34" i="22"/>
  <c r="AL34" i="22"/>
  <c r="AI34" i="22"/>
  <c r="AF34" i="22"/>
  <c r="AC34" i="22"/>
  <c r="Z34" i="22"/>
  <c r="W34" i="22"/>
  <c r="T34" i="22"/>
  <c r="Q34" i="22"/>
  <c r="N34" i="22"/>
  <c r="K34" i="22"/>
  <c r="H34" i="22"/>
  <c r="E34" i="22"/>
  <c r="CN33" i="22"/>
  <c r="CK33" i="22"/>
  <c r="CH33" i="22"/>
  <c r="CE33" i="22"/>
  <c r="CB33" i="22"/>
  <c r="BY33" i="22"/>
  <c r="BV33" i="22"/>
  <c r="BS33" i="22"/>
  <c r="BP33" i="22"/>
  <c r="BM33" i="22"/>
  <c r="BJ33" i="22"/>
  <c r="BG33" i="22"/>
  <c r="BD33" i="22"/>
  <c r="BA33" i="22"/>
  <c r="AX33" i="22"/>
  <c r="AU33" i="22"/>
  <c r="AR33" i="22"/>
  <c r="AO33" i="22"/>
  <c r="AL33" i="22"/>
  <c r="AI33" i="22"/>
  <c r="AF33" i="22"/>
  <c r="AC33" i="22"/>
  <c r="Z33" i="22"/>
  <c r="W33" i="22"/>
  <c r="T33" i="22"/>
  <c r="Q33" i="22"/>
  <c r="N33" i="22"/>
  <c r="K33" i="22"/>
  <c r="H33" i="22"/>
  <c r="E33" i="22"/>
  <c r="CN32" i="22"/>
  <c r="CK32" i="22"/>
  <c r="CH32" i="22"/>
  <c r="CE32" i="22"/>
  <c r="CB32" i="22"/>
  <c r="BY32" i="22"/>
  <c r="BV32" i="22"/>
  <c r="BS32" i="22"/>
  <c r="BP32" i="22"/>
  <c r="BM32" i="22"/>
  <c r="BJ32" i="22"/>
  <c r="BG32" i="22"/>
  <c r="BD32" i="22"/>
  <c r="BA32" i="22"/>
  <c r="AX32" i="22"/>
  <c r="AU32" i="22"/>
  <c r="AR32" i="22"/>
  <c r="AO32" i="22"/>
  <c r="AL32" i="22"/>
  <c r="AI32" i="22"/>
  <c r="AF32" i="22"/>
  <c r="AC32" i="22"/>
  <c r="Z32" i="22"/>
  <c r="W32" i="22"/>
  <c r="T32" i="22"/>
  <c r="Q32" i="22"/>
  <c r="N32" i="22"/>
  <c r="K32" i="22"/>
  <c r="H32" i="22"/>
  <c r="E32" i="22"/>
  <c r="CN31" i="22"/>
  <c r="CK31" i="22"/>
  <c r="CH31" i="22"/>
  <c r="CE31" i="22"/>
  <c r="CB31" i="22"/>
  <c r="BY31" i="22"/>
  <c r="BV31" i="22"/>
  <c r="BS31" i="22"/>
  <c r="BP31" i="22"/>
  <c r="BM31" i="22"/>
  <c r="BJ31" i="22"/>
  <c r="BG31" i="22"/>
  <c r="BD31" i="22"/>
  <c r="BA31" i="22"/>
  <c r="AX31" i="22"/>
  <c r="AU31" i="22"/>
  <c r="AR31" i="22"/>
  <c r="AO31" i="22"/>
  <c r="AL31" i="22"/>
  <c r="AI31" i="22"/>
  <c r="AF31" i="22"/>
  <c r="AC31" i="22"/>
  <c r="Z31" i="22"/>
  <c r="W31" i="22"/>
  <c r="T31" i="22"/>
  <c r="Q31" i="22"/>
  <c r="N31" i="22"/>
  <c r="K31" i="22"/>
  <c r="H31" i="22"/>
  <c r="E31" i="22"/>
  <c r="CN30" i="22"/>
  <c r="CK30" i="22"/>
  <c r="CH30" i="22"/>
  <c r="CE30" i="22"/>
  <c r="CB30" i="22"/>
  <c r="BY30" i="22"/>
  <c r="BV30" i="22"/>
  <c r="BS30" i="22"/>
  <c r="BP30" i="22"/>
  <c r="BM30" i="22"/>
  <c r="BJ30" i="22"/>
  <c r="BG30" i="22"/>
  <c r="BD30" i="22"/>
  <c r="BA30" i="22"/>
  <c r="AX30" i="22"/>
  <c r="AU30" i="22"/>
  <c r="AR30" i="22"/>
  <c r="AO30" i="22"/>
  <c r="AL30" i="22"/>
  <c r="AI30" i="22"/>
  <c r="AF30" i="22"/>
  <c r="AC30" i="22"/>
  <c r="Z30" i="22"/>
  <c r="W30" i="22"/>
  <c r="T30" i="22"/>
  <c r="Q30" i="22"/>
  <c r="N30" i="22"/>
  <c r="K30" i="22"/>
  <c r="H30" i="22"/>
  <c r="E30" i="22"/>
  <c r="CN29" i="22"/>
  <c r="CK29" i="22"/>
  <c r="CH29" i="22"/>
  <c r="CE29" i="22"/>
  <c r="CB29" i="22"/>
  <c r="BY29" i="22"/>
  <c r="BV29" i="22"/>
  <c r="BS29" i="22"/>
  <c r="BP29" i="22"/>
  <c r="BM29" i="22"/>
  <c r="BJ29" i="22"/>
  <c r="BG29" i="22"/>
  <c r="BD29" i="22"/>
  <c r="BA29" i="22"/>
  <c r="AX29" i="22"/>
  <c r="AU29" i="22"/>
  <c r="AR29" i="22"/>
  <c r="AO29" i="22"/>
  <c r="AL29" i="22"/>
  <c r="AI29" i="22"/>
  <c r="AF29" i="22"/>
  <c r="AC29" i="22"/>
  <c r="Z29" i="22"/>
  <c r="W29" i="22"/>
  <c r="T29" i="22"/>
  <c r="Q29" i="22"/>
  <c r="N29" i="22"/>
  <c r="K29" i="22"/>
  <c r="H29" i="22"/>
  <c r="E29" i="22"/>
  <c r="CN28" i="22"/>
  <c r="CK28" i="22"/>
  <c r="CH28" i="22"/>
  <c r="CE28" i="22"/>
  <c r="CB28" i="22"/>
  <c r="BY28" i="22"/>
  <c r="BV28" i="22"/>
  <c r="BS28" i="22"/>
  <c r="BP28" i="22"/>
  <c r="BM28" i="22"/>
  <c r="BJ28" i="22"/>
  <c r="BG28" i="22"/>
  <c r="BD28" i="22"/>
  <c r="BA28" i="22"/>
  <c r="AX28" i="22"/>
  <c r="AU28" i="22"/>
  <c r="AR28" i="22"/>
  <c r="AO28" i="22"/>
  <c r="AL28" i="22"/>
  <c r="AI28" i="22"/>
  <c r="AF28" i="22"/>
  <c r="AC28" i="22"/>
  <c r="Z28" i="22"/>
  <c r="W28" i="22"/>
  <c r="T28" i="22"/>
  <c r="Q28" i="22"/>
  <c r="N28" i="22"/>
  <c r="K28" i="22"/>
  <c r="H28" i="22"/>
  <c r="E28" i="22"/>
  <c r="CN27" i="22"/>
  <c r="CK27" i="22"/>
  <c r="CH27" i="22"/>
  <c r="CE27" i="22"/>
  <c r="CB27" i="22"/>
  <c r="BY27" i="22"/>
  <c r="BV27" i="22"/>
  <c r="BS27" i="22"/>
  <c r="BP27" i="22"/>
  <c r="BM27" i="22"/>
  <c r="BJ27" i="22"/>
  <c r="BG27" i="22"/>
  <c r="BD27" i="22"/>
  <c r="BA27" i="22"/>
  <c r="AX27" i="22"/>
  <c r="AU27" i="22"/>
  <c r="AR27" i="22"/>
  <c r="AO27" i="22"/>
  <c r="AL27" i="22"/>
  <c r="AI27" i="22"/>
  <c r="AF27" i="22"/>
  <c r="AC27" i="22"/>
  <c r="Z27" i="22"/>
  <c r="W27" i="22"/>
  <c r="T27" i="22"/>
  <c r="Q27" i="22"/>
  <c r="N27" i="22"/>
  <c r="K27" i="22"/>
  <c r="H27" i="22"/>
  <c r="E27" i="22"/>
  <c r="CN26" i="22"/>
  <c r="CK26" i="22"/>
  <c r="CH26" i="22"/>
  <c r="CE26" i="22"/>
  <c r="CB26" i="22"/>
  <c r="BY26" i="22"/>
  <c r="BV26" i="22"/>
  <c r="BS26" i="22"/>
  <c r="BP26" i="22"/>
  <c r="BM26" i="22"/>
  <c r="BJ26" i="22"/>
  <c r="BG26" i="22"/>
  <c r="BD26" i="22"/>
  <c r="BA26" i="22"/>
  <c r="AX26" i="22"/>
  <c r="AU26" i="22"/>
  <c r="AR26" i="22"/>
  <c r="AO26" i="22"/>
  <c r="AL26" i="22"/>
  <c r="AI26" i="22"/>
  <c r="AF26" i="22"/>
  <c r="AC26" i="22"/>
  <c r="Z26" i="22"/>
  <c r="W26" i="22"/>
  <c r="T26" i="22"/>
  <c r="Q26" i="22"/>
  <c r="N26" i="22"/>
  <c r="K26" i="22"/>
  <c r="H26" i="22"/>
  <c r="E26" i="22"/>
  <c r="CN25" i="22"/>
  <c r="CK25" i="22"/>
  <c r="CH25" i="22"/>
  <c r="CE25" i="22"/>
  <c r="CB25" i="22"/>
  <c r="BY25" i="22"/>
  <c r="BV25" i="22"/>
  <c r="BS25" i="22"/>
  <c r="BP25" i="22"/>
  <c r="BM25" i="22"/>
  <c r="BJ25" i="22"/>
  <c r="BG25" i="22"/>
  <c r="BD25" i="22"/>
  <c r="BA25" i="22"/>
  <c r="AX25" i="22"/>
  <c r="AU25" i="22"/>
  <c r="AR25" i="22"/>
  <c r="AO25" i="22"/>
  <c r="AL25" i="22"/>
  <c r="AI25" i="22"/>
  <c r="AF25" i="22"/>
  <c r="AC25" i="22"/>
  <c r="Z25" i="22"/>
  <c r="W25" i="22"/>
  <c r="T25" i="22"/>
  <c r="Q25" i="22"/>
  <c r="N25" i="22"/>
  <c r="K25" i="22"/>
  <c r="H25" i="22"/>
  <c r="E25" i="22"/>
  <c r="CN24" i="22"/>
  <c r="CK24" i="22"/>
  <c r="CH24" i="22"/>
  <c r="CE24" i="22"/>
  <c r="CB24" i="22"/>
  <c r="BY24" i="22"/>
  <c r="BV24" i="22"/>
  <c r="BS24" i="22"/>
  <c r="BP24" i="22"/>
  <c r="BM24" i="22"/>
  <c r="BJ24" i="22"/>
  <c r="BG24" i="22"/>
  <c r="BD24" i="22"/>
  <c r="BA24" i="22"/>
  <c r="AX24" i="22"/>
  <c r="AU24" i="22"/>
  <c r="AR24" i="22"/>
  <c r="AO24" i="22"/>
  <c r="AL24" i="22"/>
  <c r="AI24" i="22"/>
  <c r="AF24" i="22"/>
  <c r="AC24" i="22"/>
  <c r="Z24" i="22"/>
  <c r="W24" i="22"/>
  <c r="T24" i="22"/>
  <c r="Q24" i="22"/>
  <c r="N24" i="22"/>
  <c r="K24" i="22"/>
  <c r="H24" i="22"/>
  <c r="E24" i="22"/>
  <c r="CN23" i="22"/>
  <c r="CK23" i="22"/>
  <c r="CH23" i="22"/>
  <c r="CE23" i="22"/>
  <c r="CB23" i="22"/>
  <c r="BY23" i="22"/>
  <c r="BV23" i="22"/>
  <c r="BS23" i="22"/>
  <c r="BP23" i="22"/>
  <c r="BM23" i="22"/>
  <c r="BJ23" i="22"/>
  <c r="BG23" i="22"/>
  <c r="BD23" i="22"/>
  <c r="BA23" i="22"/>
  <c r="AX23" i="22"/>
  <c r="AU23" i="22"/>
  <c r="AR23" i="22"/>
  <c r="AO23" i="22"/>
  <c r="AL23" i="22"/>
  <c r="AI23" i="22"/>
  <c r="AF23" i="22"/>
  <c r="AC23" i="22"/>
  <c r="Z23" i="22"/>
  <c r="W23" i="22"/>
  <c r="T23" i="22"/>
  <c r="Q23" i="22"/>
  <c r="N23" i="22"/>
  <c r="K23" i="22"/>
  <c r="H23" i="22"/>
  <c r="E23" i="22"/>
  <c r="CN22" i="22"/>
  <c r="CK22" i="22"/>
  <c r="CH22" i="22"/>
  <c r="CE22" i="22"/>
  <c r="CB22" i="22"/>
  <c r="BY22" i="22"/>
  <c r="BV22" i="22"/>
  <c r="BS22" i="22"/>
  <c r="BP22" i="22"/>
  <c r="BM22" i="22"/>
  <c r="BJ22" i="22"/>
  <c r="BG22" i="22"/>
  <c r="BD22" i="22"/>
  <c r="BA22" i="22"/>
  <c r="AX22" i="22"/>
  <c r="AU22" i="22"/>
  <c r="AR22" i="22"/>
  <c r="AO22" i="22"/>
  <c r="AL22" i="22"/>
  <c r="AI22" i="22"/>
  <c r="AF22" i="22"/>
  <c r="AC22" i="22"/>
  <c r="Z22" i="22"/>
  <c r="W22" i="22"/>
  <c r="T22" i="22"/>
  <c r="Q22" i="22"/>
  <c r="N22" i="22"/>
  <c r="K22" i="22"/>
  <c r="H22" i="22"/>
  <c r="E22" i="22"/>
  <c r="CN21" i="22"/>
  <c r="CK21" i="22"/>
  <c r="CH21" i="22"/>
  <c r="CE21" i="22"/>
  <c r="CB21" i="22"/>
  <c r="BY21" i="22"/>
  <c r="BV21" i="22"/>
  <c r="BS21" i="22"/>
  <c r="BP21" i="22"/>
  <c r="BM21" i="22"/>
  <c r="BJ21" i="22"/>
  <c r="BG21" i="22"/>
  <c r="BD21" i="22"/>
  <c r="BA21" i="22"/>
  <c r="AX21" i="22"/>
  <c r="AU21" i="22"/>
  <c r="AR21" i="22"/>
  <c r="AO21" i="22"/>
  <c r="AL21" i="22"/>
  <c r="AI21" i="22"/>
  <c r="AF21" i="22"/>
  <c r="AC21" i="22"/>
  <c r="Z21" i="22"/>
  <c r="W21" i="22"/>
  <c r="T21" i="22"/>
  <c r="Q21" i="22"/>
  <c r="N21" i="22"/>
  <c r="K21" i="22"/>
  <c r="H21" i="22"/>
  <c r="E21" i="22"/>
  <c r="CN20" i="22"/>
  <c r="CK20" i="22"/>
  <c r="CH20" i="22"/>
  <c r="CE20" i="22"/>
  <c r="CB20" i="22"/>
  <c r="BY20" i="22"/>
  <c r="BV20" i="22"/>
  <c r="BS20" i="22"/>
  <c r="BP20" i="22"/>
  <c r="BM20" i="22"/>
  <c r="BJ20" i="22"/>
  <c r="BG20" i="22"/>
  <c r="BD20" i="22"/>
  <c r="BA20" i="22"/>
  <c r="AX20" i="22"/>
  <c r="AU20" i="22"/>
  <c r="AR20" i="22"/>
  <c r="AO20" i="22"/>
  <c r="AL20" i="22"/>
  <c r="AI20" i="22"/>
  <c r="AF20" i="22"/>
  <c r="AC20" i="22"/>
  <c r="Z20" i="22"/>
  <c r="W20" i="22"/>
  <c r="T20" i="22"/>
  <c r="Q20" i="22"/>
  <c r="N20" i="22"/>
  <c r="K20" i="22"/>
  <c r="H20" i="22"/>
  <c r="E20" i="22"/>
  <c r="CN19" i="22"/>
  <c r="CK19" i="22"/>
  <c r="CH19" i="22"/>
  <c r="CE19" i="22"/>
  <c r="CB19" i="22"/>
  <c r="BY19" i="22"/>
  <c r="BV19" i="22"/>
  <c r="BS19" i="22"/>
  <c r="BP19" i="22"/>
  <c r="BM19" i="22"/>
  <c r="BJ19" i="22"/>
  <c r="BG19" i="22"/>
  <c r="BD19" i="22"/>
  <c r="BA19" i="22"/>
  <c r="AX19" i="22"/>
  <c r="AU19" i="22"/>
  <c r="AR19" i="22"/>
  <c r="AO19" i="22"/>
  <c r="AL19" i="22"/>
  <c r="AI19" i="22"/>
  <c r="AF19" i="22"/>
  <c r="AC19" i="22"/>
  <c r="Z19" i="22"/>
  <c r="W19" i="22"/>
  <c r="T19" i="22"/>
  <c r="Q19" i="22"/>
  <c r="N19" i="22"/>
  <c r="K19" i="22"/>
  <c r="H19" i="22"/>
  <c r="E19" i="22"/>
  <c r="CN18" i="22"/>
  <c r="CK18" i="22"/>
  <c r="CH18" i="22"/>
  <c r="CE18" i="22"/>
  <c r="CB18" i="22"/>
  <c r="BY18" i="22"/>
  <c r="BV18" i="22"/>
  <c r="BS18" i="22"/>
  <c r="BP18" i="22"/>
  <c r="BM18" i="22"/>
  <c r="BJ18" i="22"/>
  <c r="BG18" i="22"/>
  <c r="BD18" i="22"/>
  <c r="BA18" i="22"/>
  <c r="AX18" i="22"/>
  <c r="AU18" i="22"/>
  <c r="AR18" i="22"/>
  <c r="AO18" i="22"/>
  <c r="AL18" i="22"/>
  <c r="AI18" i="22"/>
  <c r="AF18" i="22"/>
  <c r="AC18" i="22"/>
  <c r="Z18" i="22"/>
  <c r="W18" i="22"/>
  <c r="T18" i="22"/>
  <c r="Q18" i="22"/>
  <c r="N18" i="22"/>
  <c r="K18" i="22"/>
  <c r="H18" i="22"/>
  <c r="E18" i="22"/>
  <c r="CN17" i="22"/>
  <c r="CK17" i="22"/>
  <c r="CH17" i="22"/>
  <c r="CE17" i="22"/>
  <c r="CB17" i="22"/>
  <c r="BY17" i="22"/>
  <c r="BV17" i="22"/>
  <c r="BS17" i="22"/>
  <c r="BP17" i="22"/>
  <c r="BM17" i="22"/>
  <c r="BJ17" i="22"/>
  <c r="BG17" i="22"/>
  <c r="BD17" i="22"/>
  <c r="BA17" i="22"/>
  <c r="AX17" i="22"/>
  <c r="AU17" i="22"/>
  <c r="AR17" i="22"/>
  <c r="AO17" i="22"/>
  <c r="AL17" i="22"/>
  <c r="AI17" i="22"/>
  <c r="AF17" i="22"/>
  <c r="AC17" i="22"/>
  <c r="Z17" i="22"/>
  <c r="W17" i="22"/>
  <c r="T17" i="22"/>
  <c r="Q17" i="22"/>
  <c r="N17" i="22"/>
  <c r="K17" i="22"/>
  <c r="H17" i="22"/>
  <c r="E17" i="22"/>
  <c r="CN16" i="22"/>
  <c r="CK16" i="22"/>
  <c r="CH16" i="22"/>
  <c r="CE16" i="22"/>
  <c r="CB16" i="22"/>
  <c r="BY16" i="22"/>
  <c r="BV16" i="22"/>
  <c r="BS16" i="22"/>
  <c r="BP16" i="22"/>
  <c r="BM16" i="22"/>
  <c r="BJ16" i="22"/>
  <c r="BG16" i="22"/>
  <c r="BD16" i="22"/>
  <c r="BA16" i="22"/>
  <c r="AX16" i="22"/>
  <c r="AU16" i="22"/>
  <c r="AR16" i="22"/>
  <c r="AO16" i="22"/>
  <c r="AL16" i="22"/>
  <c r="AI16" i="22"/>
  <c r="AF16" i="22"/>
  <c r="AC16" i="22"/>
  <c r="Z16" i="22"/>
  <c r="W16" i="22"/>
  <c r="T16" i="22"/>
  <c r="Q16" i="22"/>
  <c r="N16" i="22"/>
  <c r="K16" i="22"/>
  <c r="H16" i="22"/>
  <c r="E16" i="22"/>
  <c r="CN15" i="22"/>
  <c r="CK15" i="22"/>
  <c r="CH15" i="22"/>
  <c r="CE15" i="22"/>
  <c r="CB15" i="22"/>
  <c r="BY15" i="22"/>
  <c r="BV15" i="22"/>
  <c r="BS15" i="22"/>
  <c r="BP15" i="22"/>
  <c r="BM15" i="22"/>
  <c r="BJ15" i="22"/>
  <c r="BG15" i="22"/>
  <c r="BD15" i="22"/>
  <c r="BA15" i="22"/>
  <c r="AX15" i="22"/>
  <c r="AU15" i="22"/>
  <c r="AR15" i="22"/>
  <c r="AO15" i="22"/>
  <c r="AL15" i="22"/>
  <c r="AI15" i="22"/>
  <c r="AF15" i="22"/>
  <c r="AC15" i="22"/>
  <c r="Z15" i="22"/>
  <c r="W15" i="22"/>
  <c r="T15" i="22"/>
  <c r="Q15" i="22"/>
  <c r="N15" i="22"/>
  <c r="K15" i="22"/>
  <c r="H15" i="22"/>
  <c r="E15" i="22"/>
  <c r="CN14" i="22"/>
  <c r="CK14" i="22"/>
  <c r="CH14" i="22"/>
  <c r="CE14" i="22"/>
  <c r="CB14" i="22"/>
  <c r="BY14" i="22"/>
  <c r="BV14" i="22"/>
  <c r="BS14" i="22"/>
  <c r="BP14" i="22"/>
  <c r="BM14" i="22"/>
  <c r="BJ14" i="22"/>
  <c r="BG14" i="22"/>
  <c r="BD14" i="22"/>
  <c r="BA14" i="22"/>
  <c r="AX14" i="22"/>
  <c r="AU14" i="22"/>
  <c r="AR14" i="22"/>
  <c r="AO14" i="22"/>
  <c r="AL14" i="22"/>
  <c r="AI14" i="22"/>
  <c r="AF14" i="22"/>
  <c r="AC14" i="22"/>
  <c r="Z14" i="22"/>
  <c r="W14" i="22"/>
  <c r="T14" i="22"/>
  <c r="Q14" i="22"/>
  <c r="N14" i="22"/>
  <c r="K14" i="22"/>
  <c r="H14" i="22"/>
  <c r="E14" i="22"/>
  <c r="CN13" i="22"/>
  <c r="CK13" i="22"/>
  <c r="CH13" i="22"/>
  <c r="CE13" i="22"/>
  <c r="CB13" i="22"/>
  <c r="BY13" i="22"/>
  <c r="BV13" i="22"/>
  <c r="BS13" i="22"/>
  <c r="BP13" i="22"/>
  <c r="BM13" i="22"/>
  <c r="BJ13" i="22"/>
  <c r="BG13" i="22"/>
  <c r="BD13" i="22"/>
  <c r="BA13" i="22"/>
  <c r="AX13" i="22"/>
  <c r="AU13" i="22"/>
  <c r="AR13" i="22"/>
  <c r="AO13" i="22"/>
  <c r="AL13" i="22"/>
  <c r="AI13" i="22"/>
  <c r="AF13" i="22"/>
  <c r="AC13" i="22"/>
  <c r="Z13" i="22"/>
  <c r="W13" i="22"/>
  <c r="T13" i="22"/>
  <c r="Q13" i="22"/>
  <c r="N13" i="22"/>
  <c r="K13" i="22"/>
  <c r="H13" i="22"/>
  <c r="E13" i="22"/>
  <c r="CN12" i="22"/>
  <c r="CK12" i="22"/>
  <c r="CH12" i="22"/>
  <c r="CE12" i="22"/>
  <c r="CB12" i="22"/>
  <c r="BY12" i="22"/>
  <c r="BV12" i="22"/>
  <c r="BS12" i="22"/>
  <c r="BP12" i="22"/>
  <c r="BM12" i="22"/>
  <c r="BJ12" i="22"/>
  <c r="BG12" i="22"/>
  <c r="BD12" i="22"/>
  <c r="BA12" i="22"/>
  <c r="AX12" i="22"/>
  <c r="AU12" i="22"/>
  <c r="AR12" i="22"/>
  <c r="AO12" i="22"/>
  <c r="AL12" i="22"/>
  <c r="AI12" i="22"/>
  <c r="AF12" i="22"/>
  <c r="AC12" i="22"/>
  <c r="Z12" i="22"/>
  <c r="W12" i="22"/>
  <c r="T12" i="22"/>
  <c r="Q12" i="22"/>
  <c r="N12" i="22"/>
  <c r="K12" i="22"/>
  <c r="H12" i="22"/>
  <c r="E12" i="22"/>
  <c r="CN11" i="22"/>
  <c r="CK11" i="22"/>
  <c r="CH11" i="22"/>
  <c r="CE11" i="22"/>
  <c r="CB11" i="22"/>
  <c r="BY11" i="22"/>
  <c r="BV11" i="22"/>
  <c r="BS11" i="22"/>
  <c r="BP11" i="22"/>
  <c r="BM11" i="22"/>
  <c r="BJ11" i="22"/>
  <c r="BG11" i="22"/>
  <c r="BD11" i="22"/>
  <c r="BA11" i="22"/>
  <c r="AX11" i="22"/>
  <c r="AU11" i="22"/>
  <c r="AR11" i="22"/>
  <c r="AO11" i="22"/>
  <c r="AL11" i="22"/>
  <c r="AI11" i="22"/>
  <c r="AF11" i="22"/>
  <c r="AC11" i="22"/>
  <c r="Z11" i="22"/>
  <c r="W11" i="22"/>
  <c r="T11" i="22"/>
  <c r="Q11" i="22"/>
  <c r="N11" i="22"/>
  <c r="K11" i="22"/>
  <c r="H11" i="22"/>
  <c r="E11" i="22"/>
  <c r="CN10" i="22"/>
  <c r="CK10" i="22"/>
  <c r="CH10" i="22"/>
  <c r="CE10" i="22"/>
  <c r="CB10" i="22"/>
  <c r="BY10" i="22"/>
  <c r="BV10" i="22"/>
  <c r="BS10" i="22"/>
  <c r="BP10" i="22"/>
  <c r="BM10" i="22"/>
  <c r="BJ10" i="22"/>
  <c r="BG10" i="22"/>
  <c r="BD10" i="22"/>
  <c r="BA10" i="22"/>
  <c r="AX10" i="22"/>
  <c r="AU10" i="22"/>
  <c r="AR10" i="22"/>
  <c r="AO10" i="22"/>
  <c r="AL10" i="22"/>
  <c r="AI10" i="22"/>
  <c r="AF10" i="22"/>
  <c r="AC10" i="22"/>
  <c r="Z10" i="22"/>
  <c r="W10" i="22"/>
  <c r="T10" i="22"/>
  <c r="Q10" i="22"/>
  <c r="N10" i="22"/>
  <c r="K10" i="22"/>
  <c r="H10" i="22"/>
  <c r="E10" i="22"/>
  <c r="CN9" i="22"/>
  <c r="CK9" i="22"/>
  <c r="CH9" i="22"/>
  <c r="CE9" i="22"/>
  <c r="CB9" i="22"/>
  <c r="BY9" i="22"/>
  <c r="BV9" i="22"/>
  <c r="BS9" i="22"/>
  <c r="BP9" i="22"/>
  <c r="BM9" i="22"/>
  <c r="BJ9" i="22"/>
  <c r="BG9" i="22"/>
  <c r="BD9" i="22"/>
  <c r="BA9" i="22"/>
  <c r="AX9" i="22"/>
  <c r="AU9" i="22"/>
  <c r="AR9" i="22"/>
  <c r="AO9" i="22"/>
  <c r="AL9" i="22"/>
  <c r="AI9" i="22"/>
  <c r="AF9" i="22"/>
  <c r="AC9" i="22"/>
  <c r="Z9" i="22"/>
  <c r="W9" i="22"/>
  <c r="T9" i="22"/>
  <c r="Q9" i="22"/>
  <c r="N9" i="22"/>
  <c r="K9" i="22"/>
  <c r="H9" i="22"/>
  <c r="E9" i="22"/>
  <c r="CN8" i="22"/>
  <c r="CK8" i="22"/>
  <c r="CH8" i="22"/>
  <c r="CE8" i="22"/>
  <c r="CB8" i="22"/>
  <c r="BY8" i="22"/>
  <c r="BV8" i="22"/>
  <c r="BS8" i="22"/>
  <c r="BP8" i="22"/>
  <c r="BM8" i="22"/>
  <c r="BJ8" i="22"/>
  <c r="BG8" i="22"/>
  <c r="BD8" i="22"/>
  <c r="BA8" i="22"/>
  <c r="AX8" i="22"/>
  <c r="AU8" i="22"/>
  <c r="AR8" i="22"/>
  <c r="AO8" i="22"/>
  <c r="AL8" i="22"/>
  <c r="AI8" i="22"/>
  <c r="AF8" i="22"/>
  <c r="AC8" i="22"/>
  <c r="Z8" i="22"/>
  <c r="W8" i="22"/>
  <c r="T8" i="22"/>
  <c r="Q8" i="22"/>
  <c r="N8" i="22"/>
  <c r="K8" i="22"/>
  <c r="H8" i="22"/>
  <c r="E8" i="22"/>
  <c r="CN44" i="21"/>
  <c r="CN55" i="22"/>
  <c r="CK44" i="21"/>
  <c r="CK55" i="22" s="1"/>
  <c r="CH44" i="21"/>
  <c r="CH55" i="22"/>
  <c r="CE44" i="21"/>
  <c r="CE55" i="22" s="1"/>
  <c r="CB44" i="21"/>
  <c r="CB55" i="22" s="1"/>
  <c r="BY44" i="21"/>
  <c r="BY55" i="22" s="1"/>
  <c r="BV44" i="21"/>
  <c r="BV55" i="22"/>
  <c r="BS44" i="21"/>
  <c r="BS55" i="22" s="1"/>
  <c r="BP44" i="21"/>
  <c r="BP55" i="22"/>
  <c r="BM44" i="21"/>
  <c r="BM55" i="22" s="1"/>
  <c r="BJ44" i="21"/>
  <c r="BJ55" i="22"/>
  <c r="BG44" i="21"/>
  <c r="BG55" i="22" s="1"/>
  <c r="BD44" i="21"/>
  <c r="BD55" i="22" s="1"/>
  <c r="BD58" i="22" s="1"/>
  <c r="BA44" i="21"/>
  <c r="BA55" i="22" s="1"/>
  <c r="AX44" i="21"/>
  <c r="AX55" i="22"/>
  <c r="AU44" i="21"/>
  <c r="AU55" i="22" s="1"/>
  <c r="AU58" i="22" s="1"/>
  <c r="AR44" i="21"/>
  <c r="AR55" i="22"/>
  <c r="AO44" i="21"/>
  <c r="AO55" i="22" s="1"/>
  <c r="AL44" i="21"/>
  <c r="AL55" i="22" s="1"/>
  <c r="AI44" i="21"/>
  <c r="AI55" i="22" s="1"/>
  <c r="AF44" i="21"/>
  <c r="AF55" i="22" s="1"/>
  <c r="AC44" i="21"/>
  <c r="AC55" i="22" s="1"/>
  <c r="Z44" i="21"/>
  <c r="Z55" i="22"/>
  <c r="W44" i="21"/>
  <c r="W55" i="22" s="1"/>
  <c r="W58" i="22" s="1"/>
  <c r="T44" i="21"/>
  <c r="T55" i="22"/>
  <c r="Q44" i="21"/>
  <c r="Q55" i="22" s="1"/>
  <c r="N44" i="21"/>
  <c r="N55" i="22" s="1"/>
  <c r="K44" i="21"/>
  <c r="K55" i="22" s="1"/>
  <c r="H44" i="21"/>
  <c r="H55" i="22" s="1"/>
  <c r="H58" i="22" s="1"/>
  <c r="E44" i="21"/>
  <c r="E55" i="22" s="1"/>
  <c r="CN43" i="21"/>
  <c r="CK43" i="21"/>
  <c r="CH43" i="21"/>
  <c r="CE43" i="21"/>
  <c r="CB43" i="21"/>
  <c r="BY43" i="21"/>
  <c r="BV43" i="21"/>
  <c r="BS43" i="21"/>
  <c r="BP43" i="21"/>
  <c r="BM43" i="21"/>
  <c r="BJ43" i="21"/>
  <c r="BG43" i="21"/>
  <c r="BD43" i="21"/>
  <c r="BA43" i="21"/>
  <c r="AX43" i="21"/>
  <c r="AU43" i="21"/>
  <c r="AR43" i="21"/>
  <c r="AO43" i="21"/>
  <c r="AL43" i="21"/>
  <c r="AI43" i="21"/>
  <c r="AF43" i="21"/>
  <c r="AC43" i="21"/>
  <c r="Z43" i="21"/>
  <c r="W43" i="21"/>
  <c r="T43" i="21"/>
  <c r="Q43" i="21"/>
  <c r="N43" i="21"/>
  <c r="K43" i="21"/>
  <c r="H43" i="21"/>
  <c r="E43" i="21"/>
  <c r="CN42" i="21"/>
  <c r="CK42" i="21"/>
  <c r="CH42" i="21"/>
  <c r="CE42" i="21"/>
  <c r="CB42" i="21"/>
  <c r="BY42" i="21"/>
  <c r="BV42" i="21"/>
  <c r="BS42" i="21"/>
  <c r="BP42" i="21"/>
  <c r="BM42" i="21"/>
  <c r="BJ42" i="21"/>
  <c r="BG42" i="21"/>
  <c r="BD42" i="21"/>
  <c r="BA42" i="21"/>
  <c r="AX42" i="21"/>
  <c r="AU42" i="21"/>
  <c r="AR42" i="21"/>
  <c r="AO42" i="21"/>
  <c r="AL42" i="21"/>
  <c r="AI42" i="21"/>
  <c r="AF42" i="21"/>
  <c r="AC42" i="21"/>
  <c r="Z42" i="21"/>
  <c r="W42" i="21"/>
  <c r="T42" i="21"/>
  <c r="Q42" i="21"/>
  <c r="N42" i="21"/>
  <c r="K42" i="21"/>
  <c r="H42" i="21"/>
  <c r="E42" i="21"/>
  <c r="CN41" i="21"/>
  <c r="CK41" i="21"/>
  <c r="CH41" i="21"/>
  <c r="CE41" i="21"/>
  <c r="CB41" i="21"/>
  <c r="BY41" i="21"/>
  <c r="BV41" i="21"/>
  <c r="BS41" i="21"/>
  <c r="BP41" i="21"/>
  <c r="BM41" i="21"/>
  <c r="BJ41" i="21"/>
  <c r="BG41" i="21"/>
  <c r="BD41" i="21"/>
  <c r="BA41" i="21"/>
  <c r="AX41" i="21"/>
  <c r="AU41" i="21"/>
  <c r="AR41" i="21"/>
  <c r="AO41" i="21"/>
  <c r="AL41" i="21"/>
  <c r="AI41" i="21"/>
  <c r="AF41" i="21"/>
  <c r="AC41" i="21"/>
  <c r="Z41" i="21"/>
  <c r="W41" i="21"/>
  <c r="T41" i="21"/>
  <c r="Q41" i="21"/>
  <c r="N41" i="21"/>
  <c r="K41" i="21"/>
  <c r="H41" i="21"/>
  <c r="E41" i="21"/>
  <c r="CN40" i="21"/>
  <c r="CK40" i="21"/>
  <c r="CH40" i="21"/>
  <c r="CE40" i="21"/>
  <c r="CB40" i="21"/>
  <c r="BY40" i="21"/>
  <c r="BV40" i="21"/>
  <c r="BS40" i="21"/>
  <c r="BP40" i="21"/>
  <c r="BM40" i="21"/>
  <c r="BJ40" i="21"/>
  <c r="BG40" i="21"/>
  <c r="BD40" i="21"/>
  <c r="BA40" i="21"/>
  <c r="AX40" i="21"/>
  <c r="AU40" i="21"/>
  <c r="AR40" i="21"/>
  <c r="AO40" i="21"/>
  <c r="AL40" i="21"/>
  <c r="AI40" i="21"/>
  <c r="AF40" i="21"/>
  <c r="AC40" i="21"/>
  <c r="Z40" i="21"/>
  <c r="W40" i="21"/>
  <c r="T40" i="21"/>
  <c r="Q40" i="21"/>
  <c r="N40" i="21"/>
  <c r="K40" i="21"/>
  <c r="H40" i="21"/>
  <c r="E40" i="21"/>
  <c r="CN39" i="21"/>
  <c r="CK39" i="21"/>
  <c r="CH39" i="21"/>
  <c r="CE39" i="21"/>
  <c r="CB39" i="21"/>
  <c r="BY39" i="21"/>
  <c r="BV39" i="21"/>
  <c r="BS39" i="21"/>
  <c r="BP39" i="21"/>
  <c r="BM39" i="21"/>
  <c r="BJ39" i="21"/>
  <c r="BG39" i="21"/>
  <c r="BD39" i="21"/>
  <c r="BA39" i="21"/>
  <c r="AX39" i="21"/>
  <c r="AU39" i="21"/>
  <c r="AR39" i="21"/>
  <c r="AO39" i="21"/>
  <c r="AL39" i="21"/>
  <c r="AI39" i="21"/>
  <c r="AF39" i="21"/>
  <c r="AC39" i="21"/>
  <c r="Z39" i="21"/>
  <c r="W39" i="21"/>
  <c r="T39" i="21"/>
  <c r="Q39" i="21"/>
  <c r="N39" i="21"/>
  <c r="K39" i="21"/>
  <c r="H39" i="21"/>
  <c r="E39" i="21"/>
  <c r="CN38" i="21"/>
  <c r="CK38" i="21"/>
  <c r="CH38" i="21"/>
  <c r="CE38" i="21"/>
  <c r="CB38" i="21"/>
  <c r="BY38" i="21"/>
  <c r="BV38" i="21"/>
  <c r="BS38" i="21"/>
  <c r="BP38" i="21"/>
  <c r="BM38" i="21"/>
  <c r="BJ38" i="21"/>
  <c r="BG38" i="21"/>
  <c r="BD38" i="21"/>
  <c r="BA38" i="21"/>
  <c r="AX38" i="21"/>
  <c r="AU38" i="21"/>
  <c r="AR38" i="21"/>
  <c r="AO38" i="21"/>
  <c r="AL38" i="21"/>
  <c r="AI38" i="21"/>
  <c r="AF38" i="21"/>
  <c r="AC38" i="21"/>
  <c r="Z38" i="21"/>
  <c r="W38" i="21"/>
  <c r="T38" i="21"/>
  <c r="Q38" i="21"/>
  <c r="N38" i="21"/>
  <c r="K38" i="21"/>
  <c r="H38" i="21"/>
  <c r="E38" i="21"/>
  <c r="CN37" i="21"/>
  <c r="CK37" i="21"/>
  <c r="CH37" i="21"/>
  <c r="CE37" i="21"/>
  <c r="CB37" i="21"/>
  <c r="BY37" i="21"/>
  <c r="BV37" i="21"/>
  <c r="BS37" i="21"/>
  <c r="BP37" i="21"/>
  <c r="BM37" i="21"/>
  <c r="BJ37" i="21"/>
  <c r="BG37" i="21"/>
  <c r="BD37" i="21"/>
  <c r="BA37" i="21"/>
  <c r="AX37" i="21"/>
  <c r="AU37" i="21"/>
  <c r="AR37" i="21"/>
  <c r="AO37" i="21"/>
  <c r="AL37" i="21"/>
  <c r="AI37" i="21"/>
  <c r="AF37" i="21"/>
  <c r="AC37" i="21"/>
  <c r="Z37" i="21"/>
  <c r="W37" i="21"/>
  <c r="T37" i="21"/>
  <c r="Q37" i="21"/>
  <c r="N37" i="21"/>
  <c r="K37" i="21"/>
  <c r="H37" i="21"/>
  <c r="E37" i="21"/>
  <c r="CN36" i="21"/>
  <c r="CK36" i="21"/>
  <c r="CH36" i="21"/>
  <c r="CE36" i="21"/>
  <c r="CB36" i="21"/>
  <c r="BY36" i="21"/>
  <c r="BV36" i="21"/>
  <c r="BS36" i="21"/>
  <c r="BP36" i="21"/>
  <c r="BM36" i="21"/>
  <c r="BJ36" i="21"/>
  <c r="BG36" i="21"/>
  <c r="BD36" i="21"/>
  <c r="BA36" i="21"/>
  <c r="AX36" i="21"/>
  <c r="AU36" i="21"/>
  <c r="AR36" i="21"/>
  <c r="AO36" i="21"/>
  <c r="AL36" i="21"/>
  <c r="AI36" i="21"/>
  <c r="AF36" i="21"/>
  <c r="AC36" i="21"/>
  <c r="Z36" i="21"/>
  <c r="W36" i="21"/>
  <c r="T36" i="21"/>
  <c r="Q36" i="21"/>
  <c r="N36" i="21"/>
  <c r="K36" i="21"/>
  <c r="H36" i="21"/>
  <c r="E36" i="21"/>
  <c r="CN35" i="21"/>
  <c r="CK35" i="21"/>
  <c r="CH35" i="21"/>
  <c r="CE35" i="21"/>
  <c r="CB35" i="21"/>
  <c r="BY35" i="21"/>
  <c r="BV35" i="21"/>
  <c r="BS35" i="21"/>
  <c r="BP35" i="21"/>
  <c r="BM35" i="21"/>
  <c r="BJ35" i="21"/>
  <c r="BG35" i="21"/>
  <c r="BD35" i="21"/>
  <c r="BA35" i="21"/>
  <c r="AX35" i="21"/>
  <c r="AU35" i="21"/>
  <c r="AR35" i="21"/>
  <c r="AO35" i="21"/>
  <c r="AL35" i="21"/>
  <c r="AI35" i="21"/>
  <c r="AF35" i="21"/>
  <c r="AC35" i="21"/>
  <c r="Z35" i="21"/>
  <c r="W35" i="21"/>
  <c r="T35" i="21"/>
  <c r="Q35" i="21"/>
  <c r="N35" i="21"/>
  <c r="K35" i="21"/>
  <c r="H35" i="21"/>
  <c r="E35" i="21"/>
  <c r="CN34" i="21"/>
  <c r="CK34" i="21"/>
  <c r="CH34" i="21"/>
  <c r="CE34" i="21"/>
  <c r="CB34" i="21"/>
  <c r="BY34" i="21"/>
  <c r="BV34" i="21"/>
  <c r="BS34" i="21"/>
  <c r="BP34" i="21"/>
  <c r="BM34" i="21"/>
  <c r="BJ34" i="21"/>
  <c r="BG34" i="21"/>
  <c r="BD34" i="21"/>
  <c r="BA34" i="21"/>
  <c r="AX34" i="21"/>
  <c r="AU34" i="21"/>
  <c r="AR34" i="21"/>
  <c r="AO34" i="21"/>
  <c r="AL34" i="21"/>
  <c r="AI34" i="21"/>
  <c r="AF34" i="21"/>
  <c r="AC34" i="21"/>
  <c r="Z34" i="21"/>
  <c r="W34" i="21"/>
  <c r="T34" i="21"/>
  <c r="Q34" i="21"/>
  <c r="N34" i="21"/>
  <c r="K34" i="21"/>
  <c r="H34" i="21"/>
  <c r="E34" i="21"/>
  <c r="CN33" i="21"/>
  <c r="CK33" i="21"/>
  <c r="CH33" i="21"/>
  <c r="CE33" i="21"/>
  <c r="CB33" i="21"/>
  <c r="BY33" i="21"/>
  <c r="BV33" i="21"/>
  <c r="BS33" i="21"/>
  <c r="BP33" i="21"/>
  <c r="BM33" i="21"/>
  <c r="BJ33" i="21"/>
  <c r="BG33" i="21"/>
  <c r="BD33" i="21"/>
  <c r="BA33" i="21"/>
  <c r="AX33" i="21"/>
  <c r="AU33" i="21"/>
  <c r="AR33" i="21"/>
  <c r="AO33" i="21"/>
  <c r="AL33" i="21"/>
  <c r="AI33" i="21"/>
  <c r="AF33" i="21"/>
  <c r="AC33" i="21"/>
  <c r="Z33" i="21"/>
  <c r="W33" i="21"/>
  <c r="T33" i="21"/>
  <c r="Q33" i="21"/>
  <c r="N33" i="21"/>
  <c r="K33" i="21"/>
  <c r="H33" i="21"/>
  <c r="E33" i="21"/>
  <c r="CN32" i="21"/>
  <c r="CK32" i="21"/>
  <c r="CH32" i="21"/>
  <c r="CE32" i="21"/>
  <c r="CB32" i="21"/>
  <c r="BY32" i="21"/>
  <c r="BV32" i="21"/>
  <c r="BS32" i="21"/>
  <c r="BP32" i="21"/>
  <c r="BM32" i="21"/>
  <c r="BJ32" i="21"/>
  <c r="BG32" i="21"/>
  <c r="BD32" i="21"/>
  <c r="BA32" i="21"/>
  <c r="AX32" i="21"/>
  <c r="AU32" i="21"/>
  <c r="AR32" i="21"/>
  <c r="AO32" i="21"/>
  <c r="AL32" i="21"/>
  <c r="AI32" i="21"/>
  <c r="AF32" i="21"/>
  <c r="AC32" i="21"/>
  <c r="Z32" i="21"/>
  <c r="W32" i="21"/>
  <c r="T32" i="21"/>
  <c r="Q32" i="21"/>
  <c r="N32" i="21"/>
  <c r="K32" i="21"/>
  <c r="H32" i="21"/>
  <c r="E32" i="21"/>
  <c r="CN31" i="21"/>
  <c r="CK31" i="21"/>
  <c r="CH31" i="21"/>
  <c r="CE31" i="21"/>
  <c r="CB31" i="21"/>
  <c r="BY31" i="21"/>
  <c r="BV31" i="21"/>
  <c r="BS31" i="21"/>
  <c r="BP31" i="21"/>
  <c r="BM31" i="21"/>
  <c r="BJ31" i="21"/>
  <c r="BG31" i="21"/>
  <c r="BD31" i="21"/>
  <c r="BA31" i="21"/>
  <c r="AX31" i="21"/>
  <c r="AU31" i="21"/>
  <c r="AR31" i="21"/>
  <c r="AO31" i="21"/>
  <c r="AL31" i="21"/>
  <c r="AI31" i="21"/>
  <c r="AF31" i="21"/>
  <c r="AC31" i="21"/>
  <c r="Z31" i="21"/>
  <c r="W31" i="21"/>
  <c r="T31" i="21"/>
  <c r="Q31" i="21"/>
  <c r="N31" i="21"/>
  <c r="K31" i="21"/>
  <c r="H31" i="21"/>
  <c r="E31" i="21"/>
  <c r="CN30" i="21"/>
  <c r="CK30" i="21"/>
  <c r="CH30" i="21"/>
  <c r="CE30" i="21"/>
  <c r="CB30" i="21"/>
  <c r="BY30" i="21"/>
  <c r="BV30" i="21"/>
  <c r="BS30" i="21"/>
  <c r="BP30" i="21"/>
  <c r="BM30" i="21"/>
  <c r="BJ30" i="21"/>
  <c r="BG30" i="21"/>
  <c r="BD30" i="21"/>
  <c r="BA30" i="21"/>
  <c r="AX30" i="21"/>
  <c r="AU30" i="21"/>
  <c r="AR30" i="21"/>
  <c r="AO30" i="21"/>
  <c r="AL30" i="21"/>
  <c r="AI30" i="21"/>
  <c r="AF30" i="21"/>
  <c r="AC30" i="21"/>
  <c r="Z30" i="21"/>
  <c r="W30" i="21"/>
  <c r="T30" i="21"/>
  <c r="Q30" i="21"/>
  <c r="N30" i="21"/>
  <c r="K30" i="21"/>
  <c r="H30" i="21"/>
  <c r="E30" i="21"/>
  <c r="CN29" i="21"/>
  <c r="CK29" i="21"/>
  <c r="CH29" i="21"/>
  <c r="CE29" i="21"/>
  <c r="CB29" i="21"/>
  <c r="BY29" i="21"/>
  <c r="BV29" i="21"/>
  <c r="BS29" i="21"/>
  <c r="BP29" i="21"/>
  <c r="BM29" i="21"/>
  <c r="BJ29" i="21"/>
  <c r="BG29" i="21"/>
  <c r="BD29" i="21"/>
  <c r="BA29" i="21"/>
  <c r="AX29" i="21"/>
  <c r="AU29" i="21"/>
  <c r="AR29" i="21"/>
  <c r="AO29" i="21"/>
  <c r="AL29" i="21"/>
  <c r="AI29" i="21"/>
  <c r="AF29" i="21"/>
  <c r="AC29" i="21"/>
  <c r="Z29" i="21"/>
  <c r="W29" i="21"/>
  <c r="T29" i="21"/>
  <c r="Q29" i="21"/>
  <c r="N29" i="21"/>
  <c r="K29" i="21"/>
  <c r="H29" i="21"/>
  <c r="E29" i="21"/>
  <c r="CN28" i="21"/>
  <c r="CK28" i="21"/>
  <c r="CH28" i="21"/>
  <c r="CE28" i="21"/>
  <c r="CB28" i="21"/>
  <c r="BY28" i="21"/>
  <c r="BV28" i="21"/>
  <c r="BS28" i="21"/>
  <c r="BP28" i="21"/>
  <c r="BM28" i="21"/>
  <c r="BJ28" i="21"/>
  <c r="BG28" i="21"/>
  <c r="BD28" i="21"/>
  <c r="BA28" i="21"/>
  <c r="AX28" i="21"/>
  <c r="AU28" i="21"/>
  <c r="AR28" i="21"/>
  <c r="AO28" i="21"/>
  <c r="AL28" i="21"/>
  <c r="AI28" i="21"/>
  <c r="AF28" i="21"/>
  <c r="AC28" i="21"/>
  <c r="Z28" i="21"/>
  <c r="W28" i="21"/>
  <c r="T28" i="21"/>
  <c r="Q28" i="21"/>
  <c r="N28" i="21"/>
  <c r="K28" i="21"/>
  <c r="H28" i="21"/>
  <c r="E28" i="21"/>
  <c r="CN27" i="21"/>
  <c r="CK27" i="21"/>
  <c r="CH27" i="21"/>
  <c r="CE27" i="21"/>
  <c r="CB27" i="21"/>
  <c r="BY27" i="21"/>
  <c r="BV27" i="21"/>
  <c r="BS27" i="21"/>
  <c r="BP27" i="21"/>
  <c r="BM27" i="21"/>
  <c r="BJ27" i="21"/>
  <c r="BG27" i="21"/>
  <c r="BD27" i="21"/>
  <c r="BA27" i="21"/>
  <c r="AX27" i="21"/>
  <c r="AU27" i="21"/>
  <c r="AR27" i="21"/>
  <c r="AO27" i="21"/>
  <c r="AL27" i="21"/>
  <c r="AI27" i="21"/>
  <c r="AF27" i="21"/>
  <c r="AC27" i="21"/>
  <c r="Z27" i="21"/>
  <c r="W27" i="21"/>
  <c r="T27" i="21"/>
  <c r="Q27" i="21"/>
  <c r="N27" i="21"/>
  <c r="K27" i="21"/>
  <c r="H27" i="21"/>
  <c r="E27" i="21"/>
  <c r="CN26" i="21"/>
  <c r="CK26" i="21"/>
  <c r="CH26" i="21"/>
  <c r="CE26" i="21"/>
  <c r="CB26" i="21"/>
  <c r="BY26" i="21"/>
  <c r="BV26" i="21"/>
  <c r="BS26" i="21"/>
  <c r="BP26" i="21"/>
  <c r="BM26" i="21"/>
  <c r="BJ26" i="21"/>
  <c r="BG26" i="21"/>
  <c r="BD26" i="21"/>
  <c r="BA26" i="21"/>
  <c r="AX26" i="21"/>
  <c r="AU26" i="21"/>
  <c r="AR26" i="21"/>
  <c r="AO26" i="21"/>
  <c r="AL26" i="21"/>
  <c r="AI26" i="21"/>
  <c r="AF26" i="21"/>
  <c r="AC26" i="21"/>
  <c r="Z26" i="21"/>
  <c r="W26" i="21"/>
  <c r="T26" i="21"/>
  <c r="Q26" i="21"/>
  <c r="N26" i="21"/>
  <c r="K26" i="21"/>
  <c r="H26" i="21"/>
  <c r="E26" i="21"/>
  <c r="CN25" i="21"/>
  <c r="CK25" i="21"/>
  <c r="CH25" i="21"/>
  <c r="CE25" i="21"/>
  <c r="CB25" i="21"/>
  <c r="BY25" i="21"/>
  <c r="BV25" i="21"/>
  <c r="BS25" i="21"/>
  <c r="BP25" i="21"/>
  <c r="BM25" i="21"/>
  <c r="BJ25" i="21"/>
  <c r="BG25" i="21"/>
  <c r="BD25" i="21"/>
  <c r="BA25" i="21"/>
  <c r="AX25" i="21"/>
  <c r="AU25" i="21"/>
  <c r="AR25" i="21"/>
  <c r="AO25" i="21"/>
  <c r="AL25" i="21"/>
  <c r="AI25" i="21"/>
  <c r="AF25" i="21"/>
  <c r="AC25" i="21"/>
  <c r="Z25" i="21"/>
  <c r="W25" i="21"/>
  <c r="T25" i="21"/>
  <c r="Q25" i="21"/>
  <c r="N25" i="21"/>
  <c r="K25" i="21"/>
  <c r="H25" i="21"/>
  <c r="E25" i="21"/>
  <c r="CN24" i="21"/>
  <c r="CK24" i="21"/>
  <c r="CH24" i="21"/>
  <c r="CE24" i="21"/>
  <c r="CB24" i="21"/>
  <c r="BY24" i="21"/>
  <c r="BV24" i="21"/>
  <c r="BS24" i="21"/>
  <c r="BP24" i="21"/>
  <c r="BM24" i="21"/>
  <c r="BJ24" i="21"/>
  <c r="BG24" i="21"/>
  <c r="BD24" i="21"/>
  <c r="BA24" i="21"/>
  <c r="AX24" i="21"/>
  <c r="AU24" i="21"/>
  <c r="AR24" i="21"/>
  <c r="AO24" i="21"/>
  <c r="AL24" i="21"/>
  <c r="AI24" i="21"/>
  <c r="AF24" i="21"/>
  <c r="AC24" i="21"/>
  <c r="Z24" i="21"/>
  <c r="W24" i="21"/>
  <c r="T24" i="21"/>
  <c r="Q24" i="21"/>
  <c r="N24" i="21"/>
  <c r="K24" i="21"/>
  <c r="H24" i="21"/>
  <c r="E24" i="21"/>
  <c r="CN23" i="21"/>
  <c r="CK23" i="21"/>
  <c r="CH23" i="21"/>
  <c r="CE23" i="21"/>
  <c r="CB23" i="21"/>
  <c r="BY23" i="21"/>
  <c r="BV23" i="21"/>
  <c r="BS23" i="21"/>
  <c r="BP23" i="21"/>
  <c r="BM23" i="21"/>
  <c r="BJ23" i="21"/>
  <c r="BG23" i="21"/>
  <c r="BD23" i="21"/>
  <c r="BA23" i="21"/>
  <c r="AX23" i="21"/>
  <c r="AU23" i="21"/>
  <c r="AR23" i="21"/>
  <c r="AO23" i="21"/>
  <c r="AL23" i="21"/>
  <c r="AI23" i="21"/>
  <c r="AF23" i="21"/>
  <c r="AC23" i="21"/>
  <c r="Z23" i="21"/>
  <c r="W23" i="21"/>
  <c r="T23" i="21"/>
  <c r="Q23" i="21"/>
  <c r="N23" i="21"/>
  <c r="K23" i="21"/>
  <c r="H23" i="21"/>
  <c r="E23" i="21"/>
  <c r="CN22" i="21"/>
  <c r="CK22" i="21"/>
  <c r="CH22" i="21"/>
  <c r="CE22" i="21"/>
  <c r="CB22" i="21"/>
  <c r="BY22" i="21"/>
  <c r="BV22" i="21"/>
  <c r="BS22" i="21"/>
  <c r="BP22" i="21"/>
  <c r="BM22" i="21"/>
  <c r="BJ22" i="21"/>
  <c r="BG22" i="21"/>
  <c r="BD22" i="21"/>
  <c r="BA22" i="21"/>
  <c r="AX22" i="21"/>
  <c r="AU22" i="21"/>
  <c r="AR22" i="21"/>
  <c r="AO22" i="21"/>
  <c r="AL22" i="21"/>
  <c r="AI22" i="21"/>
  <c r="AF22" i="21"/>
  <c r="AC22" i="21"/>
  <c r="Z22" i="21"/>
  <c r="W22" i="21"/>
  <c r="T22" i="21"/>
  <c r="Q22" i="21"/>
  <c r="N22" i="21"/>
  <c r="K22" i="21"/>
  <c r="H22" i="21"/>
  <c r="E22" i="21"/>
  <c r="CN21" i="21"/>
  <c r="CK21" i="21"/>
  <c r="CH21" i="21"/>
  <c r="CE21" i="21"/>
  <c r="CB21" i="21"/>
  <c r="BY21" i="21"/>
  <c r="BV21" i="21"/>
  <c r="BS21" i="21"/>
  <c r="BP21" i="21"/>
  <c r="BM21" i="21"/>
  <c r="BJ21" i="21"/>
  <c r="BG21" i="21"/>
  <c r="BD21" i="21"/>
  <c r="BA21" i="21"/>
  <c r="AX21" i="21"/>
  <c r="AU21" i="21"/>
  <c r="AR21" i="21"/>
  <c r="AO21" i="21"/>
  <c r="AL21" i="21"/>
  <c r="AI21" i="21"/>
  <c r="AF21" i="21"/>
  <c r="AC21" i="21"/>
  <c r="Z21" i="21"/>
  <c r="W21" i="21"/>
  <c r="T21" i="21"/>
  <c r="Q21" i="21"/>
  <c r="N21" i="21"/>
  <c r="K21" i="21"/>
  <c r="H21" i="21"/>
  <c r="E21" i="21"/>
  <c r="CN20" i="21"/>
  <c r="CK20" i="21"/>
  <c r="CH20" i="21"/>
  <c r="CE20" i="21"/>
  <c r="CB20" i="21"/>
  <c r="BY20" i="21"/>
  <c r="BV20" i="21"/>
  <c r="BS20" i="21"/>
  <c r="BP20" i="21"/>
  <c r="BM20" i="21"/>
  <c r="BJ20" i="21"/>
  <c r="BG20" i="21"/>
  <c r="BD20" i="21"/>
  <c r="BA20" i="21"/>
  <c r="AX20" i="21"/>
  <c r="AU20" i="21"/>
  <c r="AR20" i="21"/>
  <c r="AO20" i="21"/>
  <c r="AL20" i="21"/>
  <c r="AI20" i="21"/>
  <c r="AF20" i="21"/>
  <c r="AC20" i="21"/>
  <c r="Z20" i="21"/>
  <c r="W20" i="21"/>
  <c r="T20" i="21"/>
  <c r="Q20" i="21"/>
  <c r="N20" i="21"/>
  <c r="K20" i="21"/>
  <c r="H20" i="21"/>
  <c r="E20" i="21"/>
  <c r="CN19" i="21"/>
  <c r="CK19" i="21"/>
  <c r="CH19" i="21"/>
  <c r="CE19" i="21"/>
  <c r="CB19" i="21"/>
  <c r="BY19" i="21"/>
  <c r="BV19" i="21"/>
  <c r="BS19" i="21"/>
  <c r="BP19" i="21"/>
  <c r="BM19" i="21"/>
  <c r="BJ19" i="21"/>
  <c r="BG19" i="21"/>
  <c r="BD19" i="21"/>
  <c r="BA19" i="21"/>
  <c r="AX19" i="21"/>
  <c r="AU19" i="21"/>
  <c r="AR19" i="21"/>
  <c r="AO19" i="21"/>
  <c r="AL19" i="21"/>
  <c r="AI19" i="21"/>
  <c r="AF19" i="21"/>
  <c r="AC19" i="21"/>
  <c r="Z19" i="21"/>
  <c r="W19" i="21"/>
  <c r="T19" i="21"/>
  <c r="Q19" i="21"/>
  <c r="N19" i="21"/>
  <c r="K19" i="21"/>
  <c r="H19" i="21"/>
  <c r="E19" i="21"/>
  <c r="CN18" i="21"/>
  <c r="CK18" i="21"/>
  <c r="CH18" i="21"/>
  <c r="CE18" i="21"/>
  <c r="CB18" i="21"/>
  <c r="BY18" i="21"/>
  <c r="BV18" i="21"/>
  <c r="BS18" i="21"/>
  <c r="BP18" i="21"/>
  <c r="BM18" i="21"/>
  <c r="BJ18" i="21"/>
  <c r="BG18" i="21"/>
  <c r="BD18" i="21"/>
  <c r="BA18" i="21"/>
  <c r="AX18" i="21"/>
  <c r="AU18" i="21"/>
  <c r="AR18" i="21"/>
  <c r="AO18" i="21"/>
  <c r="AL18" i="21"/>
  <c r="AI18" i="21"/>
  <c r="AF18" i="21"/>
  <c r="AC18" i="21"/>
  <c r="Z18" i="21"/>
  <c r="W18" i="21"/>
  <c r="T18" i="21"/>
  <c r="Q18" i="21"/>
  <c r="N18" i="21"/>
  <c r="K18" i="21"/>
  <c r="H18" i="21"/>
  <c r="E18" i="21"/>
  <c r="CN17" i="21"/>
  <c r="CK17" i="21"/>
  <c r="CH17" i="21"/>
  <c r="CE17" i="21"/>
  <c r="CB17" i="21"/>
  <c r="BY17" i="21"/>
  <c r="BV17" i="21"/>
  <c r="BS17" i="21"/>
  <c r="BP17" i="21"/>
  <c r="BM17" i="21"/>
  <c r="BJ17" i="21"/>
  <c r="BG17" i="21"/>
  <c r="BD17" i="21"/>
  <c r="BA17" i="21"/>
  <c r="AX17" i="21"/>
  <c r="AU17" i="21"/>
  <c r="AR17" i="21"/>
  <c r="AO17" i="21"/>
  <c r="AL17" i="21"/>
  <c r="AI17" i="21"/>
  <c r="AF17" i="21"/>
  <c r="AC17" i="21"/>
  <c r="Z17" i="21"/>
  <c r="W17" i="21"/>
  <c r="T17" i="21"/>
  <c r="Q17" i="21"/>
  <c r="N17" i="21"/>
  <c r="K17" i="21"/>
  <c r="H17" i="21"/>
  <c r="E17" i="21"/>
  <c r="CN16" i="21"/>
  <c r="CK16" i="21"/>
  <c r="CH16" i="21"/>
  <c r="CE16" i="21"/>
  <c r="CB16" i="21"/>
  <c r="BY16" i="21"/>
  <c r="BV16" i="21"/>
  <c r="BS16" i="21"/>
  <c r="BP16" i="21"/>
  <c r="BM16" i="21"/>
  <c r="BJ16" i="21"/>
  <c r="BG16" i="21"/>
  <c r="BD16" i="21"/>
  <c r="BA16" i="21"/>
  <c r="AX16" i="21"/>
  <c r="AU16" i="21"/>
  <c r="AR16" i="21"/>
  <c r="AO16" i="21"/>
  <c r="AL16" i="21"/>
  <c r="AI16" i="21"/>
  <c r="AF16" i="21"/>
  <c r="AC16" i="21"/>
  <c r="Z16" i="21"/>
  <c r="W16" i="21"/>
  <c r="T16" i="21"/>
  <c r="Q16" i="21"/>
  <c r="N16" i="21"/>
  <c r="K16" i="21"/>
  <c r="H16" i="21"/>
  <c r="E16" i="21"/>
  <c r="CN15" i="21"/>
  <c r="CK15" i="21"/>
  <c r="CH15" i="21"/>
  <c r="CE15" i="21"/>
  <c r="CB15" i="21"/>
  <c r="BY15" i="21"/>
  <c r="BV15" i="21"/>
  <c r="BS15" i="21"/>
  <c r="BP15" i="21"/>
  <c r="BM15" i="21"/>
  <c r="BJ15" i="21"/>
  <c r="BG15" i="21"/>
  <c r="BD15" i="21"/>
  <c r="BA15" i="21"/>
  <c r="AX15" i="21"/>
  <c r="AU15" i="21"/>
  <c r="AR15" i="21"/>
  <c r="AO15" i="21"/>
  <c r="AL15" i="21"/>
  <c r="AI15" i="21"/>
  <c r="AF15" i="21"/>
  <c r="AC15" i="21"/>
  <c r="Z15" i="21"/>
  <c r="W15" i="21"/>
  <c r="T15" i="21"/>
  <c r="Q15" i="21"/>
  <c r="N15" i="21"/>
  <c r="K15" i="21"/>
  <c r="H15" i="21"/>
  <c r="E15" i="21"/>
  <c r="CN14" i="21"/>
  <c r="CK14" i="21"/>
  <c r="CH14" i="21"/>
  <c r="CE14" i="21"/>
  <c r="CB14" i="21"/>
  <c r="BY14" i="21"/>
  <c r="BV14" i="21"/>
  <c r="BS14" i="21"/>
  <c r="BP14" i="21"/>
  <c r="BM14" i="21"/>
  <c r="BJ14" i="21"/>
  <c r="BG14" i="21"/>
  <c r="BD14" i="21"/>
  <c r="BA14" i="21"/>
  <c r="AX14" i="21"/>
  <c r="AU14" i="21"/>
  <c r="AR14" i="21"/>
  <c r="AO14" i="21"/>
  <c r="AL14" i="21"/>
  <c r="AI14" i="21"/>
  <c r="AF14" i="21"/>
  <c r="AC14" i="21"/>
  <c r="Z14" i="21"/>
  <c r="W14" i="21"/>
  <c r="T14" i="21"/>
  <c r="Q14" i="21"/>
  <c r="N14" i="21"/>
  <c r="K14" i="21"/>
  <c r="H14" i="21"/>
  <c r="E14" i="21"/>
  <c r="CN13" i="21"/>
  <c r="CK13" i="21"/>
  <c r="CH13" i="21"/>
  <c r="CE13" i="21"/>
  <c r="CB13" i="21"/>
  <c r="BY13" i="21"/>
  <c r="BV13" i="21"/>
  <c r="BS13" i="21"/>
  <c r="BP13" i="21"/>
  <c r="BM13" i="21"/>
  <c r="BJ13" i="21"/>
  <c r="BG13" i="21"/>
  <c r="BD13" i="21"/>
  <c r="BA13" i="21"/>
  <c r="AX13" i="21"/>
  <c r="AU13" i="21"/>
  <c r="AR13" i="21"/>
  <c r="AO13" i="21"/>
  <c r="AL13" i="21"/>
  <c r="AI13" i="21"/>
  <c r="AF13" i="21"/>
  <c r="AC13" i="21"/>
  <c r="Z13" i="21"/>
  <c r="W13" i="21"/>
  <c r="T13" i="21"/>
  <c r="Q13" i="21"/>
  <c r="N13" i="21"/>
  <c r="K13" i="21"/>
  <c r="H13" i="21"/>
  <c r="E13" i="21"/>
  <c r="CN12" i="21"/>
  <c r="CK12" i="21"/>
  <c r="CH12" i="21"/>
  <c r="CE12" i="21"/>
  <c r="CB12" i="21"/>
  <c r="BY12" i="21"/>
  <c r="BV12" i="21"/>
  <c r="BS12" i="21"/>
  <c r="BP12" i="21"/>
  <c r="BM12" i="21"/>
  <c r="BJ12" i="21"/>
  <c r="BG12" i="21"/>
  <c r="BD12" i="21"/>
  <c r="BA12" i="21"/>
  <c r="AX12" i="21"/>
  <c r="AU12" i="21"/>
  <c r="AR12" i="21"/>
  <c r="AO12" i="21"/>
  <c r="AL12" i="21"/>
  <c r="AI12" i="21"/>
  <c r="AF12" i="21"/>
  <c r="AC12" i="21"/>
  <c r="Z12" i="21"/>
  <c r="W12" i="21"/>
  <c r="T12" i="21"/>
  <c r="Q12" i="21"/>
  <c r="N12" i="21"/>
  <c r="K12" i="21"/>
  <c r="H12" i="21"/>
  <c r="E12" i="21"/>
  <c r="CN11" i="21"/>
  <c r="CK11" i="21"/>
  <c r="CH11" i="21"/>
  <c r="CE11" i="21"/>
  <c r="CB11" i="21"/>
  <c r="BY11" i="21"/>
  <c r="BV11" i="21"/>
  <c r="BS11" i="21"/>
  <c r="BP11" i="21"/>
  <c r="BM11" i="21"/>
  <c r="BJ11" i="21"/>
  <c r="BG11" i="21"/>
  <c r="BD11" i="21"/>
  <c r="BA11" i="21"/>
  <c r="AX11" i="21"/>
  <c r="AU11" i="21"/>
  <c r="AR11" i="21"/>
  <c r="AO11" i="21"/>
  <c r="AL11" i="21"/>
  <c r="AI11" i="21"/>
  <c r="AF11" i="21"/>
  <c r="AC11" i="21"/>
  <c r="Z11" i="21"/>
  <c r="W11" i="21"/>
  <c r="T11" i="21"/>
  <c r="Q11" i="21"/>
  <c r="N11" i="21"/>
  <c r="K11" i="21"/>
  <c r="H11" i="21"/>
  <c r="E11" i="21"/>
  <c r="CN10" i="21"/>
  <c r="CK10" i="21"/>
  <c r="CH10" i="21"/>
  <c r="CE10" i="21"/>
  <c r="CB10" i="21"/>
  <c r="BY10" i="21"/>
  <c r="BV10" i="21"/>
  <c r="BS10" i="21"/>
  <c r="BP10" i="21"/>
  <c r="BM10" i="21"/>
  <c r="BJ10" i="21"/>
  <c r="BG10" i="21"/>
  <c r="BD10" i="21"/>
  <c r="BA10" i="21"/>
  <c r="AX10" i="21"/>
  <c r="AU10" i="21"/>
  <c r="AR10" i="21"/>
  <c r="AO10" i="21"/>
  <c r="AL10" i="21"/>
  <c r="AI10" i="21"/>
  <c r="AF10" i="21"/>
  <c r="AC10" i="21"/>
  <c r="Z10" i="21"/>
  <c r="W10" i="21"/>
  <c r="T10" i="21"/>
  <c r="Q10" i="21"/>
  <c r="N10" i="21"/>
  <c r="K10" i="21"/>
  <c r="H10" i="21"/>
  <c r="E10" i="21"/>
  <c r="CN9" i="21"/>
  <c r="CK9" i="21"/>
  <c r="CH9" i="21"/>
  <c r="CE9" i="21"/>
  <c r="CB9" i="21"/>
  <c r="BY9" i="21"/>
  <c r="BV9" i="21"/>
  <c r="BS9" i="21"/>
  <c r="BP9" i="21"/>
  <c r="BM9" i="21"/>
  <c r="BJ9" i="21"/>
  <c r="BG9" i="21"/>
  <c r="BD9" i="21"/>
  <c r="BA9" i="21"/>
  <c r="AX9" i="21"/>
  <c r="AU9" i="21"/>
  <c r="AR9" i="21"/>
  <c r="AO9" i="21"/>
  <c r="AL9" i="21"/>
  <c r="AI9" i="21"/>
  <c r="AF9" i="21"/>
  <c r="AC9" i="21"/>
  <c r="Z9" i="21"/>
  <c r="W9" i="21"/>
  <c r="T9" i="21"/>
  <c r="Q9" i="21"/>
  <c r="N9" i="21"/>
  <c r="K9" i="21"/>
  <c r="H9" i="21"/>
  <c r="E9" i="21"/>
  <c r="CN8" i="21"/>
  <c r="CK8" i="21"/>
  <c r="CH8" i="21"/>
  <c r="CE8" i="21"/>
  <c r="CB8" i="21"/>
  <c r="BY8" i="21"/>
  <c r="BV8" i="21"/>
  <c r="BS8" i="21"/>
  <c r="BP8" i="21"/>
  <c r="BM8" i="21"/>
  <c r="BJ8" i="21"/>
  <c r="BG8" i="21"/>
  <c r="BD8" i="21"/>
  <c r="BA8" i="21"/>
  <c r="AX8" i="21"/>
  <c r="AU8" i="21"/>
  <c r="AR8" i="21"/>
  <c r="AO8" i="21"/>
  <c r="AL8" i="21"/>
  <c r="AI8" i="21"/>
  <c r="AF8" i="21"/>
  <c r="AC8" i="21"/>
  <c r="Z8" i="21"/>
  <c r="W8" i="21"/>
  <c r="T8" i="21"/>
  <c r="Q8" i="21"/>
  <c r="N8" i="21"/>
  <c r="K8" i="21"/>
  <c r="H8" i="21"/>
  <c r="E8" i="21"/>
  <c r="CJ50" i="20"/>
  <c r="CK50" i="20" s="1"/>
  <c r="CI50" i="20"/>
  <c r="CL50" i="20" s="1"/>
  <c r="CH50" i="20"/>
  <c r="CE50" i="20"/>
  <c r="CB50" i="20"/>
  <c r="BY50" i="20"/>
  <c r="BV50" i="20"/>
  <c r="BS50" i="20"/>
  <c r="BP50" i="20"/>
  <c r="BM50" i="20"/>
  <c r="BJ50" i="20"/>
  <c r="BG50" i="20"/>
  <c r="BC50" i="20"/>
  <c r="BD50" i="20" s="1"/>
  <c r="BB50" i="20"/>
  <c r="BA50" i="20"/>
  <c r="AX50" i="20"/>
  <c r="AU50" i="20"/>
  <c r="AR50" i="20"/>
  <c r="AO50" i="20"/>
  <c r="AL50" i="20"/>
  <c r="AI50" i="20"/>
  <c r="AF50" i="20"/>
  <c r="AC50" i="20"/>
  <c r="Z50" i="20"/>
  <c r="W50" i="20"/>
  <c r="T50" i="20"/>
  <c r="Q50" i="20"/>
  <c r="N50" i="20"/>
  <c r="K50" i="20"/>
  <c r="H50" i="20"/>
  <c r="E50" i="20"/>
  <c r="CJ49" i="20"/>
  <c r="CK49" i="20" s="1"/>
  <c r="CI49" i="20"/>
  <c r="CH49" i="20"/>
  <c r="CE49" i="20"/>
  <c r="CB49" i="20"/>
  <c r="BY49" i="20"/>
  <c r="BV49" i="20"/>
  <c r="BS49" i="20"/>
  <c r="BP49" i="20"/>
  <c r="BM49" i="20"/>
  <c r="BJ49" i="20"/>
  <c r="BG49" i="20"/>
  <c r="BC49" i="20"/>
  <c r="BB49" i="20"/>
  <c r="CL49" i="20" s="1"/>
  <c r="BA49" i="20"/>
  <c r="AX49" i="20"/>
  <c r="AU49" i="20"/>
  <c r="AR49" i="20"/>
  <c r="AO49" i="20"/>
  <c r="AL49" i="20"/>
  <c r="AI49" i="20"/>
  <c r="AF49" i="20"/>
  <c r="AC49" i="20"/>
  <c r="Z49" i="20"/>
  <c r="W49" i="20"/>
  <c r="T49" i="20"/>
  <c r="Q49" i="20"/>
  <c r="N49" i="20"/>
  <c r="K49" i="20"/>
  <c r="H49" i="20"/>
  <c r="E49" i="20"/>
  <c r="CJ48" i="20"/>
  <c r="CK48" i="20" s="1"/>
  <c r="CI48" i="20"/>
  <c r="CH48" i="20"/>
  <c r="CE48" i="20"/>
  <c r="CB48" i="20"/>
  <c r="BY48" i="20"/>
  <c r="BV48" i="20"/>
  <c r="BS48" i="20"/>
  <c r="BP48" i="20"/>
  <c r="BM48" i="20"/>
  <c r="BJ48" i="20"/>
  <c r="BG48" i="20"/>
  <c r="BC48" i="20"/>
  <c r="BD48" i="20" s="1"/>
  <c r="BB48" i="20"/>
  <c r="BA48" i="20"/>
  <c r="AX48" i="20"/>
  <c r="AU48" i="20"/>
  <c r="AR48" i="20"/>
  <c r="AO48" i="20"/>
  <c r="AL48" i="20"/>
  <c r="AI48" i="20"/>
  <c r="AF48" i="20"/>
  <c r="AC48" i="20"/>
  <c r="Z48" i="20"/>
  <c r="W48" i="20"/>
  <c r="T48" i="20"/>
  <c r="Q48" i="20"/>
  <c r="N48" i="20"/>
  <c r="K48" i="20"/>
  <c r="H48" i="20"/>
  <c r="E48" i="20"/>
  <c r="CJ47" i="20"/>
  <c r="CK47" i="20" s="1"/>
  <c r="CI47" i="20"/>
  <c r="CH47" i="20"/>
  <c r="CE47" i="20"/>
  <c r="CB47" i="20"/>
  <c r="BY47" i="20"/>
  <c r="BV47" i="20"/>
  <c r="BS47" i="20"/>
  <c r="BP47" i="20"/>
  <c r="BM47" i="20"/>
  <c r="BJ47" i="20"/>
  <c r="BG47" i="20"/>
  <c r="BC47" i="20"/>
  <c r="BB47" i="20"/>
  <c r="CL47" i="20"/>
  <c r="BA47" i="20"/>
  <c r="AX47" i="20"/>
  <c r="AU47" i="20"/>
  <c r="AR47" i="20"/>
  <c r="AO47" i="20"/>
  <c r="AL47" i="20"/>
  <c r="AI47" i="20"/>
  <c r="AF47" i="20"/>
  <c r="AC47" i="20"/>
  <c r="Z47" i="20"/>
  <c r="W47" i="20"/>
  <c r="T47" i="20"/>
  <c r="Q47" i="20"/>
  <c r="N47" i="20"/>
  <c r="K47" i="20"/>
  <c r="H47" i="20"/>
  <c r="E47" i="20"/>
  <c r="CJ46" i="20"/>
  <c r="CI46" i="20"/>
  <c r="CK46" i="20"/>
  <c r="CH46" i="20"/>
  <c r="CE46" i="20"/>
  <c r="CB46" i="20"/>
  <c r="BY46" i="20"/>
  <c r="BV46" i="20"/>
  <c r="BS46" i="20"/>
  <c r="BP46" i="20"/>
  <c r="BM46" i="20"/>
  <c r="BJ46" i="20"/>
  <c r="BG46" i="20"/>
  <c r="BC46" i="20"/>
  <c r="BB46" i="20"/>
  <c r="BD46" i="20" s="1"/>
  <c r="BA46" i="20"/>
  <c r="AX46" i="20"/>
  <c r="AU46" i="20"/>
  <c r="AR46" i="20"/>
  <c r="AO46" i="20"/>
  <c r="AL46" i="20"/>
  <c r="AI46" i="20"/>
  <c r="AF46" i="20"/>
  <c r="AC46" i="20"/>
  <c r="Z46" i="20"/>
  <c r="W46" i="20"/>
  <c r="T46" i="20"/>
  <c r="Q46" i="20"/>
  <c r="N46" i="20"/>
  <c r="K46" i="20"/>
  <c r="H46" i="20"/>
  <c r="E46" i="20"/>
  <c r="CJ45" i="20"/>
  <c r="CI45" i="20"/>
  <c r="CH45" i="20"/>
  <c r="CE45" i="20"/>
  <c r="CB45" i="20"/>
  <c r="BY45" i="20"/>
  <c r="BV45" i="20"/>
  <c r="BS45" i="20"/>
  <c r="BP45" i="20"/>
  <c r="BM45" i="20"/>
  <c r="BJ45" i="20"/>
  <c r="BG45" i="20"/>
  <c r="BC45" i="20"/>
  <c r="BB45" i="20"/>
  <c r="BD45" i="20" s="1"/>
  <c r="CL45" i="20"/>
  <c r="BA45" i="20"/>
  <c r="AX45" i="20"/>
  <c r="AU45" i="20"/>
  <c r="AR45" i="20"/>
  <c r="AO45" i="20"/>
  <c r="AL45" i="20"/>
  <c r="AI45" i="20"/>
  <c r="AF45" i="20"/>
  <c r="AC45" i="20"/>
  <c r="Z45" i="20"/>
  <c r="W45" i="20"/>
  <c r="T45" i="20"/>
  <c r="Q45" i="20"/>
  <c r="N45" i="20"/>
  <c r="K45" i="20"/>
  <c r="H45" i="20"/>
  <c r="E45" i="20"/>
  <c r="CJ44" i="20"/>
  <c r="CI44" i="20"/>
  <c r="CK44" i="20"/>
  <c r="CH44" i="20"/>
  <c r="CE44" i="20"/>
  <c r="CB44" i="20"/>
  <c r="BY44" i="20"/>
  <c r="BV44" i="20"/>
  <c r="BS44" i="20"/>
  <c r="BP44" i="20"/>
  <c r="BM44" i="20"/>
  <c r="BJ44" i="20"/>
  <c r="BG44" i="20"/>
  <c r="BC44" i="20"/>
  <c r="BD44" i="20"/>
  <c r="BB44" i="20"/>
  <c r="BA44" i="20"/>
  <c r="AX44" i="20"/>
  <c r="AU44" i="20"/>
  <c r="AR44" i="20"/>
  <c r="AO44" i="20"/>
  <c r="AL44" i="20"/>
  <c r="AI44" i="20"/>
  <c r="AF44" i="20"/>
  <c r="AC44" i="20"/>
  <c r="Z44" i="20"/>
  <c r="W44" i="20"/>
  <c r="T44" i="20"/>
  <c r="Q44" i="20"/>
  <c r="N44" i="20"/>
  <c r="K44" i="20"/>
  <c r="H44" i="20"/>
  <c r="E44" i="20"/>
  <c r="CJ43" i="20"/>
  <c r="CI43" i="20"/>
  <c r="CH43" i="20"/>
  <c r="CE43" i="20"/>
  <c r="CB43" i="20"/>
  <c r="BY43" i="20"/>
  <c r="BV43" i="20"/>
  <c r="BS43" i="20"/>
  <c r="BP43" i="20"/>
  <c r="BM43" i="20"/>
  <c r="BJ43" i="20"/>
  <c r="BG43" i="20"/>
  <c r="BC43" i="20"/>
  <c r="BB43" i="20"/>
  <c r="BD43" i="20" s="1"/>
  <c r="BA43" i="20"/>
  <c r="AX43" i="20"/>
  <c r="AU43" i="20"/>
  <c r="AR43" i="20"/>
  <c r="AO43" i="20"/>
  <c r="AL43" i="20"/>
  <c r="AI43" i="20"/>
  <c r="AF43" i="20"/>
  <c r="AC43" i="20"/>
  <c r="Z43" i="20"/>
  <c r="W43" i="20"/>
  <c r="T43" i="20"/>
  <c r="Q43" i="20"/>
  <c r="N43" i="20"/>
  <c r="K43" i="20"/>
  <c r="H43" i="20"/>
  <c r="E43" i="20"/>
  <c r="CJ42" i="20"/>
  <c r="CK42" i="20" s="1"/>
  <c r="CI42" i="20"/>
  <c r="CL42" i="20" s="1"/>
  <c r="CH42" i="20"/>
  <c r="CE42" i="20"/>
  <c r="CB42" i="20"/>
  <c r="BY42" i="20"/>
  <c r="BV42" i="20"/>
  <c r="BS42" i="20"/>
  <c r="BP42" i="20"/>
  <c r="BM42" i="20"/>
  <c r="BJ42" i="20"/>
  <c r="BG42" i="20"/>
  <c r="BC42" i="20"/>
  <c r="BD42" i="20" s="1"/>
  <c r="BB42" i="20"/>
  <c r="BA42" i="20"/>
  <c r="AX42" i="20"/>
  <c r="AU42" i="20"/>
  <c r="AR42" i="20"/>
  <c r="AO42" i="20"/>
  <c r="AL42" i="20"/>
  <c r="AI42" i="20"/>
  <c r="AF42" i="20"/>
  <c r="AC42" i="20"/>
  <c r="Z42" i="20"/>
  <c r="W42" i="20"/>
  <c r="T42" i="20"/>
  <c r="Q42" i="20"/>
  <c r="N42" i="20"/>
  <c r="K42" i="20"/>
  <c r="H42" i="20"/>
  <c r="E42" i="20"/>
  <c r="CJ41" i="20"/>
  <c r="CK41" i="20" s="1"/>
  <c r="CI41" i="20"/>
  <c r="CH41" i="20"/>
  <c r="CE41" i="20"/>
  <c r="CB41" i="20"/>
  <c r="BY41" i="20"/>
  <c r="BV41" i="20"/>
  <c r="BS41" i="20"/>
  <c r="BP41" i="20"/>
  <c r="BM41" i="20"/>
  <c r="BJ41" i="20"/>
  <c r="BG41" i="20"/>
  <c r="BC41" i="20"/>
  <c r="BB41" i="20"/>
  <c r="CL41" i="20" s="1"/>
  <c r="BA41" i="20"/>
  <c r="AX41" i="20"/>
  <c r="AU41" i="20"/>
  <c r="AR41" i="20"/>
  <c r="AO41" i="20"/>
  <c r="AL41" i="20"/>
  <c r="AI41" i="20"/>
  <c r="AF41" i="20"/>
  <c r="AC41" i="20"/>
  <c r="Z41" i="20"/>
  <c r="W41" i="20"/>
  <c r="T41" i="20"/>
  <c r="Q41" i="20"/>
  <c r="N41" i="20"/>
  <c r="K41" i="20"/>
  <c r="H41" i="20"/>
  <c r="E41" i="20"/>
  <c r="CJ40" i="20"/>
  <c r="CK40" i="20" s="1"/>
  <c r="CI40" i="20"/>
  <c r="CH40" i="20"/>
  <c r="CE40" i="20"/>
  <c r="CB40" i="20"/>
  <c r="BY40" i="20"/>
  <c r="BV40" i="20"/>
  <c r="BS40" i="20"/>
  <c r="BP40" i="20"/>
  <c r="BM40" i="20"/>
  <c r="BJ40" i="20"/>
  <c r="BG40" i="20"/>
  <c r="BC40" i="20"/>
  <c r="BD40" i="20" s="1"/>
  <c r="BB40" i="20"/>
  <c r="BA40" i="20"/>
  <c r="AX40" i="20"/>
  <c r="AU40" i="20"/>
  <c r="AR40" i="20"/>
  <c r="AO40" i="20"/>
  <c r="AL40" i="20"/>
  <c r="AI40" i="20"/>
  <c r="AF40" i="20"/>
  <c r="AC40" i="20"/>
  <c r="Z40" i="20"/>
  <c r="W40" i="20"/>
  <c r="T40" i="20"/>
  <c r="Q40" i="20"/>
  <c r="N40" i="20"/>
  <c r="K40" i="20"/>
  <c r="H40" i="20"/>
  <c r="E40" i="20"/>
  <c r="CJ39" i="20"/>
  <c r="CK39" i="20" s="1"/>
  <c r="CI39" i="20"/>
  <c r="CH39" i="20"/>
  <c r="CE39" i="20"/>
  <c r="CB39" i="20"/>
  <c r="BY39" i="20"/>
  <c r="BV39" i="20"/>
  <c r="BS39" i="20"/>
  <c r="BP39" i="20"/>
  <c r="BM39" i="20"/>
  <c r="BJ39" i="20"/>
  <c r="BG39" i="20"/>
  <c r="BC39" i="20"/>
  <c r="BB39" i="20"/>
  <c r="CL39" i="20"/>
  <c r="BA39" i="20"/>
  <c r="AX39" i="20"/>
  <c r="AU39" i="20"/>
  <c r="AR39" i="20"/>
  <c r="AO39" i="20"/>
  <c r="AL39" i="20"/>
  <c r="AI39" i="20"/>
  <c r="AF39" i="20"/>
  <c r="AC39" i="20"/>
  <c r="Z39" i="20"/>
  <c r="W39" i="20"/>
  <c r="T39" i="20"/>
  <c r="Q39" i="20"/>
  <c r="N39" i="20"/>
  <c r="K39" i="20"/>
  <c r="H39" i="20"/>
  <c r="E39" i="20"/>
  <c r="CJ38" i="20"/>
  <c r="CI38" i="20"/>
  <c r="CK38" i="20"/>
  <c r="CH38" i="20"/>
  <c r="CE38" i="20"/>
  <c r="CB38" i="20"/>
  <c r="BY38" i="20"/>
  <c r="BV38" i="20"/>
  <c r="BS38" i="20"/>
  <c r="BP38" i="20"/>
  <c r="BM38" i="20"/>
  <c r="BJ38" i="20"/>
  <c r="BG38" i="20"/>
  <c r="BC38" i="20"/>
  <c r="BB38" i="20"/>
  <c r="BD38" i="20" s="1"/>
  <c r="BA38" i="20"/>
  <c r="AX38" i="20"/>
  <c r="AU38" i="20"/>
  <c r="AR38" i="20"/>
  <c r="AO38" i="20"/>
  <c r="AL38" i="20"/>
  <c r="AI38" i="20"/>
  <c r="AF38" i="20"/>
  <c r="AC38" i="20"/>
  <c r="Z38" i="20"/>
  <c r="W38" i="20"/>
  <c r="T38" i="20"/>
  <c r="Q38" i="20"/>
  <c r="N38" i="20"/>
  <c r="K38" i="20"/>
  <c r="H38" i="20"/>
  <c r="E38" i="20"/>
  <c r="CJ37" i="20"/>
  <c r="CI37" i="20"/>
  <c r="CH37" i="20"/>
  <c r="CE37" i="20"/>
  <c r="CB37" i="20"/>
  <c r="BY37" i="20"/>
  <c r="BV37" i="20"/>
  <c r="BS37" i="20"/>
  <c r="BP37" i="20"/>
  <c r="BM37" i="20"/>
  <c r="BJ37" i="20"/>
  <c r="BG37" i="20"/>
  <c r="BC37" i="20"/>
  <c r="BB37" i="20"/>
  <c r="BD37" i="20" s="1"/>
  <c r="CL37" i="20"/>
  <c r="BA37" i="20"/>
  <c r="AX37" i="20"/>
  <c r="AU37" i="20"/>
  <c r="AR37" i="20"/>
  <c r="AO37" i="20"/>
  <c r="AL37" i="20"/>
  <c r="AI37" i="20"/>
  <c r="AF37" i="20"/>
  <c r="AC37" i="20"/>
  <c r="Z37" i="20"/>
  <c r="W37" i="20"/>
  <c r="T37" i="20"/>
  <c r="Q37" i="20"/>
  <c r="N37" i="20"/>
  <c r="K37" i="20"/>
  <c r="H37" i="20"/>
  <c r="E37" i="20"/>
  <c r="CJ36" i="20"/>
  <c r="CI36" i="20"/>
  <c r="CL36" i="20" s="1"/>
  <c r="CK36" i="20"/>
  <c r="CH36" i="20"/>
  <c r="CE36" i="20"/>
  <c r="CB36" i="20"/>
  <c r="BY36" i="20"/>
  <c r="BV36" i="20"/>
  <c r="BS36" i="20"/>
  <c r="BP36" i="20"/>
  <c r="BM36" i="20"/>
  <c r="BJ36" i="20"/>
  <c r="BG36" i="20"/>
  <c r="BC36" i="20"/>
  <c r="BD36" i="20"/>
  <c r="BB36" i="20"/>
  <c r="BA36" i="20"/>
  <c r="AX36" i="20"/>
  <c r="AU36" i="20"/>
  <c r="AR36" i="20"/>
  <c r="AO36" i="20"/>
  <c r="AL36" i="20"/>
  <c r="AI36" i="20"/>
  <c r="AF36" i="20"/>
  <c r="AC36" i="20"/>
  <c r="Z36" i="20"/>
  <c r="W36" i="20"/>
  <c r="T36" i="20"/>
  <c r="Q36" i="20"/>
  <c r="N36" i="20"/>
  <c r="K36" i="20"/>
  <c r="H36" i="20"/>
  <c r="E36" i="20"/>
  <c r="CJ35" i="20"/>
  <c r="CI35" i="20"/>
  <c r="CH35" i="20"/>
  <c r="CE35" i="20"/>
  <c r="CB35" i="20"/>
  <c r="BY35" i="20"/>
  <c r="BV35" i="20"/>
  <c r="BS35" i="20"/>
  <c r="BP35" i="20"/>
  <c r="BM35" i="20"/>
  <c r="BJ35" i="20"/>
  <c r="BG35" i="20"/>
  <c r="BC35" i="20"/>
  <c r="BB35" i="20"/>
  <c r="BD35" i="20" s="1"/>
  <c r="BA35" i="20"/>
  <c r="AX35" i="20"/>
  <c r="AU35" i="20"/>
  <c r="AR35" i="20"/>
  <c r="AO35" i="20"/>
  <c r="AL35" i="20"/>
  <c r="AI35" i="20"/>
  <c r="AF35" i="20"/>
  <c r="AC35" i="20"/>
  <c r="Z35" i="20"/>
  <c r="W35" i="20"/>
  <c r="T35" i="20"/>
  <c r="Q35" i="20"/>
  <c r="N35" i="20"/>
  <c r="K35" i="20"/>
  <c r="H35" i="20"/>
  <c r="E35" i="20"/>
  <c r="CJ34" i="20"/>
  <c r="CK34" i="20" s="1"/>
  <c r="CI34" i="20"/>
  <c r="CL34" i="20" s="1"/>
  <c r="CH34" i="20"/>
  <c r="CE34" i="20"/>
  <c r="CB34" i="20"/>
  <c r="BY34" i="20"/>
  <c r="BV34" i="20"/>
  <c r="BS34" i="20"/>
  <c r="BP34" i="20"/>
  <c r="BM34" i="20"/>
  <c r="BJ34" i="20"/>
  <c r="BG34" i="20"/>
  <c r="BC34" i="20"/>
  <c r="BD34" i="20" s="1"/>
  <c r="BB34" i="20"/>
  <c r="BA34" i="20"/>
  <c r="AX34" i="20"/>
  <c r="AU34" i="20"/>
  <c r="AR34" i="20"/>
  <c r="AO34" i="20"/>
  <c r="AL34" i="20"/>
  <c r="AI34" i="20"/>
  <c r="AF34" i="20"/>
  <c r="AC34" i="20"/>
  <c r="Z34" i="20"/>
  <c r="W34" i="20"/>
  <c r="T34" i="20"/>
  <c r="Q34" i="20"/>
  <c r="N34" i="20"/>
  <c r="K34" i="20"/>
  <c r="H34" i="20"/>
  <c r="E34" i="20"/>
  <c r="CJ33" i="20"/>
  <c r="CK33" i="20" s="1"/>
  <c r="CI33" i="20"/>
  <c r="CH33" i="20"/>
  <c r="CE33" i="20"/>
  <c r="CB33" i="20"/>
  <c r="BY33" i="20"/>
  <c r="BV33" i="20"/>
  <c r="BS33" i="20"/>
  <c r="BP33" i="20"/>
  <c r="BM33" i="20"/>
  <c r="BJ33" i="20"/>
  <c r="BG33" i="20"/>
  <c r="BC33" i="20"/>
  <c r="BB33" i="20"/>
  <c r="BA33" i="20"/>
  <c r="AX33" i="20"/>
  <c r="AU33" i="20"/>
  <c r="AR33" i="20"/>
  <c r="AO33" i="20"/>
  <c r="AL33" i="20"/>
  <c r="AI33" i="20"/>
  <c r="AF33" i="20"/>
  <c r="AC33" i="20"/>
  <c r="Z33" i="20"/>
  <c r="W33" i="20"/>
  <c r="T33" i="20"/>
  <c r="Q33" i="20"/>
  <c r="N33" i="20"/>
  <c r="K33" i="20"/>
  <c r="H33" i="20"/>
  <c r="E33" i="20"/>
  <c r="CJ32" i="20"/>
  <c r="CI32" i="20"/>
  <c r="CH32" i="20"/>
  <c r="CE32" i="20"/>
  <c r="CB32" i="20"/>
  <c r="BY32" i="20"/>
  <c r="BV32" i="20"/>
  <c r="BS32" i="20"/>
  <c r="BP32" i="20"/>
  <c r="BM32" i="20"/>
  <c r="BJ32" i="20"/>
  <c r="BG32" i="20"/>
  <c r="BC32" i="20"/>
  <c r="BB32" i="20"/>
  <c r="BA32" i="20"/>
  <c r="AX32" i="20"/>
  <c r="AU32" i="20"/>
  <c r="AR32" i="20"/>
  <c r="AO32" i="20"/>
  <c r="AL32" i="20"/>
  <c r="AI32" i="20"/>
  <c r="AF32" i="20"/>
  <c r="AC32" i="20"/>
  <c r="Z32" i="20"/>
  <c r="W32" i="20"/>
  <c r="T32" i="20"/>
  <c r="Q32" i="20"/>
  <c r="N32" i="20"/>
  <c r="K32" i="20"/>
  <c r="H32" i="20"/>
  <c r="E32" i="20"/>
  <c r="CJ31" i="20"/>
  <c r="CI31" i="20"/>
  <c r="CH31" i="20"/>
  <c r="CE31" i="20"/>
  <c r="CB31" i="20"/>
  <c r="BY31" i="20"/>
  <c r="BV31" i="20"/>
  <c r="BS31" i="20"/>
  <c r="BP31" i="20"/>
  <c r="BM31" i="20"/>
  <c r="BJ31" i="20"/>
  <c r="BG31" i="20"/>
  <c r="BC31" i="20"/>
  <c r="BB31" i="20"/>
  <c r="BD31" i="20" s="1"/>
  <c r="CL31" i="20"/>
  <c r="BA31" i="20"/>
  <c r="AX31" i="20"/>
  <c r="AU31" i="20"/>
  <c r="AR31" i="20"/>
  <c r="AO31" i="20"/>
  <c r="AL31" i="20"/>
  <c r="AI31" i="20"/>
  <c r="AF31" i="20"/>
  <c r="AC31" i="20"/>
  <c r="Z31" i="20"/>
  <c r="W31" i="20"/>
  <c r="T31" i="20"/>
  <c r="Q31" i="20"/>
  <c r="N31" i="20"/>
  <c r="K31" i="20"/>
  <c r="H31" i="20"/>
  <c r="E31" i="20"/>
  <c r="CJ30" i="20"/>
  <c r="CI30" i="20"/>
  <c r="CL30" i="20" s="1"/>
  <c r="CK30" i="20"/>
  <c r="CH30" i="20"/>
  <c r="CE30" i="20"/>
  <c r="CB30" i="20"/>
  <c r="BY30" i="20"/>
  <c r="BV30" i="20"/>
  <c r="BS30" i="20"/>
  <c r="BP30" i="20"/>
  <c r="BM30" i="20"/>
  <c r="BJ30" i="20"/>
  <c r="BG30" i="20"/>
  <c r="BC30" i="20"/>
  <c r="BD30" i="20"/>
  <c r="BB30" i="20"/>
  <c r="BA30" i="20"/>
  <c r="AX30" i="20"/>
  <c r="AU30" i="20"/>
  <c r="AR30" i="20"/>
  <c r="AO30" i="20"/>
  <c r="AL30" i="20"/>
  <c r="AI30" i="20"/>
  <c r="AF30" i="20"/>
  <c r="AC30" i="20"/>
  <c r="Z30" i="20"/>
  <c r="W30" i="20"/>
  <c r="T30" i="20"/>
  <c r="Q30" i="20"/>
  <c r="N30" i="20"/>
  <c r="K30" i="20"/>
  <c r="H30" i="20"/>
  <c r="E30" i="20"/>
  <c r="CJ29" i="20"/>
  <c r="CI29" i="20"/>
  <c r="CH29" i="20"/>
  <c r="CE29" i="20"/>
  <c r="CB29" i="20"/>
  <c r="BY29" i="20"/>
  <c r="BV29" i="20"/>
  <c r="BS29" i="20"/>
  <c r="BP29" i="20"/>
  <c r="BM29" i="20"/>
  <c r="BJ29" i="20"/>
  <c r="BG29" i="20"/>
  <c r="BC29" i="20"/>
  <c r="BB29" i="20"/>
  <c r="BD29" i="20" s="1"/>
  <c r="BA29" i="20"/>
  <c r="AX29" i="20"/>
  <c r="AU29" i="20"/>
  <c r="AR29" i="20"/>
  <c r="AO29" i="20"/>
  <c r="AL29" i="20"/>
  <c r="AI29" i="20"/>
  <c r="AF29" i="20"/>
  <c r="AC29" i="20"/>
  <c r="Z29" i="20"/>
  <c r="W29" i="20"/>
  <c r="T29" i="20"/>
  <c r="Q29" i="20"/>
  <c r="N29" i="20"/>
  <c r="K29" i="20"/>
  <c r="H29" i="20"/>
  <c r="E29" i="20"/>
  <c r="CJ28" i="20"/>
  <c r="CK28" i="20" s="1"/>
  <c r="CI28" i="20"/>
  <c r="CL28" i="20" s="1"/>
  <c r="CH28" i="20"/>
  <c r="CE28" i="20"/>
  <c r="CB28" i="20"/>
  <c r="BY28" i="20"/>
  <c r="BV28" i="20"/>
  <c r="BS28" i="20"/>
  <c r="BP28" i="20"/>
  <c r="BM28" i="20"/>
  <c r="BJ28" i="20"/>
  <c r="BG28" i="20"/>
  <c r="BC28" i="20"/>
  <c r="BD28" i="20" s="1"/>
  <c r="BB28" i="20"/>
  <c r="BA28" i="20"/>
  <c r="AX28" i="20"/>
  <c r="AU28" i="20"/>
  <c r="AR28" i="20"/>
  <c r="AO28" i="20"/>
  <c r="AL28" i="20"/>
  <c r="AI28" i="20"/>
  <c r="AF28" i="20"/>
  <c r="AC28" i="20"/>
  <c r="Z28" i="20"/>
  <c r="W28" i="20"/>
  <c r="T28" i="20"/>
  <c r="Q28" i="20"/>
  <c r="N28" i="20"/>
  <c r="K28" i="20"/>
  <c r="H28" i="20"/>
  <c r="E28" i="20"/>
  <c r="CJ27" i="20"/>
  <c r="CK27" i="20" s="1"/>
  <c r="CI27" i="20"/>
  <c r="CH27" i="20"/>
  <c r="CE27" i="20"/>
  <c r="CB27" i="20"/>
  <c r="BY27" i="20"/>
  <c r="BV27" i="20"/>
  <c r="BS27" i="20"/>
  <c r="BP27" i="20"/>
  <c r="BM27" i="20"/>
  <c r="BJ27" i="20"/>
  <c r="BG27" i="20"/>
  <c r="BC27" i="20"/>
  <c r="BB27" i="20"/>
  <c r="CL27" i="20" s="1"/>
  <c r="BA27" i="20"/>
  <c r="AX27" i="20"/>
  <c r="AU27" i="20"/>
  <c r="AR27" i="20"/>
  <c r="AO27" i="20"/>
  <c r="AL27" i="20"/>
  <c r="AI27" i="20"/>
  <c r="AF27" i="20"/>
  <c r="AC27" i="20"/>
  <c r="Z27" i="20"/>
  <c r="W27" i="20"/>
  <c r="T27" i="20"/>
  <c r="Q27" i="20"/>
  <c r="N27" i="20"/>
  <c r="K27" i="20"/>
  <c r="H27" i="20"/>
  <c r="E27" i="20"/>
  <c r="CJ26" i="20"/>
  <c r="CK26" i="20" s="1"/>
  <c r="CI26" i="20"/>
  <c r="CH26" i="20"/>
  <c r="CE26" i="20"/>
  <c r="CB26" i="20"/>
  <c r="BY26" i="20"/>
  <c r="BV26" i="20"/>
  <c r="BS26" i="20"/>
  <c r="BP26" i="20"/>
  <c r="BM26" i="20"/>
  <c r="BJ26" i="20"/>
  <c r="BG26" i="20"/>
  <c r="BC26" i="20"/>
  <c r="BD26" i="20" s="1"/>
  <c r="BB26" i="20"/>
  <c r="BA26" i="20"/>
  <c r="AX26" i="20"/>
  <c r="AU26" i="20"/>
  <c r="AR26" i="20"/>
  <c r="AO26" i="20"/>
  <c r="AL26" i="20"/>
  <c r="AI26" i="20"/>
  <c r="AF26" i="20"/>
  <c r="AC26" i="20"/>
  <c r="Z26" i="20"/>
  <c r="W26" i="20"/>
  <c r="T26" i="20"/>
  <c r="Q26" i="20"/>
  <c r="N26" i="20"/>
  <c r="K26" i="20"/>
  <c r="H26" i="20"/>
  <c r="E26" i="20"/>
  <c r="CJ25" i="20"/>
  <c r="CK25" i="20" s="1"/>
  <c r="CI25" i="20"/>
  <c r="CH25" i="20"/>
  <c r="CE25" i="20"/>
  <c r="CB25" i="20"/>
  <c r="BY25" i="20"/>
  <c r="BV25" i="20"/>
  <c r="BS25" i="20"/>
  <c r="BP25" i="20"/>
  <c r="BM25" i="20"/>
  <c r="BJ25" i="20"/>
  <c r="BG25" i="20"/>
  <c r="BC25" i="20"/>
  <c r="BB25" i="20"/>
  <c r="BA25" i="20"/>
  <c r="AX25" i="20"/>
  <c r="AU25" i="20"/>
  <c r="AR25" i="20"/>
  <c r="AO25" i="20"/>
  <c r="AL25" i="20"/>
  <c r="AI25" i="20"/>
  <c r="AF25" i="20"/>
  <c r="AC25" i="20"/>
  <c r="Z25" i="20"/>
  <c r="W25" i="20"/>
  <c r="T25" i="20"/>
  <c r="Q25" i="20"/>
  <c r="N25" i="20"/>
  <c r="K25" i="20"/>
  <c r="H25" i="20"/>
  <c r="E25" i="20"/>
  <c r="CJ24" i="20"/>
  <c r="CI24" i="20"/>
  <c r="CH24" i="20"/>
  <c r="CE24" i="20"/>
  <c r="CB24" i="20"/>
  <c r="BY24" i="20"/>
  <c r="BV24" i="20"/>
  <c r="BS24" i="20"/>
  <c r="BP24" i="20"/>
  <c r="BM24" i="20"/>
  <c r="BJ24" i="20"/>
  <c r="BG24" i="20"/>
  <c r="BC24" i="20"/>
  <c r="BD24" i="20" s="1"/>
  <c r="BB24" i="20"/>
  <c r="BA24" i="20"/>
  <c r="AX24" i="20"/>
  <c r="AU24" i="20"/>
  <c r="AR24" i="20"/>
  <c r="AO24" i="20"/>
  <c r="AL24" i="20"/>
  <c r="AI24" i="20"/>
  <c r="AF24" i="20"/>
  <c r="AC24" i="20"/>
  <c r="Z24" i="20"/>
  <c r="W24" i="20"/>
  <c r="T24" i="20"/>
  <c r="Q24" i="20"/>
  <c r="N24" i="20"/>
  <c r="K24" i="20"/>
  <c r="H24" i="20"/>
  <c r="E24" i="20"/>
  <c r="CJ23" i="20"/>
  <c r="CI23" i="20"/>
  <c r="CH23" i="20"/>
  <c r="CE23" i="20"/>
  <c r="CB23" i="20"/>
  <c r="BY23" i="20"/>
  <c r="BV23" i="20"/>
  <c r="BS23" i="20"/>
  <c r="BP23" i="20"/>
  <c r="BM23" i="20"/>
  <c r="BJ23" i="20"/>
  <c r="BG23" i="20"/>
  <c r="BC23" i="20"/>
  <c r="BB23" i="20"/>
  <c r="BD23" i="20" s="1"/>
  <c r="BA23" i="20"/>
  <c r="AX23" i="20"/>
  <c r="AU23" i="20"/>
  <c r="AR23" i="20"/>
  <c r="AO23" i="20"/>
  <c r="AL23" i="20"/>
  <c r="AI23" i="20"/>
  <c r="AF23" i="20"/>
  <c r="AC23" i="20"/>
  <c r="Z23" i="20"/>
  <c r="W23" i="20"/>
  <c r="T23" i="20"/>
  <c r="Q23" i="20"/>
  <c r="N23" i="20"/>
  <c r="K23" i="20"/>
  <c r="H23" i="20"/>
  <c r="E23" i="20"/>
  <c r="CJ22" i="20"/>
  <c r="CI22" i="20"/>
  <c r="CL22" i="20" s="1"/>
  <c r="CH22" i="20"/>
  <c r="CE22" i="20"/>
  <c r="CB22" i="20"/>
  <c r="BY22" i="20"/>
  <c r="BV22" i="20"/>
  <c r="BS22" i="20"/>
  <c r="BP22" i="20"/>
  <c r="BM22" i="20"/>
  <c r="BJ22" i="20"/>
  <c r="BG22" i="20"/>
  <c r="BC22" i="20"/>
  <c r="CM22" i="20"/>
  <c r="BB22" i="20"/>
  <c r="BA22" i="20"/>
  <c r="AX22" i="20"/>
  <c r="AU22" i="20"/>
  <c r="AR22" i="20"/>
  <c r="AO22" i="20"/>
  <c r="AL22" i="20"/>
  <c r="AI22" i="20"/>
  <c r="AF22" i="20"/>
  <c r="AC22" i="20"/>
  <c r="Z22" i="20"/>
  <c r="W22" i="20"/>
  <c r="T22" i="20"/>
  <c r="Q22" i="20"/>
  <c r="N22" i="20"/>
  <c r="K22" i="20"/>
  <c r="H22" i="20"/>
  <c r="E22" i="20"/>
  <c r="CJ21" i="20"/>
  <c r="CI21" i="20"/>
  <c r="CH21" i="20"/>
  <c r="CE21" i="20"/>
  <c r="CB21" i="20"/>
  <c r="BY21" i="20"/>
  <c r="BV21" i="20"/>
  <c r="BS21" i="20"/>
  <c r="BP21" i="20"/>
  <c r="BM21" i="20"/>
  <c r="BJ21" i="20"/>
  <c r="BG21" i="20"/>
  <c r="BC21" i="20"/>
  <c r="BB21" i="20"/>
  <c r="CL21" i="20" s="1"/>
  <c r="BA21" i="20"/>
  <c r="AX21" i="20"/>
  <c r="AU21" i="20"/>
  <c r="AR21" i="20"/>
  <c r="AO21" i="20"/>
  <c r="AL21" i="20"/>
  <c r="AI21" i="20"/>
  <c r="AF21" i="20"/>
  <c r="AC21" i="20"/>
  <c r="Z21" i="20"/>
  <c r="W21" i="20"/>
  <c r="T21" i="20"/>
  <c r="Q21" i="20"/>
  <c r="N21" i="20"/>
  <c r="K21" i="20"/>
  <c r="H21" i="20"/>
  <c r="E21" i="20"/>
  <c r="CJ20" i="20"/>
  <c r="CI20" i="20"/>
  <c r="CK20" i="20" s="1"/>
  <c r="CH20" i="20"/>
  <c r="CE20" i="20"/>
  <c r="CB20" i="20"/>
  <c r="BY20" i="20"/>
  <c r="BV20" i="20"/>
  <c r="BS20" i="20"/>
  <c r="BP20" i="20"/>
  <c r="BM20" i="20"/>
  <c r="BJ20" i="20"/>
  <c r="BG20" i="20"/>
  <c r="BC20" i="20"/>
  <c r="CM20" i="20" s="1"/>
  <c r="BB20" i="20"/>
  <c r="CL20" i="20" s="1"/>
  <c r="BA20" i="20"/>
  <c r="AX20" i="20"/>
  <c r="AU20" i="20"/>
  <c r="AR20" i="20"/>
  <c r="AO20" i="20"/>
  <c r="AL20" i="20"/>
  <c r="AI20" i="20"/>
  <c r="AF20" i="20"/>
  <c r="AC20" i="20"/>
  <c r="Z20" i="20"/>
  <c r="W20" i="20"/>
  <c r="T20" i="20"/>
  <c r="Q20" i="20"/>
  <c r="N20" i="20"/>
  <c r="K20" i="20"/>
  <c r="H20" i="20"/>
  <c r="E20" i="20"/>
  <c r="CJ19" i="20"/>
  <c r="CI19" i="20"/>
  <c r="CK19" i="20" s="1"/>
  <c r="CH19" i="20"/>
  <c r="CE19" i="20"/>
  <c r="CB19" i="20"/>
  <c r="BY19" i="20"/>
  <c r="BV19" i="20"/>
  <c r="BS19" i="20"/>
  <c r="BP19" i="20"/>
  <c r="BM19" i="20"/>
  <c r="BJ19" i="20"/>
  <c r="BG19" i="20"/>
  <c r="BC19" i="20"/>
  <c r="CM19" i="20"/>
  <c r="BB19" i="20"/>
  <c r="BA19" i="20"/>
  <c r="AX19" i="20"/>
  <c r="AU19" i="20"/>
  <c r="AR19" i="20"/>
  <c r="AO19" i="20"/>
  <c r="AL19" i="20"/>
  <c r="AI19" i="20"/>
  <c r="AF19" i="20"/>
  <c r="AC19" i="20"/>
  <c r="Z19" i="20"/>
  <c r="W19" i="20"/>
  <c r="T19" i="20"/>
  <c r="Q19" i="20"/>
  <c r="N19" i="20"/>
  <c r="K19" i="20"/>
  <c r="H19" i="20"/>
  <c r="E19" i="20"/>
  <c r="CJ18" i="20"/>
  <c r="CI18" i="20"/>
  <c r="CH18" i="20"/>
  <c r="CE18" i="20"/>
  <c r="CB18" i="20"/>
  <c r="BY18" i="20"/>
  <c r="BV18" i="20"/>
  <c r="BS18" i="20"/>
  <c r="BP18" i="20"/>
  <c r="BM18" i="20"/>
  <c r="BJ18" i="20"/>
  <c r="BG18" i="20"/>
  <c r="BC18" i="20"/>
  <c r="BB18" i="20"/>
  <c r="CL18" i="20" s="1"/>
  <c r="BA18" i="20"/>
  <c r="AX18" i="20"/>
  <c r="AU18" i="20"/>
  <c r="AR18" i="20"/>
  <c r="AO18" i="20"/>
  <c r="AL18" i="20"/>
  <c r="AI18" i="20"/>
  <c r="AF18" i="20"/>
  <c r="AC18" i="20"/>
  <c r="Z18" i="20"/>
  <c r="W18" i="20"/>
  <c r="T18" i="20"/>
  <c r="Q18" i="20"/>
  <c r="N18" i="20"/>
  <c r="K18" i="20"/>
  <c r="H18" i="20"/>
  <c r="E18" i="20"/>
  <c r="CJ17" i="20"/>
  <c r="CI17" i="20"/>
  <c r="CK17" i="20" s="1"/>
  <c r="CH17" i="20"/>
  <c r="CE17" i="20"/>
  <c r="CB17" i="20"/>
  <c r="BY17" i="20"/>
  <c r="BV17" i="20"/>
  <c r="BS17" i="20"/>
  <c r="BP17" i="20"/>
  <c r="BM17" i="20"/>
  <c r="BJ17" i="20"/>
  <c r="BG17" i="20"/>
  <c r="BC17" i="20"/>
  <c r="CM17" i="20"/>
  <c r="BB17" i="20"/>
  <c r="BA17" i="20"/>
  <c r="AX17" i="20"/>
  <c r="AU17" i="20"/>
  <c r="AR17" i="20"/>
  <c r="AO17" i="20"/>
  <c r="AL17" i="20"/>
  <c r="AI17" i="20"/>
  <c r="AF17" i="20"/>
  <c r="AC17" i="20"/>
  <c r="Z17" i="20"/>
  <c r="W17" i="20"/>
  <c r="T17" i="20"/>
  <c r="Q17" i="20"/>
  <c r="N17" i="20"/>
  <c r="K17" i="20"/>
  <c r="H17" i="20"/>
  <c r="E17" i="20"/>
  <c r="CJ16" i="20"/>
  <c r="CK16" i="20"/>
  <c r="CI16" i="20"/>
  <c r="CH16" i="20"/>
  <c r="CE16" i="20"/>
  <c r="CB16" i="20"/>
  <c r="BY16" i="20"/>
  <c r="BV16" i="20"/>
  <c r="BS16" i="20"/>
  <c r="BP16" i="20"/>
  <c r="BM16" i="20"/>
  <c r="BJ16" i="20"/>
  <c r="BG16" i="20"/>
  <c r="BC16" i="20"/>
  <c r="CM16" i="20" s="1"/>
  <c r="CN16" i="20" s="1"/>
  <c r="BB16" i="20"/>
  <c r="CL16" i="20" s="1"/>
  <c r="BA16" i="20"/>
  <c r="AX16" i="20"/>
  <c r="AU16" i="20"/>
  <c r="AR16" i="20"/>
  <c r="AO16" i="20"/>
  <c r="AL16" i="20"/>
  <c r="AI16" i="20"/>
  <c r="AF16" i="20"/>
  <c r="AC16" i="20"/>
  <c r="Z16" i="20"/>
  <c r="W16" i="20"/>
  <c r="T16" i="20"/>
  <c r="Q16" i="20"/>
  <c r="N16" i="20"/>
  <c r="K16" i="20"/>
  <c r="H16" i="20"/>
  <c r="E16" i="20"/>
  <c r="CJ15" i="20"/>
  <c r="CI15" i="20"/>
  <c r="CH15" i="20"/>
  <c r="CE15" i="20"/>
  <c r="CB15" i="20"/>
  <c r="BY15" i="20"/>
  <c r="BV15" i="20"/>
  <c r="BS15" i="20"/>
  <c r="BP15" i="20"/>
  <c r="BM15" i="20"/>
  <c r="BJ15" i="20"/>
  <c r="BG15" i="20"/>
  <c r="BC15" i="20"/>
  <c r="BB15" i="20"/>
  <c r="CL15" i="20" s="1"/>
  <c r="BA15" i="20"/>
  <c r="AX15" i="20"/>
  <c r="AU15" i="20"/>
  <c r="AR15" i="20"/>
  <c r="AO15" i="20"/>
  <c r="AL15" i="20"/>
  <c r="AI15" i="20"/>
  <c r="AF15" i="20"/>
  <c r="AC15" i="20"/>
  <c r="Z15" i="20"/>
  <c r="W15" i="20"/>
  <c r="T15" i="20"/>
  <c r="Q15" i="20"/>
  <c r="N15" i="20"/>
  <c r="K15" i="20"/>
  <c r="H15" i="20"/>
  <c r="E15" i="20"/>
  <c r="CJ14" i="20"/>
  <c r="CI14" i="20"/>
  <c r="CL14" i="20" s="1"/>
  <c r="CH14" i="20"/>
  <c r="CE14" i="20"/>
  <c r="CB14" i="20"/>
  <c r="BY14" i="20"/>
  <c r="BV14" i="20"/>
  <c r="BS14" i="20"/>
  <c r="BP14" i="20"/>
  <c r="BM14" i="20"/>
  <c r="BJ14" i="20"/>
  <c r="BG14" i="20"/>
  <c r="BC14" i="20"/>
  <c r="CM14" i="20"/>
  <c r="BB14" i="20"/>
  <c r="BA14" i="20"/>
  <c r="AX14" i="20"/>
  <c r="AU14" i="20"/>
  <c r="AR14" i="20"/>
  <c r="AO14" i="20"/>
  <c r="AL14" i="20"/>
  <c r="AI14" i="20"/>
  <c r="AF14" i="20"/>
  <c r="AC14" i="20"/>
  <c r="Z14" i="20"/>
  <c r="W14" i="20"/>
  <c r="T14" i="20"/>
  <c r="Q14" i="20"/>
  <c r="N14" i="20"/>
  <c r="K14" i="20"/>
  <c r="H14" i="20"/>
  <c r="E14" i="20"/>
  <c r="CJ13" i="20"/>
  <c r="CI13" i="20"/>
  <c r="CH13" i="20"/>
  <c r="CE13" i="20"/>
  <c r="CB13" i="20"/>
  <c r="BY13" i="20"/>
  <c r="BV13" i="20"/>
  <c r="BS13" i="20"/>
  <c r="BP13" i="20"/>
  <c r="BM13" i="20"/>
  <c r="BJ13" i="20"/>
  <c r="BG13" i="20"/>
  <c r="BC13" i="20"/>
  <c r="BB13" i="20"/>
  <c r="CL13" i="20" s="1"/>
  <c r="BA13" i="20"/>
  <c r="AX13" i="20"/>
  <c r="AU13" i="20"/>
  <c r="AR13" i="20"/>
  <c r="AO13" i="20"/>
  <c r="AL13" i="20"/>
  <c r="AI13" i="20"/>
  <c r="AF13" i="20"/>
  <c r="AC13" i="20"/>
  <c r="Z13" i="20"/>
  <c r="W13" i="20"/>
  <c r="T13" i="20"/>
  <c r="Q13" i="20"/>
  <c r="N13" i="20"/>
  <c r="K13" i="20"/>
  <c r="H13" i="20"/>
  <c r="E13" i="20"/>
  <c r="CJ12" i="20"/>
  <c r="CI12" i="20"/>
  <c r="CK12" i="20" s="1"/>
  <c r="CH12" i="20"/>
  <c r="CE12" i="20"/>
  <c r="CB12" i="20"/>
  <c r="BY12" i="20"/>
  <c r="BV12" i="20"/>
  <c r="BS12" i="20"/>
  <c r="BP12" i="20"/>
  <c r="BM12" i="20"/>
  <c r="BJ12" i="20"/>
  <c r="BG12" i="20"/>
  <c r="BC12" i="20"/>
  <c r="CM12" i="20" s="1"/>
  <c r="BB12" i="20"/>
  <c r="CL12" i="20" s="1"/>
  <c r="BA12" i="20"/>
  <c r="AX12" i="20"/>
  <c r="AU12" i="20"/>
  <c r="AR12" i="20"/>
  <c r="AO12" i="20"/>
  <c r="AL12" i="20"/>
  <c r="AI12" i="20"/>
  <c r="AF12" i="20"/>
  <c r="AC12" i="20"/>
  <c r="Z12" i="20"/>
  <c r="W12" i="20"/>
  <c r="T12" i="20"/>
  <c r="Q12" i="20"/>
  <c r="N12" i="20"/>
  <c r="K12" i="20"/>
  <c r="H12" i="20"/>
  <c r="E12" i="20"/>
  <c r="CJ11" i="20"/>
  <c r="CI11" i="20"/>
  <c r="CK11" i="20" s="1"/>
  <c r="CH11" i="20"/>
  <c r="CE11" i="20"/>
  <c r="CB11" i="20"/>
  <c r="BY11" i="20"/>
  <c r="BV11" i="20"/>
  <c r="BS11" i="20"/>
  <c r="BP11" i="20"/>
  <c r="BM11" i="20"/>
  <c r="BJ11" i="20"/>
  <c r="BG11" i="20"/>
  <c r="BC11" i="20"/>
  <c r="CM11" i="20"/>
  <c r="BB11" i="20"/>
  <c r="BA11" i="20"/>
  <c r="AX11" i="20"/>
  <c r="AU11" i="20"/>
  <c r="AR11" i="20"/>
  <c r="AO11" i="20"/>
  <c r="AL11" i="20"/>
  <c r="AI11" i="20"/>
  <c r="AF11" i="20"/>
  <c r="AC11" i="20"/>
  <c r="Z11" i="20"/>
  <c r="W11" i="20"/>
  <c r="T11" i="20"/>
  <c r="Q11" i="20"/>
  <c r="N11" i="20"/>
  <c r="K11" i="20"/>
  <c r="H11" i="20"/>
  <c r="E11" i="20"/>
  <c r="CJ10" i="20"/>
  <c r="CI10" i="20"/>
  <c r="CH10" i="20"/>
  <c r="CE10" i="20"/>
  <c r="CB10" i="20"/>
  <c r="BY10" i="20"/>
  <c r="BV10" i="20"/>
  <c r="BS10" i="20"/>
  <c r="BP10" i="20"/>
  <c r="BM10" i="20"/>
  <c r="BJ10" i="20"/>
  <c r="BG10" i="20"/>
  <c r="BC10" i="20"/>
  <c r="CM10" i="20"/>
  <c r="BB10" i="20"/>
  <c r="CL10" i="20" s="1"/>
  <c r="BA10" i="20"/>
  <c r="AX10" i="20"/>
  <c r="AU10" i="20"/>
  <c r="AR10" i="20"/>
  <c r="AO10" i="20"/>
  <c r="AL10" i="20"/>
  <c r="AI10" i="20"/>
  <c r="AF10" i="20"/>
  <c r="AC10" i="20"/>
  <c r="Z10" i="20"/>
  <c r="W10" i="20"/>
  <c r="T10" i="20"/>
  <c r="Q10" i="20"/>
  <c r="N10" i="20"/>
  <c r="K10" i="20"/>
  <c r="H10" i="20"/>
  <c r="E10" i="20"/>
  <c r="CJ9" i="20"/>
  <c r="CI9" i="20"/>
  <c r="CL9" i="20" s="1"/>
  <c r="CH9" i="20"/>
  <c r="CE9" i="20"/>
  <c r="CB9" i="20"/>
  <c r="BY9" i="20"/>
  <c r="BV9" i="20"/>
  <c r="BS9" i="20"/>
  <c r="BP9" i="20"/>
  <c r="BM9" i="20"/>
  <c r="BJ9" i="20"/>
  <c r="BG9" i="20"/>
  <c r="BC9" i="20"/>
  <c r="CM9" i="20" s="1"/>
  <c r="BB9" i="20"/>
  <c r="BA9" i="20"/>
  <c r="AX9" i="20"/>
  <c r="AU9" i="20"/>
  <c r="AR9" i="20"/>
  <c r="AO9" i="20"/>
  <c r="AL9" i="20"/>
  <c r="AI9" i="20"/>
  <c r="AF9" i="20"/>
  <c r="AC9" i="20"/>
  <c r="Z9" i="20"/>
  <c r="W9" i="20"/>
  <c r="T9" i="20"/>
  <c r="Q9" i="20"/>
  <c r="N9" i="20"/>
  <c r="K9" i="20"/>
  <c r="H9" i="20"/>
  <c r="E9" i="20"/>
  <c r="CJ8" i="20"/>
  <c r="CI8" i="20"/>
  <c r="CH8" i="20"/>
  <c r="CE8" i="20"/>
  <c r="CB8" i="20"/>
  <c r="BY8" i="20"/>
  <c r="BV8" i="20"/>
  <c r="BS8" i="20"/>
  <c r="BP8" i="20"/>
  <c r="BM8" i="20"/>
  <c r="BJ8" i="20"/>
  <c r="BG8" i="20"/>
  <c r="BC8" i="20"/>
  <c r="CM8" i="20" s="1"/>
  <c r="BB8" i="20"/>
  <c r="BA8" i="20"/>
  <c r="AX8" i="20"/>
  <c r="AU8" i="20"/>
  <c r="AR8" i="20"/>
  <c r="AO8" i="20"/>
  <c r="AL8" i="20"/>
  <c r="AI8" i="20"/>
  <c r="AF8" i="20"/>
  <c r="AC8" i="20"/>
  <c r="Z8" i="20"/>
  <c r="W8" i="20"/>
  <c r="T8" i="20"/>
  <c r="Q8" i="20"/>
  <c r="N8" i="20"/>
  <c r="K8" i="20"/>
  <c r="H8" i="20"/>
  <c r="E8" i="20"/>
  <c r="CJ44" i="19"/>
  <c r="CK44" i="19" s="1"/>
  <c r="CI44" i="19"/>
  <c r="CH44" i="19"/>
  <c r="CE44" i="19"/>
  <c r="CB44" i="19"/>
  <c r="BY44" i="19"/>
  <c r="BV44" i="19"/>
  <c r="BS44" i="19"/>
  <c r="BP44" i="19"/>
  <c r="BM44" i="19"/>
  <c r="BJ44" i="19"/>
  <c r="BG44" i="19"/>
  <c r="BC44" i="19"/>
  <c r="CM44" i="19" s="1"/>
  <c r="BB44" i="19"/>
  <c r="CL44" i="19" s="1"/>
  <c r="BA44" i="19"/>
  <c r="AX44" i="19"/>
  <c r="AU44" i="19"/>
  <c r="AR44" i="19"/>
  <c r="AO44" i="19"/>
  <c r="AL44" i="19"/>
  <c r="AI44" i="19"/>
  <c r="AF44" i="19"/>
  <c r="AC44" i="19"/>
  <c r="Z44" i="19"/>
  <c r="W44" i="19"/>
  <c r="T44" i="19"/>
  <c r="Q44" i="19"/>
  <c r="N44" i="19"/>
  <c r="K44" i="19"/>
  <c r="H44" i="19"/>
  <c r="E44" i="19"/>
  <c r="CJ43" i="19"/>
  <c r="CI43" i="19"/>
  <c r="CH43" i="19"/>
  <c r="CE43" i="19"/>
  <c r="CB43" i="19"/>
  <c r="BY43" i="19"/>
  <c r="BV43" i="19"/>
  <c r="BS43" i="19"/>
  <c r="BP43" i="19"/>
  <c r="BM43" i="19"/>
  <c r="BJ43" i="19"/>
  <c r="BG43" i="19"/>
  <c r="BC43" i="19"/>
  <c r="BB43" i="19"/>
  <c r="CL43" i="19" s="1"/>
  <c r="BA43" i="19"/>
  <c r="AX43" i="19"/>
  <c r="AU43" i="19"/>
  <c r="AR43" i="19"/>
  <c r="AO43" i="19"/>
  <c r="AL43" i="19"/>
  <c r="AI43" i="19"/>
  <c r="AF43" i="19"/>
  <c r="AC43" i="19"/>
  <c r="Z43" i="19"/>
  <c r="W43" i="19"/>
  <c r="T43" i="19"/>
  <c r="Q43" i="19"/>
  <c r="N43" i="19"/>
  <c r="K43" i="19"/>
  <c r="H43" i="19"/>
  <c r="E43" i="19"/>
  <c r="CJ42" i="19"/>
  <c r="CI42" i="19"/>
  <c r="CK42" i="19" s="1"/>
  <c r="CH42" i="19"/>
  <c r="CE42" i="19"/>
  <c r="CB42" i="19"/>
  <c r="BY42" i="19"/>
  <c r="BV42" i="19"/>
  <c r="BS42" i="19"/>
  <c r="BP42" i="19"/>
  <c r="BM42" i="19"/>
  <c r="BJ42" i="19"/>
  <c r="BG42" i="19"/>
  <c r="BC42" i="19"/>
  <c r="CM42" i="19"/>
  <c r="BB42" i="19"/>
  <c r="BA42" i="19"/>
  <c r="AX42" i="19"/>
  <c r="AU42" i="19"/>
  <c r="AR42" i="19"/>
  <c r="AO42" i="19"/>
  <c r="AL42" i="19"/>
  <c r="AI42" i="19"/>
  <c r="AF42" i="19"/>
  <c r="AC42" i="19"/>
  <c r="Z42" i="19"/>
  <c r="W42" i="19"/>
  <c r="T42" i="19"/>
  <c r="Q42" i="19"/>
  <c r="N42" i="19"/>
  <c r="K42" i="19"/>
  <c r="H42" i="19"/>
  <c r="E42" i="19"/>
  <c r="CJ41" i="19"/>
  <c r="CI41" i="19"/>
  <c r="CK41" i="19" s="1"/>
  <c r="CH41" i="19"/>
  <c r="CE41" i="19"/>
  <c r="CB41" i="19"/>
  <c r="BY41" i="19"/>
  <c r="BV41" i="19"/>
  <c r="BS41" i="19"/>
  <c r="BP41" i="19"/>
  <c r="BM41" i="19"/>
  <c r="BJ41" i="19"/>
  <c r="BG41" i="19"/>
  <c r="BC41" i="19"/>
  <c r="CM41" i="19"/>
  <c r="BB41" i="19"/>
  <c r="BA41" i="19"/>
  <c r="AX41" i="19"/>
  <c r="AU41" i="19"/>
  <c r="AR41" i="19"/>
  <c r="AO41" i="19"/>
  <c r="AL41" i="19"/>
  <c r="AI41" i="19"/>
  <c r="AF41" i="19"/>
  <c r="AC41" i="19"/>
  <c r="Z41" i="19"/>
  <c r="W41" i="19"/>
  <c r="T41" i="19"/>
  <c r="Q41" i="19"/>
  <c r="N41" i="19"/>
  <c r="K41" i="19"/>
  <c r="H41" i="19"/>
  <c r="E41" i="19"/>
  <c r="CJ40" i="19"/>
  <c r="CI40" i="19"/>
  <c r="CH40" i="19"/>
  <c r="CE40" i="19"/>
  <c r="CB40" i="19"/>
  <c r="BY40" i="19"/>
  <c r="BV40" i="19"/>
  <c r="BS40" i="19"/>
  <c r="BP40" i="19"/>
  <c r="BM40" i="19"/>
  <c r="BJ40" i="19"/>
  <c r="BG40" i="19"/>
  <c r="BC40" i="19"/>
  <c r="BB40" i="19"/>
  <c r="BA40" i="19"/>
  <c r="AX40" i="19"/>
  <c r="AU40" i="19"/>
  <c r="AR40" i="19"/>
  <c r="AO40" i="19"/>
  <c r="AL40" i="19"/>
  <c r="AI40" i="19"/>
  <c r="AF40" i="19"/>
  <c r="AC40" i="19"/>
  <c r="Z40" i="19"/>
  <c r="W40" i="19"/>
  <c r="T40" i="19"/>
  <c r="Q40" i="19"/>
  <c r="N40" i="19"/>
  <c r="K40" i="19"/>
  <c r="H40" i="19"/>
  <c r="E40" i="19"/>
  <c r="CJ39" i="19"/>
  <c r="CI39" i="19"/>
  <c r="CH39" i="19"/>
  <c r="CE39" i="19"/>
  <c r="CB39" i="19"/>
  <c r="BY39" i="19"/>
  <c r="BV39" i="19"/>
  <c r="BS39" i="19"/>
  <c r="BP39" i="19"/>
  <c r="BM39" i="19"/>
  <c r="BJ39" i="19"/>
  <c r="BG39" i="19"/>
  <c r="BC39" i="19"/>
  <c r="BB39" i="19"/>
  <c r="BA39" i="19"/>
  <c r="AX39" i="19"/>
  <c r="AU39" i="19"/>
  <c r="AR39" i="19"/>
  <c r="AO39" i="19"/>
  <c r="AL39" i="19"/>
  <c r="AI39" i="19"/>
  <c r="AF39" i="19"/>
  <c r="AC39" i="19"/>
  <c r="Z39" i="19"/>
  <c r="W39" i="19"/>
  <c r="T39" i="19"/>
  <c r="Q39" i="19"/>
  <c r="N39" i="19"/>
  <c r="K39" i="19"/>
  <c r="H39" i="19"/>
  <c r="E39" i="19"/>
  <c r="CJ38" i="19"/>
  <c r="CI38" i="19"/>
  <c r="CH38" i="19"/>
  <c r="CE38" i="19"/>
  <c r="CB38" i="19"/>
  <c r="BY38" i="19"/>
  <c r="BV38" i="19"/>
  <c r="BS38" i="19"/>
  <c r="BP38" i="19"/>
  <c r="BM38" i="19"/>
  <c r="BJ38" i="19"/>
  <c r="BG38" i="19"/>
  <c r="BC38" i="19"/>
  <c r="BB38" i="19"/>
  <c r="BA38" i="19"/>
  <c r="AX38" i="19"/>
  <c r="AU38" i="19"/>
  <c r="AR38" i="19"/>
  <c r="AO38" i="19"/>
  <c r="AL38" i="19"/>
  <c r="AI38" i="19"/>
  <c r="AF38" i="19"/>
  <c r="AC38" i="19"/>
  <c r="Z38" i="19"/>
  <c r="W38" i="19"/>
  <c r="T38" i="19"/>
  <c r="Q38" i="19"/>
  <c r="N38" i="19"/>
  <c r="K38" i="19"/>
  <c r="H38" i="19"/>
  <c r="E38" i="19"/>
  <c r="CJ37" i="19"/>
  <c r="CI37" i="19"/>
  <c r="CH37" i="19"/>
  <c r="CE37" i="19"/>
  <c r="CB37" i="19"/>
  <c r="BY37" i="19"/>
  <c r="BV37" i="19"/>
  <c r="BS37" i="19"/>
  <c r="BP37" i="19"/>
  <c r="BM37" i="19"/>
  <c r="BJ37" i="19"/>
  <c r="BG37" i="19"/>
  <c r="BC37" i="19"/>
  <c r="BB37" i="19"/>
  <c r="BA37" i="19"/>
  <c r="AX37" i="19"/>
  <c r="AU37" i="19"/>
  <c r="AR37" i="19"/>
  <c r="AO37" i="19"/>
  <c r="AL37" i="19"/>
  <c r="AI37" i="19"/>
  <c r="AF37" i="19"/>
  <c r="AC37" i="19"/>
  <c r="Z37" i="19"/>
  <c r="W37" i="19"/>
  <c r="T37" i="19"/>
  <c r="Q37" i="19"/>
  <c r="N37" i="19"/>
  <c r="K37" i="19"/>
  <c r="H37" i="19"/>
  <c r="E37" i="19"/>
  <c r="CJ36" i="19"/>
  <c r="CI36" i="19"/>
  <c r="CH36" i="19"/>
  <c r="CE36" i="19"/>
  <c r="CB36" i="19"/>
  <c r="BY36" i="19"/>
  <c r="BV36" i="19"/>
  <c r="BS36" i="19"/>
  <c r="BP36" i="19"/>
  <c r="BM36" i="19"/>
  <c r="BJ36" i="19"/>
  <c r="BG36" i="19"/>
  <c r="BC36" i="19"/>
  <c r="BB36" i="19"/>
  <c r="BA36" i="19"/>
  <c r="AX36" i="19"/>
  <c r="AU36" i="19"/>
  <c r="AR36" i="19"/>
  <c r="AO36" i="19"/>
  <c r="AL36" i="19"/>
  <c r="AI36" i="19"/>
  <c r="AF36" i="19"/>
  <c r="AC36" i="19"/>
  <c r="Z36" i="19"/>
  <c r="W36" i="19"/>
  <c r="T36" i="19"/>
  <c r="Q36" i="19"/>
  <c r="N36" i="19"/>
  <c r="K36" i="19"/>
  <c r="H36" i="19"/>
  <c r="E36" i="19"/>
  <c r="CJ35" i="19"/>
  <c r="CI35" i="19"/>
  <c r="CH35" i="19"/>
  <c r="CE35" i="19"/>
  <c r="CB35" i="19"/>
  <c r="BY35" i="19"/>
  <c r="BV35" i="19"/>
  <c r="BS35" i="19"/>
  <c r="BP35" i="19"/>
  <c r="BM35" i="19"/>
  <c r="BJ35" i="19"/>
  <c r="BG35" i="19"/>
  <c r="BC35" i="19"/>
  <c r="BB35" i="19"/>
  <c r="BA35" i="19"/>
  <c r="AX35" i="19"/>
  <c r="AU35" i="19"/>
  <c r="AR35" i="19"/>
  <c r="AO35" i="19"/>
  <c r="AL35" i="19"/>
  <c r="AI35" i="19"/>
  <c r="AF35" i="19"/>
  <c r="AC35" i="19"/>
  <c r="Z35" i="19"/>
  <c r="W35" i="19"/>
  <c r="T35" i="19"/>
  <c r="Q35" i="19"/>
  <c r="N35" i="19"/>
  <c r="K35" i="19"/>
  <c r="H35" i="19"/>
  <c r="E35" i="19"/>
  <c r="CJ34" i="19"/>
  <c r="CI34" i="19"/>
  <c r="CH34" i="19"/>
  <c r="CE34" i="19"/>
  <c r="CB34" i="19"/>
  <c r="BY34" i="19"/>
  <c r="BV34" i="19"/>
  <c r="BS34" i="19"/>
  <c r="BP34" i="19"/>
  <c r="BM34" i="19"/>
  <c r="BJ34" i="19"/>
  <c r="BG34" i="19"/>
  <c r="BC34" i="19"/>
  <c r="BB34" i="19"/>
  <c r="BA34" i="19"/>
  <c r="AX34" i="19"/>
  <c r="AU34" i="19"/>
  <c r="AR34" i="19"/>
  <c r="AO34" i="19"/>
  <c r="AL34" i="19"/>
  <c r="AI34" i="19"/>
  <c r="AF34" i="19"/>
  <c r="AC34" i="19"/>
  <c r="Z34" i="19"/>
  <c r="W34" i="19"/>
  <c r="T34" i="19"/>
  <c r="Q34" i="19"/>
  <c r="N34" i="19"/>
  <c r="K34" i="19"/>
  <c r="H34" i="19"/>
  <c r="E34" i="19"/>
  <c r="CJ33" i="19"/>
  <c r="CI33" i="19"/>
  <c r="CH33" i="19"/>
  <c r="CE33" i="19"/>
  <c r="CB33" i="19"/>
  <c r="BY33" i="19"/>
  <c r="BV33" i="19"/>
  <c r="BS33" i="19"/>
  <c r="BP33" i="19"/>
  <c r="BM33" i="19"/>
  <c r="BJ33" i="19"/>
  <c r="BG33" i="19"/>
  <c r="BC33" i="19"/>
  <c r="BB33" i="19"/>
  <c r="BA33" i="19"/>
  <c r="AX33" i="19"/>
  <c r="AU33" i="19"/>
  <c r="AR33" i="19"/>
  <c r="AO33" i="19"/>
  <c r="AL33" i="19"/>
  <c r="AI33" i="19"/>
  <c r="AF33" i="19"/>
  <c r="AC33" i="19"/>
  <c r="Z33" i="19"/>
  <c r="W33" i="19"/>
  <c r="T33" i="19"/>
  <c r="Q33" i="19"/>
  <c r="N33" i="19"/>
  <c r="K33" i="19"/>
  <c r="H33" i="19"/>
  <c r="E33" i="19"/>
  <c r="CJ32" i="19"/>
  <c r="CI32" i="19"/>
  <c r="CH32" i="19"/>
  <c r="CE32" i="19"/>
  <c r="CB32" i="19"/>
  <c r="BY32" i="19"/>
  <c r="BV32" i="19"/>
  <c r="BS32" i="19"/>
  <c r="BP32" i="19"/>
  <c r="BM32" i="19"/>
  <c r="BJ32" i="19"/>
  <c r="BG32" i="19"/>
  <c r="BC32" i="19"/>
  <c r="BB32" i="19"/>
  <c r="BA32" i="19"/>
  <c r="AX32" i="19"/>
  <c r="AU32" i="19"/>
  <c r="AR32" i="19"/>
  <c r="AO32" i="19"/>
  <c r="AL32" i="19"/>
  <c r="AI32" i="19"/>
  <c r="AF32" i="19"/>
  <c r="AC32" i="19"/>
  <c r="Z32" i="19"/>
  <c r="W32" i="19"/>
  <c r="T32" i="19"/>
  <c r="Q32" i="19"/>
  <c r="N32" i="19"/>
  <c r="K32" i="19"/>
  <c r="H32" i="19"/>
  <c r="E32" i="19"/>
  <c r="CJ31" i="19"/>
  <c r="CI31" i="19"/>
  <c r="CH31" i="19"/>
  <c r="CE31" i="19"/>
  <c r="CB31" i="19"/>
  <c r="BY31" i="19"/>
  <c r="BV31" i="19"/>
  <c r="BS31" i="19"/>
  <c r="BP31" i="19"/>
  <c r="BM31" i="19"/>
  <c r="BJ31" i="19"/>
  <c r="BG31" i="19"/>
  <c r="BC31" i="19"/>
  <c r="BB31" i="19"/>
  <c r="BD31" i="19" s="1"/>
  <c r="BA31" i="19"/>
  <c r="AX31" i="19"/>
  <c r="AU31" i="19"/>
  <c r="AR31" i="19"/>
  <c r="AO31" i="19"/>
  <c r="AL31" i="19"/>
  <c r="AI31" i="19"/>
  <c r="AF31" i="19"/>
  <c r="AC31" i="19"/>
  <c r="Z31" i="19"/>
  <c r="W31" i="19"/>
  <c r="T31" i="19"/>
  <c r="Q31" i="19"/>
  <c r="N31" i="19"/>
  <c r="K31" i="19"/>
  <c r="H31" i="19"/>
  <c r="E31" i="19"/>
  <c r="CJ30" i="19"/>
  <c r="CI30" i="19"/>
  <c r="CH30" i="19"/>
  <c r="CE30" i="19"/>
  <c r="CB30" i="19"/>
  <c r="BY30" i="19"/>
  <c r="BV30" i="19"/>
  <c r="BS30" i="19"/>
  <c r="BP30" i="19"/>
  <c r="BM30" i="19"/>
  <c r="BJ30" i="19"/>
  <c r="BG30" i="19"/>
  <c r="BC30" i="19"/>
  <c r="BB30" i="19"/>
  <c r="BD30" i="19" s="1"/>
  <c r="BA30" i="19"/>
  <c r="AX30" i="19"/>
  <c r="AU30" i="19"/>
  <c r="AR30" i="19"/>
  <c r="AO30" i="19"/>
  <c r="AL30" i="19"/>
  <c r="AI30" i="19"/>
  <c r="AF30" i="19"/>
  <c r="AC30" i="19"/>
  <c r="Z30" i="19"/>
  <c r="W30" i="19"/>
  <c r="T30" i="19"/>
  <c r="Q30" i="19"/>
  <c r="N30" i="19"/>
  <c r="K30" i="19"/>
  <c r="H30" i="19"/>
  <c r="E30" i="19"/>
  <c r="CJ29" i="19"/>
  <c r="CI29" i="19"/>
  <c r="CH29" i="19"/>
  <c r="CE29" i="19"/>
  <c r="CB29" i="19"/>
  <c r="BY29" i="19"/>
  <c r="BV29" i="19"/>
  <c r="BS29" i="19"/>
  <c r="BP29" i="19"/>
  <c r="BM29" i="19"/>
  <c r="BJ29" i="19"/>
  <c r="BG29" i="19"/>
  <c r="BC29" i="19"/>
  <c r="BB29" i="19"/>
  <c r="BA29" i="19"/>
  <c r="AX29" i="19"/>
  <c r="AU29" i="19"/>
  <c r="AR29" i="19"/>
  <c r="AO29" i="19"/>
  <c r="AL29" i="19"/>
  <c r="AI29" i="19"/>
  <c r="AF29" i="19"/>
  <c r="AC29" i="19"/>
  <c r="Z29" i="19"/>
  <c r="W29" i="19"/>
  <c r="T29" i="19"/>
  <c r="Q29" i="19"/>
  <c r="N29" i="19"/>
  <c r="K29" i="19"/>
  <c r="H29" i="19"/>
  <c r="E29" i="19"/>
  <c r="CJ28" i="19"/>
  <c r="CK28" i="19" s="1"/>
  <c r="CI28" i="19"/>
  <c r="CH28" i="19"/>
  <c r="CE28" i="19"/>
  <c r="CB28" i="19"/>
  <c r="BY28" i="19"/>
  <c r="BV28" i="19"/>
  <c r="BS28" i="19"/>
  <c r="BP28" i="19"/>
  <c r="BM28" i="19"/>
  <c r="BJ28" i="19"/>
  <c r="BG28" i="19"/>
  <c r="BC28" i="19"/>
  <c r="BB28" i="19"/>
  <c r="CL28" i="19" s="1"/>
  <c r="BA28" i="19"/>
  <c r="AX28" i="19"/>
  <c r="AU28" i="19"/>
  <c r="AR28" i="19"/>
  <c r="AO28" i="19"/>
  <c r="AL28" i="19"/>
  <c r="AI28" i="19"/>
  <c r="AF28" i="19"/>
  <c r="AC28" i="19"/>
  <c r="Z28" i="19"/>
  <c r="W28" i="19"/>
  <c r="T28" i="19"/>
  <c r="Q28" i="19"/>
  <c r="N28" i="19"/>
  <c r="K28" i="19"/>
  <c r="H28" i="19"/>
  <c r="E28" i="19"/>
  <c r="CJ27" i="19"/>
  <c r="CK27" i="19" s="1"/>
  <c r="CI27" i="19"/>
  <c r="CH27" i="19"/>
  <c r="CE27" i="19"/>
  <c r="CB27" i="19"/>
  <c r="BY27" i="19"/>
  <c r="BV27" i="19"/>
  <c r="BS27" i="19"/>
  <c r="BP27" i="19"/>
  <c r="BM27" i="19"/>
  <c r="BJ27" i="19"/>
  <c r="BG27" i="19"/>
  <c r="BC27" i="19"/>
  <c r="BD27" i="19" s="1"/>
  <c r="BB27" i="19"/>
  <c r="CL27" i="19" s="1"/>
  <c r="BA27" i="19"/>
  <c r="AX27" i="19"/>
  <c r="AU27" i="19"/>
  <c r="AR27" i="19"/>
  <c r="AO27" i="19"/>
  <c r="AL27" i="19"/>
  <c r="AI27" i="19"/>
  <c r="AF27" i="19"/>
  <c r="AC27" i="19"/>
  <c r="Z27" i="19"/>
  <c r="W27" i="19"/>
  <c r="T27" i="19"/>
  <c r="Q27" i="19"/>
  <c r="N27" i="19"/>
  <c r="K27" i="19"/>
  <c r="H27" i="19"/>
  <c r="E27" i="19"/>
  <c r="CJ26" i="19"/>
  <c r="CK26" i="19" s="1"/>
  <c r="CI26" i="19"/>
  <c r="CH26" i="19"/>
  <c r="CE26" i="19"/>
  <c r="CB26" i="19"/>
  <c r="BY26" i="19"/>
  <c r="BV26" i="19"/>
  <c r="BS26" i="19"/>
  <c r="BP26" i="19"/>
  <c r="BM26" i="19"/>
  <c r="BJ26" i="19"/>
  <c r="BG26" i="19"/>
  <c r="BC26" i="19"/>
  <c r="BB26" i="19"/>
  <c r="BA26" i="19"/>
  <c r="AX26" i="19"/>
  <c r="AU26" i="19"/>
  <c r="AR26" i="19"/>
  <c r="AO26" i="19"/>
  <c r="AL26" i="19"/>
  <c r="AI26" i="19"/>
  <c r="AF26" i="19"/>
  <c r="AC26" i="19"/>
  <c r="Z26" i="19"/>
  <c r="W26" i="19"/>
  <c r="T26" i="19"/>
  <c r="Q26" i="19"/>
  <c r="N26" i="19"/>
  <c r="K26" i="19"/>
  <c r="H26" i="19"/>
  <c r="E26" i="19"/>
  <c r="CJ25" i="19"/>
  <c r="CI25" i="19"/>
  <c r="CH25" i="19"/>
  <c r="CE25" i="19"/>
  <c r="CB25" i="19"/>
  <c r="BY25" i="19"/>
  <c r="BV25" i="19"/>
  <c r="BS25" i="19"/>
  <c r="BP25" i="19"/>
  <c r="BM25" i="19"/>
  <c r="BJ25" i="19"/>
  <c r="BG25" i="19"/>
  <c r="BC25" i="19"/>
  <c r="BD25" i="19" s="1"/>
  <c r="BB25" i="19"/>
  <c r="CL25" i="19" s="1"/>
  <c r="BA25" i="19"/>
  <c r="AX25" i="19"/>
  <c r="AU25" i="19"/>
  <c r="AR25" i="19"/>
  <c r="AO25" i="19"/>
  <c r="AL25" i="19"/>
  <c r="AI25" i="19"/>
  <c r="AF25" i="19"/>
  <c r="AC25" i="19"/>
  <c r="Z25" i="19"/>
  <c r="W25" i="19"/>
  <c r="T25" i="19"/>
  <c r="Q25" i="19"/>
  <c r="N25" i="19"/>
  <c r="K25" i="19"/>
  <c r="H25" i="19"/>
  <c r="E25" i="19"/>
  <c r="CJ24" i="19"/>
  <c r="CK24" i="19" s="1"/>
  <c r="CI24" i="19"/>
  <c r="CH24" i="19"/>
  <c r="CE24" i="19"/>
  <c r="CB24" i="19"/>
  <c r="BY24" i="19"/>
  <c r="BV24" i="19"/>
  <c r="BS24" i="19"/>
  <c r="BP24" i="19"/>
  <c r="BM24" i="19"/>
  <c r="BJ24" i="19"/>
  <c r="BG24" i="19"/>
  <c r="BC24" i="19"/>
  <c r="BD24" i="19" s="1"/>
  <c r="BB24" i="19"/>
  <c r="CL24" i="19" s="1"/>
  <c r="BA24" i="19"/>
  <c r="AX24" i="19"/>
  <c r="AU24" i="19"/>
  <c r="AR24" i="19"/>
  <c r="AO24" i="19"/>
  <c r="AL24" i="19"/>
  <c r="AI24" i="19"/>
  <c r="AF24" i="19"/>
  <c r="AC24" i="19"/>
  <c r="Z24" i="19"/>
  <c r="W24" i="19"/>
  <c r="T24" i="19"/>
  <c r="Q24" i="19"/>
  <c r="N24" i="19"/>
  <c r="K24" i="19"/>
  <c r="H24" i="19"/>
  <c r="E24" i="19"/>
  <c r="CJ23" i="19"/>
  <c r="CI23" i="19"/>
  <c r="CH23" i="19"/>
  <c r="CE23" i="19"/>
  <c r="CB23" i="19"/>
  <c r="BY23" i="19"/>
  <c r="BV23" i="19"/>
  <c r="BS23" i="19"/>
  <c r="BP23" i="19"/>
  <c r="BM23" i="19"/>
  <c r="BJ23" i="19"/>
  <c r="BG23" i="19"/>
  <c r="BC23" i="19"/>
  <c r="BD23" i="19" s="1"/>
  <c r="BB23" i="19"/>
  <c r="BA23" i="19"/>
  <c r="AX23" i="19"/>
  <c r="AU23" i="19"/>
  <c r="AR23" i="19"/>
  <c r="AO23" i="19"/>
  <c r="AL23" i="19"/>
  <c r="AI23" i="19"/>
  <c r="AF23" i="19"/>
  <c r="AC23" i="19"/>
  <c r="Z23" i="19"/>
  <c r="W23" i="19"/>
  <c r="T23" i="19"/>
  <c r="Q23" i="19"/>
  <c r="N23" i="19"/>
  <c r="K23" i="19"/>
  <c r="H23" i="19"/>
  <c r="E23" i="19"/>
  <c r="CJ22" i="19"/>
  <c r="CK22" i="19" s="1"/>
  <c r="CI22" i="19"/>
  <c r="CH22" i="19"/>
  <c r="CE22" i="19"/>
  <c r="CB22" i="19"/>
  <c r="BY22" i="19"/>
  <c r="BV22" i="19"/>
  <c r="BS22" i="19"/>
  <c r="BP22" i="19"/>
  <c r="BM22" i="19"/>
  <c r="BJ22" i="19"/>
  <c r="BG22" i="19"/>
  <c r="BC22" i="19"/>
  <c r="BD22" i="19" s="1"/>
  <c r="BB22" i="19"/>
  <c r="CL22" i="19" s="1"/>
  <c r="BA22" i="19"/>
  <c r="AX22" i="19"/>
  <c r="AU22" i="19"/>
  <c r="AR22" i="19"/>
  <c r="AO22" i="19"/>
  <c r="AL22" i="19"/>
  <c r="AI22" i="19"/>
  <c r="AF22" i="19"/>
  <c r="AC22" i="19"/>
  <c r="Z22" i="19"/>
  <c r="W22" i="19"/>
  <c r="T22" i="19"/>
  <c r="Q22" i="19"/>
  <c r="N22" i="19"/>
  <c r="K22" i="19"/>
  <c r="H22" i="19"/>
  <c r="E22" i="19"/>
  <c r="CJ21" i="19"/>
  <c r="CK21" i="19" s="1"/>
  <c r="CI21" i="19"/>
  <c r="CH21" i="19"/>
  <c r="CE21" i="19"/>
  <c r="CB21" i="19"/>
  <c r="BY21" i="19"/>
  <c r="BV21" i="19"/>
  <c r="BS21" i="19"/>
  <c r="BP21" i="19"/>
  <c r="BM21" i="19"/>
  <c r="BJ21" i="19"/>
  <c r="BG21" i="19"/>
  <c r="BC21" i="19"/>
  <c r="BD21" i="19" s="1"/>
  <c r="BB21" i="19"/>
  <c r="BA21" i="19"/>
  <c r="AX21" i="19"/>
  <c r="AU21" i="19"/>
  <c r="AR21" i="19"/>
  <c r="AO21" i="19"/>
  <c r="AL21" i="19"/>
  <c r="AI21" i="19"/>
  <c r="AF21" i="19"/>
  <c r="AC21" i="19"/>
  <c r="Z21" i="19"/>
  <c r="W21" i="19"/>
  <c r="T21" i="19"/>
  <c r="Q21" i="19"/>
  <c r="N21" i="19"/>
  <c r="K21" i="19"/>
  <c r="H21" i="19"/>
  <c r="E21" i="19"/>
  <c r="CJ20" i="19"/>
  <c r="CK20" i="19" s="1"/>
  <c r="CI20" i="19"/>
  <c r="CH20" i="19"/>
  <c r="CE20" i="19"/>
  <c r="CB20" i="19"/>
  <c r="BY20" i="19"/>
  <c r="BV20" i="19"/>
  <c r="BS20" i="19"/>
  <c r="BP20" i="19"/>
  <c r="BM20" i="19"/>
  <c r="BJ20" i="19"/>
  <c r="BG20" i="19"/>
  <c r="BC20" i="19"/>
  <c r="BB20" i="19"/>
  <c r="BA20" i="19"/>
  <c r="AX20" i="19"/>
  <c r="AU20" i="19"/>
  <c r="AR20" i="19"/>
  <c r="AO20" i="19"/>
  <c r="AL20" i="19"/>
  <c r="AI20" i="19"/>
  <c r="AF20" i="19"/>
  <c r="AC20" i="19"/>
  <c r="Z20" i="19"/>
  <c r="W20" i="19"/>
  <c r="T20" i="19"/>
  <c r="Q20" i="19"/>
  <c r="N20" i="19"/>
  <c r="K20" i="19"/>
  <c r="H20" i="19"/>
  <c r="E20" i="19"/>
  <c r="CJ19" i="19"/>
  <c r="CK19" i="19" s="1"/>
  <c r="CI19" i="19"/>
  <c r="CH19" i="19"/>
  <c r="CE19" i="19"/>
  <c r="CB19" i="19"/>
  <c r="BY19" i="19"/>
  <c r="BV19" i="19"/>
  <c r="BS19" i="19"/>
  <c r="BP19" i="19"/>
  <c r="BM19" i="19"/>
  <c r="BJ19" i="19"/>
  <c r="BG19" i="19"/>
  <c r="BC19" i="19"/>
  <c r="BD19" i="19" s="1"/>
  <c r="BB19" i="19"/>
  <c r="CL19" i="19" s="1"/>
  <c r="BA19" i="19"/>
  <c r="AX19" i="19"/>
  <c r="AU19" i="19"/>
  <c r="AR19" i="19"/>
  <c r="AO19" i="19"/>
  <c r="AL19" i="19"/>
  <c r="AI19" i="19"/>
  <c r="AF19" i="19"/>
  <c r="AC19" i="19"/>
  <c r="Z19" i="19"/>
  <c r="W19" i="19"/>
  <c r="T19" i="19"/>
  <c r="Q19" i="19"/>
  <c r="N19" i="19"/>
  <c r="K19" i="19"/>
  <c r="H19" i="19"/>
  <c r="E19" i="19"/>
  <c r="CJ18" i="19"/>
  <c r="CK18" i="19" s="1"/>
  <c r="CI18" i="19"/>
  <c r="CH18" i="19"/>
  <c r="CE18" i="19"/>
  <c r="CB18" i="19"/>
  <c r="BY18" i="19"/>
  <c r="BV18" i="19"/>
  <c r="BS18" i="19"/>
  <c r="BP18" i="19"/>
  <c r="BM18" i="19"/>
  <c r="BJ18" i="19"/>
  <c r="BG18" i="19"/>
  <c r="BC18" i="19"/>
  <c r="BB18" i="19"/>
  <c r="BA18" i="19"/>
  <c r="AX18" i="19"/>
  <c r="AU18" i="19"/>
  <c r="AR18" i="19"/>
  <c r="AO18" i="19"/>
  <c r="AL18" i="19"/>
  <c r="AI18" i="19"/>
  <c r="AF18" i="19"/>
  <c r="AC18" i="19"/>
  <c r="Z18" i="19"/>
  <c r="W18" i="19"/>
  <c r="T18" i="19"/>
  <c r="Q18" i="19"/>
  <c r="N18" i="19"/>
  <c r="K18" i="19"/>
  <c r="H18" i="19"/>
  <c r="E18" i="19"/>
  <c r="CJ17" i="19"/>
  <c r="CI17" i="19"/>
  <c r="CH17" i="19"/>
  <c r="CE17" i="19"/>
  <c r="CB17" i="19"/>
  <c r="BY17" i="19"/>
  <c r="BV17" i="19"/>
  <c r="BS17" i="19"/>
  <c r="BP17" i="19"/>
  <c r="BM17" i="19"/>
  <c r="BJ17" i="19"/>
  <c r="BG17" i="19"/>
  <c r="BC17" i="19"/>
  <c r="BD17" i="19" s="1"/>
  <c r="BB17" i="19"/>
  <c r="CL17" i="19" s="1"/>
  <c r="BA17" i="19"/>
  <c r="AX17" i="19"/>
  <c r="AU17" i="19"/>
  <c r="AR17" i="19"/>
  <c r="AO17" i="19"/>
  <c r="AL17" i="19"/>
  <c r="AI17" i="19"/>
  <c r="AF17" i="19"/>
  <c r="AC17" i="19"/>
  <c r="Z17" i="19"/>
  <c r="W17" i="19"/>
  <c r="T17" i="19"/>
  <c r="Q17" i="19"/>
  <c r="N17" i="19"/>
  <c r="K17" i="19"/>
  <c r="H17" i="19"/>
  <c r="E17" i="19"/>
  <c r="CJ16" i="19"/>
  <c r="CK16" i="19" s="1"/>
  <c r="CI16" i="19"/>
  <c r="CH16" i="19"/>
  <c r="CE16" i="19"/>
  <c r="CB16" i="19"/>
  <c r="BY16" i="19"/>
  <c r="BV16" i="19"/>
  <c r="BS16" i="19"/>
  <c r="BP16" i="19"/>
  <c r="BM16" i="19"/>
  <c r="BJ16" i="19"/>
  <c r="BG16" i="19"/>
  <c r="BC16" i="19"/>
  <c r="BD16" i="19" s="1"/>
  <c r="BB16" i="19"/>
  <c r="CL16" i="19" s="1"/>
  <c r="BA16" i="19"/>
  <c r="AX16" i="19"/>
  <c r="AU16" i="19"/>
  <c r="AR16" i="19"/>
  <c r="AO16" i="19"/>
  <c r="AL16" i="19"/>
  <c r="AI16" i="19"/>
  <c r="AF16" i="19"/>
  <c r="AC16" i="19"/>
  <c r="Z16" i="19"/>
  <c r="W16" i="19"/>
  <c r="T16" i="19"/>
  <c r="Q16" i="19"/>
  <c r="N16" i="19"/>
  <c r="K16" i="19"/>
  <c r="H16" i="19"/>
  <c r="E16" i="19"/>
  <c r="CJ15" i="19"/>
  <c r="CI15" i="19"/>
  <c r="CH15" i="19"/>
  <c r="CE15" i="19"/>
  <c r="CB15" i="19"/>
  <c r="BY15" i="19"/>
  <c r="BV15" i="19"/>
  <c r="BS15" i="19"/>
  <c r="BP15" i="19"/>
  <c r="BM15" i="19"/>
  <c r="BJ15" i="19"/>
  <c r="BG15" i="19"/>
  <c r="BC15" i="19"/>
  <c r="BD15" i="19" s="1"/>
  <c r="BB15" i="19"/>
  <c r="BA15" i="19"/>
  <c r="AX15" i="19"/>
  <c r="AU15" i="19"/>
  <c r="AR15" i="19"/>
  <c r="AO15" i="19"/>
  <c r="AL15" i="19"/>
  <c r="AI15" i="19"/>
  <c r="AF15" i="19"/>
  <c r="AC15" i="19"/>
  <c r="Z15" i="19"/>
  <c r="W15" i="19"/>
  <c r="T15" i="19"/>
  <c r="Q15" i="19"/>
  <c r="N15" i="19"/>
  <c r="K15" i="19"/>
  <c r="H15" i="19"/>
  <c r="E15" i="19"/>
  <c r="CJ14" i="19"/>
  <c r="CK14" i="19" s="1"/>
  <c r="CI14" i="19"/>
  <c r="CH14" i="19"/>
  <c r="CE14" i="19"/>
  <c r="CB14" i="19"/>
  <c r="BY14" i="19"/>
  <c r="BV14" i="19"/>
  <c r="BS14" i="19"/>
  <c r="BP14" i="19"/>
  <c r="BM14" i="19"/>
  <c r="BJ14" i="19"/>
  <c r="BG14" i="19"/>
  <c r="BC14" i="19"/>
  <c r="BD14" i="19" s="1"/>
  <c r="BB14" i="19"/>
  <c r="CL14" i="19" s="1"/>
  <c r="BA14" i="19"/>
  <c r="AX14" i="19"/>
  <c r="AU14" i="19"/>
  <c r="AR14" i="19"/>
  <c r="AO14" i="19"/>
  <c r="AL14" i="19"/>
  <c r="AI14" i="19"/>
  <c r="AF14" i="19"/>
  <c r="AC14" i="19"/>
  <c r="Z14" i="19"/>
  <c r="W14" i="19"/>
  <c r="T14" i="19"/>
  <c r="Q14" i="19"/>
  <c r="N14" i="19"/>
  <c r="K14" i="19"/>
  <c r="H14" i="19"/>
  <c r="E14" i="19"/>
  <c r="CJ13" i="19"/>
  <c r="CK13" i="19" s="1"/>
  <c r="CI13" i="19"/>
  <c r="CH13" i="19"/>
  <c r="CE13" i="19"/>
  <c r="CB13" i="19"/>
  <c r="BY13" i="19"/>
  <c r="BV13" i="19"/>
  <c r="BS13" i="19"/>
  <c r="BP13" i="19"/>
  <c r="BM13" i="19"/>
  <c r="BJ13" i="19"/>
  <c r="BG13" i="19"/>
  <c r="BC13" i="19"/>
  <c r="BD13" i="19" s="1"/>
  <c r="BB13" i="19"/>
  <c r="CL13" i="19" s="1"/>
  <c r="BA13" i="19"/>
  <c r="AX13" i="19"/>
  <c r="AU13" i="19"/>
  <c r="AR13" i="19"/>
  <c r="AO13" i="19"/>
  <c r="AL13" i="19"/>
  <c r="AI13" i="19"/>
  <c r="AF13" i="19"/>
  <c r="AC13" i="19"/>
  <c r="Z13" i="19"/>
  <c r="W13" i="19"/>
  <c r="T13" i="19"/>
  <c r="Q13" i="19"/>
  <c r="N13" i="19"/>
  <c r="K13" i="19"/>
  <c r="H13" i="19"/>
  <c r="E13" i="19"/>
  <c r="CJ12" i="19"/>
  <c r="CI12" i="19"/>
  <c r="CH12" i="19"/>
  <c r="CE12" i="19"/>
  <c r="CB12" i="19"/>
  <c r="BY12" i="19"/>
  <c r="BV12" i="19"/>
  <c r="BS12" i="19"/>
  <c r="BP12" i="19"/>
  <c r="BM12" i="19"/>
  <c r="BJ12" i="19"/>
  <c r="BG12" i="19"/>
  <c r="BC12" i="19"/>
  <c r="BD12" i="19" s="1"/>
  <c r="BB12" i="19"/>
  <c r="CL12" i="19" s="1"/>
  <c r="BA12" i="19"/>
  <c r="AX12" i="19"/>
  <c r="AU12" i="19"/>
  <c r="AR12" i="19"/>
  <c r="AO12" i="19"/>
  <c r="AL12" i="19"/>
  <c r="AI12" i="19"/>
  <c r="AF12" i="19"/>
  <c r="AC12" i="19"/>
  <c r="Z12" i="19"/>
  <c r="W12" i="19"/>
  <c r="T12" i="19"/>
  <c r="Q12" i="19"/>
  <c r="N12" i="19"/>
  <c r="K12" i="19"/>
  <c r="H12" i="19"/>
  <c r="E12" i="19"/>
  <c r="CJ11" i="19"/>
  <c r="CI11" i="19"/>
  <c r="CH11" i="19"/>
  <c r="CE11" i="19"/>
  <c r="CB11" i="19"/>
  <c r="BY11" i="19"/>
  <c r="BV11" i="19"/>
  <c r="BS11" i="19"/>
  <c r="BP11" i="19"/>
  <c r="BM11" i="19"/>
  <c r="BJ11" i="19"/>
  <c r="BG11" i="19"/>
  <c r="BC11" i="19"/>
  <c r="BB11" i="19"/>
  <c r="CL11" i="19" s="1"/>
  <c r="BA11" i="19"/>
  <c r="AX11" i="19"/>
  <c r="AU11" i="19"/>
  <c r="AR11" i="19"/>
  <c r="AO11" i="19"/>
  <c r="AL11" i="19"/>
  <c r="AI11" i="19"/>
  <c r="AF11" i="19"/>
  <c r="AC11" i="19"/>
  <c r="Z11" i="19"/>
  <c r="W11" i="19"/>
  <c r="T11" i="19"/>
  <c r="Q11" i="19"/>
  <c r="N11" i="19"/>
  <c r="K11" i="19"/>
  <c r="H11" i="19"/>
  <c r="E11" i="19"/>
  <c r="CJ10" i="19"/>
  <c r="CK10" i="19" s="1"/>
  <c r="CI10" i="19"/>
  <c r="CH10" i="19"/>
  <c r="CE10" i="19"/>
  <c r="CB10" i="19"/>
  <c r="BY10" i="19"/>
  <c r="BV10" i="19"/>
  <c r="BS10" i="19"/>
  <c r="BP10" i="19"/>
  <c r="BM10" i="19"/>
  <c r="BJ10" i="19"/>
  <c r="BG10" i="19"/>
  <c r="BC10" i="19"/>
  <c r="BB10" i="19"/>
  <c r="BA10" i="19"/>
  <c r="AX10" i="19"/>
  <c r="AU10" i="19"/>
  <c r="AR10" i="19"/>
  <c r="AO10" i="19"/>
  <c r="AL10" i="19"/>
  <c r="AI10" i="19"/>
  <c r="AF10" i="19"/>
  <c r="AC10" i="19"/>
  <c r="Z10" i="19"/>
  <c r="W10" i="19"/>
  <c r="T10" i="19"/>
  <c r="Q10" i="19"/>
  <c r="N10" i="19"/>
  <c r="K10" i="19"/>
  <c r="H10" i="19"/>
  <c r="E10" i="19"/>
  <c r="CJ9" i="19"/>
  <c r="CI9" i="19"/>
  <c r="CH9" i="19"/>
  <c r="CE9" i="19"/>
  <c r="CB9" i="19"/>
  <c r="BY9" i="19"/>
  <c r="BV9" i="19"/>
  <c r="BS9" i="19"/>
  <c r="BP9" i="19"/>
  <c r="BM9" i="19"/>
  <c r="BJ9" i="19"/>
  <c r="BG9" i="19"/>
  <c r="BC9" i="19"/>
  <c r="BB9" i="19"/>
  <c r="CL9" i="19" s="1"/>
  <c r="BA9" i="19"/>
  <c r="AX9" i="19"/>
  <c r="AU9" i="19"/>
  <c r="AR9" i="19"/>
  <c r="AO9" i="19"/>
  <c r="AL9" i="19"/>
  <c r="AI9" i="19"/>
  <c r="AF9" i="19"/>
  <c r="AC9" i="19"/>
  <c r="Z9" i="19"/>
  <c r="W9" i="19"/>
  <c r="T9" i="19"/>
  <c r="Q9" i="19"/>
  <c r="N9" i="19"/>
  <c r="K9" i="19"/>
  <c r="H9" i="19"/>
  <c r="E9" i="19"/>
  <c r="CJ8" i="19"/>
  <c r="CK8" i="19" s="1"/>
  <c r="CI8" i="19"/>
  <c r="CH8" i="19"/>
  <c r="CE8" i="19"/>
  <c r="CB8" i="19"/>
  <c r="BY8" i="19"/>
  <c r="BV8" i="19"/>
  <c r="BS8" i="19"/>
  <c r="BP8" i="19"/>
  <c r="BM8" i="19"/>
  <c r="BJ8" i="19"/>
  <c r="BG8" i="19"/>
  <c r="BC8" i="19"/>
  <c r="BD8" i="19" s="1"/>
  <c r="BB8" i="19"/>
  <c r="BA8" i="19"/>
  <c r="AX8" i="19"/>
  <c r="AU8" i="19"/>
  <c r="AR8" i="19"/>
  <c r="AO8" i="19"/>
  <c r="AL8" i="19"/>
  <c r="AI8" i="19"/>
  <c r="AF8" i="19"/>
  <c r="AC8" i="19"/>
  <c r="Z8" i="19"/>
  <c r="W8" i="19"/>
  <c r="T8" i="19"/>
  <c r="Q8" i="19"/>
  <c r="N8" i="19"/>
  <c r="K8" i="19"/>
  <c r="H8" i="19"/>
  <c r="E8" i="19"/>
  <c r="Z31" i="18"/>
  <c r="V31" i="18"/>
  <c r="AB31" i="18" s="1"/>
  <c r="U31" i="18"/>
  <c r="AA31" i="18"/>
  <c r="T31" i="18"/>
  <c r="Q31" i="18"/>
  <c r="N31" i="18"/>
  <c r="K31" i="18"/>
  <c r="H31" i="18"/>
  <c r="E31" i="18"/>
  <c r="C44" i="18"/>
  <c r="Z13" i="17"/>
  <c r="V13" i="17"/>
  <c r="U13" i="17"/>
  <c r="AA13" i="17" s="1"/>
  <c r="T13" i="17"/>
  <c r="Q13" i="17"/>
  <c r="N13" i="17"/>
  <c r="K13" i="17"/>
  <c r="H13" i="17"/>
  <c r="E13" i="17"/>
  <c r="Y44" i="18"/>
  <c r="X44" i="18"/>
  <c r="Z43" i="18"/>
  <c r="Z42" i="18"/>
  <c r="Z41" i="18"/>
  <c r="Z40" i="18"/>
  <c r="Z39" i="18"/>
  <c r="Z38" i="18"/>
  <c r="Z37" i="18"/>
  <c r="Z36" i="18"/>
  <c r="Z35" i="18"/>
  <c r="Z34" i="18"/>
  <c r="Z33" i="18"/>
  <c r="Z32" i="18"/>
  <c r="Z30" i="18"/>
  <c r="Z29" i="18"/>
  <c r="Z28" i="18"/>
  <c r="Z27" i="18"/>
  <c r="Z26" i="18"/>
  <c r="Z25" i="18"/>
  <c r="Z24" i="18"/>
  <c r="Z23" i="18"/>
  <c r="Z22" i="18"/>
  <c r="Z21" i="18"/>
  <c r="Z20" i="18"/>
  <c r="Z19" i="18"/>
  <c r="Z18" i="18"/>
  <c r="Z17" i="18"/>
  <c r="Z16" i="18"/>
  <c r="Z15" i="18"/>
  <c r="Z14" i="18"/>
  <c r="Z13" i="18"/>
  <c r="Z12" i="18"/>
  <c r="Z11" i="18"/>
  <c r="Z10" i="18"/>
  <c r="Z9" i="18"/>
  <c r="Z8" i="18"/>
  <c r="S44" i="18"/>
  <c r="R44" i="18"/>
  <c r="P44" i="18"/>
  <c r="O44" i="18"/>
  <c r="M44" i="18"/>
  <c r="L44" i="18"/>
  <c r="J44" i="18"/>
  <c r="I44" i="18"/>
  <c r="G44" i="18"/>
  <c r="F44" i="18"/>
  <c r="T43" i="18"/>
  <c r="Q43" i="18"/>
  <c r="N43" i="18"/>
  <c r="K43" i="18"/>
  <c r="H43" i="18"/>
  <c r="T42" i="18"/>
  <c r="Q42" i="18"/>
  <c r="N42" i="18"/>
  <c r="K42" i="18"/>
  <c r="H42" i="18"/>
  <c r="T41" i="18"/>
  <c r="Q41" i="18"/>
  <c r="N41" i="18"/>
  <c r="K41" i="18"/>
  <c r="H41" i="18"/>
  <c r="T40" i="18"/>
  <c r="Q40" i="18"/>
  <c r="N40" i="18"/>
  <c r="K40" i="18"/>
  <c r="H40" i="18"/>
  <c r="T39" i="18"/>
  <c r="Q39" i="18"/>
  <c r="N39" i="18"/>
  <c r="K39" i="18"/>
  <c r="H39" i="18"/>
  <c r="T38" i="18"/>
  <c r="Q38" i="18"/>
  <c r="N38" i="18"/>
  <c r="K38" i="18"/>
  <c r="H38" i="18"/>
  <c r="T37" i="18"/>
  <c r="Q37" i="18"/>
  <c r="N37" i="18"/>
  <c r="K37" i="18"/>
  <c r="H37" i="18"/>
  <c r="T36" i="18"/>
  <c r="Q36" i="18"/>
  <c r="N36" i="18"/>
  <c r="K36" i="18"/>
  <c r="H36" i="18"/>
  <c r="T35" i="18"/>
  <c r="Q35" i="18"/>
  <c r="N35" i="18"/>
  <c r="K35" i="18"/>
  <c r="H35" i="18"/>
  <c r="T34" i="18"/>
  <c r="Q34" i="18"/>
  <c r="N34" i="18"/>
  <c r="K34" i="18"/>
  <c r="H34" i="18"/>
  <c r="T33" i="18"/>
  <c r="Q33" i="18"/>
  <c r="N33" i="18"/>
  <c r="K33" i="18"/>
  <c r="H33" i="18"/>
  <c r="T32" i="18"/>
  <c r="Q32" i="18"/>
  <c r="N32" i="18"/>
  <c r="K32" i="18"/>
  <c r="H32" i="18"/>
  <c r="T30" i="18"/>
  <c r="Q30" i="18"/>
  <c r="N30" i="18"/>
  <c r="K30" i="18"/>
  <c r="H30" i="18"/>
  <c r="T29" i="18"/>
  <c r="Q29" i="18"/>
  <c r="N29" i="18"/>
  <c r="K29" i="18"/>
  <c r="H29" i="18"/>
  <c r="T28" i="18"/>
  <c r="Q28" i="18"/>
  <c r="N28" i="18"/>
  <c r="K28" i="18"/>
  <c r="H28" i="18"/>
  <c r="T27" i="18"/>
  <c r="Q27" i="18"/>
  <c r="N27" i="18"/>
  <c r="K27" i="18"/>
  <c r="H27" i="18"/>
  <c r="T26" i="18"/>
  <c r="Q26" i="18"/>
  <c r="N26" i="18"/>
  <c r="K26" i="18"/>
  <c r="H26" i="18"/>
  <c r="T25" i="18"/>
  <c r="Q25" i="18"/>
  <c r="N25" i="18"/>
  <c r="K25" i="18"/>
  <c r="H25" i="18"/>
  <c r="T24" i="18"/>
  <c r="Q24" i="18"/>
  <c r="N24" i="18"/>
  <c r="K24" i="18"/>
  <c r="H24" i="18"/>
  <c r="T23" i="18"/>
  <c r="Q23" i="18"/>
  <c r="N23" i="18"/>
  <c r="K23" i="18"/>
  <c r="H23" i="18"/>
  <c r="T22" i="18"/>
  <c r="Q22" i="18"/>
  <c r="N22" i="18"/>
  <c r="K22" i="18"/>
  <c r="H22" i="18"/>
  <c r="T21" i="18"/>
  <c r="Q21" i="18"/>
  <c r="N21" i="18"/>
  <c r="K21" i="18"/>
  <c r="H21" i="18"/>
  <c r="T20" i="18"/>
  <c r="Q20" i="18"/>
  <c r="N20" i="18"/>
  <c r="K20" i="18"/>
  <c r="H20" i="18"/>
  <c r="T19" i="18"/>
  <c r="Q19" i="18"/>
  <c r="N19" i="18"/>
  <c r="K19" i="18"/>
  <c r="H19" i="18"/>
  <c r="T18" i="18"/>
  <c r="Q18" i="18"/>
  <c r="N18" i="18"/>
  <c r="K18" i="18"/>
  <c r="H18" i="18"/>
  <c r="T17" i="18"/>
  <c r="Q17" i="18"/>
  <c r="N17" i="18"/>
  <c r="K17" i="18"/>
  <c r="H17" i="18"/>
  <c r="T16" i="18"/>
  <c r="Q16" i="18"/>
  <c r="N16" i="18"/>
  <c r="K16" i="18"/>
  <c r="H16" i="18"/>
  <c r="T15" i="18"/>
  <c r="Q15" i="18"/>
  <c r="N15" i="18"/>
  <c r="K15" i="18"/>
  <c r="H15" i="18"/>
  <c r="T14" i="18"/>
  <c r="Q14" i="18"/>
  <c r="N14" i="18"/>
  <c r="K14" i="18"/>
  <c r="H14" i="18"/>
  <c r="T13" i="18"/>
  <c r="Q13" i="18"/>
  <c r="N13" i="18"/>
  <c r="K13" i="18"/>
  <c r="H13" i="18"/>
  <c r="T12" i="18"/>
  <c r="Q12" i="18"/>
  <c r="N12" i="18"/>
  <c r="K12" i="18"/>
  <c r="H12" i="18"/>
  <c r="T11" i="18"/>
  <c r="Q11" i="18"/>
  <c r="N11" i="18"/>
  <c r="K11" i="18"/>
  <c r="H11" i="18"/>
  <c r="T10" i="18"/>
  <c r="Q10" i="18"/>
  <c r="N10" i="18"/>
  <c r="K10" i="18"/>
  <c r="H10" i="18"/>
  <c r="T9" i="18"/>
  <c r="Q9" i="18"/>
  <c r="N9" i="18"/>
  <c r="K9" i="18"/>
  <c r="H9" i="18"/>
  <c r="T8" i="18"/>
  <c r="Q8" i="18"/>
  <c r="N8" i="18"/>
  <c r="K8" i="18"/>
  <c r="H8" i="18"/>
  <c r="D43" i="16"/>
  <c r="D44" i="18"/>
  <c r="E44" i="18" s="1"/>
  <c r="Y49" i="17"/>
  <c r="X49" i="17"/>
  <c r="Z48" i="17"/>
  <c r="Z47" i="17"/>
  <c r="Y46" i="17"/>
  <c r="X46" i="17"/>
  <c r="Z45" i="17"/>
  <c r="Z44" i="17"/>
  <c r="Y43" i="17"/>
  <c r="X43" i="17"/>
  <c r="Z42" i="17"/>
  <c r="Z41" i="17"/>
  <c r="Y39" i="17"/>
  <c r="X39" i="17"/>
  <c r="Z38" i="17"/>
  <c r="Z37" i="17"/>
  <c r="Z36" i="17"/>
  <c r="Z35" i="17"/>
  <c r="Z34" i="17"/>
  <c r="Z33" i="17"/>
  <c r="Z32" i="17"/>
  <c r="Y31" i="17"/>
  <c r="X31" i="17"/>
  <c r="X40" i="17" s="1"/>
  <c r="Z30" i="17"/>
  <c r="Z29" i="17"/>
  <c r="Z28" i="17"/>
  <c r="Z27" i="17"/>
  <c r="Z26" i="17"/>
  <c r="Z25" i="17"/>
  <c r="Z24" i="17"/>
  <c r="Z23" i="17"/>
  <c r="Z22" i="17"/>
  <c r="Z21" i="17"/>
  <c r="Z20" i="17"/>
  <c r="Z19" i="17"/>
  <c r="Z18" i="17"/>
  <c r="Z17" i="17"/>
  <c r="Z16" i="17"/>
  <c r="Z15" i="17"/>
  <c r="Z14" i="17"/>
  <c r="Z12" i="17"/>
  <c r="Z11" i="17"/>
  <c r="Z10" i="17"/>
  <c r="Z9" i="17"/>
  <c r="Z8" i="17"/>
  <c r="S49" i="17"/>
  <c r="R49" i="17"/>
  <c r="T49" i="17" s="1"/>
  <c r="P49" i="17"/>
  <c r="O49" i="17"/>
  <c r="M49" i="17"/>
  <c r="N49" i="17" s="1"/>
  <c r="L49" i="17"/>
  <c r="J49" i="17"/>
  <c r="I49" i="17"/>
  <c r="G49" i="17"/>
  <c r="F49" i="17"/>
  <c r="T48" i="17"/>
  <c r="Q48" i="17"/>
  <c r="N48" i="17"/>
  <c r="K48" i="17"/>
  <c r="H48" i="17"/>
  <c r="T47" i="17"/>
  <c r="Q47" i="17"/>
  <c r="N47" i="17"/>
  <c r="K47" i="17"/>
  <c r="H47" i="17"/>
  <c r="S46" i="17"/>
  <c r="T46" i="17" s="1"/>
  <c r="R46" i="17"/>
  <c r="P46" i="17"/>
  <c r="O46" i="17"/>
  <c r="M46" i="17"/>
  <c r="N46" i="17" s="1"/>
  <c r="L46" i="17"/>
  <c r="J46" i="17"/>
  <c r="I46" i="17"/>
  <c r="G46" i="17"/>
  <c r="H46" i="17" s="1"/>
  <c r="F46" i="17"/>
  <c r="T45" i="17"/>
  <c r="Q45" i="17"/>
  <c r="N45" i="17"/>
  <c r="K45" i="17"/>
  <c r="H45" i="17"/>
  <c r="T44" i="17"/>
  <c r="Q44" i="17"/>
  <c r="N44" i="17"/>
  <c r="K44" i="17"/>
  <c r="H44" i="17"/>
  <c r="S43" i="17"/>
  <c r="T43" i="17" s="1"/>
  <c r="R43" i="17"/>
  <c r="P43" i="17"/>
  <c r="O43" i="17"/>
  <c r="M43" i="17"/>
  <c r="N43" i="17" s="1"/>
  <c r="L43" i="17"/>
  <c r="J43" i="17"/>
  <c r="I43" i="17"/>
  <c r="G43" i="17"/>
  <c r="F43" i="17"/>
  <c r="T42" i="17"/>
  <c r="Q42" i="17"/>
  <c r="N42" i="17"/>
  <c r="K42" i="17"/>
  <c r="H42" i="17"/>
  <c r="T41" i="17"/>
  <c r="Q41" i="17"/>
  <c r="N41" i="17"/>
  <c r="K41" i="17"/>
  <c r="H41" i="17"/>
  <c r="S39" i="17"/>
  <c r="R39" i="17"/>
  <c r="P39" i="17"/>
  <c r="O39" i="17"/>
  <c r="M39" i="17"/>
  <c r="L39" i="17"/>
  <c r="J39" i="17"/>
  <c r="I39" i="17"/>
  <c r="G39" i="17"/>
  <c r="F39" i="17"/>
  <c r="T38" i="17"/>
  <c r="Q38" i="17"/>
  <c r="N38" i="17"/>
  <c r="K38" i="17"/>
  <c r="H38" i="17"/>
  <c r="T37" i="17"/>
  <c r="Q37" i="17"/>
  <c r="N37" i="17"/>
  <c r="K37" i="17"/>
  <c r="H37" i="17"/>
  <c r="T36" i="17"/>
  <c r="Q36" i="17"/>
  <c r="N36" i="17"/>
  <c r="K36" i="17"/>
  <c r="H36" i="17"/>
  <c r="T35" i="17"/>
  <c r="Q35" i="17"/>
  <c r="N35" i="17"/>
  <c r="K35" i="17"/>
  <c r="H35" i="17"/>
  <c r="T34" i="17"/>
  <c r="Q34" i="17"/>
  <c r="N34" i="17"/>
  <c r="K34" i="17"/>
  <c r="H34" i="17"/>
  <c r="T33" i="17"/>
  <c r="Q33" i="17"/>
  <c r="N33" i="17"/>
  <c r="K33" i="17"/>
  <c r="H33" i="17"/>
  <c r="T32" i="17"/>
  <c r="Q32" i="17"/>
  <c r="N32" i="17"/>
  <c r="K32" i="17"/>
  <c r="H32" i="17"/>
  <c r="S31" i="17"/>
  <c r="S40" i="17"/>
  <c r="R31" i="17"/>
  <c r="P31" i="17"/>
  <c r="P40" i="17" s="1"/>
  <c r="O31" i="17"/>
  <c r="O40" i="17" s="1"/>
  <c r="O50" i="17" s="1"/>
  <c r="M31" i="17"/>
  <c r="L31" i="17"/>
  <c r="J31" i="17"/>
  <c r="I31" i="17"/>
  <c r="G31" i="17"/>
  <c r="F31" i="17"/>
  <c r="T30" i="17"/>
  <c r="Q30" i="17"/>
  <c r="N30" i="17"/>
  <c r="K30" i="17"/>
  <c r="H30" i="17"/>
  <c r="T29" i="17"/>
  <c r="Q29" i="17"/>
  <c r="N29" i="17"/>
  <c r="K29" i="17"/>
  <c r="H29" i="17"/>
  <c r="T28" i="17"/>
  <c r="Q28" i="17"/>
  <c r="N28" i="17"/>
  <c r="K28" i="17"/>
  <c r="H28" i="17"/>
  <c r="T27" i="17"/>
  <c r="Q27" i="17"/>
  <c r="N27" i="17"/>
  <c r="K27" i="17"/>
  <c r="H27" i="17"/>
  <c r="T26" i="17"/>
  <c r="Q26" i="17"/>
  <c r="N26" i="17"/>
  <c r="K26" i="17"/>
  <c r="H26" i="17"/>
  <c r="T25" i="17"/>
  <c r="Q25" i="17"/>
  <c r="N25" i="17"/>
  <c r="K25" i="17"/>
  <c r="H25" i="17"/>
  <c r="T24" i="17"/>
  <c r="Q24" i="17"/>
  <c r="N24" i="17"/>
  <c r="K24" i="17"/>
  <c r="H24" i="17"/>
  <c r="T23" i="17"/>
  <c r="Q23" i="17"/>
  <c r="N23" i="17"/>
  <c r="K23" i="17"/>
  <c r="H23" i="17"/>
  <c r="T22" i="17"/>
  <c r="Q22" i="17"/>
  <c r="N22" i="17"/>
  <c r="K22" i="17"/>
  <c r="H22" i="17"/>
  <c r="T21" i="17"/>
  <c r="Q21" i="17"/>
  <c r="N21" i="17"/>
  <c r="K21" i="17"/>
  <c r="H21" i="17"/>
  <c r="T20" i="17"/>
  <c r="Q20" i="17"/>
  <c r="N20" i="17"/>
  <c r="K20" i="17"/>
  <c r="H20" i="17"/>
  <c r="T19" i="17"/>
  <c r="Q19" i="17"/>
  <c r="N19" i="17"/>
  <c r="K19" i="17"/>
  <c r="H19" i="17"/>
  <c r="T18" i="17"/>
  <c r="Q18" i="17"/>
  <c r="N18" i="17"/>
  <c r="K18" i="17"/>
  <c r="H18" i="17"/>
  <c r="T17" i="17"/>
  <c r="Q17" i="17"/>
  <c r="N17" i="17"/>
  <c r="K17" i="17"/>
  <c r="H17" i="17"/>
  <c r="T16" i="17"/>
  <c r="Q16" i="17"/>
  <c r="N16" i="17"/>
  <c r="K16" i="17"/>
  <c r="H16" i="17"/>
  <c r="T15" i="17"/>
  <c r="Q15" i="17"/>
  <c r="N15" i="17"/>
  <c r="K15" i="17"/>
  <c r="H15" i="17"/>
  <c r="T14" i="17"/>
  <c r="Q14" i="17"/>
  <c r="N14" i="17"/>
  <c r="K14" i="17"/>
  <c r="H14" i="17"/>
  <c r="T12" i="17"/>
  <c r="Q12" i="17"/>
  <c r="N12" i="17"/>
  <c r="K12" i="17"/>
  <c r="H12" i="17"/>
  <c r="T11" i="17"/>
  <c r="Q11" i="17"/>
  <c r="N11" i="17"/>
  <c r="K11" i="17"/>
  <c r="H11" i="17"/>
  <c r="T10" i="17"/>
  <c r="Q10" i="17"/>
  <c r="N10" i="17"/>
  <c r="K10" i="17"/>
  <c r="H10" i="17"/>
  <c r="T9" i="17"/>
  <c r="Q9" i="17"/>
  <c r="N9" i="17"/>
  <c r="K9" i="17"/>
  <c r="H9" i="17"/>
  <c r="T8" i="17"/>
  <c r="Q8" i="17"/>
  <c r="N8" i="17"/>
  <c r="K8" i="17"/>
  <c r="H8" i="17"/>
  <c r="V43" i="18"/>
  <c r="AB43" i="18"/>
  <c r="U43" i="18"/>
  <c r="AA43" i="18" s="1"/>
  <c r="E43" i="18"/>
  <c r="V42" i="18"/>
  <c r="AB42" i="18"/>
  <c r="U42" i="18"/>
  <c r="AA42" i="18" s="1"/>
  <c r="E42" i="18"/>
  <c r="V41" i="18"/>
  <c r="U41" i="18"/>
  <c r="AA41" i="18"/>
  <c r="E41" i="18"/>
  <c r="V40" i="18"/>
  <c r="AB40" i="18" s="1"/>
  <c r="U40" i="18"/>
  <c r="AA40" i="18" s="1"/>
  <c r="E40" i="18"/>
  <c r="V39" i="18"/>
  <c r="AB39" i="18"/>
  <c r="U39" i="18"/>
  <c r="AA39" i="18" s="1"/>
  <c r="E39" i="18"/>
  <c r="V38" i="18"/>
  <c r="AB38" i="18"/>
  <c r="U38" i="18"/>
  <c r="AA38" i="18" s="1"/>
  <c r="E38" i="18"/>
  <c r="V37" i="18"/>
  <c r="U37" i="18"/>
  <c r="AA37" i="18"/>
  <c r="E37" i="18"/>
  <c r="V36" i="18"/>
  <c r="AB36" i="18" s="1"/>
  <c r="U36" i="18"/>
  <c r="AA36" i="18"/>
  <c r="E36" i="18"/>
  <c r="V35" i="18"/>
  <c r="AB35" i="18"/>
  <c r="U35" i="18"/>
  <c r="AA35" i="18" s="1"/>
  <c r="E35" i="18"/>
  <c r="V34" i="18"/>
  <c r="AB34" i="18"/>
  <c r="U34" i="18"/>
  <c r="AA34" i="18" s="1"/>
  <c r="E34" i="18"/>
  <c r="V33" i="18"/>
  <c r="U33" i="18"/>
  <c r="AA33" i="18"/>
  <c r="E33" i="18"/>
  <c r="V32" i="18"/>
  <c r="AB32" i="18" s="1"/>
  <c r="U32" i="18"/>
  <c r="AA32" i="18"/>
  <c r="E32" i="18"/>
  <c r="V30" i="18"/>
  <c r="AB30" i="18"/>
  <c r="U30" i="18"/>
  <c r="AA30" i="18" s="1"/>
  <c r="E30" i="18"/>
  <c r="V29" i="18"/>
  <c r="AB29" i="18"/>
  <c r="U29" i="18"/>
  <c r="AA29" i="18" s="1"/>
  <c r="E29" i="18"/>
  <c r="V28" i="18"/>
  <c r="U28" i="18"/>
  <c r="AA28" i="18"/>
  <c r="E28" i="18"/>
  <c r="V27" i="18"/>
  <c r="AB27" i="18" s="1"/>
  <c r="U27" i="18"/>
  <c r="AA27" i="18"/>
  <c r="E27" i="18"/>
  <c r="V26" i="18"/>
  <c r="AB26" i="18"/>
  <c r="U26" i="18"/>
  <c r="AA26" i="18" s="1"/>
  <c r="E26" i="18"/>
  <c r="V25" i="18"/>
  <c r="AB25" i="18"/>
  <c r="U25" i="18"/>
  <c r="AA25" i="18" s="1"/>
  <c r="E25" i="18"/>
  <c r="V24" i="18"/>
  <c r="U24" i="18"/>
  <c r="AA24" i="18"/>
  <c r="E24" i="18"/>
  <c r="V23" i="18"/>
  <c r="AB23" i="18" s="1"/>
  <c r="U23" i="18"/>
  <c r="AA23" i="18"/>
  <c r="E23" i="18"/>
  <c r="V22" i="18"/>
  <c r="AB22" i="18"/>
  <c r="U22" i="18"/>
  <c r="AA22" i="18" s="1"/>
  <c r="E22" i="18"/>
  <c r="V21" i="18"/>
  <c r="AB21" i="18"/>
  <c r="U21" i="18"/>
  <c r="AA21" i="18" s="1"/>
  <c r="E21" i="18"/>
  <c r="V20" i="18"/>
  <c r="U20" i="18"/>
  <c r="AA20" i="18"/>
  <c r="E20" i="18"/>
  <c r="V19" i="18"/>
  <c r="AB19" i="18" s="1"/>
  <c r="U19" i="18"/>
  <c r="AA19" i="18"/>
  <c r="E19" i="18"/>
  <c r="V18" i="18"/>
  <c r="AB18" i="18"/>
  <c r="U18" i="18"/>
  <c r="AA18" i="18" s="1"/>
  <c r="E18" i="18"/>
  <c r="V17" i="18"/>
  <c r="AB17" i="18"/>
  <c r="U17" i="18"/>
  <c r="AA17" i="18" s="1"/>
  <c r="E17" i="18"/>
  <c r="V16" i="18"/>
  <c r="U16" i="18"/>
  <c r="AA16" i="18"/>
  <c r="E16" i="18"/>
  <c r="V15" i="18"/>
  <c r="AB15" i="18" s="1"/>
  <c r="U15" i="18"/>
  <c r="AA15" i="18"/>
  <c r="E15" i="18"/>
  <c r="V14" i="18"/>
  <c r="AB14" i="18"/>
  <c r="U14" i="18"/>
  <c r="AA14" i="18" s="1"/>
  <c r="E14" i="18"/>
  <c r="V13" i="18"/>
  <c r="AB13" i="18"/>
  <c r="U13" i="18"/>
  <c r="AA13" i="18" s="1"/>
  <c r="E13" i="18"/>
  <c r="V12" i="18"/>
  <c r="U12" i="18"/>
  <c r="AA12" i="18"/>
  <c r="E12" i="18"/>
  <c r="V11" i="18"/>
  <c r="AB11" i="18" s="1"/>
  <c r="U11" i="18"/>
  <c r="AA11" i="18"/>
  <c r="E11" i="18"/>
  <c r="V10" i="18"/>
  <c r="AB10" i="18"/>
  <c r="U10" i="18"/>
  <c r="AA10" i="18" s="1"/>
  <c r="E10" i="18"/>
  <c r="V9" i="18"/>
  <c r="AB9" i="18"/>
  <c r="U9" i="18"/>
  <c r="AA9" i="18" s="1"/>
  <c r="E9" i="18"/>
  <c r="V8" i="18"/>
  <c r="U8" i="18"/>
  <c r="E8" i="18"/>
  <c r="D49" i="17"/>
  <c r="C49" i="17"/>
  <c r="V48" i="17"/>
  <c r="AB48" i="17" s="1"/>
  <c r="U48" i="17"/>
  <c r="AA48" i="17" s="1"/>
  <c r="E48" i="17"/>
  <c r="V47" i="17"/>
  <c r="U47" i="17"/>
  <c r="E47" i="17"/>
  <c r="D46" i="17"/>
  <c r="C46" i="17"/>
  <c r="V45" i="17"/>
  <c r="U45" i="17"/>
  <c r="AA45" i="17" s="1"/>
  <c r="E45" i="17"/>
  <c r="V44" i="17"/>
  <c r="U44" i="17"/>
  <c r="U46" i="17" s="1"/>
  <c r="E44" i="17"/>
  <c r="D43" i="17"/>
  <c r="C43" i="17"/>
  <c r="E43" i="17" s="1"/>
  <c r="V42" i="17"/>
  <c r="AB42" i="17"/>
  <c r="U42" i="17"/>
  <c r="AA42" i="17" s="1"/>
  <c r="E42" i="17"/>
  <c r="V41" i="17"/>
  <c r="U41" i="17"/>
  <c r="E41" i="17"/>
  <c r="D39" i="17"/>
  <c r="C39" i="17"/>
  <c r="V38" i="17"/>
  <c r="AB38" i="17" s="1"/>
  <c r="U38" i="17"/>
  <c r="AA38" i="17"/>
  <c r="E38" i="17"/>
  <c r="V37" i="17"/>
  <c r="U37" i="17"/>
  <c r="AA37" i="17"/>
  <c r="E37" i="17"/>
  <c r="V36" i="17"/>
  <c r="AB36" i="17" s="1"/>
  <c r="U36" i="17"/>
  <c r="AA36" i="17"/>
  <c r="E36" i="17"/>
  <c r="V35" i="17"/>
  <c r="AB35" i="17"/>
  <c r="U35" i="17"/>
  <c r="AA35" i="17" s="1"/>
  <c r="E35" i="17"/>
  <c r="V34" i="17"/>
  <c r="AB34" i="17"/>
  <c r="U34" i="17"/>
  <c r="AA34" i="17" s="1"/>
  <c r="E34" i="17"/>
  <c r="V33" i="17"/>
  <c r="U33" i="17"/>
  <c r="AA33" i="17" s="1"/>
  <c r="E33" i="17"/>
  <c r="V32" i="17"/>
  <c r="AB32" i="17" s="1"/>
  <c r="U32" i="17"/>
  <c r="E32" i="17"/>
  <c r="D31" i="17"/>
  <c r="D40" i="17" s="1"/>
  <c r="C31" i="17"/>
  <c r="V30" i="17"/>
  <c r="AB30" i="17"/>
  <c r="U30" i="17"/>
  <c r="AA30" i="17" s="1"/>
  <c r="E30" i="17"/>
  <c r="V29" i="17"/>
  <c r="AB29" i="17" s="1"/>
  <c r="U29" i="17"/>
  <c r="AA29" i="17" s="1"/>
  <c r="E29" i="17"/>
  <c r="V28" i="17"/>
  <c r="AB28" i="17" s="1"/>
  <c r="U28" i="17"/>
  <c r="AA28" i="17"/>
  <c r="E28" i="17"/>
  <c r="V27" i="17"/>
  <c r="U27" i="17"/>
  <c r="AA27" i="17"/>
  <c r="E27" i="17"/>
  <c r="V26" i="17"/>
  <c r="AB26" i="17" s="1"/>
  <c r="U26" i="17"/>
  <c r="AA26" i="17"/>
  <c r="E26" i="17"/>
  <c r="V25" i="17"/>
  <c r="U25" i="17"/>
  <c r="AA25" i="17"/>
  <c r="E25" i="17"/>
  <c r="V24" i="17"/>
  <c r="AB24" i="17"/>
  <c r="U24" i="17"/>
  <c r="AA24" i="17" s="1"/>
  <c r="E24" i="17"/>
  <c r="V23" i="17"/>
  <c r="U23" i="17"/>
  <c r="E23" i="17"/>
  <c r="V22" i="17"/>
  <c r="AB22" i="17" s="1"/>
  <c r="U22" i="17"/>
  <c r="AA22" i="17" s="1"/>
  <c r="E22" i="17"/>
  <c r="V21" i="17"/>
  <c r="U21" i="17"/>
  <c r="AA21" i="17" s="1"/>
  <c r="E21" i="17"/>
  <c r="V20" i="17"/>
  <c r="AB20" i="17" s="1"/>
  <c r="U20" i="17"/>
  <c r="AA20" i="17" s="1"/>
  <c r="E20" i="17"/>
  <c r="V19" i="17"/>
  <c r="AB19" i="17" s="1"/>
  <c r="U19" i="17"/>
  <c r="AA19" i="17" s="1"/>
  <c r="E19" i="17"/>
  <c r="V18" i="17"/>
  <c r="AB18" i="17"/>
  <c r="U18" i="17"/>
  <c r="AA18" i="17" s="1"/>
  <c r="E18" i="17"/>
  <c r="V17" i="17"/>
  <c r="AB17" i="17"/>
  <c r="U17" i="17"/>
  <c r="AA17" i="17" s="1"/>
  <c r="E17" i="17"/>
  <c r="V16" i="17"/>
  <c r="AB16" i="17" s="1"/>
  <c r="U16" i="17"/>
  <c r="AA16" i="17" s="1"/>
  <c r="E16" i="17"/>
  <c r="V15" i="17"/>
  <c r="U15" i="17"/>
  <c r="AA15" i="17" s="1"/>
  <c r="E15" i="17"/>
  <c r="V14" i="17"/>
  <c r="AB14" i="17" s="1"/>
  <c r="U14" i="17"/>
  <c r="AA14" i="17" s="1"/>
  <c r="E14" i="17"/>
  <c r="V12" i="17"/>
  <c r="U12" i="17"/>
  <c r="AA12" i="17" s="1"/>
  <c r="E12" i="17"/>
  <c r="V11" i="17"/>
  <c r="AB11" i="17"/>
  <c r="U11" i="17"/>
  <c r="AA11" i="17" s="1"/>
  <c r="E11" i="17"/>
  <c r="V10" i="17"/>
  <c r="U10" i="17"/>
  <c r="AA10" i="17" s="1"/>
  <c r="E10" i="17"/>
  <c r="V9" i="17"/>
  <c r="AB9" i="17"/>
  <c r="U9" i="17"/>
  <c r="AA9" i="17" s="1"/>
  <c r="E9" i="17"/>
  <c r="V8" i="17"/>
  <c r="U8" i="17"/>
  <c r="E8" i="17"/>
  <c r="X43" i="16"/>
  <c r="Z43" i="16"/>
  <c r="R43" i="16"/>
  <c r="O43" i="16"/>
  <c r="L43" i="16"/>
  <c r="I43" i="16"/>
  <c r="K43" i="16" s="1"/>
  <c r="G43" i="16"/>
  <c r="F43" i="16"/>
  <c r="C43" i="16"/>
  <c r="Z42" i="16"/>
  <c r="V42" i="16"/>
  <c r="AB42" i="16"/>
  <c r="U42" i="16"/>
  <c r="AA42" i="16" s="1"/>
  <c r="T42" i="16"/>
  <c r="Q42" i="16"/>
  <c r="N42" i="16"/>
  <c r="K42" i="16"/>
  <c r="H42" i="16"/>
  <c r="E42" i="16"/>
  <c r="Z41" i="16"/>
  <c r="V41" i="16"/>
  <c r="AB41" i="16" s="1"/>
  <c r="U41" i="16"/>
  <c r="AA41" i="16"/>
  <c r="T41" i="16"/>
  <c r="Q41" i="16"/>
  <c r="N41" i="16"/>
  <c r="K41" i="16"/>
  <c r="H41" i="16"/>
  <c r="E41" i="16"/>
  <c r="Z40" i="16"/>
  <c r="V40" i="16"/>
  <c r="AB40" i="16" s="1"/>
  <c r="U40" i="16"/>
  <c r="AA40" i="16" s="1"/>
  <c r="T40" i="16"/>
  <c r="Q40" i="16"/>
  <c r="N40" i="16"/>
  <c r="K40" i="16"/>
  <c r="H40" i="16"/>
  <c r="E40" i="16"/>
  <c r="Z39" i="16"/>
  <c r="V39" i="16"/>
  <c r="AB39" i="16" s="1"/>
  <c r="AC39" i="16" s="1"/>
  <c r="U39" i="16"/>
  <c r="AA39" i="16" s="1"/>
  <c r="T39" i="16"/>
  <c r="Q39" i="16"/>
  <c r="N39" i="16"/>
  <c r="K39" i="16"/>
  <c r="H39" i="16"/>
  <c r="E39" i="16"/>
  <c r="Z38" i="16"/>
  <c r="V38" i="16"/>
  <c r="AB38" i="16" s="1"/>
  <c r="U38" i="16"/>
  <c r="AA38" i="16" s="1"/>
  <c r="T38" i="16"/>
  <c r="Q38" i="16"/>
  <c r="N38" i="16"/>
  <c r="K38" i="16"/>
  <c r="H38" i="16"/>
  <c r="E38" i="16"/>
  <c r="Z37" i="16"/>
  <c r="V37" i="16"/>
  <c r="AB37" i="16" s="1"/>
  <c r="U37" i="16"/>
  <c r="AA37" i="16"/>
  <c r="T37" i="16"/>
  <c r="Q37" i="16"/>
  <c r="N37" i="16"/>
  <c r="K37" i="16"/>
  <c r="H37" i="16"/>
  <c r="E37" i="16"/>
  <c r="Z36" i="16"/>
  <c r="V36" i="16"/>
  <c r="AB36" i="16" s="1"/>
  <c r="U36" i="16"/>
  <c r="AA36" i="16" s="1"/>
  <c r="T36" i="16"/>
  <c r="Q36" i="16"/>
  <c r="N36" i="16"/>
  <c r="K36" i="16"/>
  <c r="H36" i="16"/>
  <c r="E36" i="16"/>
  <c r="Z35" i="16"/>
  <c r="V35" i="16"/>
  <c r="AB35" i="16" s="1"/>
  <c r="AC35" i="16" s="1"/>
  <c r="U35" i="16"/>
  <c r="AA35" i="16" s="1"/>
  <c r="T35" i="16"/>
  <c r="Q35" i="16"/>
  <c r="N35" i="16"/>
  <c r="K35" i="16"/>
  <c r="H35" i="16"/>
  <c r="E35" i="16"/>
  <c r="Z34" i="16"/>
  <c r="V34" i="16"/>
  <c r="AB34" i="16" s="1"/>
  <c r="AC34" i="16" s="1"/>
  <c r="U34" i="16"/>
  <c r="AA34" i="16" s="1"/>
  <c r="T34" i="16"/>
  <c r="Q34" i="16"/>
  <c r="N34" i="16"/>
  <c r="K34" i="16"/>
  <c r="H34" i="16"/>
  <c r="E34" i="16"/>
  <c r="Z33" i="16"/>
  <c r="V33" i="16"/>
  <c r="AB33" i="16" s="1"/>
  <c r="U33" i="16"/>
  <c r="AA33" i="16" s="1"/>
  <c r="T33" i="16"/>
  <c r="Q33" i="16"/>
  <c r="N33" i="16"/>
  <c r="K33" i="16"/>
  <c r="H33" i="16"/>
  <c r="E33" i="16"/>
  <c r="Z32" i="16"/>
  <c r="V32" i="16"/>
  <c r="AB32" i="16" s="1"/>
  <c r="U32" i="16"/>
  <c r="T32" i="16"/>
  <c r="Q32" i="16"/>
  <c r="N32" i="16"/>
  <c r="K32" i="16"/>
  <c r="H32" i="16"/>
  <c r="E32" i="16"/>
  <c r="Z31" i="16"/>
  <c r="V31" i="16"/>
  <c r="U31" i="16"/>
  <c r="AA31" i="16" s="1"/>
  <c r="T31" i="16"/>
  <c r="Q31" i="16"/>
  <c r="N31" i="16"/>
  <c r="K31" i="16"/>
  <c r="H31" i="16"/>
  <c r="E31" i="16"/>
  <c r="Z30" i="16"/>
  <c r="V30" i="16"/>
  <c r="AB30" i="16" s="1"/>
  <c r="U30" i="16"/>
  <c r="AA30" i="16"/>
  <c r="T30" i="16"/>
  <c r="Q30" i="16"/>
  <c r="N30" i="16"/>
  <c r="K30" i="16"/>
  <c r="H30" i="16"/>
  <c r="E30" i="16"/>
  <c r="Z29" i="16"/>
  <c r="V29" i="16"/>
  <c r="AB29" i="16" s="1"/>
  <c r="U29" i="16"/>
  <c r="AA29" i="16" s="1"/>
  <c r="T29" i="16"/>
  <c r="Q29" i="16"/>
  <c r="N29" i="16"/>
  <c r="K29" i="16"/>
  <c r="H29" i="16"/>
  <c r="E29" i="16"/>
  <c r="Z28" i="16"/>
  <c r="V28" i="16"/>
  <c r="AB28" i="16" s="1"/>
  <c r="U28" i="16"/>
  <c r="AA28" i="16"/>
  <c r="T28" i="16"/>
  <c r="Q28" i="16"/>
  <c r="N28" i="16"/>
  <c r="K28" i="16"/>
  <c r="H28" i="16"/>
  <c r="E28" i="16"/>
  <c r="Z27" i="16"/>
  <c r="V27" i="16"/>
  <c r="U27" i="16"/>
  <c r="AA27" i="16" s="1"/>
  <c r="T27" i="16"/>
  <c r="Q27" i="16"/>
  <c r="N27" i="16"/>
  <c r="K27" i="16"/>
  <c r="H27" i="16"/>
  <c r="E27" i="16"/>
  <c r="Z26" i="16"/>
  <c r="V26" i="16"/>
  <c r="AB26" i="16" s="1"/>
  <c r="U26" i="16"/>
  <c r="AA26" i="16" s="1"/>
  <c r="T26" i="16"/>
  <c r="Q26" i="16"/>
  <c r="N26" i="16"/>
  <c r="K26" i="16"/>
  <c r="H26" i="16"/>
  <c r="E26" i="16"/>
  <c r="Z25" i="16"/>
  <c r="V25" i="16"/>
  <c r="AB25" i="16" s="1"/>
  <c r="U25" i="16"/>
  <c r="AA25" i="16" s="1"/>
  <c r="T25" i="16"/>
  <c r="Q25" i="16"/>
  <c r="N25" i="16"/>
  <c r="K25" i="16"/>
  <c r="H25" i="16"/>
  <c r="E25" i="16"/>
  <c r="Z24" i="16"/>
  <c r="V24" i="16"/>
  <c r="AB24" i="16" s="1"/>
  <c r="U24" i="16"/>
  <c r="AA24" i="16" s="1"/>
  <c r="T24" i="16"/>
  <c r="Q24" i="16"/>
  <c r="N24" i="16"/>
  <c r="K24" i="16"/>
  <c r="H24" i="16"/>
  <c r="E24" i="16"/>
  <c r="Z23" i="16"/>
  <c r="V23" i="16"/>
  <c r="U23" i="16"/>
  <c r="AA23" i="16" s="1"/>
  <c r="T23" i="16"/>
  <c r="Q23" i="16"/>
  <c r="N23" i="16"/>
  <c r="K23" i="16"/>
  <c r="H23" i="16"/>
  <c r="E23" i="16"/>
  <c r="Z22" i="16"/>
  <c r="V22" i="16"/>
  <c r="AB22" i="16" s="1"/>
  <c r="U22" i="16"/>
  <c r="AA22" i="16" s="1"/>
  <c r="T22" i="16"/>
  <c r="Q22" i="16"/>
  <c r="N22" i="16"/>
  <c r="K22" i="16"/>
  <c r="H22" i="16"/>
  <c r="E22" i="16"/>
  <c r="Z21" i="16"/>
  <c r="V21" i="16"/>
  <c r="AB21" i="16" s="1"/>
  <c r="U21" i="16"/>
  <c r="AA21" i="16"/>
  <c r="T21" i="16"/>
  <c r="Q21" i="16"/>
  <c r="N21" i="16"/>
  <c r="K21" i="16"/>
  <c r="H21" i="16"/>
  <c r="E21" i="16"/>
  <c r="Z20" i="16"/>
  <c r="V20" i="16"/>
  <c r="AB20" i="16" s="1"/>
  <c r="U20" i="16"/>
  <c r="AA20" i="16" s="1"/>
  <c r="T20" i="16"/>
  <c r="Q20" i="16"/>
  <c r="N20" i="16"/>
  <c r="K20" i="16"/>
  <c r="H20" i="16"/>
  <c r="E20" i="16"/>
  <c r="Z19" i="16"/>
  <c r="V19" i="16"/>
  <c r="U19" i="16"/>
  <c r="AA19" i="16" s="1"/>
  <c r="T19" i="16"/>
  <c r="Q19" i="16"/>
  <c r="N19" i="16"/>
  <c r="K19" i="16"/>
  <c r="H19" i="16"/>
  <c r="E19" i="16"/>
  <c r="Z18" i="16"/>
  <c r="V18" i="16"/>
  <c r="AB18" i="16" s="1"/>
  <c r="U18" i="16"/>
  <c r="AA18" i="16" s="1"/>
  <c r="T18" i="16"/>
  <c r="Q18" i="16"/>
  <c r="N18" i="16"/>
  <c r="K18" i="16"/>
  <c r="H18" i="16"/>
  <c r="E18" i="16"/>
  <c r="Z17" i="16"/>
  <c r="V17" i="16"/>
  <c r="AB17" i="16" s="1"/>
  <c r="U17" i="16"/>
  <c r="AA17" i="16" s="1"/>
  <c r="T17" i="16"/>
  <c r="Q17" i="16"/>
  <c r="N17" i="16"/>
  <c r="K17" i="16"/>
  <c r="H17" i="16"/>
  <c r="E17" i="16"/>
  <c r="Z16" i="16"/>
  <c r="V16" i="16"/>
  <c r="U16" i="16"/>
  <c r="AA16" i="16" s="1"/>
  <c r="T16" i="16"/>
  <c r="Q16" i="16"/>
  <c r="N16" i="16"/>
  <c r="K16" i="16"/>
  <c r="H16" i="16"/>
  <c r="E16" i="16"/>
  <c r="Z15" i="16"/>
  <c r="V15" i="16"/>
  <c r="AB15" i="16" s="1"/>
  <c r="U15" i="16"/>
  <c r="AA15" i="16" s="1"/>
  <c r="T15" i="16"/>
  <c r="Q15" i="16"/>
  <c r="N15" i="16"/>
  <c r="K15" i="16"/>
  <c r="H15" i="16"/>
  <c r="E15" i="16"/>
  <c r="Z14" i="16"/>
  <c r="V14" i="16"/>
  <c r="U14" i="16"/>
  <c r="AA14" i="16"/>
  <c r="T14" i="16"/>
  <c r="Q14" i="16"/>
  <c r="N14" i="16"/>
  <c r="K14" i="16"/>
  <c r="H14" i="16"/>
  <c r="E14" i="16"/>
  <c r="Z13" i="16"/>
  <c r="V13" i="16"/>
  <c r="AB13" i="16" s="1"/>
  <c r="AC13" i="16" s="1"/>
  <c r="U13" i="16"/>
  <c r="AA13" i="16" s="1"/>
  <c r="T13" i="16"/>
  <c r="Q13" i="16"/>
  <c r="N13" i="16"/>
  <c r="K13" i="16"/>
  <c r="H13" i="16"/>
  <c r="E13" i="16"/>
  <c r="Z12" i="16"/>
  <c r="V12" i="16"/>
  <c r="U12" i="16"/>
  <c r="T12" i="16"/>
  <c r="Q12" i="16"/>
  <c r="N12" i="16"/>
  <c r="K12" i="16"/>
  <c r="H12" i="16"/>
  <c r="E12" i="16"/>
  <c r="Z11" i="16"/>
  <c r="V11" i="16"/>
  <c r="AB11" i="16" s="1"/>
  <c r="U11" i="16"/>
  <c r="AA11" i="16" s="1"/>
  <c r="T11" i="16"/>
  <c r="Q11" i="16"/>
  <c r="N11" i="16"/>
  <c r="K11" i="16"/>
  <c r="H11" i="16"/>
  <c r="E11" i="16"/>
  <c r="Z10" i="16"/>
  <c r="V10" i="16"/>
  <c r="U10" i="16"/>
  <c r="AA10" i="16" s="1"/>
  <c r="T10" i="16"/>
  <c r="Q10" i="16"/>
  <c r="N10" i="16"/>
  <c r="K10" i="16"/>
  <c r="H10" i="16"/>
  <c r="E10" i="16"/>
  <c r="Z9" i="16"/>
  <c r="V9" i="16"/>
  <c r="AB9" i="16" s="1"/>
  <c r="U9" i="16"/>
  <c r="AA9" i="16" s="1"/>
  <c r="T9" i="16"/>
  <c r="Q9" i="16"/>
  <c r="N9" i="16"/>
  <c r="K9" i="16"/>
  <c r="H9" i="16"/>
  <c r="E9" i="16"/>
  <c r="T8" i="16"/>
  <c r="Q8" i="16"/>
  <c r="N8" i="16"/>
  <c r="K8" i="16"/>
  <c r="H8" i="16"/>
  <c r="Z8" i="16"/>
  <c r="V8" i="16"/>
  <c r="AB8" i="16" s="1"/>
  <c r="U8" i="16"/>
  <c r="E8" i="16"/>
  <c r="AA46" i="15"/>
  <c r="AB31" i="15"/>
  <c r="AA21" i="15"/>
  <c r="V47" i="15"/>
  <c r="U47" i="15"/>
  <c r="V46" i="15"/>
  <c r="U46" i="15"/>
  <c r="U48" i="15" s="1"/>
  <c r="V44" i="15"/>
  <c r="U44" i="15"/>
  <c r="V43" i="15"/>
  <c r="U43" i="15"/>
  <c r="AA43" i="15" s="1"/>
  <c r="V41" i="15"/>
  <c r="W41" i="15" s="1"/>
  <c r="U41" i="15"/>
  <c r="V40" i="15"/>
  <c r="AB40" i="15"/>
  <c r="U40" i="15"/>
  <c r="AA40" i="15" s="1"/>
  <c r="V37" i="15"/>
  <c r="AB37" i="15" s="1"/>
  <c r="U37" i="15"/>
  <c r="V36" i="15"/>
  <c r="AB36" i="15" s="1"/>
  <c r="U36" i="15"/>
  <c r="AA36" i="15" s="1"/>
  <c r="V35" i="15"/>
  <c r="W35" i="15" s="1"/>
  <c r="U35" i="15"/>
  <c r="AA35" i="15" s="1"/>
  <c r="V34" i="15"/>
  <c r="U34" i="15"/>
  <c r="AA34" i="15" s="1"/>
  <c r="V33" i="15"/>
  <c r="U33" i="15"/>
  <c r="V32" i="15"/>
  <c r="AB32" i="15" s="1"/>
  <c r="U32" i="15"/>
  <c r="AA32" i="15" s="1"/>
  <c r="V31" i="15"/>
  <c r="U31" i="15"/>
  <c r="V29" i="15"/>
  <c r="U29" i="15"/>
  <c r="AA29" i="15" s="1"/>
  <c r="V28" i="15"/>
  <c r="U28" i="15"/>
  <c r="V27" i="15"/>
  <c r="U27" i="15"/>
  <c r="AA27" i="15" s="1"/>
  <c r="V26" i="15"/>
  <c r="AB26" i="15" s="1"/>
  <c r="U26" i="15"/>
  <c r="V25" i="15"/>
  <c r="AB25" i="15" s="1"/>
  <c r="AC25" i="15" s="1"/>
  <c r="U25" i="15"/>
  <c r="AA25" i="15" s="1"/>
  <c r="V24" i="15"/>
  <c r="W24" i="15" s="1"/>
  <c r="U24" i="15"/>
  <c r="V23" i="15"/>
  <c r="AB23" i="15"/>
  <c r="U23" i="15"/>
  <c r="AA23" i="15" s="1"/>
  <c r="AC23" i="15" s="1"/>
  <c r="V22" i="15"/>
  <c r="AB22" i="15"/>
  <c r="U22" i="15"/>
  <c r="W22" i="15" s="1"/>
  <c r="V21" i="15"/>
  <c r="AB21" i="15" s="1"/>
  <c r="U21" i="15"/>
  <c r="V20" i="15"/>
  <c r="AB20" i="15" s="1"/>
  <c r="U20" i="15"/>
  <c r="V19" i="15"/>
  <c r="AB19" i="15"/>
  <c r="U19" i="15"/>
  <c r="V18" i="15"/>
  <c r="AB18" i="15" s="1"/>
  <c r="U18" i="15"/>
  <c r="W18" i="15"/>
  <c r="V17" i="15"/>
  <c r="AB17" i="15" s="1"/>
  <c r="U17" i="15"/>
  <c r="V16" i="15"/>
  <c r="AB16" i="15" s="1"/>
  <c r="U16" i="15"/>
  <c r="W16" i="15" s="1"/>
  <c r="V15" i="15"/>
  <c r="AB15" i="15" s="1"/>
  <c r="U15" i="15"/>
  <c r="AA15" i="15" s="1"/>
  <c r="V14" i="15"/>
  <c r="U14" i="15"/>
  <c r="V13" i="15"/>
  <c r="U13" i="15"/>
  <c r="AA13" i="15" s="1"/>
  <c r="V12" i="15"/>
  <c r="U12" i="15"/>
  <c r="V11" i="15"/>
  <c r="U11" i="15"/>
  <c r="AA11" i="15" s="1"/>
  <c r="V10" i="15"/>
  <c r="W10" i="15" s="1"/>
  <c r="U10" i="15"/>
  <c r="V9" i="15"/>
  <c r="AB9" i="15"/>
  <c r="U9" i="15"/>
  <c r="AA9" i="15" s="1"/>
  <c r="U8" i="15"/>
  <c r="V8" i="15"/>
  <c r="Y48" i="15"/>
  <c r="X48" i="15"/>
  <c r="S48" i="15"/>
  <c r="R48" i="15"/>
  <c r="P48" i="15"/>
  <c r="Q48" i="15" s="1"/>
  <c r="O48" i="15"/>
  <c r="M48" i="15"/>
  <c r="N48" i="15" s="1"/>
  <c r="L48" i="15"/>
  <c r="J48" i="15"/>
  <c r="K48" i="15" s="1"/>
  <c r="I48" i="15"/>
  <c r="G48" i="15"/>
  <c r="F48" i="15"/>
  <c r="D48" i="15"/>
  <c r="E48" i="15" s="1"/>
  <c r="C48" i="15"/>
  <c r="Y45" i="15"/>
  <c r="X45" i="15"/>
  <c r="U45" i="15"/>
  <c r="S45" i="15"/>
  <c r="R45" i="15"/>
  <c r="P45" i="15"/>
  <c r="O45" i="15"/>
  <c r="M45" i="15"/>
  <c r="N45" i="15" s="1"/>
  <c r="L45" i="15"/>
  <c r="J45" i="15"/>
  <c r="I45" i="15"/>
  <c r="G45" i="15"/>
  <c r="H45" i="15" s="1"/>
  <c r="F45" i="15"/>
  <c r="D45" i="15"/>
  <c r="E45" i="15" s="1"/>
  <c r="C45" i="15"/>
  <c r="Y42" i="15"/>
  <c r="X42" i="15"/>
  <c r="V42" i="15"/>
  <c r="S42" i="15"/>
  <c r="R42" i="15"/>
  <c r="P42" i="15"/>
  <c r="O42" i="15"/>
  <c r="M42" i="15"/>
  <c r="N42" i="15" s="1"/>
  <c r="L42" i="15"/>
  <c r="J42" i="15"/>
  <c r="K42" i="15"/>
  <c r="I42" i="15"/>
  <c r="G42" i="15"/>
  <c r="F42" i="15"/>
  <c r="D42" i="15"/>
  <c r="E42" i="15" s="1"/>
  <c r="C42" i="15"/>
  <c r="Y38" i="15"/>
  <c r="X38" i="15"/>
  <c r="S38" i="15"/>
  <c r="R38" i="15"/>
  <c r="P38" i="15"/>
  <c r="O38" i="15"/>
  <c r="M38" i="15"/>
  <c r="L38" i="15"/>
  <c r="J38" i="15"/>
  <c r="I38" i="15"/>
  <c r="G38" i="15"/>
  <c r="F38" i="15"/>
  <c r="D38" i="15"/>
  <c r="C38" i="15"/>
  <c r="Y30" i="15"/>
  <c r="Z30" i="15" s="1"/>
  <c r="X30" i="15"/>
  <c r="S30" i="15"/>
  <c r="R30" i="15"/>
  <c r="P30" i="15"/>
  <c r="O30" i="15"/>
  <c r="O39" i="15" s="1"/>
  <c r="O49" i="15" s="1"/>
  <c r="M30" i="15"/>
  <c r="L30" i="15"/>
  <c r="J30" i="15"/>
  <c r="K30" i="15"/>
  <c r="I30" i="15"/>
  <c r="I39" i="15" s="1"/>
  <c r="I49" i="15" s="1"/>
  <c r="G30" i="15"/>
  <c r="F30" i="15"/>
  <c r="F39" i="15"/>
  <c r="F49" i="15" s="1"/>
  <c r="D30" i="15"/>
  <c r="C30" i="15"/>
  <c r="C39" i="15" s="1"/>
  <c r="Z47" i="15"/>
  <c r="Z46" i="15"/>
  <c r="Z44" i="15"/>
  <c r="Z43" i="15"/>
  <c r="Z41" i="15"/>
  <c r="Z40" i="15"/>
  <c r="Z37" i="15"/>
  <c r="Z36" i="15"/>
  <c r="Z35" i="15"/>
  <c r="Z34" i="15"/>
  <c r="Z33" i="15"/>
  <c r="Z32" i="15"/>
  <c r="Z31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8" i="15"/>
  <c r="W43" i="15"/>
  <c r="W40" i="15"/>
  <c r="W36" i="15"/>
  <c r="W32" i="15"/>
  <c r="W25" i="15"/>
  <c r="W23" i="15"/>
  <c r="W21" i="15"/>
  <c r="W15" i="15"/>
  <c r="W9" i="15"/>
  <c r="T47" i="15"/>
  <c r="T46" i="15"/>
  <c r="T44" i="15"/>
  <c r="T43" i="15"/>
  <c r="T41" i="15"/>
  <c r="T40" i="15"/>
  <c r="T37" i="15"/>
  <c r="T36" i="15"/>
  <c r="T35" i="15"/>
  <c r="T34" i="15"/>
  <c r="T33" i="15"/>
  <c r="T32" i="15"/>
  <c r="T31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Q47" i="15"/>
  <c r="Q46" i="15"/>
  <c r="Q44" i="15"/>
  <c r="Q43" i="15"/>
  <c r="Q41" i="15"/>
  <c r="Q40" i="15"/>
  <c r="Q37" i="15"/>
  <c r="Q36" i="15"/>
  <c r="Q35" i="15"/>
  <c r="Q34" i="15"/>
  <c r="Q33" i="15"/>
  <c r="Q32" i="15"/>
  <c r="Q31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N47" i="15"/>
  <c r="N46" i="15"/>
  <c r="N44" i="15"/>
  <c r="N43" i="15"/>
  <c r="N41" i="15"/>
  <c r="N40" i="15"/>
  <c r="N37" i="15"/>
  <c r="N36" i="15"/>
  <c r="N35" i="15"/>
  <c r="N34" i="15"/>
  <c r="N33" i="15"/>
  <c r="N32" i="15"/>
  <c r="N31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K47" i="15"/>
  <c r="K46" i="15"/>
  <c r="K44" i="15"/>
  <c r="K43" i="15"/>
  <c r="K41" i="15"/>
  <c r="K40" i="15"/>
  <c r="K37" i="15"/>
  <c r="K36" i="15"/>
  <c r="K35" i="15"/>
  <c r="K34" i="15"/>
  <c r="K33" i="15"/>
  <c r="K32" i="15"/>
  <c r="K31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H47" i="15"/>
  <c r="H46" i="15"/>
  <c r="H44" i="15"/>
  <c r="H43" i="15"/>
  <c r="H41" i="15"/>
  <c r="H40" i="15"/>
  <c r="H37" i="15"/>
  <c r="H36" i="15"/>
  <c r="H35" i="15"/>
  <c r="H34" i="15"/>
  <c r="H33" i="15"/>
  <c r="H32" i="15"/>
  <c r="H31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1" i="15"/>
  <c r="E32" i="15"/>
  <c r="E33" i="15"/>
  <c r="E34" i="15"/>
  <c r="E35" i="15"/>
  <c r="E36" i="15"/>
  <c r="E37" i="15"/>
  <c r="E40" i="15"/>
  <c r="E41" i="15"/>
  <c r="E43" i="15"/>
  <c r="E44" i="15"/>
  <c r="E46" i="15"/>
  <c r="E47" i="15"/>
  <c r="E8" i="15"/>
  <c r="U24" i="14"/>
  <c r="Q24" i="14"/>
  <c r="P24" i="14"/>
  <c r="V24" i="14" s="1"/>
  <c r="N24" i="14"/>
  <c r="K24" i="14"/>
  <c r="H24" i="14"/>
  <c r="E24" i="14"/>
  <c r="U23" i="14"/>
  <c r="Q23" i="14"/>
  <c r="P23" i="14"/>
  <c r="V23" i="14" s="1"/>
  <c r="N23" i="14"/>
  <c r="K23" i="14"/>
  <c r="H23" i="14"/>
  <c r="E23" i="14"/>
  <c r="T42" i="14"/>
  <c r="T45" i="14" s="1"/>
  <c r="S42" i="14"/>
  <c r="S45" i="14" s="1"/>
  <c r="M42" i="14"/>
  <c r="N42" i="14" s="1"/>
  <c r="L42" i="14"/>
  <c r="L45" i="14" s="1"/>
  <c r="J42" i="14"/>
  <c r="J45" i="14" s="1"/>
  <c r="I42" i="14"/>
  <c r="I45" i="14" s="1"/>
  <c r="G42" i="14"/>
  <c r="F42" i="14"/>
  <c r="O42" i="14"/>
  <c r="D42" i="14"/>
  <c r="D45" i="14" s="1"/>
  <c r="C42" i="14"/>
  <c r="C45" i="14" s="1"/>
  <c r="U41" i="14"/>
  <c r="Q41" i="14"/>
  <c r="P41" i="14"/>
  <c r="V41" i="14" s="1"/>
  <c r="N41" i="14"/>
  <c r="K41" i="14"/>
  <c r="H41" i="14"/>
  <c r="E41" i="14"/>
  <c r="U40" i="14"/>
  <c r="Q40" i="14"/>
  <c r="W40" i="14" s="1"/>
  <c r="P40" i="14"/>
  <c r="V40" i="14" s="1"/>
  <c r="N40" i="14"/>
  <c r="K40" i="14"/>
  <c r="H40" i="14"/>
  <c r="E40" i="14"/>
  <c r="U39" i="14"/>
  <c r="Q39" i="14"/>
  <c r="P39" i="14"/>
  <c r="V39" i="14" s="1"/>
  <c r="N39" i="14"/>
  <c r="K39" i="14"/>
  <c r="H39" i="14"/>
  <c r="E39" i="14"/>
  <c r="U38" i="14"/>
  <c r="Q38" i="14"/>
  <c r="W38" i="14" s="1"/>
  <c r="P38" i="14"/>
  <c r="V38" i="14" s="1"/>
  <c r="N38" i="14"/>
  <c r="K38" i="14"/>
  <c r="H38" i="14"/>
  <c r="E38" i="14"/>
  <c r="U37" i="14"/>
  <c r="Q37" i="14"/>
  <c r="P37" i="14"/>
  <c r="V37" i="14" s="1"/>
  <c r="N37" i="14"/>
  <c r="K37" i="14"/>
  <c r="H37" i="14"/>
  <c r="E37" i="14"/>
  <c r="U36" i="14"/>
  <c r="Q36" i="14"/>
  <c r="W36" i="14"/>
  <c r="X36" i="14" s="1"/>
  <c r="P36" i="14"/>
  <c r="V36" i="14" s="1"/>
  <c r="N36" i="14"/>
  <c r="K36" i="14"/>
  <c r="H36" i="14"/>
  <c r="E36" i="14"/>
  <c r="U35" i="14"/>
  <c r="Q35" i="14"/>
  <c r="P35" i="14"/>
  <c r="V35" i="14" s="1"/>
  <c r="N35" i="14"/>
  <c r="K35" i="14"/>
  <c r="H35" i="14"/>
  <c r="E35" i="14"/>
  <c r="U34" i="14"/>
  <c r="Q34" i="14"/>
  <c r="W34" i="14" s="1"/>
  <c r="P34" i="14"/>
  <c r="V34" i="14"/>
  <c r="N34" i="14"/>
  <c r="K34" i="14"/>
  <c r="H34" i="14"/>
  <c r="E34" i="14"/>
  <c r="U33" i="14"/>
  <c r="Q33" i="14"/>
  <c r="P33" i="14"/>
  <c r="V33" i="14"/>
  <c r="N33" i="14"/>
  <c r="K33" i="14"/>
  <c r="H33" i="14"/>
  <c r="E33" i="14"/>
  <c r="U32" i="14"/>
  <c r="Q32" i="14"/>
  <c r="W32" i="14" s="1"/>
  <c r="P32" i="14"/>
  <c r="V32" i="14"/>
  <c r="X32" i="14" s="1"/>
  <c r="N32" i="14"/>
  <c r="K32" i="14"/>
  <c r="H32" i="14"/>
  <c r="E32" i="14"/>
  <c r="U31" i="14"/>
  <c r="Q31" i="14"/>
  <c r="P31" i="14"/>
  <c r="V31" i="14"/>
  <c r="N31" i="14"/>
  <c r="K31" i="14"/>
  <c r="H31" i="14"/>
  <c r="E31" i="14"/>
  <c r="U30" i="14"/>
  <c r="Q30" i="14"/>
  <c r="W30" i="14"/>
  <c r="P30" i="14"/>
  <c r="V30" i="14" s="1"/>
  <c r="X30" i="14" s="1"/>
  <c r="N30" i="14"/>
  <c r="K30" i="14"/>
  <c r="H30" i="14"/>
  <c r="E30" i="14"/>
  <c r="U29" i="14"/>
  <c r="Q29" i="14"/>
  <c r="P29" i="14"/>
  <c r="V29" i="14" s="1"/>
  <c r="N29" i="14"/>
  <c r="K29" i="14"/>
  <c r="H29" i="14"/>
  <c r="E29" i="14"/>
  <c r="U28" i="14"/>
  <c r="Q28" i="14"/>
  <c r="W28" i="14" s="1"/>
  <c r="P28" i="14"/>
  <c r="V28" i="14" s="1"/>
  <c r="N28" i="14"/>
  <c r="K28" i="14"/>
  <c r="H28" i="14"/>
  <c r="E28" i="14"/>
  <c r="U27" i="14"/>
  <c r="Q27" i="14"/>
  <c r="P27" i="14"/>
  <c r="V27" i="14" s="1"/>
  <c r="N27" i="14"/>
  <c r="K27" i="14"/>
  <c r="H27" i="14"/>
  <c r="E27" i="14"/>
  <c r="U26" i="14"/>
  <c r="Q26" i="14"/>
  <c r="W26" i="14" s="1"/>
  <c r="P26" i="14"/>
  <c r="V26" i="14" s="1"/>
  <c r="N26" i="14"/>
  <c r="K26" i="14"/>
  <c r="H26" i="14"/>
  <c r="E26" i="14"/>
  <c r="U25" i="14"/>
  <c r="Q25" i="14"/>
  <c r="P25" i="14"/>
  <c r="V25" i="14" s="1"/>
  <c r="N25" i="14"/>
  <c r="K25" i="14"/>
  <c r="H25" i="14"/>
  <c r="E25" i="14"/>
  <c r="U22" i="14"/>
  <c r="Q22" i="14"/>
  <c r="W22" i="14" s="1"/>
  <c r="P22" i="14"/>
  <c r="V22" i="14" s="1"/>
  <c r="N22" i="14"/>
  <c r="K22" i="14"/>
  <c r="H22" i="14"/>
  <c r="E22" i="14"/>
  <c r="U21" i="14"/>
  <c r="Q21" i="14"/>
  <c r="P21" i="14"/>
  <c r="V21" i="14" s="1"/>
  <c r="N21" i="14"/>
  <c r="K21" i="14"/>
  <c r="H21" i="14"/>
  <c r="E21" i="14"/>
  <c r="U20" i="14"/>
  <c r="Q20" i="14"/>
  <c r="W20" i="14" s="1"/>
  <c r="P20" i="14"/>
  <c r="V20" i="14" s="1"/>
  <c r="N20" i="14"/>
  <c r="K20" i="14"/>
  <c r="H20" i="14"/>
  <c r="E20" i="14"/>
  <c r="U19" i="14"/>
  <c r="Q19" i="14"/>
  <c r="P19" i="14"/>
  <c r="V19" i="14" s="1"/>
  <c r="N19" i="14"/>
  <c r="K19" i="14"/>
  <c r="H19" i="14"/>
  <c r="E19" i="14"/>
  <c r="U18" i="14"/>
  <c r="Q18" i="14"/>
  <c r="W18" i="14"/>
  <c r="X18" i="14" s="1"/>
  <c r="P18" i="14"/>
  <c r="V18" i="14" s="1"/>
  <c r="N18" i="14"/>
  <c r="K18" i="14"/>
  <c r="H18" i="14"/>
  <c r="E18" i="14"/>
  <c r="U17" i="14"/>
  <c r="Q17" i="14"/>
  <c r="P17" i="14"/>
  <c r="V17" i="14" s="1"/>
  <c r="N17" i="14"/>
  <c r="K17" i="14"/>
  <c r="H17" i="14"/>
  <c r="E17" i="14"/>
  <c r="U16" i="14"/>
  <c r="Q16" i="14"/>
  <c r="W16" i="14" s="1"/>
  <c r="P16" i="14"/>
  <c r="V16" i="14"/>
  <c r="N16" i="14"/>
  <c r="K16" i="14"/>
  <c r="H16" i="14"/>
  <c r="E16" i="14"/>
  <c r="U15" i="14"/>
  <c r="Q15" i="14"/>
  <c r="P15" i="14"/>
  <c r="V15" i="14"/>
  <c r="N15" i="14"/>
  <c r="K15" i="14"/>
  <c r="H15" i="14"/>
  <c r="E15" i="14"/>
  <c r="U14" i="14"/>
  <c r="Q14" i="14"/>
  <c r="W14" i="14" s="1"/>
  <c r="P14" i="14"/>
  <c r="V14" i="14"/>
  <c r="X14" i="14" s="1"/>
  <c r="N14" i="14"/>
  <c r="K14" i="14"/>
  <c r="H14" i="14"/>
  <c r="E14" i="14"/>
  <c r="U13" i="14"/>
  <c r="Q13" i="14"/>
  <c r="P13" i="14"/>
  <c r="V13" i="14"/>
  <c r="N13" i="14"/>
  <c r="K13" i="14"/>
  <c r="H13" i="14"/>
  <c r="E13" i="14"/>
  <c r="U12" i="14"/>
  <c r="Q12" i="14"/>
  <c r="W12" i="14"/>
  <c r="P12" i="14"/>
  <c r="R12" i="14" s="1"/>
  <c r="N12" i="14"/>
  <c r="K12" i="14"/>
  <c r="H12" i="14"/>
  <c r="E12" i="14"/>
  <c r="U11" i="14"/>
  <c r="Q11" i="14"/>
  <c r="P11" i="14"/>
  <c r="V11" i="14" s="1"/>
  <c r="N11" i="14"/>
  <c r="K11" i="14"/>
  <c r="H11" i="14"/>
  <c r="E11" i="14"/>
  <c r="U10" i="14"/>
  <c r="Q10" i="14"/>
  <c r="W10" i="14" s="1"/>
  <c r="P10" i="14"/>
  <c r="V10" i="14" s="1"/>
  <c r="N10" i="14"/>
  <c r="K10" i="14"/>
  <c r="H10" i="14"/>
  <c r="E10" i="14"/>
  <c r="U9" i="14"/>
  <c r="Q9" i="14"/>
  <c r="P9" i="14"/>
  <c r="V9" i="14" s="1"/>
  <c r="N9" i="14"/>
  <c r="K9" i="14"/>
  <c r="H9" i="14"/>
  <c r="E9" i="14"/>
  <c r="U8" i="14"/>
  <c r="Q8" i="14"/>
  <c r="W8" i="14" s="1"/>
  <c r="P8" i="14"/>
  <c r="V8" i="14" s="1"/>
  <c r="N8" i="14"/>
  <c r="K8" i="14"/>
  <c r="H8" i="14"/>
  <c r="E8" i="14"/>
  <c r="U7" i="14"/>
  <c r="Q7" i="14"/>
  <c r="P7" i="14"/>
  <c r="N7" i="14"/>
  <c r="K7" i="14"/>
  <c r="H7" i="14"/>
  <c r="E7" i="14"/>
  <c r="P40" i="13"/>
  <c r="P39" i="13"/>
  <c r="S60" i="13"/>
  <c r="T60" i="13" s="1"/>
  <c r="R60" i="13"/>
  <c r="S47" i="13"/>
  <c r="R47" i="13"/>
  <c r="T47" i="13" s="1"/>
  <c r="S45" i="13"/>
  <c r="R45" i="13"/>
  <c r="S42" i="13"/>
  <c r="R42" i="13"/>
  <c r="S37" i="13"/>
  <c r="R37" i="13"/>
  <c r="S29" i="13"/>
  <c r="R29" i="13"/>
  <c r="R38" i="13" s="1"/>
  <c r="M60" i="13"/>
  <c r="L60" i="13"/>
  <c r="N60" i="13"/>
  <c r="M47" i="13"/>
  <c r="N47" i="13" s="1"/>
  <c r="L47" i="13"/>
  <c r="M45" i="13"/>
  <c r="L45" i="13"/>
  <c r="M42" i="13"/>
  <c r="L42" i="13"/>
  <c r="M37" i="13"/>
  <c r="L37" i="13"/>
  <c r="M29" i="13"/>
  <c r="L29" i="13"/>
  <c r="J60" i="13"/>
  <c r="I60" i="13"/>
  <c r="K60" i="13" s="1"/>
  <c r="J47" i="13"/>
  <c r="I47" i="13"/>
  <c r="J45" i="13"/>
  <c r="I45" i="13"/>
  <c r="J42" i="13"/>
  <c r="K42" i="13" s="1"/>
  <c r="I42" i="13"/>
  <c r="J37" i="13"/>
  <c r="I37" i="13"/>
  <c r="J29" i="13"/>
  <c r="I29" i="13"/>
  <c r="G42" i="13"/>
  <c r="D42" i="13"/>
  <c r="G60" i="13"/>
  <c r="F60" i="13"/>
  <c r="D60" i="13"/>
  <c r="C60" i="13"/>
  <c r="T59" i="13"/>
  <c r="P59" i="13"/>
  <c r="O59" i="13"/>
  <c r="U59" i="13" s="1"/>
  <c r="N59" i="13"/>
  <c r="K59" i="13"/>
  <c r="H59" i="13"/>
  <c r="E59" i="13"/>
  <c r="T58" i="13"/>
  <c r="P58" i="13"/>
  <c r="V58" i="13"/>
  <c r="O58" i="13"/>
  <c r="U58" i="13" s="1"/>
  <c r="N58" i="13"/>
  <c r="K58" i="13"/>
  <c r="H58" i="13"/>
  <c r="E58" i="13"/>
  <c r="T57" i="13"/>
  <c r="P57" i="13"/>
  <c r="V57" i="13" s="1"/>
  <c r="O57" i="13"/>
  <c r="U57" i="13" s="1"/>
  <c r="N57" i="13"/>
  <c r="K57" i="13"/>
  <c r="H57" i="13"/>
  <c r="E57" i="13"/>
  <c r="T56" i="13"/>
  <c r="P56" i="13"/>
  <c r="O56" i="13"/>
  <c r="U56" i="13" s="1"/>
  <c r="N56" i="13"/>
  <c r="K56" i="13"/>
  <c r="H56" i="13"/>
  <c r="E56" i="13"/>
  <c r="T55" i="13"/>
  <c r="P55" i="13"/>
  <c r="O55" i="13"/>
  <c r="N55" i="13"/>
  <c r="K55" i="13"/>
  <c r="H55" i="13"/>
  <c r="E55" i="13"/>
  <c r="T54" i="13"/>
  <c r="P54" i="13"/>
  <c r="V54" i="13"/>
  <c r="O54" i="13"/>
  <c r="U54" i="13" s="1"/>
  <c r="N54" i="13"/>
  <c r="K54" i="13"/>
  <c r="H54" i="13"/>
  <c r="E54" i="13"/>
  <c r="T53" i="13"/>
  <c r="P53" i="13"/>
  <c r="O53" i="13"/>
  <c r="U53" i="13" s="1"/>
  <c r="N53" i="13"/>
  <c r="K53" i="13"/>
  <c r="H53" i="13"/>
  <c r="E53" i="13"/>
  <c r="T52" i="13"/>
  <c r="P52" i="13"/>
  <c r="V52" i="13" s="1"/>
  <c r="O52" i="13"/>
  <c r="U52" i="13" s="1"/>
  <c r="W52" i="13" s="1"/>
  <c r="N52" i="13"/>
  <c r="K52" i="13"/>
  <c r="H52" i="13"/>
  <c r="E52" i="13"/>
  <c r="T51" i="13"/>
  <c r="P51" i="13"/>
  <c r="O51" i="13"/>
  <c r="U51" i="13" s="1"/>
  <c r="N51" i="13"/>
  <c r="K51" i="13"/>
  <c r="H51" i="13"/>
  <c r="E51" i="13"/>
  <c r="T50" i="13"/>
  <c r="P50" i="13"/>
  <c r="O50" i="13"/>
  <c r="N50" i="13"/>
  <c r="K50" i="13"/>
  <c r="H50" i="13"/>
  <c r="E50" i="13"/>
  <c r="G47" i="13"/>
  <c r="F47" i="13"/>
  <c r="D47" i="13"/>
  <c r="C47" i="13"/>
  <c r="P46" i="13"/>
  <c r="P47" i="13" s="1"/>
  <c r="O46" i="13"/>
  <c r="U46" i="13"/>
  <c r="U47" i="13" s="1"/>
  <c r="T45" i="13"/>
  <c r="G45" i="13"/>
  <c r="F45" i="13"/>
  <c r="D45" i="13"/>
  <c r="C45" i="13"/>
  <c r="P44" i="13"/>
  <c r="V44" i="13" s="1"/>
  <c r="O44" i="13"/>
  <c r="U44" i="13" s="1"/>
  <c r="N44" i="13"/>
  <c r="K44" i="13"/>
  <c r="H44" i="13"/>
  <c r="E44" i="13"/>
  <c r="T43" i="13"/>
  <c r="P43" i="13"/>
  <c r="V43" i="13" s="1"/>
  <c r="O43" i="13"/>
  <c r="O45" i="13"/>
  <c r="N43" i="13"/>
  <c r="K43" i="13"/>
  <c r="H43" i="13"/>
  <c r="E43" i="13"/>
  <c r="F42" i="13"/>
  <c r="H42" i="13" s="1"/>
  <c r="C42" i="13"/>
  <c r="E42" i="13" s="1"/>
  <c r="V41" i="13"/>
  <c r="O41" i="13"/>
  <c r="U41" i="13"/>
  <c r="O40" i="13"/>
  <c r="V39" i="13"/>
  <c r="O39" i="13"/>
  <c r="U39" i="13"/>
  <c r="N37" i="13"/>
  <c r="G37" i="13"/>
  <c r="H37" i="13" s="1"/>
  <c r="F37" i="13"/>
  <c r="D37" i="13"/>
  <c r="C37" i="13"/>
  <c r="T36" i="13"/>
  <c r="P36" i="13"/>
  <c r="V36" i="13" s="1"/>
  <c r="O36" i="13"/>
  <c r="U36" i="13" s="1"/>
  <c r="N36" i="13"/>
  <c r="K36" i="13"/>
  <c r="H36" i="13"/>
  <c r="E36" i="13"/>
  <c r="T35" i="13"/>
  <c r="P35" i="13"/>
  <c r="V35" i="13" s="1"/>
  <c r="O35" i="13"/>
  <c r="U35" i="13" s="1"/>
  <c r="N35" i="13"/>
  <c r="K35" i="13"/>
  <c r="H35" i="13"/>
  <c r="E35" i="13"/>
  <c r="T34" i="13"/>
  <c r="P34" i="13"/>
  <c r="V34" i="13" s="1"/>
  <c r="O34" i="13"/>
  <c r="U34" i="13" s="1"/>
  <c r="N34" i="13"/>
  <c r="K34" i="13"/>
  <c r="H34" i="13"/>
  <c r="E34" i="13"/>
  <c r="T33" i="13"/>
  <c r="P33" i="13"/>
  <c r="O33" i="13"/>
  <c r="U33" i="13" s="1"/>
  <c r="N33" i="13"/>
  <c r="K33" i="13"/>
  <c r="H33" i="13"/>
  <c r="E33" i="13"/>
  <c r="T32" i="13"/>
  <c r="P32" i="13"/>
  <c r="V32" i="13" s="1"/>
  <c r="O32" i="13"/>
  <c r="N32" i="13"/>
  <c r="K32" i="13"/>
  <c r="H32" i="13"/>
  <c r="E32" i="13"/>
  <c r="T31" i="13"/>
  <c r="P31" i="13"/>
  <c r="O31" i="13"/>
  <c r="U31" i="13" s="1"/>
  <c r="N31" i="13"/>
  <c r="K31" i="13"/>
  <c r="H31" i="13"/>
  <c r="E31" i="13"/>
  <c r="T30" i="13"/>
  <c r="P30" i="13"/>
  <c r="V30" i="13"/>
  <c r="O30" i="13"/>
  <c r="O37" i="13" s="1"/>
  <c r="N30" i="13"/>
  <c r="K30" i="13"/>
  <c r="H30" i="13"/>
  <c r="E30" i="13"/>
  <c r="G29" i="13"/>
  <c r="G38" i="13" s="1"/>
  <c r="F29" i="13"/>
  <c r="D29" i="13"/>
  <c r="D38" i="13" s="1"/>
  <c r="C29" i="13"/>
  <c r="C38" i="13"/>
  <c r="T28" i="13"/>
  <c r="P28" i="13"/>
  <c r="V28" i="13" s="1"/>
  <c r="O28" i="13"/>
  <c r="U28" i="13" s="1"/>
  <c r="N28" i="13"/>
  <c r="K28" i="13"/>
  <c r="H28" i="13"/>
  <c r="E28" i="13"/>
  <c r="T27" i="13"/>
  <c r="P27" i="13"/>
  <c r="O27" i="13"/>
  <c r="U27" i="13" s="1"/>
  <c r="N27" i="13"/>
  <c r="K27" i="13"/>
  <c r="H27" i="13"/>
  <c r="E27" i="13"/>
  <c r="T26" i="13"/>
  <c r="P26" i="13"/>
  <c r="V26" i="13" s="1"/>
  <c r="O26" i="13"/>
  <c r="U26" i="13" s="1"/>
  <c r="N26" i="13"/>
  <c r="K26" i="13"/>
  <c r="H26" i="13"/>
  <c r="E26" i="13"/>
  <c r="T25" i="13"/>
  <c r="P25" i="13"/>
  <c r="O25" i="13"/>
  <c r="U25" i="13" s="1"/>
  <c r="N25" i="13"/>
  <c r="K25" i="13"/>
  <c r="H25" i="13"/>
  <c r="E25" i="13"/>
  <c r="T24" i="13"/>
  <c r="P24" i="13"/>
  <c r="V24" i="13" s="1"/>
  <c r="W24" i="13" s="1"/>
  <c r="O24" i="13"/>
  <c r="U24" i="13"/>
  <c r="N24" i="13"/>
  <c r="K24" i="13"/>
  <c r="H24" i="13"/>
  <c r="E24" i="13"/>
  <c r="T23" i="13"/>
  <c r="P23" i="13"/>
  <c r="O23" i="13"/>
  <c r="U23" i="13" s="1"/>
  <c r="N23" i="13"/>
  <c r="K23" i="13"/>
  <c r="H23" i="13"/>
  <c r="E23" i="13"/>
  <c r="T22" i="13"/>
  <c r="P22" i="13"/>
  <c r="V22" i="13" s="1"/>
  <c r="O22" i="13"/>
  <c r="U22" i="13"/>
  <c r="N22" i="13"/>
  <c r="K22" i="13"/>
  <c r="H22" i="13"/>
  <c r="E22" i="13"/>
  <c r="T21" i="13"/>
  <c r="P21" i="13"/>
  <c r="V21" i="13" s="1"/>
  <c r="O21" i="13"/>
  <c r="U21" i="13" s="1"/>
  <c r="N21" i="13"/>
  <c r="K21" i="13"/>
  <c r="H21" i="13"/>
  <c r="E21" i="13"/>
  <c r="T20" i="13"/>
  <c r="P20" i="13"/>
  <c r="V20" i="13" s="1"/>
  <c r="W20" i="13" s="1"/>
  <c r="O20" i="13"/>
  <c r="U20" i="13"/>
  <c r="N20" i="13"/>
  <c r="K20" i="13"/>
  <c r="H20" i="13"/>
  <c r="E20" i="13"/>
  <c r="T19" i="13"/>
  <c r="P19" i="13"/>
  <c r="O19" i="13"/>
  <c r="U19" i="13" s="1"/>
  <c r="N19" i="13"/>
  <c r="K19" i="13"/>
  <c r="H19" i="13"/>
  <c r="E19" i="13"/>
  <c r="T18" i="13"/>
  <c r="P18" i="13"/>
  <c r="V18" i="13" s="1"/>
  <c r="W18" i="13" s="1"/>
  <c r="O18" i="13"/>
  <c r="U18" i="13" s="1"/>
  <c r="N18" i="13"/>
  <c r="K18" i="13"/>
  <c r="H18" i="13"/>
  <c r="E18" i="13"/>
  <c r="T17" i="13"/>
  <c r="P17" i="13"/>
  <c r="V17" i="13" s="1"/>
  <c r="O17" i="13"/>
  <c r="U17" i="13"/>
  <c r="N17" i="13"/>
  <c r="K17" i="13"/>
  <c r="H17" i="13"/>
  <c r="E17" i="13"/>
  <c r="T16" i="13"/>
  <c r="P16" i="13"/>
  <c r="O16" i="13"/>
  <c r="U16" i="13"/>
  <c r="N16" i="13"/>
  <c r="K16" i="13"/>
  <c r="H16" i="13"/>
  <c r="E16" i="13"/>
  <c r="T15" i="13"/>
  <c r="P15" i="13"/>
  <c r="V15" i="13" s="1"/>
  <c r="O15" i="13"/>
  <c r="U15" i="13" s="1"/>
  <c r="N15" i="13"/>
  <c r="K15" i="13"/>
  <c r="H15" i="13"/>
  <c r="E15" i="13"/>
  <c r="T14" i="13"/>
  <c r="P14" i="13"/>
  <c r="V14" i="13" s="1"/>
  <c r="O14" i="13"/>
  <c r="U14" i="13"/>
  <c r="N14" i="13"/>
  <c r="K14" i="13"/>
  <c r="H14" i="13"/>
  <c r="E14" i="13"/>
  <c r="T13" i="13"/>
  <c r="P13" i="13"/>
  <c r="V13" i="13" s="1"/>
  <c r="O13" i="13"/>
  <c r="U13" i="13" s="1"/>
  <c r="N13" i="13"/>
  <c r="K13" i="13"/>
  <c r="H13" i="13"/>
  <c r="E13" i="13"/>
  <c r="T12" i="13"/>
  <c r="P12" i="13"/>
  <c r="V12" i="13" s="1"/>
  <c r="O12" i="13"/>
  <c r="U12" i="13"/>
  <c r="N12" i="13"/>
  <c r="K12" i="13"/>
  <c r="H12" i="13"/>
  <c r="E12" i="13"/>
  <c r="T11" i="13"/>
  <c r="P11" i="13"/>
  <c r="V11" i="13"/>
  <c r="O11" i="13"/>
  <c r="U11" i="13" s="1"/>
  <c r="W11" i="13" s="1"/>
  <c r="N11" i="13"/>
  <c r="K11" i="13"/>
  <c r="H11" i="13"/>
  <c r="E11" i="13"/>
  <c r="T10" i="13"/>
  <c r="P10" i="13"/>
  <c r="V10" i="13" s="1"/>
  <c r="O10" i="13"/>
  <c r="U10" i="13" s="1"/>
  <c r="N10" i="13"/>
  <c r="K10" i="13"/>
  <c r="H10" i="13"/>
  <c r="E10" i="13"/>
  <c r="T9" i="13"/>
  <c r="P9" i="13"/>
  <c r="V9" i="13" s="1"/>
  <c r="O9" i="13"/>
  <c r="U9" i="13" s="1"/>
  <c r="N9" i="13"/>
  <c r="K9" i="13"/>
  <c r="H9" i="13"/>
  <c r="E9" i="13"/>
  <c r="T8" i="13"/>
  <c r="P8" i="13"/>
  <c r="V8" i="13"/>
  <c r="O8" i="13"/>
  <c r="N8" i="13"/>
  <c r="K8" i="13"/>
  <c r="H8" i="13"/>
  <c r="E8" i="13"/>
  <c r="T7" i="13"/>
  <c r="P7" i="13"/>
  <c r="O7" i="13"/>
  <c r="N7" i="13"/>
  <c r="K7" i="13"/>
  <c r="H7" i="13"/>
  <c r="E7" i="13"/>
  <c r="E7" i="9"/>
  <c r="H7" i="9"/>
  <c r="K7" i="9"/>
  <c r="N7" i="9"/>
  <c r="P7" i="9"/>
  <c r="V7" i="9" s="1"/>
  <c r="X7" i="9" s="1"/>
  <c r="Q7" i="9"/>
  <c r="W7" i="9" s="1"/>
  <c r="U7" i="9"/>
  <c r="E8" i="9"/>
  <c r="H8" i="9"/>
  <c r="K8" i="9"/>
  <c r="N8" i="9"/>
  <c r="P8" i="9"/>
  <c r="Q8" i="9"/>
  <c r="U8" i="9"/>
  <c r="V8" i="9"/>
  <c r="E9" i="9"/>
  <c r="H9" i="9"/>
  <c r="K9" i="9"/>
  <c r="N9" i="9"/>
  <c r="P9" i="9"/>
  <c r="R9" i="9" s="1"/>
  <c r="Q9" i="9"/>
  <c r="U9" i="9"/>
  <c r="V9" i="9"/>
  <c r="X9" i="9" s="1"/>
  <c r="W9" i="9"/>
  <c r="E10" i="9"/>
  <c r="H10" i="9"/>
  <c r="K10" i="9"/>
  <c r="N10" i="9"/>
  <c r="P10" i="9"/>
  <c r="V10" i="9" s="1"/>
  <c r="Q10" i="9"/>
  <c r="U10" i="9"/>
  <c r="E11" i="9"/>
  <c r="H11" i="9"/>
  <c r="K11" i="9"/>
  <c r="N11" i="9"/>
  <c r="P11" i="9"/>
  <c r="Q11" i="9"/>
  <c r="R11" i="9" s="1"/>
  <c r="U11" i="9"/>
  <c r="V11" i="9"/>
  <c r="W11" i="9"/>
  <c r="X11" i="9" s="1"/>
  <c r="E12" i="9"/>
  <c r="H12" i="9"/>
  <c r="K12" i="9"/>
  <c r="N12" i="9"/>
  <c r="P12" i="9"/>
  <c r="V12" i="9" s="1"/>
  <c r="Q12" i="9"/>
  <c r="R12" i="9" s="1"/>
  <c r="U12" i="9"/>
  <c r="E13" i="9"/>
  <c r="H13" i="9"/>
  <c r="K13" i="9"/>
  <c r="N13" i="9"/>
  <c r="P13" i="9"/>
  <c r="R13" i="9" s="1"/>
  <c r="Q13" i="9"/>
  <c r="W13" i="9" s="1"/>
  <c r="U13" i="9"/>
  <c r="E14" i="9"/>
  <c r="H14" i="9"/>
  <c r="K14" i="9"/>
  <c r="N14" i="9"/>
  <c r="P14" i="9"/>
  <c r="V14" i="9" s="1"/>
  <c r="Q14" i="9"/>
  <c r="U14" i="9"/>
  <c r="E15" i="9"/>
  <c r="H15" i="9"/>
  <c r="K15" i="9"/>
  <c r="N15" i="9"/>
  <c r="P15" i="9"/>
  <c r="R15" i="9" s="1"/>
  <c r="Q15" i="9"/>
  <c r="U15" i="9"/>
  <c r="W15" i="9"/>
  <c r="E16" i="9"/>
  <c r="H16" i="9"/>
  <c r="K16" i="9"/>
  <c r="N16" i="9"/>
  <c r="P16" i="9"/>
  <c r="Q16" i="9"/>
  <c r="U16" i="9"/>
  <c r="V16" i="9"/>
  <c r="W16" i="9"/>
  <c r="E17" i="9"/>
  <c r="H17" i="9"/>
  <c r="K17" i="9"/>
  <c r="N17" i="9"/>
  <c r="P17" i="9"/>
  <c r="Q17" i="9"/>
  <c r="R17" i="9"/>
  <c r="U17" i="9"/>
  <c r="V17" i="9"/>
  <c r="W17" i="9"/>
  <c r="X17" i="9"/>
  <c r="E18" i="9"/>
  <c r="H18" i="9"/>
  <c r="K18" i="9"/>
  <c r="N18" i="9"/>
  <c r="P18" i="9"/>
  <c r="Q18" i="9"/>
  <c r="U18" i="9"/>
  <c r="V18" i="9"/>
  <c r="E19" i="9"/>
  <c r="H19" i="9"/>
  <c r="K19" i="9"/>
  <c r="N19" i="9"/>
  <c r="P19" i="9"/>
  <c r="Q19" i="9"/>
  <c r="R19" i="9" s="1"/>
  <c r="U19" i="9"/>
  <c r="V19" i="9"/>
  <c r="W19" i="9"/>
  <c r="X19" i="9" s="1"/>
  <c r="E20" i="9"/>
  <c r="H20" i="9"/>
  <c r="K20" i="9"/>
  <c r="N20" i="9"/>
  <c r="P20" i="9"/>
  <c r="V20" i="9" s="1"/>
  <c r="Q20" i="9"/>
  <c r="U20" i="9"/>
  <c r="W20" i="9"/>
  <c r="E21" i="9"/>
  <c r="H21" i="9"/>
  <c r="K21" i="9"/>
  <c r="N21" i="9"/>
  <c r="P21" i="9"/>
  <c r="R21" i="9" s="1"/>
  <c r="Q21" i="9"/>
  <c r="U21" i="9"/>
  <c r="W21" i="9"/>
  <c r="E22" i="9"/>
  <c r="H22" i="9"/>
  <c r="K22" i="9"/>
  <c r="N22" i="9"/>
  <c r="P22" i="9"/>
  <c r="Q22" i="9"/>
  <c r="U22" i="9"/>
  <c r="V22" i="9"/>
  <c r="E23" i="9"/>
  <c r="H23" i="9"/>
  <c r="K23" i="9"/>
  <c r="N23" i="9"/>
  <c r="P23" i="9"/>
  <c r="R23" i="9" s="1"/>
  <c r="Q23" i="9"/>
  <c r="U23" i="9"/>
  <c r="V23" i="9"/>
  <c r="X23" i="9" s="1"/>
  <c r="W23" i="9"/>
  <c r="E24" i="9"/>
  <c r="H24" i="9"/>
  <c r="K24" i="9"/>
  <c r="N24" i="9"/>
  <c r="P24" i="9"/>
  <c r="Q24" i="9"/>
  <c r="U24" i="9"/>
  <c r="V24" i="9"/>
  <c r="W24" i="9"/>
  <c r="E25" i="9"/>
  <c r="H25" i="9"/>
  <c r="K25" i="9"/>
  <c r="N25" i="9"/>
  <c r="P25" i="9"/>
  <c r="Q25" i="9"/>
  <c r="R25" i="9" s="1"/>
  <c r="U25" i="9"/>
  <c r="V25" i="9"/>
  <c r="W25" i="9"/>
  <c r="X25" i="9" s="1"/>
  <c r="E26" i="9"/>
  <c r="H26" i="9"/>
  <c r="K26" i="9"/>
  <c r="N26" i="9"/>
  <c r="P26" i="9"/>
  <c r="Q26" i="9"/>
  <c r="U26" i="9"/>
  <c r="V26" i="9"/>
  <c r="E27" i="9"/>
  <c r="H27" i="9"/>
  <c r="K27" i="9"/>
  <c r="N27" i="9"/>
  <c r="P27" i="9"/>
  <c r="Q27" i="9"/>
  <c r="R27" i="9"/>
  <c r="U27" i="9"/>
  <c r="V27" i="9"/>
  <c r="W27" i="9"/>
  <c r="X27" i="9"/>
  <c r="E28" i="9"/>
  <c r="H28" i="9"/>
  <c r="K28" i="9"/>
  <c r="N28" i="9"/>
  <c r="P28" i="9"/>
  <c r="Q28" i="9"/>
  <c r="U28" i="9"/>
  <c r="V28" i="9"/>
  <c r="W28" i="9"/>
  <c r="E29" i="9"/>
  <c r="H29" i="9"/>
  <c r="K29" i="9"/>
  <c r="N29" i="9"/>
  <c r="P29" i="9"/>
  <c r="R29" i="9" s="1"/>
  <c r="Q29" i="9"/>
  <c r="U29" i="9"/>
  <c r="W29" i="9"/>
  <c r="E30" i="9"/>
  <c r="H30" i="9"/>
  <c r="K30" i="9"/>
  <c r="N30" i="9"/>
  <c r="P30" i="9"/>
  <c r="Q30" i="9"/>
  <c r="U30" i="9"/>
  <c r="V30" i="9"/>
  <c r="E31" i="9"/>
  <c r="H31" i="9"/>
  <c r="K31" i="9"/>
  <c r="N31" i="9"/>
  <c r="P31" i="9"/>
  <c r="R31" i="9" s="1"/>
  <c r="Q31" i="9"/>
  <c r="U31" i="9"/>
  <c r="V31" i="9"/>
  <c r="X31" i="9" s="1"/>
  <c r="W31" i="9"/>
  <c r="E32" i="9"/>
  <c r="H32" i="9"/>
  <c r="K32" i="9"/>
  <c r="N32" i="9"/>
  <c r="P32" i="9"/>
  <c r="Q32" i="9"/>
  <c r="U32" i="9"/>
  <c r="V32" i="9"/>
  <c r="E33" i="9"/>
  <c r="H33" i="9"/>
  <c r="K33" i="9"/>
  <c r="N33" i="9"/>
  <c r="P33" i="9"/>
  <c r="V33" i="9" s="1"/>
  <c r="Q33" i="9"/>
  <c r="U33" i="9"/>
  <c r="W33" i="9"/>
  <c r="E34" i="9"/>
  <c r="H34" i="9"/>
  <c r="K34" i="9"/>
  <c r="N34" i="9"/>
  <c r="P34" i="9"/>
  <c r="Q34" i="9"/>
  <c r="R34" i="9" s="1"/>
  <c r="U34" i="9"/>
  <c r="V34" i="9"/>
  <c r="E35" i="9"/>
  <c r="H35" i="9"/>
  <c r="K35" i="9"/>
  <c r="N35" i="9"/>
  <c r="P35" i="9"/>
  <c r="Q35" i="9"/>
  <c r="R35" i="9" s="1"/>
  <c r="U35" i="9"/>
  <c r="V35" i="9"/>
  <c r="W35" i="9"/>
  <c r="X35" i="9" s="1"/>
  <c r="E36" i="9"/>
  <c r="H36" i="9"/>
  <c r="K36" i="9"/>
  <c r="N36" i="9"/>
  <c r="P36" i="9"/>
  <c r="Q36" i="9"/>
  <c r="U36" i="9"/>
  <c r="V36" i="9"/>
  <c r="W36" i="9"/>
  <c r="E37" i="9"/>
  <c r="H37" i="9"/>
  <c r="K37" i="9"/>
  <c r="N37" i="9"/>
  <c r="P37" i="9"/>
  <c r="Q37" i="9"/>
  <c r="W37" i="9" s="1"/>
  <c r="U37" i="9"/>
  <c r="E38" i="9"/>
  <c r="H38" i="9"/>
  <c r="K38" i="9"/>
  <c r="N38" i="9"/>
  <c r="P38" i="9"/>
  <c r="Q38" i="9"/>
  <c r="U38" i="9"/>
  <c r="V38" i="9"/>
  <c r="E39" i="9"/>
  <c r="H39" i="9"/>
  <c r="K39" i="9"/>
  <c r="N39" i="9"/>
  <c r="P39" i="9"/>
  <c r="Q39" i="9"/>
  <c r="W39" i="9" s="1"/>
  <c r="U39" i="9"/>
  <c r="V39" i="9"/>
  <c r="C40" i="9"/>
  <c r="C43" i="9" s="1"/>
  <c r="E43" i="9" s="1"/>
  <c r="D40" i="9"/>
  <c r="E40" i="9" s="1"/>
  <c r="F40" i="9"/>
  <c r="G40" i="9"/>
  <c r="I40" i="9"/>
  <c r="I43" i="9" s="1"/>
  <c r="J40" i="9"/>
  <c r="J43" i="9" s="1"/>
  <c r="L40" i="9"/>
  <c r="L43" i="9" s="1"/>
  <c r="M40" i="9"/>
  <c r="O40" i="9"/>
  <c r="S40" i="9"/>
  <c r="S43" i="9" s="1"/>
  <c r="T40" i="9"/>
  <c r="D43" i="9"/>
  <c r="F43" i="9"/>
  <c r="E7" i="8"/>
  <c r="H7" i="8"/>
  <c r="K7" i="8"/>
  <c r="N7" i="8"/>
  <c r="O7" i="8"/>
  <c r="U7" i="8" s="1"/>
  <c r="P7" i="8"/>
  <c r="T7" i="8"/>
  <c r="V7" i="8"/>
  <c r="E8" i="8"/>
  <c r="H8" i="8"/>
  <c r="K8" i="8"/>
  <c r="N8" i="8"/>
  <c r="O8" i="8"/>
  <c r="U8" i="8" s="1"/>
  <c r="P8" i="8"/>
  <c r="T8" i="8"/>
  <c r="V8" i="8"/>
  <c r="E9" i="8"/>
  <c r="H9" i="8"/>
  <c r="K9" i="8"/>
  <c r="N9" i="8"/>
  <c r="O9" i="8"/>
  <c r="P9" i="8"/>
  <c r="Q9" i="8" s="1"/>
  <c r="T9" i="8"/>
  <c r="U9" i="8"/>
  <c r="E10" i="8"/>
  <c r="H10" i="8"/>
  <c r="K10" i="8"/>
  <c r="N10" i="8"/>
  <c r="O10" i="8"/>
  <c r="U10" i="8" s="1"/>
  <c r="P10" i="8"/>
  <c r="V10" i="8" s="1"/>
  <c r="W10" i="8" s="1"/>
  <c r="T10" i="8"/>
  <c r="E11" i="8"/>
  <c r="H11" i="8"/>
  <c r="K11" i="8"/>
  <c r="N11" i="8"/>
  <c r="O11" i="8"/>
  <c r="P11" i="8"/>
  <c r="T11" i="8"/>
  <c r="U11" i="8"/>
  <c r="E12" i="8"/>
  <c r="H12" i="8"/>
  <c r="K12" i="8"/>
  <c r="N12" i="8"/>
  <c r="O12" i="8"/>
  <c r="P12" i="8"/>
  <c r="Q12" i="8" s="1"/>
  <c r="T12" i="8"/>
  <c r="U12" i="8"/>
  <c r="E13" i="8"/>
  <c r="H13" i="8"/>
  <c r="K13" i="8"/>
  <c r="N13" i="8"/>
  <c r="O13" i="8"/>
  <c r="P13" i="8"/>
  <c r="V13" i="8" s="1"/>
  <c r="T13" i="8"/>
  <c r="U13" i="8"/>
  <c r="E14" i="8"/>
  <c r="H14" i="8"/>
  <c r="K14" i="8"/>
  <c r="N14" i="8"/>
  <c r="O14" i="8"/>
  <c r="U14" i="8" s="1"/>
  <c r="P14" i="8"/>
  <c r="V14" i="8" s="1"/>
  <c r="T14" i="8"/>
  <c r="E15" i="8"/>
  <c r="H15" i="8"/>
  <c r="K15" i="8"/>
  <c r="N15" i="8"/>
  <c r="O15" i="8"/>
  <c r="U15" i="8" s="1"/>
  <c r="P15" i="8"/>
  <c r="Q15" i="8" s="1"/>
  <c r="T15" i="8"/>
  <c r="E16" i="8"/>
  <c r="H16" i="8"/>
  <c r="K16" i="8"/>
  <c r="N16" i="8"/>
  <c r="O16" i="8"/>
  <c r="P16" i="8"/>
  <c r="Q16" i="8" s="1"/>
  <c r="T16" i="8"/>
  <c r="U16" i="8"/>
  <c r="V16" i="8"/>
  <c r="E17" i="8"/>
  <c r="H17" i="8"/>
  <c r="K17" i="8"/>
  <c r="N17" i="8"/>
  <c r="O17" i="8"/>
  <c r="U17" i="8" s="1"/>
  <c r="P17" i="8"/>
  <c r="T17" i="8"/>
  <c r="V17" i="8"/>
  <c r="E18" i="8"/>
  <c r="H18" i="8"/>
  <c r="K18" i="8"/>
  <c r="N18" i="8"/>
  <c r="O18" i="8"/>
  <c r="U18" i="8" s="1"/>
  <c r="P18" i="8"/>
  <c r="V18" i="8" s="1"/>
  <c r="W18" i="8" s="1"/>
  <c r="T18" i="8"/>
  <c r="E19" i="8"/>
  <c r="H19" i="8"/>
  <c r="K19" i="8"/>
  <c r="N19" i="8"/>
  <c r="O19" i="8"/>
  <c r="P19" i="8"/>
  <c r="T19" i="8"/>
  <c r="U19" i="8"/>
  <c r="E20" i="8"/>
  <c r="H20" i="8"/>
  <c r="K20" i="8"/>
  <c r="N20" i="8"/>
  <c r="O20" i="8"/>
  <c r="U20" i="8" s="1"/>
  <c r="P20" i="8"/>
  <c r="Q20" i="8" s="1"/>
  <c r="T20" i="8"/>
  <c r="V20" i="8"/>
  <c r="E21" i="8"/>
  <c r="H21" i="8"/>
  <c r="K21" i="8"/>
  <c r="N21" i="8"/>
  <c r="O21" i="8"/>
  <c r="P21" i="8"/>
  <c r="V21" i="8" s="1"/>
  <c r="T21" i="8"/>
  <c r="E22" i="8"/>
  <c r="H22" i="8"/>
  <c r="K22" i="8"/>
  <c r="N22" i="8"/>
  <c r="O22" i="8"/>
  <c r="U22" i="8" s="1"/>
  <c r="P22" i="8"/>
  <c r="V22" i="8" s="1"/>
  <c r="T22" i="8"/>
  <c r="E23" i="8"/>
  <c r="H23" i="8"/>
  <c r="K23" i="8"/>
  <c r="N23" i="8"/>
  <c r="O23" i="8"/>
  <c r="U23" i="8" s="1"/>
  <c r="P23" i="8"/>
  <c r="Q23" i="8" s="1"/>
  <c r="T23" i="8"/>
  <c r="E24" i="8"/>
  <c r="H24" i="8"/>
  <c r="K24" i="8"/>
  <c r="N24" i="8"/>
  <c r="O24" i="8"/>
  <c r="P24" i="8"/>
  <c r="Q24" i="8" s="1"/>
  <c r="T24" i="8"/>
  <c r="U24" i="8"/>
  <c r="V24" i="8"/>
  <c r="E25" i="8"/>
  <c r="H25" i="8"/>
  <c r="K25" i="8"/>
  <c r="N25" i="8"/>
  <c r="O25" i="8"/>
  <c r="U25" i="8" s="1"/>
  <c r="P25" i="8"/>
  <c r="T25" i="8"/>
  <c r="V25" i="8"/>
  <c r="E26" i="8"/>
  <c r="H26" i="8"/>
  <c r="K26" i="8"/>
  <c r="N26" i="8"/>
  <c r="O26" i="8"/>
  <c r="U26" i="8" s="1"/>
  <c r="P26" i="8"/>
  <c r="V26" i="8" s="1"/>
  <c r="W26" i="8" s="1"/>
  <c r="T26" i="8"/>
  <c r="E27" i="8"/>
  <c r="H27" i="8"/>
  <c r="K27" i="8"/>
  <c r="N27" i="8"/>
  <c r="O27" i="8"/>
  <c r="U27" i="8" s="1"/>
  <c r="P27" i="8"/>
  <c r="T27" i="8"/>
  <c r="E28" i="8"/>
  <c r="H28" i="8"/>
  <c r="K28" i="8"/>
  <c r="N28" i="8"/>
  <c r="O28" i="8"/>
  <c r="P28" i="8"/>
  <c r="Q28" i="8" s="1"/>
  <c r="T28" i="8"/>
  <c r="U28" i="8"/>
  <c r="C29" i="8"/>
  <c r="D29" i="8"/>
  <c r="F29" i="8"/>
  <c r="G29" i="8"/>
  <c r="I29" i="8"/>
  <c r="J29" i="8"/>
  <c r="L29" i="8"/>
  <c r="M29" i="8"/>
  <c r="N29" i="8"/>
  <c r="R29" i="8"/>
  <c r="S29" i="8"/>
  <c r="E30" i="8"/>
  <c r="H30" i="8"/>
  <c r="K30" i="8"/>
  <c r="N30" i="8"/>
  <c r="O30" i="8"/>
  <c r="P30" i="8"/>
  <c r="V30" i="8" s="1"/>
  <c r="T30" i="8"/>
  <c r="E31" i="8"/>
  <c r="H31" i="8"/>
  <c r="K31" i="8"/>
  <c r="N31" i="8"/>
  <c r="O31" i="8"/>
  <c r="U31" i="8" s="1"/>
  <c r="P31" i="8"/>
  <c r="V31" i="8" s="1"/>
  <c r="T31" i="8"/>
  <c r="E32" i="8"/>
  <c r="H32" i="8"/>
  <c r="K32" i="8"/>
  <c r="N32" i="8"/>
  <c r="O32" i="8"/>
  <c r="Q32" i="8" s="1"/>
  <c r="P32" i="8"/>
  <c r="V32" i="8" s="1"/>
  <c r="T32" i="8"/>
  <c r="E33" i="8"/>
  <c r="H33" i="8"/>
  <c r="K33" i="8"/>
  <c r="N33" i="8"/>
  <c r="O33" i="8"/>
  <c r="U33" i="8" s="1"/>
  <c r="P33" i="8"/>
  <c r="Q33" i="8" s="1"/>
  <c r="T33" i="8"/>
  <c r="E34" i="8"/>
  <c r="H34" i="8"/>
  <c r="K34" i="8"/>
  <c r="N34" i="8"/>
  <c r="O34" i="8"/>
  <c r="U34" i="8" s="1"/>
  <c r="P34" i="8"/>
  <c r="V34" i="8" s="1"/>
  <c r="T34" i="8"/>
  <c r="E35" i="8"/>
  <c r="H35" i="8"/>
  <c r="K35" i="8"/>
  <c r="N35" i="8"/>
  <c r="O35" i="8"/>
  <c r="U35" i="8" s="1"/>
  <c r="P35" i="8"/>
  <c r="T35" i="8"/>
  <c r="E36" i="8"/>
  <c r="H36" i="8"/>
  <c r="K36" i="8"/>
  <c r="N36" i="8"/>
  <c r="O36" i="8"/>
  <c r="Q36" i="8" s="1"/>
  <c r="P36" i="8"/>
  <c r="V36" i="8" s="1"/>
  <c r="T36" i="8"/>
  <c r="C37" i="8"/>
  <c r="D37" i="8"/>
  <c r="F37" i="8"/>
  <c r="G37" i="8"/>
  <c r="H37" i="8"/>
  <c r="I37" i="8"/>
  <c r="J37" i="8"/>
  <c r="L37" i="8"/>
  <c r="M37" i="8"/>
  <c r="R37" i="8"/>
  <c r="T37" i="8" s="1"/>
  <c r="S37" i="8"/>
  <c r="C60" i="8"/>
  <c r="D60" i="8"/>
  <c r="F60" i="8"/>
  <c r="G60" i="8"/>
  <c r="I60" i="8"/>
  <c r="J60" i="8"/>
  <c r="L60" i="8"/>
  <c r="M60" i="8"/>
  <c r="O50" i="8"/>
  <c r="U50" i="8" s="1"/>
  <c r="O51" i="8"/>
  <c r="O52" i="8"/>
  <c r="O53" i="8"/>
  <c r="Q53" i="8"/>
  <c r="O54" i="8"/>
  <c r="Q54" i="8" s="1"/>
  <c r="O55" i="8"/>
  <c r="O56" i="8"/>
  <c r="U56" i="8" s="1"/>
  <c r="O57" i="8"/>
  <c r="U57" i="8" s="1"/>
  <c r="W57" i="8" s="1"/>
  <c r="O58" i="8"/>
  <c r="O59" i="8"/>
  <c r="P50" i="8"/>
  <c r="P51" i="8"/>
  <c r="V51" i="8" s="1"/>
  <c r="P52" i="8"/>
  <c r="Q52" i="8" s="1"/>
  <c r="P53" i="8"/>
  <c r="P54" i="8"/>
  <c r="V54" i="8"/>
  <c r="P55" i="8"/>
  <c r="Q55" i="8" s="1"/>
  <c r="P56" i="8"/>
  <c r="P57" i="8"/>
  <c r="V57" i="8" s="1"/>
  <c r="P58" i="8"/>
  <c r="V58" i="8" s="1"/>
  <c r="P59" i="8"/>
  <c r="Q59" i="8" s="1"/>
  <c r="R60" i="8"/>
  <c r="S60" i="8"/>
  <c r="U51" i="8"/>
  <c r="U52" i="8"/>
  <c r="U53" i="8"/>
  <c r="U54" i="8"/>
  <c r="U55" i="8"/>
  <c r="U58" i="8"/>
  <c r="U59" i="8"/>
  <c r="V53" i="8"/>
  <c r="W53" i="8" s="1"/>
  <c r="V59" i="8"/>
  <c r="O39" i="8"/>
  <c r="U39" i="8" s="1"/>
  <c r="V39" i="8"/>
  <c r="O40" i="8"/>
  <c r="V40" i="8"/>
  <c r="O41" i="8"/>
  <c r="V41" i="8"/>
  <c r="C42" i="8"/>
  <c r="E42" i="8" s="1"/>
  <c r="F42" i="8"/>
  <c r="H42" i="8"/>
  <c r="I42" i="8"/>
  <c r="K42" i="8" s="1"/>
  <c r="L42" i="8"/>
  <c r="N42" i="8"/>
  <c r="P42" i="8"/>
  <c r="V42" i="8" s="1"/>
  <c r="R42" i="8"/>
  <c r="T42" i="8" s="1"/>
  <c r="E43" i="8"/>
  <c r="H43" i="8"/>
  <c r="K43" i="8"/>
  <c r="N43" i="8"/>
  <c r="O43" i="8"/>
  <c r="O45" i="8"/>
  <c r="P43" i="8"/>
  <c r="Q43" i="8" s="1"/>
  <c r="T43" i="8"/>
  <c r="U43" i="8"/>
  <c r="U45" i="8" s="1"/>
  <c r="V43" i="8"/>
  <c r="W43" i="8" s="1"/>
  <c r="E44" i="8"/>
  <c r="H44" i="8"/>
  <c r="K44" i="8"/>
  <c r="N44" i="8"/>
  <c r="O44" i="8"/>
  <c r="P44" i="8"/>
  <c r="P45" i="8" s="1"/>
  <c r="Q45" i="8" s="1"/>
  <c r="U44" i="8"/>
  <c r="C45" i="8"/>
  <c r="D45" i="8"/>
  <c r="E45" i="8" s="1"/>
  <c r="F45" i="8"/>
  <c r="H45" i="8" s="1"/>
  <c r="G45" i="8"/>
  <c r="I45" i="8"/>
  <c r="J45" i="8"/>
  <c r="L45" i="8"/>
  <c r="M45" i="8"/>
  <c r="R45" i="8"/>
  <c r="S45" i="8"/>
  <c r="O46" i="8"/>
  <c r="U46" i="8" s="1"/>
  <c r="U47" i="8"/>
  <c r="P46" i="8"/>
  <c r="Q46" i="8" s="1"/>
  <c r="C47" i="8"/>
  <c r="D47" i="8"/>
  <c r="F47" i="8"/>
  <c r="G47" i="8"/>
  <c r="I47" i="8"/>
  <c r="J47" i="8"/>
  <c r="L47" i="8"/>
  <c r="M47" i="8"/>
  <c r="O47" i="8"/>
  <c r="P47" i="8"/>
  <c r="Q47" i="8" s="1"/>
  <c r="R47" i="8"/>
  <c r="S47" i="8"/>
  <c r="E50" i="8"/>
  <c r="H50" i="8"/>
  <c r="K50" i="8"/>
  <c r="N50" i="8"/>
  <c r="T50" i="8"/>
  <c r="E51" i="8"/>
  <c r="H51" i="8"/>
  <c r="K51" i="8"/>
  <c r="N51" i="8"/>
  <c r="T51" i="8"/>
  <c r="E52" i="8"/>
  <c r="H52" i="8"/>
  <c r="K52" i="8"/>
  <c r="N52" i="8"/>
  <c r="T52" i="8"/>
  <c r="E53" i="8"/>
  <c r="H53" i="8"/>
  <c r="K53" i="8"/>
  <c r="N53" i="8"/>
  <c r="T53" i="8"/>
  <c r="E54" i="8"/>
  <c r="H54" i="8"/>
  <c r="K54" i="8"/>
  <c r="N54" i="8"/>
  <c r="T54" i="8"/>
  <c r="E55" i="8"/>
  <c r="H55" i="8"/>
  <c r="K55" i="8"/>
  <c r="N55" i="8"/>
  <c r="T55" i="8"/>
  <c r="E56" i="8"/>
  <c r="H56" i="8"/>
  <c r="K56" i="8"/>
  <c r="N56" i="8"/>
  <c r="T56" i="8"/>
  <c r="E57" i="8"/>
  <c r="H57" i="8"/>
  <c r="K57" i="8"/>
  <c r="N57" i="8"/>
  <c r="T57" i="8"/>
  <c r="E58" i="8"/>
  <c r="H58" i="8"/>
  <c r="K58" i="8"/>
  <c r="N58" i="8"/>
  <c r="T58" i="8"/>
  <c r="E59" i="8"/>
  <c r="H59" i="8"/>
  <c r="K59" i="8"/>
  <c r="N59" i="8"/>
  <c r="T59" i="8"/>
  <c r="K60" i="8"/>
  <c r="N60" i="8"/>
  <c r="E7" i="7"/>
  <c r="H7" i="7"/>
  <c r="K7" i="7"/>
  <c r="N7" i="7"/>
  <c r="O7" i="7"/>
  <c r="U7" i="7" s="1"/>
  <c r="P7" i="7"/>
  <c r="T7" i="7"/>
  <c r="E8" i="7"/>
  <c r="H8" i="7"/>
  <c r="K8" i="7"/>
  <c r="N8" i="7"/>
  <c r="O8" i="7"/>
  <c r="U8" i="7" s="1"/>
  <c r="P8" i="7"/>
  <c r="T8" i="7"/>
  <c r="V8" i="7"/>
  <c r="E9" i="7"/>
  <c r="H9" i="7"/>
  <c r="K9" i="7"/>
  <c r="N9" i="7"/>
  <c r="O9" i="7"/>
  <c r="Q9" i="7" s="1"/>
  <c r="P9" i="7"/>
  <c r="T9" i="7"/>
  <c r="E10" i="7"/>
  <c r="H10" i="7"/>
  <c r="K10" i="7"/>
  <c r="N10" i="7"/>
  <c r="O10" i="7"/>
  <c r="U10" i="7" s="1"/>
  <c r="P10" i="7"/>
  <c r="Q10" i="7" s="1"/>
  <c r="T10" i="7"/>
  <c r="V10" i="7"/>
  <c r="E11" i="7"/>
  <c r="H11" i="7"/>
  <c r="K11" i="7"/>
  <c r="N11" i="7"/>
  <c r="O11" i="7"/>
  <c r="Q11" i="7" s="1"/>
  <c r="P11" i="7"/>
  <c r="T11" i="7"/>
  <c r="E12" i="7"/>
  <c r="H12" i="7"/>
  <c r="K12" i="7"/>
  <c r="N12" i="7"/>
  <c r="O12" i="7"/>
  <c r="U12" i="7" s="1"/>
  <c r="P12" i="7"/>
  <c r="T12" i="7"/>
  <c r="V12" i="7"/>
  <c r="E13" i="7"/>
  <c r="H13" i="7"/>
  <c r="K13" i="7"/>
  <c r="N13" i="7"/>
  <c r="O13" i="7"/>
  <c r="P13" i="7"/>
  <c r="T13" i="7"/>
  <c r="E14" i="7"/>
  <c r="H14" i="7"/>
  <c r="K14" i="7"/>
  <c r="N14" i="7"/>
  <c r="O14" i="7"/>
  <c r="U14" i="7" s="1"/>
  <c r="P14" i="7"/>
  <c r="T14" i="7"/>
  <c r="V14" i="7"/>
  <c r="E15" i="7"/>
  <c r="H15" i="7"/>
  <c r="K15" i="7"/>
  <c r="N15" i="7"/>
  <c r="O15" i="7"/>
  <c r="P15" i="7"/>
  <c r="T15" i="7"/>
  <c r="U15" i="7"/>
  <c r="E16" i="7"/>
  <c r="H16" i="7"/>
  <c r="K16" i="7"/>
  <c r="N16" i="7"/>
  <c r="O16" i="7"/>
  <c r="P16" i="7"/>
  <c r="Q16" i="7" s="1"/>
  <c r="T16" i="7"/>
  <c r="U16" i="7"/>
  <c r="V16" i="7"/>
  <c r="E17" i="7"/>
  <c r="H17" i="7"/>
  <c r="K17" i="7"/>
  <c r="N17" i="7"/>
  <c r="O17" i="7"/>
  <c r="P17" i="7"/>
  <c r="T17" i="7"/>
  <c r="E18" i="7"/>
  <c r="H18" i="7"/>
  <c r="K18" i="7"/>
  <c r="N18" i="7"/>
  <c r="O18" i="7"/>
  <c r="P18" i="7"/>
  <c r="Q18" i="7" s="1"/>
  <c r="T18" i="7"/>
  <c r="U18" i="7"/>
  <c r="E19" i="7"/>
  <c r="H19" i="7"/>
  <c r="K19" i="7"/>
  <c r="N19" i="7"/>
  <c r="O19" i="7"/>
  <c r="U19" i="7" s="1"/>
  <c r="P19" i="7"/>
  <c r="T19" i="7"/>
  <c r="E20" i="7"/>
  <c r="H20" i="7"/>
  <c r="K20" i="7"/>
  <c r="N20" i="7"/>
  <c r="O20" i="7"/>
  <c r="U20" i="7" s="1"/>
  <c r="P20" i="7"/>
  <c r="Q20" i="7" s="1"/>
  <c r="T20" i="7"/>
  <c r="E21" i="7"/>
  <c r="H21" i="7"/>
  <c r="K21" i="7"/>
  <c r="N21" i="7"/>
  <c r="O21" i="7"/>
  <c r="P21" i="7"/>
  <c r="T21" i="7"/>
  <c r="E22" i="7"/>
  <c r="H22" i="7"/>
  <c r="K22" i="7"/>
  <c r="N22" i="7"/>
  <c r="O22" i="7"/>
  <c r="U22" i="7" s="1"/>
  <c r="P22" i="7"/>
  <c r="Q22" i="7" s="1"/>
  <c r="T22" i="7"/>
  <c r="E23" i="7"/>
  <c r="H23" i="7"/>
  <c r="K23" i="7"/>
  <c r="N23" i="7"/>
  <c r="O23" i="7"/>
  <c r="P23" i="7"/>
  <c r="T23" i="7"/>
  <c r="E24" i="7"/>
  <c r="H24" i="7"/>
  <c r="K24" i="7"/>
  <c r="N24" i="7"/>
  <c r="O24" i="7"/>
  <c r="U24" i="7" s="1"/>
  <c r="P24" i="7"/>
  <c r="Q24" i="7" s="1"/>
  <c r="T24" i="7"/>
  <c r="V24" i="7"/>
  <c r="E25" i="7"/>
  <c r="H25" i="7"/>
  <c r="K25" i="7"/>
  <c r="N25" i="7"/>
  <c r="O25" i="7"/>
  <c r="Q25" i="7" s="1"/>
  <c r="P25" i="7"/>
  <c r="T25" i="7"/>
  <c r="E26" i="7"/>
  <c r="H26" i="7"/>
  <c r="K26" i="7"/>
  <c r="N26" i="7"/>
  <c r="O26" i="7"/>
  <c r="U26" i="7" s="1"/>
  <c r="P26" i="7"/>
  <c r="Q26" i="7" s="1"/>
  <c r="T26" i="7"/>
  <c r="E27" i="7"/>
  <c r="H27" i="7"/>
  <c r="K27" i="7"/>
  <c r="N27" i="7"/>
  <c r="O27" i="7"/>
  <c r="Q27" i="7" s="1"/>
  <c r="P27" i="7"/>
  <c r="T27" i="7"/>
  <c r="E28" i="7"/>
  <c r="H28" i="7"/>
  <c r="K28" i="7"/>
  <c r="N28" i="7"/>
  <c r="O28" i="7"/>
  <c r="U28" i="7" s="1"/>
  <c r="P28" i="7"/>
  <c r="T28" i="7"/>
  <c r="V28" i="7"/>
  <c r="C29" i="7"/>
  <c r="D29" i="7"/>
  <c r="F29" i="7"/>
  <c r="G29" i="7"/>
  <c r="H29" i="7" s="1"/>
  <c r="I29" i="7"/>
  <c r="J29" i="7"/>
  <c r="K29" i="7" s="1"/>
  <c r="L29" i="7"/>
  <c r="M29" i="7"/>
  <c r="R29" i="7"/>
  <c r="S29" i="7"/>
  <c r="T29" i="7"/>
  <c r="E30" i="7"/>
  <c r="H30" i="7"/>
  <c r="K30" i="7"/>
  <c r="N30" i="7"/>
  <c r="O30" i="7"/>
  <c r="P30" i="7"/>
  <c r="Q30" i="7" s="1"/>
  <c r="T30" i="7"/>
  <c r="U30" i="7"/>
  <c r="E31" i="7"/>
  <c r="H31" i="7"/>
  <c r="K31" i="7"/>
  <c r="N31" i="7"/>
  <c r="O31" i="7"/>
  <c r="P31" i="7"/>
  <c r="Q31" i="7"/>
  <c r="T31" i="7"/>
  <c r="U31" i="7"/>
  <c r="E32" i="7"/>
  <c r="H32" i="7"/>
  <c r="K32" i="7"/>
  <c r="N32" i="7"/>
  <c r="O32" i="7"/>
  <c r="U32" i="7" s="1"/>
  <c r="P32" i="7"/>
  <c r="Q32" i="7" s="1"/>
  <c r="T32" i="7"/>
  <c r="E33" i="7"/>
  <c r="H33" i="7"/>
  <c r="K33" i="7"/>
  <c r="N33" i="7"/>
  <c r="O33" i="7"/>
  <c r="U33" i="7" s="1"/>
  <c r="W33" i="7" s="1"/>
  <c r="P33" i="7"/>
  <c r="T33" i="7"/>
  <c r="E34" i="7"/>
  <c r="H34" i="7"/>
  <c r="K34" i="7"/>
  <c r="N34" i="7"/>
  <c r="O34" i="7"/>
  <c r="U34" i="7" s="1"/>
  <c r="P34" i="7"/>
  <c r="Q34" i="7" s="1"/>
  <c r="T34" i="7"/>
  <c r="E35" i="7"/>
  <c r="H35" i="7"/>
  <c r="K35" i="7"/>
  <c r="N35" i="7"/>
  <c r="O35" i="7"/>
  <c r="P35" i="7"/>
  <c r="Q35" i="7" s="1"/>
  <c r="T35" i="7"/>
  <c r="U35" i="7"/>
  <c r="E36" i="7"/>
  <c r="H36" i="7"/>
  <c r="K36" i="7"/>
  <c r="N36" i="7"/>
  <c r="O36" i="7"/>
  <c r="U36" i="7" s="1"/>
  <c r="P36" i="7"/>
  <c r="Q36" i="7" s="1"/>
  <c r="T36" i="7"/>
  <c r="C37" i="7"/>
  <c r="D37" i="7"/>
  <c r="F37" i="7"/>
  <c r="G37" i="7"/>
  <c r="H37" i="7" s="1"/>
  <c r="I37" i="7"/>
  <c r="J37" i="7"/>
  <c r="K37" i="7" s="1"/>
  <c r="L37" i="7"/>
  <c r="M37" i="7"/>
  <c r="N37" i="7" s="1"/>
  <c r="R37" i="7"/>
  <c r="S37" i="7"/>
  <c r="O39" i="7"/>
  <c r="U39" i="7" s="1"/>
  <c r="P39" i="7"/>
  <c r="V39" i="7" s="1"/>
  <c r="W39" i="7" s="1"/>
  <c r="O40" i="7"/>
  <c r="Q40" i="7" s="1"/>
  <c r="P40" i="7"/>
  <c r="O41" i="7"/>
  <c r="U41" i="7" s="1"/>
  <c r="P41" i="7"/>
  <c r="E42" i="7"/>
  <c r="H42" i="7"/>
  <c r="K42" i="7"/>
  <c r="N42" i="7"/>
  <c r="O42" i="7"/>
  <c r="U42" i="7" s="1"/>
  <c r="P42" i="7"/>
  <c r="T42" i="7"/>
  <c r="E43" i="7"/>
  <c r="H43" i="7"/>
  <c r="K43" i="7"/>
  <c r="N43" i="7"/>
  <c r="O43" i="7"/>
  <c r="U43" i="7" s="1"/>
  <c r="P43" i="7"/>
  <c r="T43" i="7"/>
  <c r="E44" i="7"/>
  <c r="H44" i="7"/>
  <c r="K44" i="7"/>
  <c r="N44" i="7"/>
  <c r="O44" i="7"/>
  <c r="Q44" i="7" s="1"/>
  <c r="P44" i="7"/>
  <c r="V44" i="7" s="1"/>
  <c r="C45" i="7"/>
  <c r="D45" i="7"/>
  <c r="F45" i="7"/>
  <c r="G45" i="7"/>
  <c r="I45" i="7"/>
  <c r="J45" i="7"/>
  <c r="K45" i="7"/>
  <c r="L45" i="7"/>
  <c r="M45" i="7"/>
  <c r="R45" i="7"/>
  <c r="S45" i="7"/>
  <c r="O46" i="7"/>
  <c r="U46" i="7" s="1"/>
  <c r="U47" i="7" s="1"/>
  <c r="W47" i="7" s="1"/>
  <c r="P46" i="7"/>
  <c r="V46" i="7" s="1"/>
  <c r="V47" i="7" s="1"/>
  <c r="C47" i="7"/>
  <c r="E47" i="7" s="1"/>
  <c r="D47" i="7"/>
  <c r="F47" i="7"/>
  <c r="G47" i="7"/>
  <c r="H47" i="7" s="1"/>
  <c r="I47" i="7"/>
  <c r="J47" i="7"/>
  <c r="K47" i="7" s="1"/>
  <c r="L47" i="7"/>
  <c r="M47" i="7"/>
  <c r="N47" i="7" s="1"/>
  <c r="P47" i="7"/>
  <c r="R47" i="7"/>
  <c r="S47" i="7"/>
  <c r="T47" i="7" s="1"/>
  <c r="E50" i="7"/>
  <c r="K50" i="7"/>
  <c r="N50" i="7"/>
  <c r="O50" i="7"/>
  <c r="U50" i="7" s="1"/>
  <c r="P50" i="7"/>
  <c r="T50" i="7"/>
  <c r="E51" i="7"/>
  <c r="H51" i="7"/>
  <c r="K51" i="7"/>
  <c r="N51" i="7"/>
  <c r="O51" i="7"/>
  <c r="U51" i="7" s="1"/>
  <c r="P51" i="7"/>
  <c r="V51" i="7" s="1"/>
  <c r="T51" i="7"/>
  <c r="E52" i="7"/>
  <c r="H52" i="7"/>
  <c r="K52" i="7"/>
  <c r="N52" i="7"/>
  <c r="O52" i="7"/>
  <c r="U52" i="7" s="1"/>
  <c r="P52" i="7"/>
  <c r="T52" i="7"/>
  <c r="V52" i="7"/>
  <c r="O53" i="7"/>
  <c r="U53" i="7" s="1"/>
  <c r="P53" i="7"/>
  <c r="O54" i="7"/>
  <c r="U54" i="7" s="1"/>
  <c r="P54" i="7"/>
  <c r="O55" i="7"/>
  <c r="U55" i="7" s="1"/>
  <c r="P55" i="7"/>
  <c r="Q55" i="7"/>
  <c r="O56" i="7"/>
  <c r="U56" i="7" s="1"/>
  <c r="P56" i="7"/>
  <c r="V56" i="7"/>
  <c r="O57" i="7"/>
  <c r="U57" i="7" s="1"/>
  <c r="P57" i="7"/>
  <c r="O58" i="7"/>
  <c r="U58" i="7" s="1"/>
  <c r="P58" i="7"/>
  <c r="V58" i="7" s="1"/>
  <c r="W58" i="7" s="1"/>
  <c r="O59" i="7"/>
  <c r="U59" i="7" s="1"/>
  <c r="W59" i="7" s="1"/>
  <c r="P59" i="7"/>
  <c r="Q59" i="7"/>
  <c r="C60" i="7"/>
  <c r="D60" i="7"/>
  <c r="F60" i="7"/>
  <c r="G60" i="7"/>
  <c r="I60" i="7"/>
  <c r="J60" i="7"/>
  <c r="L60" i="7"/>
  <c r="L38" i="7" s="1"/>
  <c r="M60" i="7"/>
  <c r="N60" i="7" s="1"/>
  <c r="R60" i="7"/>
  <c r="S60" i="7"/>
  <c r="T60" i="7" s="1"/>
  <c r="E7" i="6"/>
  <c r="H7" i="6"/>
  <c r="K7" i="6"/>
  <c r="N7" i="6"/>
  <c r="P7" i="6"/>
  <c r="V7" i="6" s="1"/>
  <c r="Q7" i="6"/>
  <c r="U7" i="6"/>
  <c r="E8" i="6"/>
  <c r="H8" i="6"/>
  <c r="K8" i="6"/>
  <c r="N8" i="6"/>
  <c r="P8" i="6"/>
  <c r="Q8" i="6"/>
  <c r="R8" i="6" s="1"/>
  <c r="U8" i="6"/>
  <c r="V8" i="6"/>
  <c r="W8" i="6"/>
  <c r="X8" i="6" s="1"/>
  <c r="E9" i="6"/>
  <c r="H9" i="6"/>
  <c r="K9" i="6"/>
  <c r="N9" i="6"/>
  <c r="P9" i="6"/>
  <c r="V9" i="6" s="1"/>
  <c r="Q9" i="6"/>
  <c r="R9" i="6" s="1"/>
  <c r="U9" i="6"/>
  <c r="E10" i="6"/>
  <c r="H10" i="6"/>
  <c r="K10" i="6"/>
  <c r="N10" i="6"/>
  <c r="P10" i="6"/>
  <c r="Q10" i="6"/>
  <c r="R10" i="6" s="1"/>
  <c r="U10" i="6"/>
  <c r="V10" i="6"/>
  <c r="W10" i="6"/>
  <c r="X10" i="6" s="1"/>
  <c r="E11" i="6"/>
  <c r="H11" i="6"/>
  <c r="K11" i="6"/>
  <c r="N11" i="6"/>
  <c r="P11" i="6"/>
  <c r="Q11" i="6"/>
  <c r="R11" i="6" s="1"/>
  <c r="U11" i="6"/>
  <c r="V11" i="6"/>
  <c r="E12" i="6"/>
  <c r="H12" i="6"/>
  <c r="K12" i="6"/>
  <c r="N12" i="6"/>
  <c r="P12" i="6"/>
  <c r="Q12" i="6"/>
  <c r="R12" i="6"/>
  <c r="U12" i="6"/>
  <c r="V12" i="6"/>
  <c r="W12" i="6"/>
  <c r="X12" i="6"/>
  <c r="E13" i="6"/>
  <c r="H13" i="6"/>
  <c r="K13" i="6"/>
  <c r="N13" i="6"/>
  <c r="P13" i="6"/>
  <c r="Q13" i="6"/>
  <c r="U13" i="6"/>
  <c r="V13" i="6"/>
  <c r="E14" i="6"/>
  <c r="H14" i="6"/>
  <c r="K14" i="6"/>
  <c r="N14" i="6"/>
  <c r="P14" i="6"/>
  <c r="R14" i="6" s="1"/>
  <c r="Q14" i="6"/>
  <c r="U14" i="6"/>
  <c r="V14" i="6"/>
  <c r="X14" i="6" s="1"/>
  <c r="W14" i="6"/>
  <c r="E15" i="6"/>
  <c r="H15" i="6"/>
  <c r="K15" i="6"/>
  <c r="N15" i="6"/>
  <c r="P15" i="6"/>
  <c r="V15" i="6" s="1"/>
  <c r="Q15" i="6"/>
  <c r="U15" i="6"/>
  <c r="E16" i="6"/>
  <c r="H16" i="6"/>
  <c r="K16" i="6"/>
  <c r="N16" i="6"/>
  <c r="P16" i="6"/>
  <c r="Q16" i="6"/>
  <c r="R16" i="6" s="1"/>
  <c r="U16" i="6"/>
  <c r="V16" i="6"/>
  <c r="W16" i="6"/>
  <c r="X16" i="6" s="1"/>
  <c r="E17" i="6"/>
  <c r="H17" i="6"/>
  <c r="K17" i="6"/>
  <c r="N17" i="6"/>
  <c r="P17" i="6"/>
  <c r="V17" i="6" s="1"/>
  <c r="Q17" i="6"/>
  <c r="R17" i="6" s="1"/>
  <c r="U17" i="6"/>
  <c r="E18" i="6"/>
  <c r="H18" i="6"/>
  <c r="K18" i="6"/>
  <c r="N18" i="6"/>
  <c r="P18" i="6"/>
  <c r="Q18" i="6"/>
  <c r="R18" i="6" s="1"/>
  <c r="U18" i="6"/>
  <c r="V18" i="6"/>
  <c r="W18" i="6"/>
  <c r="X18" i="6" s="1"/>
  <c r="E19" i="6"/>
  <c r="H19" i="6"/>
  <c r="K19" i="6"/>
  <c r="N19" i="6"/>
  <c r="P19" i="6"/>
  <c r="Q19" i="6"/>
  <c r="R19" i="6" s="1"/>
  <c r="U19" i="6"/>
  <c r="V19" i="6"/>
  <c r="E20" i="6"/>
  <c r="H20" i="6"/>
  <c r="K20" i="6"/>
  <c r="N20" i="6"/>
  <c r="P20" i="6"/>
  <c r="Q20" i="6"/>
  <c r="R20" i="6"/>
  <c r="U20" i="6"/>
  <c r="V20" i="6"/>
  <c r="W20" i="6"/>
  <c r="X20" i="6"/>
  <c r="E21" i="6"/>
  <c r="H21" i="6"/>
  <c r="K21" i="6"/>
  <c r="N21" i="6"/>
  <c r="P21" i="6"/>
  <c r="Q21" i="6"/>
  <c r="U21" i="6"/>
  <c r="V21" i="6"/>
  <c r="E22" i="6"/>
  <c r="H22" i="6"/>
  <c r="K22" i="6"/>
  <c r="N22" i="6"/>
  <c r="P22" i="6"/>
  <c r="R22" i="6" s="1"/>
  <c r="Q22" i="6"/>
  <c r="U22" i="6"/>
  <c r="V22" i="6"/>
  <c r="X22" i="6" s="1"/>
  <c r="W22" i="6"/>
  <c r="E23" i="6"/>
  <c r="H23" i="6"/>
  <c r="K23" i="6"/>
  <c r="N23" i="6"/>
  <c r="P23" i="6"/>
  <c r="V23" i="6" s="1"/>
  <c r="Q23" i="6"/>
  <c r="U23" i="6"/>
  <c r="E24" i="6"/>
  <c r="H24" i="6"/>
  <c r="K24" i="6"/>
  <c r="N24" i="6"/>
  <c r="P24" i="6"/>
  <c r="V24" i="6" s="1"/>
  <c r="Q24" i="6"/>
  <c r="W24" i="6" s="1"/>
  <c r="U24" i="6"/>
  <c r="E25" i="6"/>
  <c r="H25" i="6"/>
  <c r="K25" i="6"/>
  <c r="N25" i="6"/>
  <c r="P25" i="6"/>
  <c r="V25" i="6" s="1"/>
  <c r="Q25" i="6"/>
  <c r="U25" i="6"/>
  <c r="E26" i="6"/>
  <c r="H26" i="6"/>
  <c r="K26" i="6"/>
  <c r="N26" i="6"/>
  <c r="P26" i="6"/>
  <c r="R26" i="6" s="1"/>
  <c r="Q26" i="6"/>
  <c r="U26" i="6"/>
  <c r="W26" i="6"/>
  <c r="E27" i="6"/>
  <c r="H27" i="6"/>
  <c r="K27" i="6"/>
  <c r="N27" i="6"/>
  <c r="P27" i="6"/>
  <c r="Q27" i="6"/>
  <c r="U27" i="6"/>
  <c r="V27" i="6"/>
  <c r="E28" i="6"/>
  <c r="H28" i="6"/>
  <c r="K28" i="6"/>
  <c r="N28" i="6"/>
  <c r="P28" i="6"/>
  <c r="R28" i="6" s="1"/>
  <c r="Q28" i="6"/>
  <c r="U28" i="6"/>
  <c r="V28" i="6"/>
  <c r="X28" i="6" s="1"/>
  <c r="W28" i="6"/>
  <c r="E29" i="6"/>
  <c r="H29" i="6"/>
  <c r="K29" i="6"/>
  <c r="N29" i="6"/>
  <c r="P29" i="6"/>
  <c r="V29" i="6" s="1"/>
  <c r="Q29" i="6"/>
  <c r="U29" i="6"/>
  <c r="E30" i="6"/>
  <c r="H30" i="6"/>
  <c r="K30" i="6"/>
  <c r="N30" i="6"/>
  <c r="P30" i="6"/>
  <c r="Q30" i="6"/>
  <c r="R30" i="6" s="1"/>
  <c r="U30" i="6"/>
  <c r="V30" i="6"/>
  <c r="W30" i="6"/>
  <c r="X30" i="6" s="1"/>
  <c r="E31" i="6"/>
  <c r="H31" i="6"/>
  <c r="K31" i="6"/>
  <c r="N31" i="6"/>
  <c r="P31" i="6"/>
  <c r="V31" i="6" s="1"/>
  <c r="Q31" i="6"/>
  <c r="R31" i="6" s="1"/>
  <c r="U31" i="6"/>
  <c r="E32" i="6"/>
  <c r="H32" i="6"/>
  <c r="K32" i="6"/>
  <c r="N32" i="6"/>
  <c r="P32" i="6"/>
  <c r="Q32" i="6"/>
  <c r="W32" i="6" s="1"/>
  <c r="U32" i="6"/>
  <c r="E33" i="6"/>
  <c r="H33" i="6"/>
  <c r="K33" i="6"/>
  <c r="N33" i="6"/>
  <c r="P33" i="6"/>
  <c r="V33" i="6" s="1"/>
  <c r="Q33" i="6"/>
  <c r="R33" i="6" s="1"/>
  <c r="U33" i="6"/>
  <c r="E34" i="6"/>
  <c r="H34" i="6"/>
  <c r="K34" i="6"/>
  <c r="N34" i="6"/>
  <c r="P34" i="6"/>
  <c r="V34" i="6" s="1"/>
  <c r="X34" i="6" s="1"/>
  <c r="Q34" i="6"/>
  <c r="W34" i="6" s="1"/>
  <c r="U34" i="6"/>
  <c r="E35" i="6"/>
  <c r="H35" i="6"/>
  <c r="K35" i="6"/>
  <c r="N35" i="6"/>
  <c r="P35" i="6"/>
  <c r="V35" i="6" s="1"/>
  <c r="Q35" i="6"/>
  <c r="U35" i="6"/>
  <c r="E36" i="6"/>
  <c r="H36" i="6"/>
  <c r="K36" i="6"/>
  <c r="N36" i="6"/>
  <c r="P36" i="6"/>
  <c r="Q36" i="6"/>
  <c r="R36" i="6" s="1"/>
  <c r="U36" i="6"/>
  <c r="V36" i="6"/>
  <c r="W36" i="6"/>
  <c r="X36" i="6" s="1"/>
  <c r="E37" i="6"/>
  <c r="H37" i="6"/>
  <c r="K37" i="6"/>
  <c r="N37" i="6"/>
  <c r="P37" i="6"/>
  <c r="V37" i="6" s="1"/>
  <c r="Q37" i="6"/>
  <c r="R37" i="6" s="1"/>
  <c r="U37" i="6"/>
  <c r="E38" i="6"/>
  <c r="H38" i="6"/>
  <c r="K38" i="6"/>
  <c r="N38" i="6"/>
  <c r="P38" i="6"/>
  <c r="Q38" i="6"/>
  <c r="R38" i="6" s="1"/>
  <c r="U38" i="6"/>
  <c r="V38" i="6"/>
  <c r="W38" i="6"/>
  <c r="X38" i="6" s="1"/>
  <c r="E39" i="6"/>
  <c r="H39" i="6"/>
  <c r="K39" i="6"/>
  <c r="N39" i="6"/>
  <c r="P39" i="6"/>
  <c r="Q39" i="6"/>
  <c r="R39" i="6" s="1"/>
  <c r="U39" i="6"/>
  <c r="V39" i="6"/>
  <c r="C40" i="6"/>
  <c r="D40" i="6"/>
  <c r="F40" i="6"/>
  <c r="G40" i="6"/>
  <c r="I40" i="6"/>
  <c r="J40" i="6"/>
  <c r="K40" i="6"/>
  <c r="L40" i="6"/>
  <c r="M40" i="6"/>
  <c r="O40" i="6"/>
  <c r="S40" i="6"/>
  <c r="T40" i="6"/>
  <c r="T39" i="17"/>
  <c r="Q46" i="17"/>
  <c r="N39" i="17"/>
  <c r="K46" i="17"/>
  <c r="J40" i="17"/>
  <c r="J50" i="17" s="1"/>
  <c r="H49" i="17"/>
  <c r="H43" i="17"/>
  <c r="H39" i="17"/>
  <c r="Z44" i="18"/>
  <c r="U44" i="18"/>
  <c r="AC9" i="18"/>
  <c r="AC17" i="18"/>
  <c r="AC19" i="18"/>
  <c r="AC21" i="18"/>
  <c r="AC29" i="18"/>
  <c r="H44" i="18"/>
  <c r="W31" i="18"/>
  <c r="Z49" i="17"/>
  <c r="Z43" i="17"/>
  <c r="Z39" i="17"/>
  <c r="Q49" i="17"/>
  <c r="Q43" i="17"/>
  <c r="Q39" i="17"/>
  <c r="K49" i="17"/>
  <c r="K43" i="17"/>
  <c r="K39" i="17"/>
  <c r="E49" i="17"/>
  <c r="E39" i="17"/>
  <c r="H31" i="17"/>
  <c r="T31" i="17"/>
  <c r="E46" i="17"/>
  <c r="AC23" i="18"/>
  <c r="AC34" i="18"/>
  <c r="AC36" i="18"/>
  <c r="AC10" i="18"/>
  <c r="AC14" i="18"/>
  <c r="AC26" i="18"/>
  <c r="AC30" i="18"/>
  <c r="AC39" i="18"/>
  <c r="Z31" i="17"/>
  <c r="Q40" i="17"/>
  <c r="P50" i="17"/>
  <c r="Q50" i="17"/>
  <c r="AC9" i="17"/>
  <c r="W10" i="17"/>
  <c r="AC11" i="17"/>
  <c r="W12" i="17"/>
  <c r="AC14" i="17"/>
  <c r="W15" i="17"/>
  <c r="AC16" i="17"/>
  <c r="AC18" i="17"/>
  <c r="AC20" i="17"/>
  <c r="W21" i="17"/>
  <c r="AC24" i="17"/>
  <c r="W25" i="17"/>
  <c r="AC26" i="17"/>
  <c r="W27" i="17"/>
  <c r="W29" i="17"/>
  <c r="AC35" i="17"/>
  <c r="W37" i="17"/>
  <c r="W41" i="17"/>
  <c r="W45" i="17"/>
  <c r="W47" i="17"/>
  <c r="K31" i="17"/>
  <c r="Q31" i="17"/>
  <c r="F40" i="17"/>
  <c r="F50" i="17"/>
  <c r="L40" i="17"/>
  <c r="L50" i="17" s="1"/>
  <c r="R40" i="17"/>
  <c r="R50" i="17"/>
  <c r="U49" i="17"/>
  <c r="V46" i="17"/>
  <c r="W46" i="17" s="1"/>
  <c r="U43" i="17"/>
  <c r="W23" i="17"/>
  <c r="AC28" i="17"/>
  <c r="AC30" i="17"/>
  <c r="D50" i="17"/>
  <c r="AC17" i="17"/>
  <c r="AC19" i="17"/>
  <c r="AC34" i="17"/>
  <c r="AC36" i="17"/>
  <c r="AC42" i="17"/>
  <c r="AC48" i="17"/>
  <c r="AC13" i="18"/>
  <c r="AC25" i="18"/>
  <c r="AC32" i="18"/>
  <c r="AC38" i="18"/>
  <c r="AC40" i="18"/>
  <c r="AC42" i="18"/>
  <c r="AC18" i="18"/>
  <c r="AC22" i="18"/>
  <c r="AC35" i="18"/>
  <c r="AC43" i="18"/>
  <c r="AB8" i="17"/>
  <c r="W9" i="17"/>
  <c r="AB10" i="17"/>
  <c r="AC10" i="17" s="1"/>
  <c r="W11" i="17"/>
  <c r="AB12" i="17"/>
  <c r="AC12" i="17" s="1"/>
  <c r="W14" i="17"/>
  <c r="AB15" i="17"/>
  <c r="AC15" i="17" s="1"/>
  <c r="W16" i="17"/>
  <c r="W18" i="17"/>
  <c r="W20" i="17"/>
  <c r="AB21" i="17"/>
  <c r="AC21" i="17"/>
  <c r="W22" i="17"/>
  <c r="AB23" i="17"/>
  <c r="W24" i="17"/>
  <c r="AB25" i="17"/>
  <c r="AC25" i="17" s="1"/>
  <c r="W26" i="17"/>
  <c r="AB27" i="17"/>
  <c r="AC27" i="17" s="1"/>
  <c r="W28" i="17"/>
  <c r="AC29" i="17"/>
  <c r="W30" i="17"/>
  <c r="V31" i="17"/>
  <c r="W32" i="17"/>
  <c r="AA32" i="17"/>
  <c r="AB33" i="17"/>
  <c r="AC33" i="17" s="1"/>
  <c r="W34" i="17"/>
  <c r="W36" i="17"/>
  <c r="AB37" i="17"/>
  <c r="AC37" i="17" s="1"/>
  <c r="W38" i="17"/>
  <c r="AB41" i="17"/>
  <c r="W42" i="17"/>
  <c r="V43" i="17"/>
  <c r="W43" i="17" s="1"/>
  <c r="W44" i="17"/>
  <c r="AA44" i="17"/>
  <c r="AA46" i="17" s="1"/>
  <c r="AB45" i="17"/>
  <c r="AC45" i="17" s="1"/>
  <c r="AB47" i="17"/>
  <c r="AB49" i="17" s="1"/>
  <c r="W48" i="17"/>
  <c r="V49" i="17"/>
  <c r="AB8" i="18"/>
  <c r="W9" i="18"/>
  <c r="W11" i="18"/>
  <c r="W13" i="18"/>
  <c r="W15" i="18"/>
  <c r="W17" i="18"/>
  <c r="W19" i="18"/>
  <c r="W21" i="18"/>
  <c r="W23" i="18"/>
  <c r="W25" i="18"/>
  <c r="W27" i="18"/>
  <c r="W29" i="18"/>
  <c r="W32" i="18"/>
  <c r="W34" i="18"/>
  <c r="W36" i="18"/>
  <c r="W38" i="18"/>
  <c r="W40" i="18"/>
  <c r="W42" i="18"/>
  <c r="AA8" i="17"/>
  <c r="W17" i="17"/>
  <c r="W19" i="17"/>
  <c r="E31" i="17"/>
  <c r="W35" i="17"/>
  <c r="AA41" i="17"/>
  <c r="AA43" i="17" s="1"/>
  <c r="AB44" i="17"/>
  <c r="AA47" i="17"/>
  <c r="AA49" i="17" s="1"/>
  <c r="AA8" i="18"/>
  <c r="AA44" i="18" s="1"/>
  <c r="W10" i="18"/>
  <c r="W14" i="18"/>
  <c r="W18" i="18"/>
  <c r="W22" i="18"/>
  <c r="W26" i="18"/>
  <c r="W30" i="18"/>
  <c r="W35" i="18"/>
  <c r="W39" i="18"/>
  <c r="W43" i="18"/>
  <c r="T43" i="16"/>
  <c r="Q43" i="16"/>
  <c r="U43" i="16"/>
  <c r="H43" i="16"/>
  <c r="N43" i="16"/>
  <c r="W14" i="16"/>
  <c r="AC20" i="16"/>
  <c r="AC24" i="16"/>
  <c r="AC28" i="16"/>
  <c r="W31" i="16"/>
  <c r="AC33" i="16"/>
  <c r="AC37" i="16"/>
  <c r="AC41" i="16"/>
  <c r="E43" i="16"/>
  <c r="AC11" i="16"/>
  <c r="AC15" i="16"/>
  <c r="AC36" i="16"/>
  <c r="AC38" i="16"/>
  <c r="AC40" i="16"/>
  <c r="AC42" i="16"/>
  <c r="W9" i="16"/>
  <c r="W11" i="16"/>
  <c r="AB12" i="16"/>
  <c r="W13" i="16"/>
  <c r="AB14" i="16"/>
  <c r="AC14" i="16" s="1"/>
  <c r="W15" i="16"/>
  <c r="AB16" i="16"/>
  <c r="AC16" i="16" s="1"/>
  <c r="W17" i="16"/>
  <c r="W21" i="16"/>
  <c r="W25" i="16"/>
  <c r="W29" i="16"/>
  <c r="AB31" i="16"/>
  <c r="AC31" i="16" s="1"/>
  <c r="W34" i="16"/>
  <c r="W36" i="16"/>
  <c r="W38" i="16"/>
  <c r="W40" i="16"/>
  <c r="W42" i="16"/>
  <c r="W18" i="16"/>
  <c r="W20" i="16"/>
  <c r="W22" i="16"/>
  <c r="W24" i="16"/>
  <c r="W26" i="16"/>
  <c r="W28" i="16"/>
  <c r="W30" i="16"/>
  <c r="W33" i="16"/>
  <c r="W35" i="16"/>
  <c r="W37" i="16"/>
  <c r="W39" i="16"/>
  <c r="W41" i="16"/>
  <c r="W8" i="16"/>
  <c r="AA8" i="16"/>
  <c r="Y39" i="15"/>
  <c r="S39" i="15"/>
  <c r="Q45" i="15"/>
  <c r="P39" i="15"/>
  <c r="Q39" i="15" s="1"/>
  <c r="K45" i="15"/>
  <c r="J39" i="15"/>
  <c r="H48" i="15"/>
  <c r="G39" i="15"/>
  <c r="G49" i="15" s="1"/>
  <c r="S49" i="15"/>
  <c r="C49" i="15"/>
  <c r="K38" i="15"/>
  <c r="Q38" i="15"/>
  <c r="H38" i="15"/>
  <c r="T38" i="15"/>
  <c r="Z38" i="15"/>
  <c r="E30" i="15"/>
  <c r="X16" i="14"/>
  <c r="X20" i="14"/>
  <c r="X26" i="14"/>
  <c r="X28" i="14"/>
  <c r="X34" i="14"/>
  <c r="X38" i="14"/>
  <c r="K45" i="14"/>
  <c r="R23" i="14"/>
  <c r="W23" i="14"/>
  <c r="X23" i="14"/>
  <c r="R7" i="14"/>
  <c r="R9" i="14"/>
  <c r="R11" i="14"/>
  <c r="R13" i="14"/>
  <c r="R15" i="14"/>
  <c r="R17" i="14"/>
  <c r="R19" i="14"/>
  <c r="R21" i="14"/>
  <c r="R25" i="14"/>
  <c r="R27" i="14"/>
  <c r="R29" i="14"/>
  <c r="R31" i="14"/>
  <c r="R33" i="14"/>
  <c r="R35" i="14"/>
  <c r="R37" i="14"/>
  <c r="R39" i="14"/>
  <c r="R41" i="14"/>
  <c r="X10" i="14"/>
  <c r="U45" i="14"/>
  <c r="W7" i="14"/>
  <c r="X7" i="14" s="1"/>
  <c r="W9" i="14"/>
  <c r="X9" i="14" s="1"/>
  <c r="R10" i="14"/>
  <c r="W11" i="14"/>
  <c r="X11" i="14" s="1"/>
  <c r="W13" i="14"/>
  <c r="R14" i="14"/>
  <c r="W15" i="14"/>
  <c r="X15" i="14" s="1"/>
  <c r="R16" i="14"/>
  <c r="W17" i="14"/>
  <c r="R18" i="14"/>
  <c r="W19" i="14"/>
  <c r="X19" i="14" s="1"/>
  <c r="R20" i="14"/>
  <c r="W21" i="14"/>
  <c r="X21" i="14" s="1"/>
  <c r="R22" i="14"/>
  <c r="W25" i="14"/>
  <c r="X25" i="14" s="1"/>
  <c r="W27" i="14"/>
  <c r="X27" i="14" s="1"/>
  <c r="R28" i="14"/>
  <c r="W29" i="14"/>
  <c r="X29" i="14" s="1"/>
  <c r="W31" i="14"/>
  <c r="R32" i="14"/>
  <c r="W33" i="14"/>
  <c r="X33" i="14" s="1"/>
  <c r="R34" i="14"/>
  <c r="W35" i="14"/>
  <c r="R36" i="14"/>
  <c r="W37" i="14"/>
  <c r="X37" i="14" s="1"/>
  <c r="R38" i="14"/>
  <c r="W39" i="14"/>
  <c r="X39" i="14" s="1"/>
  <c r="R40" i="14"/>
  <c r="W41" i="14"/>
  <c r="X41" i="14" s="1"/>
  <c r="E42" i="14"/>
  <c r="K42" i="14"/>
  <c r="Q42" i="14"/>
  <c r="U42" i="14"/>
  <c r="G45" i="14"/>
  <c r="M45" i="14"/>
  <c r="N45" i="14"/>
  <c r="V7" i="14"/>
  <c r="K37" i="13"/>
  <c r="H45" i="13"/>
  <c r="R48" i="13"/>
  <c r="W22" i="13"/>
  <c r="L38" i="13"/>
  <c r="Q33" i="13"/>
  <c r="I38" i="13"/>
  <c r="W26" i="13"/>
  <c r="H60" i="13"/>
  <c r="F38" i="13"/>
  <c r="E37" i="13"/>
  <c r="W28" i="13"/>
  <c r="Q31" i="13"/>
  <c r="Q27" i="13"/>
  <c r="Q59" i="13"/>
  <c r="Q41" i="13"/>
  <c r="W44" i="13"/>
  <c r="W54" i="13"/>
  <c r="W58" i="13"/>
  <c r="Q51" i="13"/>
  <c r="Q53" i="13"/>
  <c r="Q57" i="13"/>
  <c r="E60" i="13"/>
  <c r="Q39" i="13"/>
  <c r="Q25" i="13"/>
  <c r="G48" i="13"/>
  <c r="V45" i="13"/>
  <c r="W9" i="13"/>
  <c r="W13" i="13"/>
  <c r="W15" i="13"/>
  <c r="W17" i="13"/>
  <c r="W21" i="13"/>
  <c r="W34" i="13"/>
  <c r="W36" i="13"/>
  <c r="V7" i="13"/>
  <c r="Q10" i="13"/>
  <c r="Q12" i="13"/>
  <c r="Q14" i="13"/>
  <c r="Q18" i="13"/>
  <c r="Q20" i="13"/>
  <c r="Q22" i="13"/>
  <c r="Q24" i="13"/>
  <c r="V25" i="13"/>
  <c r="W25" i="13" s="1"/>
  <c r="Q26" i="13"/>
  <c r="V27" i="13"/>
  <c r="W27" i="13" s="1"/>
  <c r="Q28" i="13"/>
  <c r="H29" i="13"/>
  <c r="N29" i="13"/>
  <c r="T29" i="13"/>
  <c r="Q30" i="13"/>
  <c r="U30" i="13"/>
  <c r="V31" i="13"/>
  <c r="W31" i="13" s="1"/>
  <c r="V33" i="13"/>
  <c r="W33" i="13" s="1"/>
  <c r="Q34" i="13"/>
  <c r="Q36" i="13"/>
  <c r="P37" i="13"/>
  <c r="Q37" i="13" s="1"/>
  <c r="U40" i="13"/>
  <c r="O42" i="13"/>
  <c r="Q43" i="13"/>
  <c r="U43" i="13"/>
  <c r="U45" i="13" s="1"/>
  <c r="W45" i="13" s="1"/>
  <c r="P45" i="13"/>
  <c r="Q45" i="13"/>
  <c r="Q46" i="13"/>
  <c r="V46" i="13"/>
  <c r="V47" i="13" s="1"/>
  <c r="W47" i="13" s="1"/>
  <c r="O47" i="13"/>
  <c r="Q47" i="13"/>
  <c r="Q50" i="13"/>
  <c r="U50" i="13"/>
  <c r="V51" i="13"/>
  <c r="W51" i="13" s="1"/>
  <c r="Q52" i="13"/>
  <c r="V53" i="13"/>
  <c r="W53" i="13" s="1"/>
  <c r="Q54" i="13"/>
  <c r="V55" i="13"/>
  <c r="Q58" i="13"/>
  <c r="V59" i="13"/>
  <c r="W59" i="13" s="1"/>
  <c r="Q7" i="13"/>
  <c r="U7" i="13"/>
  <c r="Q9" i="13"/>
  <c r="Q11" i="13"/>
  <c r="Q13" i="13"/>
  <c r="Q15" i="13"/>
  <c r="Q17" i="13"/>
  <c r="E29" i="13"/>
  <c r="K29" i="13"/>
  <c r="Q35" i="13"/>
  <c r="Q44" i="13"/>
  <c r="V50" i="13"/>
  <c r="W50" i="13" s="1"/>
  <c r="Q41" i="7"/>
  <c r="V41" i="7"/>
  <c r="W41" i="7" s="1"/>
  <c r="V40" i="7"/>
  <c r="Q39" i="7"/>
  <c r="D38" i="7"/>
  <c r="Q50" i="7"/>
  <c r="J38" i="7"/>
  <c r="T47" i="8"/>
  <c r="H47" i="8"/>
  <c r="K29" i="8"/>
  <c r="J38" i="8"/>
  <c r="S38" i="7"/>
  <c r="S48" i="7" s="1"/>
  <c r="O37" i="7"/>
  <c r="W39" i="6"/>
  <c r="X39" i="6" s="1"/>
  <c r="W35" i="6"/>
  <c r="W33" i="6"/>
  <c r="W31" i="6"/>
  <c r="W23" i="6"/>
  <c r="W19" i="6"/>
  <c r="X19" i="6" s="1"/>
  <c r="W17" i="6"/>
  <c r="W15" i="6"/>
  <c r="W13" i="6"/>
  <c r="X13" i="6"/>
  <c r="W11" i="6"/>
  <c r="X11" i="6" s="1"/>
  <c r="W9" i="6"/>
  <c r="W7" i="6"/>
  <c r="V42" i="7"/>
  <c r="P37" i="7"/>
  <c r="Q37" i="7" s="1"/>
  <c r="V35" i="7"/>
  <c r="W35" i="7" s="1"/>
  <c r="V33" i="7"/>
  <c r="V31" i="7"/>
  <c r="W31" i="7" s="1"/>
  <c r="P29" i="7"/>
  <c r="V27" i="7"/>
  <c r="V25" i="7"/>
  <c r="V23" i="7"/>
  <c r="V21" i="7"/>
  <c r="V19" i="7"/>
  <c r="V17" i="7"/>
  <c r="V15" i="7"/>
  <c r="W15" i="7" s="1"/>
  <c r="V13" i="7"/>
  <c r="V11" i="7"/>
  <c r="V9" i="7"/>
  <c r="V7" i="7"/>
  <c r="F38" i="8"/>
  <c r="F48" i="8" s="1"/>
  <c r="Q44" i="8"/>
  <c r="V44" i="8"/>
  <c r="W44" i="8" s="1"/>
  <c r="E29" i="8"/>
  <c r="O37" i="8"/>
  <c r="O29" i="8"/>
  <c r="P40" i="9"/>
  <c r="P43" i="9" s="1"/>
  <c r="T40" i="17"/>
  <c r="AC47" i="17"/>
  <c r="AB39" i="17"/>
  <c r="AB46" i="17"/>
  <c r="AC8" i="17"/>
  <c r="Y49" i="15"/>
  <c r="J49" i="15"/>
  <c r="Q45" i="14"/>
  <c r="W46" i="13"/>
  <c r="U42" i="13"/>
  <c r="W30" i="13"/>
  <c r="V45" i="8"/>
  <c r="J48" i="8"/>
  <c r="J48" i="7"/>
  <c r="D48" i="7"/>
  <c r="CM8" i="19"/>
  <c r="CM9" i="19"/>
  <c r="CN9" i="19" s="1"/>
  <c r="CM10" i="19"/>
  <c r="CM11" i="19"/>
  <c r="CN11" i="19"/>
  <c r="CM12" i="19"/>
  <c r="CN12" i="19" s="1"/>
  <c r="CM13" i="19"/>
  <c r="CN13" i="19"/>
  <c r="CM14" i="19"/>
  <c r="CN14" i="19" s="1"/>
  <c r="CM15" i="19"/>
  <c r="CM16" i="19"/>
  <c r="CN16" i="19" s="1"/>
  <c r="CM17" i="19"/>
  <c r="CN17" i="19"/>
  <c r="CM18" i="19"/>
  <c r="CM19" i="19"/>
  <c r="CN19" i="19"/>
  <c r="CM20" i="19"/>
  <c r="CM21" i="19"/>
  <c r="CM22" i="19"/>
  <c r="CN22" i="19" s="1"/>
  <c r="CM23" i="19"/>
  <c r="CM24" i="19"/>
  <c r="CN24" i="19" s="1"/>
  <c r="CM25" i="19"/>
  <c r="CN25" i="19"/>
  <c r="CM26" i="19"/>
  <c r="CM27" i="19"/>
  <c r="CN27" i="19" s="1"/>
  <c r="CM28" i="19"/>
  <c r="CN28" i="19"/>
  <c r="CM29" i="19"/>
  <c r="CN10" i="20"/>
  <c r="CN12" i="20"/>
  <c r="CN20" i="20"/>
  <c r="CN22" i="20"/>
  <c r="BD41" i="19"/>
  <c r="BD42" i="19"/>
  <c r="BD43" i="19"/>
  <c r="BD44" i="19"/>
  <c r="BD8" i="20"/>
  <c r="BD9" i="20"/>
  <c r="BD10" i="20"/>
  <c r="BD11" i="20"/>
  <c r="BD12" i="20"/>
  <c r="BD13" i="20"/>
  <c r="BD14" i="20"/>
  <c r="BD15" i="20"/>
  <c r="BD16" i="20"/>
  <c r="BD17" i="20"/>
  <c r="BD18" i="20"/>
  <c r="BD19" i="20"/>
  <c r="BD20" i="20"/>
  <c r="BD21" i="20"/>
  <c r="BD22" i="20"/>
  <c r="CM23" i="20"/>
  <c r="CM25" i="20"/>
  <c r="CM27" i="20"/>
  <c r="CN27" i="20" s="1"/>
  <c r="CM29" i="20"/>
  <c r="CM31" i="20"/>
  <c r="CN31" i="20" s="1"/>
  <c r="CM33" i="20"/>
  <c r="CM35" i="20"/>
  <c r="CM37" i="20"/>
  <c r="CN37" i="20" s="1"/>
  <c r="CM39" i="20"/>
  <c r="CN39" i="20" s="1"/>
  <c r="CM41" i="20"/>
  <c r="CN41" i="20" s="1"/>
  <c r="CM43" i="20"/>
  <c r="CM45" i="20"/>
  <c r="CN45" i="20"/>
  <c r="CM47" i="20"/>
  <c r="CN47" i="20" s="1"/>
  <c r="CM49" i="20"/>
  <c r="CN49" i="20" s="1"/>
  <c r="CM24" i="20"/>
  <c r="CM26" i="20"/>
  <c r="CM28" i="20"/>
  <c r="CN28" i="20" s="1"/>
  <c r="CM30" i="20"/>
  <c r="CN30" i="20" s="1"/>
  <c r="CM32" i="20"/>
  <c r="CM34" i="20"/>
  <c r="CN34" i="20" s="1"/>
  <c r="CM36" i="20"/>
  <c r="CN36" i="20" s="1"/>
  <c r="CM38" i="20"/>
  <c r="CM40" i="20"/>
  <c r="CM42" i="20"/>
  <c r="CN42" i="20" s="1"/>
  <c r="CM44" i="20"/>
  <c r="CM46" i="20"/>
  <c r="CM48" i="20"/>
  <c r="CM50" i="20"/>
  <c r="CN50" i="20"/>
  <c r="W31" i="8"/>
  <c r="O60" i="7"/>
  <c r="V59" i="7"/>
  <c r="Q58" i="7"/>
  <c r="V57" i="7"/>
  <c r="W57" i="7" s="1"/>
  <c r="Q56" i="7"/>
  <c r="V55" i="7"/>
  <c r="V53" i="7"/>
  <c r="O47" i="7"/>
  <c r="Q47" i="7" s="1"/>
  <c r="Q46" i="7"/>
  <c r="G38" i="7"/>
  <c r="I38" i="7"/>
  <c r="I48" i="7" s="1"/>
  <c r="V36" i="7"/>
  <c r="V34" i="7"/>
  <c r="V30" i="7"/>
  <c r="W30" i="7" s="1"/>
  <c r="E60" i="8"/>
  <c r="Q58" i="8"/>
  <c r="E47" i="8"/>
  <c r="W59" i="8"/>
  <c r="V55" i="8"/>
  <c r="W55" i="8" s="1"/>
  <c r="S38" i="8"/>
  <c r="S48" i="8" s="1"/>
  <c r="T60" i="8"/>
  <c r="O60" i="8"/>
  <c r="V35" i="8"/>
  <c r="W35" i="8" s="1"/>
  <c r="R38" i="8"/>
  <c r="R48" i="8" s="1"/>
  <c r="H29" i="8"/>
  <c r="Q7" i="8"/>
  <c r="P29" i="8"/>
  <c r="U40" i="9"/>
  <c r="T43" i="9"/>
  <c r="U43" i="9"/>
  <c r="H40" i="9"/>
  <c r="G43" i="9"/>
  <c r="H43" i="9" s="1"/>
  <c r="R7" i="9"/>
  <c r="W14" i="13"/>
  <c r="E47" i="13"/>
  <c r="V40" i="13"/>
  <c r="W40" i="13"/>
  <c r="Q40" i="13"/>
  <c r="F45" i="14"/>
  <c r="H42" i="14"/>
  <c r="X50" i="17"/>
  <c r="AB13" i="17"/>
  <c r="W13" i="17"/>
  <c r="Q40" i="8"/>
  <c r="V50" i="8"/>
  <c r="W50" i="8" s="1"/>
  <c r="P60" i="8"/>
  <c r="Q60" i="8" s="1"/>
  <c r="Q31" i="8"/>
  <c r="P37" i="8"/>
  <c r="I38" i="8"/>
  <c r="K38" i="8" s="1"/>
  <c r="W7" i="8"/>
  <c r="N40" i="9"/>
  <c r="M43" i="9"/>
  <c r="N43" i="9"/>
  <c r="AC40" i="15"/>
  <c r="W10" i="16"/>
  <c r="AB10" i="16"/>
  <c r="AC10" i="16" s="1"/>
  <c r="AC18" i="16"/>
  <c r="AB19" i="16"/>
  <c r="AC19" i="16"/>
  <c r="W19" i="16"/>
  <c r="AC22" i="16"/>
  <c r="AB23" i="16"/>
  <c r="AC23" i="16"/>
  <c r="W23" i="16"/>
  <c r="AC26" i="16"/>
  <c r="AB27" i="16"/>
  <c r="AC27" i="16"/>
  <c r="W27" i="16"/>
  <c r="AC30" i="16"/>
  <c r="AA32" i="16"/>
  <c r="W32" i="16"/>
  <c r="D39" i="15"/>
  <c r="E39" i="15" s="1"/>
  <c r="H30" i="15"/>
  <c r="T30" i="15"/>
  <c r="H42" i="15"/>
  <c r="T42" i="15"/>
  <c r="Z42" i="15"/>
  <c r="T45" i="15"/>
  <c r="T48" i="15"/>
  <c r="Z48" i="15"/>
  <c r="AB8" i="15"/>
  <c r="W8" i="15"/>
  <c r="U38" i="15"/>
  <c r="W31" i="15"/>
  <c r="AA33" i="15"/>
  <c r="W33" i="15"/>
  <c r="AA37" i="15"/>
  <c r="AC37" i="15" s="1"/>
  <c r="W37" i="15"/>
  <c r="AA10" i="15"/>
  <c r="AA12" i="15"/>
  <c r="AA14" i="15"/>
  <c r="AA16" i="15"/>
  <c r="AC16" i="15" s="1"/>
  <c r="AA18" i="15"/>
  <c r="AC18" i="15" s="1"/>
  <c r="AA20" i="15"/>
  <c r="AC20" i="15" s="1"/>
  <c r="AA22" i="15"/>
  <c r="AC22" i="15"/>
  <c r="AA24" i="15"/>
  <c r="AA26" i="15"/>
  <c r="AC26" i="15" s="1"/>
  <c r="AA28" i="15"/>
  <c r="AA31" i="15"/>
  <c r="AA38" i="15" s="1"/>
  <c r="AC32" i="15"/>
  <c r="AA41" i="15"/>
  <c r="AA42" i="15"/>
  <c r="AA44" i="15"/>
  <c r="AA45" i="15" s="1"/>
  <c r="AA47" i="15"/>
  <c r="AA48" i="15"/>
  <c r="U39" i="17"/>
  <c r="I40" i="17"/>
  <c r="I50" i="17" s="1"/>
  <c r="K50" i="17" s="1"/>
  <c r="AC32" i="16"/>
  <c r="Q29" i="8"/>
  <c r="G48" i="7"/>
  <c r="W53" i="7"/>
  <c r="AC13" i="17"/>
  <c r="T38" i="8"/>
  <c r="N58" i="22"/>
  <c r="Z58" i="22"/>
  <c r="AL58" i="22"/>
  <c r="AX58" i="22"/>
  <c r="BJ58" i="22"/>
  <c r="BV58" i="22"/>
  <c r="CH58" i="22"/>
  <c r="E58" i="22"/>
  <c r="Q58" i="22"/>
  <c r="AC58" i="22"/>
  <c r="AO58" i="22"/>
  <c r="BA58" i="22"/>
  <c r="BM58" i="22"/>
  <c r="BY58" i="22"/>
  <c r="CK58" i="22"/>
  <c r="BD14" i="23"/>
  <c r="BZ14" i="23"/>
  <c r="CB14" i="23" s="1"/>
  <c r="BZ18" i="23"/>
  <c r="BZ22" i="23"/>
  <c r="BD30" i="23"/>
  <c r="CA30" i="23"/>
  <c r="CB30" i="23"/>
  <c r="CA38" i="23"/>
  <c r="BZ11" i="23"/>
  <c r="CB11" i="23"/>
  <c r="BD11" i="23"/>
  <c r="BZ19" i="23"/>
  <c r="CB19" i="23" s="1"/>
  <c r="BD19" i="23"/>
  <c r="BZ23" i="23"/>
  <c r="CA28" i="23"/>
  <c r="CA36" i="23"/>
  <c r="BZ12" i="23"/>
  <c r="BZ16" i="23"/>
  <c r="BD20" i="23"/>
  <c r="BZ20" i="23"/>
  <c r="BD24" i="23"/>
  <c r="BZ24" i="23"/>
  <c r="CB24" i="23" s="1"/>
  <c r="CA26" i="23"/>
  <c r="CA34" i="23"/>
  <c r="CB43" i="23"/>
  <c r="BZ13" i="23"/>
  <c r="BD17" i="23"/>
  <c r="BZ17" i="23"/>
  <c r="CB17" i="23" s="1"/>
  <c r="BD32" i="23"/>
  <c r="CA32" i="23"/>
  <c r="CB33" i="23"/>
  <c r="BD40" i="23"/>
  <c r="CA40" i="23"/>
  <c r="CB40" i="23"/>
  <c r="D44" i="23"/>
  <c r="BX44" i="23"/>
  <c r="T8" i="24"/>
  <c r="S29" i="24"/>
  <c r="BC8" i="24"/>
  <c r="BC12" i="24"/>
  <c r="CA12" i="24" s="1"/>
  <c r="BC16" i="24"/>
  <c r="CA16" i="24" s="1"/>
  <c r="CB16" i="24" s="1"/>
  <c r="AW52" i="24"/>
  <c r="AX29" i="24"/>
  <c r="BU52" i="24"/>
  <c r="BU62" i="24" s="1"/>
  <c r="BV29" i="24"/>
  <c r="S41" i="24"/>
  <c r="T41" i="24" s="1"/>
  <c r="BC48" i="24"/>
  <c r="E48" i="24"/>
  <c r="AT62" i="24"/>
  <c r="AU52" i="24"/>
  <c r="E26" i="23"/>
  <c r="E28" i="23"/>
  <c r="E30" i="23"/>
  <c r="E32" i="23"/>
  <c r="E34" i="23"/>
  <c r="E36" i="23"/>
  <c r="E38" i="23"/>
  <c r="E40" i="23"/>
  <c r="E42" i="23"/>
  <c r="M65" i="24"/>
  <c r="N44" i="23"/>
  <c r="N65" i="24" s="1"/>
  <c r="S44" i="23"/>
  <c r="S65" i="24" s="1"/>
  <c r="W44" i="23"/>
  <c r="W65" i="24" s="1"/>
  <c r="AF44" i="23"/>
  <c r="AF65" i="24" s="1"/>
  <c r="AO44" i="23"/>
  <c r="AO65" i="24" s="1"/>
  <c r="AW65" i="24"/>
  <c r="AX44" i="23"/>
  <c r="AX65" i="24" s="1"/>
  <c r="BG44" i="23"/>
  <c r="BG65" i="24"/>
  <c r="BP44" i="23"/>
  <c r="BP65" i="24" s="1"/>
  <c r="BX29" i="24"/>
  <c r="BB9" i="24"/>
  <c r="BZ9" i="24"/>
  <c r="T9" i="24"/>
  <c r="BC9" i="24"/>
  <c r="E11" i="24"/>
  <c r="BB13" i="24"/>
  <c r="BZ13" i="24" s="1"/>
  <c r="T13" i="24"/>
  <c r="BC13" i="24"/>
  <c r="E15" i="24"/>
  <c r="BB17" i="24"/>
  <c r="BZ17" i="24" s="1"/>
  <c r="T17" i="24"/>
  <c r="BC17" i="24"/>
  <c r="BZ19" i="24"/>
  <c r="BC19" i="24"/>
  <c r="CA19" i="24" s="1"/>
  <c r="CB19" i="24" s="1"/>
  <c r="E21" i="24"/>
  <c r="BZ23" i="24"/>
  <c r="BZ25" i="24"/>
  <c r="BW41" i="24"/>
  <c r="BY30" i="24"/>
  <c r="BC32" i="24"/>
  <c r="CA32" i="24" s="1"/>
  <c r="E32" i="24"/>
  <c r="BD35" i="24"/>
  <c r="CA35" i="24"/>
  <c r="CB35" i="24" s="1"/>
  <c r="BC36" i="24"/>
  <c r="E36" i="24"/>
  <c r="BC38" i="24"/>
  <c r="CA38" i="24" s="1"/>
  <c r="CB38" i="24" s="1"/>
  <c r="E38" i="24"/>
  <c r="BB8" i="24"/>
  <c r="C29" i="24"/>
  <c r="BC20" i="24"/>
  <c r="BD20" i="24" s="1"/>
  <c r="I52" i="24"/>
  <c r="I62" i="24" s="1"/>
  <c r="I67" i="24" s="1"/>
  <c r="K29" i="24"/>
  <c r="V62" i="24"/>
  <c r="V67" i="24" s="1"/>
  <c r="BC54" i="24"/>
  <c r="E54" i="24"/>
  <c r="D55" i="24"/>
  <c r="E55" i="24"/>
  <c r="BB8" i="23"/>
  <c r="BD8" i="23" s="1"/>
  <c r="AC44" i="23"/>
  <c r="AC65" i="24" s="1"/>
  <c r="AK65" i="24"/>
  <c r="AL44" i="23"/>
  <c r="AL65" i="24" s="1"/>
  <c r="BM44" i="23"/>
  <c r="BM65" i="24" s="1"/>
  <c r="BU65" i="24"/>
  <c r="BU67" i="24" s="1"/>
  <c r="BV44" i="23"/>
  <c r="BV65" i="24" s="1"/>
  <c r="E8" i="24"/>
  <c r="BY8" i="24"/>
  <c r="BB10" i="24"/>
  <c r="BZ10" i="24" s="1"/>
  <c r="T10" i="24"/>
  <c r="BC10" i="24"/>
  <c r="E12" i="24"/>
  <c r="BB14" i="24"/>
  <c r="BD14" i="24" s="1"/>
  <c r="T14" i="24"/>
  <c r="BC14" i="24"/>
  <c r="E16" i="24"/>
  <c r="BB18" i="24"/>
  <c r="BZ18" i="24" s="1"/>
  <c r="T18" i="24"/>
  <c r="BC18" i="24"/>
  <c r="BD18" i="24" s="1"/>
  <c r="E20" i="24"/>
  <c r="BC22" i="24"/>
  <c r="CA27" i="24"/>
  <c r="Y52" i="24"/>
  <c r="Z29" i="24"/>
  <c r="AU29" i="24"/>
  <c r="BZ30" i="24"/>
  <c r="S51" i="24"/>
  <c r="T47" i="24"/>
  <c r="S55" i="24"/>
  <c r="T53" i="24"/>
  <c r="BD25" i="23"/>
  <c r="BD29" i="23"/>
  <c r="BD33" i="23"/>
  <c r="BD37" i="23"/>
  <c r="BD43" i="23"/>
  <c r="Y65" i="24"/>
  <c r="Z44" i="23"/>
  <c r="Z65" i="24"/>
  <c r="BI65" i="24"/>
  <c r="BJ44" i="23"/>
  <c r="BJ65" i="24" s="1"/>
  <c r="BJ67" i="24" s="1"/>
  <c r="R29" i="24"/>
  <c r="BC11" i="24"/>
  <c r="CA11" i="24" s="1"/>
  <c r="BC15" i="24"/>
  <c r="CA15" i="24" s="1"/>
  <c r="BC21" i="24"/>
  <c r="BD21" i="24" s="1"/>
  <c r="E23" i="24"/>
  <c r="M52" i="24"/>
  <c r="M62" i="24" s="1"/>
  <c r="N29" i="24"/>
  <c r="U52" i="24"/>
  <c r="U62" i="24" s="1"/>
  <c r="U67" i="24" s="1"/>
  <c r="W29" i="24"/>
  <c r="AK52" i="24"/>
  <c r="AL29" i="24"/>
  <c r="BI52" i="24"/>
  <c r="BJ29" i="24"/>
  <c r="D41" i="24"/>
  <c r="BC30" i="24"/>
  <c r="E30" i="24"/>
  <c r="BC34" i="24"/>
  <c r="CA34" i="24" s="1"/>
  <c r="E34" i="24"/>
  <c r="AH62" i="24"/>
  <c r="AH67" i="24" s="1"/>
  <c r="BF62" i="24"/>
  <c r="BF67" i="24" s="1"/>
  <c r="BC37" i="24"/>
  <c r="CA37" i="24" s="1"/>
  <c r="E37" i="24"/>
  <c r="N41" i="24"/>
  <c r="BM41" i="24"/>
  <c r="BV41" i="24"/>
  <c r="BB47" i="24"/>
  <c r="BZ47" i="24" s="1"/>
  <c r="AC51" i="24"/>
  <c r="AL51" i="24"/>
  <c r="BB53" i="24"/>
  <c r="CA59" i="24"/>
  <c r="G62" i="24"/>
  <c r="O52" i="24"/>
  <c r="O62" i="24" s="1"/>
  <c r="O67" i="24" s="1"/>
  <c r="AA52" i="24"/>
  <c r="AA62" i="24" s="1"/>
  <c r="AI29" i="24"/>
  <c r="AQ52" i="24"/>
  <c r="AQ62" i="24" s="1"/>
  <c r="AY67" i="24"/>
  <c r="BG29" i="24"/>
  <c r="BK52" i="24"/>
  <c r="BK62" i="24"/>
  <c r="BK67" i="24" s="1"/>
  <c r="BO62" i="24"/>
  <c r="BO67" i="24" s="1"/>
  <c r="BS29" i="24"/>
  <c r="BC40" i="24"/>
  <c r="BD40" i="24" s="1"/>
  <c r="E40" i="24"/>
  <c r="Z41" i="24"/>
  <c r="AO41" i="24"/>
  <c r="AX41" i="24"/>
  <c r="BB42" i="24"/>
  <c r="BZ42" i="24" s="1"/>
  <c r="T42" i="24"/>
  <c r="BB43" i="24"/>
  <c r="BZ43" i="24" s="1"/>
  <c r="CB43" i="24" s="1"/>
  <c r="T43" i="24"/>
  <c r="BB44" i="24"/>
  <c r="BZ44" i="24"/>
  <c r="T44" i="24"/>
  <c r="BB45" i="24"/>
  <c r="BZ45" i="24"/>
  <c r="T45" i="24"/>
  <c r="BC49" i="24"/>
  <c r="E49" i="24"/>
  <c r="H29" i="24"/>
  <c r="L52" i="24"/>
  <c r="N52" i="24" s="1"/>
  <c r="P52" i="24"/>
  <c r="P62" i="24" s="1"/>
  <c r="P67" i="24" s="1"/>
  <c r="X52" i="24"/>
  <c r="X62" i="24" s="1"/>
  <c r="X67" i="24" s="1"/>
  <c r="AB52" i="24"/>
  <c r="AC52" i="24" s="1"/>
  <c r="AF29" i="24"/>
  <c r="AJ52" i="24"/>
  <c r="AJ62" i="24" s="1"/>
  <c r="AJ67" i="24" s="1"/>
  <c r="AN52" i="24"/>
  <c r="AR29" i="24"/>
  <c r="AV52" i="24"/>
  <c r="AV62" i="24"/>
  <c r="AV67" i="24"/>
  <c r="AZ52" i="24"/>
  <c r="BH52" i="24"/>
  <c r="BH62" i="24"/>
  <c r="BH67" i="24"/>
  <c r="BL52" i="24"/>
  <c r="BL62" i="24" s="1"/>
  <c r="BP29" i="24"/>
  <c r="BT52" i="24"/>
  <c r="BT62" i="24"/>
  <c r="BT67" i="24" s="1"/>
  <c r="E31" i="24"/>
  <c r="E33" i="24"/>
  <c r="E35" i="24"/>
  <c r="BC39" i="24"/>
  <c r="CA39" i="24" s="1"/>
  <c r="CB39" i="24" s="1"/>
  <c r="E39" i="24"/>
  <c r="Q41" i="24"/>
  <c r="BJ41" i="24"/>
  <c r="D51" i="24"/>
  <c r="BY42" i="24"/>
  <c r="BY43" i="24"/>
  <c r="BY44" i="24"/>
  <c r="AO55" i="24"/>
  <c r="AX55" i="24"/>
  <c r="BC47" i="24"/>
  <c r="BD47" i="24" s="1"/>
  <c r="E47" i="24"/>
  <c r="N51" i="24"/>
  <c r="BM51" i="24"/>
  <c r="BV51" i="24"/>
  <c r="BC53" i="24"/>
  <c r="E53" i="24"/>
  <c r="Q55" i="24"/>
  <c r="BJ55" i="24"/>
  <c r="BY56" i="24"/>
  <c r="BX58" i="24"/>
  <c r="BC45" i="24"/>
  <c r="CA45" i="24" s="1"/>
  <c r="CB45" i="24" s="1"/>
  <c r="BC46" i="24"/>
  <c r="E46" i="24"/>
  <c r="BC50" i="24"/>
  <c r="CA50" i="24" s="1"/>
  <c r="E50" i="24"/>
  <c r="Z51" i="24"/>
  <c r="AO51" i="24"/>
  <c r="AX51" i="24"/>
  <c r="AC55" i="24"/>
  <c r="AL55" i="24"/>
  <c r="BA55" i="24"/>
  <c r="C61" i="24"/>
  <c r="AO61" i="24"/>
  <c r="N58" i="24"/>
  <c r="Z58" i="24"/>
  <c r="AI58" i="24"/>
  <c r="AX58" i="24"/>
  <c r="BJ58" i="24"/>
  <c r="BS58" i="24"/>
  <c r="Q61" i="24"/>
  <c r="T56" i="24"/>
  <c r="BB56" i="24"/>
  <c r="E57" i="24"/>
  <c r="S61" i="24"/>
  <c r="D61" i="24"/>
  <c r="E59" i="24"/>
  <c r="E60" i="24"/>
  <c r="Y62" i="24"/>
  <c r="Z62" i="24" s="1"/>
  <c r="Z67" i="24" s="1"/>
  <c r="BV52" i="24"/>
  <c r="BX65" i="24"/>
  <c r="CA46" i="24"/>
  <c r="CA53" i="24"/>
  <c r="AK62" i="24"/>
  <c r="AL62" i="24" s="1"/>
  <c r="AL67" i="24" s="1"/>
  <c r="BD38" i="24"/>
  <c r="E29" i="24"/>
  <c r="AU62" i="24"/>
  <c r="AT67" i="24"/>
  <c r="CA8" i="24"/>
  <c r="D65" i="24"/>
  <c r="BB58" i="24"/>
  <c r="BZ56" i="24"/>
  <c r="BD45" i="24"/>
  <c r="CA47" i="24"/>
  <c r="CB47" i="24" s="1"/>
  <c r="CA40" i="24"/>
  <c r="CB40" i="24" s="1"/>
  <c r="CA21" i="24"/>
  <c r="CB21" i="24" s="1"/>
  <c r="BZ8" i="24"/>
  <c r="AX52" i="24"/>
  <c r="AW62" i="24"/>
  <c r="AZ62" i="24"/>
  <c r="BA62" i="24" s="1"/>
  <c r="BA52" i="24"/>
  <c r="CA49" i="24"/>
  <c r="BD30" i="24"/>
  <c r="CA30" i="24"/>
  <c r="CA22" i="24"/>
  <c r="CB12" i="24"/>
  <c r="BI62" i="24"/>
  <c r="BJ52" i="24"/>
  <c r="CA18" i="24"/>
  <c r="CB18" i="24" s="1"/>
  <c r="CA14" i="24"/>
  <c r="CA10" i="24"/>
  <c r="BD36" i="24"/>
  <c r="CA36" i="24"/>
  <c r="CB36" i="24" s="1"/>
  <c r="CB32" i="24"/>
  <c r="BD17" i="24"/>
  <c r="CA17" i="24"/>
  <c r="CB17" i="24" s="1"/>
  <c r="CA13" i="24"/>
  <c r="CB13" i="24" s="1"/>
  <c r="CA9" i="24"/>
  <c r="CB9" i="24" s="1"/>
  <c r="CA48" i="24"/>
  <c r="BJ62" i="24"/>
  <c r="CB30" i="24"/>
  <c r="Q62" i="24"/>
  <c r="Y67" i="24"/>
  <c r="AQ67" i="24"/>
  <c r="AX62" i="24"/>
  <c r="AW67" i="24"/>
  <c r="BL67" i="24"/>
  <c r="CA9" i="25"/>
  <c r="CA13" i="25"/>
  <c r="CB13" i="25"/>
  <c r="BD13" i="25"/>
  <c r="CA17" i="25"/>
  <c r="CA21" i="25"/>
  <c r="CB21" i="25"/>
  <c r="BD21" i="25"/>
  <c r="CA25" i="25"/>
  <c r="CA29" i="25"/>
  <c r="CB29" i="25"/>
  <c r="BD29" i="25"/>
  <c r="CA33" i="25"/>
  <c r="CA37" i="25"/>
  <c r="CB37" i="25"/>
  <c r="BD37" i="25"/>
  <c r="CA41" i="25"/>
  <c r="CB41" i="25" s="1"/>
  <c r="BD41" i="25"/>
  <c r="BB8" i="25"/>
  <c r="T8" i="25"/>
  <c r="R44" i="25"/>
  <c r="CA12" i="25"/>
  <c r="CB12" i="25" s="1"/>
  <c r="BD12" i="25"/>
  <c r="CA16" i="25"/>
  <c r="CB16" i="25" s="1"/>
  <c r="BD16" i="25"/>
  <c r="CA20" i="25"/>
  <c r="CB20" i="25"/>
  <c r="BD20" i="25"/>
  <c r="CA24" i="25"/>
  <c r="CB24" i="25" s="1"/>
  <c r="BD24" i="25"/>
  <c r="CA28" i="25"/>
  <c r="CB28" i="25"/>
  <c r="BD28" i="25"/>
  <c r="CA32" i="25"/>
  <c r="CB32" i="25" s="1"/>
  <c r="BD32" i="25"/>
  <c r="CA36" i="25"/>
  <c r="CB36" i="25" s="1"/>
  <c r="BD36" i="25"/>
  <c r="CA40" i="25"/>
  <c r="CB40" i="25" s="1"/>
  <c r="BD40" i="25"/>
  <c r="BX44" i="25"/>
  <c r="BY8" i="25"/>
  <c r="CA11" i="25"/>
  <c r="CA27" i="25"/>
  <c r="CB27" i="25"/>
  <c r="BD27" i="25"/>
  <c r="CA9" i="26"/>
  <c r="CA38" i="25"/>
  <c r="CB38" i="25" s="1"/>
  <c r="BD38" i="25"/>
  <c r="CA42" i="25"/>
  <c r="CB42" i="25" s="1"/>
  <c r="BD42" i="25"/>
  <c r="CA10" i="26"/>
  <c r="BC13" i="26"/>
  <c r="BD13" i="26" s="1"/>
  <c r="AH51" i="26"/>
  <c r="AI26" i="26"/>
  <c r="BC30" i="26"/>
  <c r="BD30" i="26" s="1"/>
  <c r="E30" i="26"/>
  <c r="BC34" i="26"/>
  <c r="E34" i="26"/>
  <c r="BC44" i="26"/>
  <c r="E44" i="26"/>
  <c r="CA47" i="26"/>
  <c r="K44" i="25"/>
  <c r="K64" i="26" s="1"/>
  <c r="W44" i="25"/>
  <c r="W64" i="26" s="1"/>
  <c r="AI44" i="25"/>
  <c r="AI64" i="26" s="1"/>
  <c r="AU44" i="25"/>
  <c r="AU64" i="26" s="1"/>
  <c r="BG44" i="25"/>
  <c r="BG64" i="26" s="1"/>
  <c r="BS44" i="25"/>
  <c r="BS64" i="26" s="1"/>
  <c r="E8" i="26"/>
  <c r="BC8" i="26"/>
  <c r="BW26" i="26"/>
  <c r="E9" i="26"/>
  <c r="E10" i="26"/>
  <c r="E11" i="26"/>
  <c r="E12" i="26"/>
  <c r="BY13" i="26"/>
  <c r="BY14" i="26"/>
  <c r="BD15" i="26"/>
  <c r="BY15" i="26"/>
  <c r="BY16" i="26"/>
  <c r="BD17" i="26"/>
  <c r="BY17" i="26"/>
  <c r="BY18" i="26"/>
  <c r="BD19" i="26"/>
  <c r="BY19" i="26"/>
  <c r="BY20" i="26"/>
  <c r="BY21" i="26"/>
  <c r="BY22" i="26"/>
  <c r="BY23" i="26"/>
  <c r="BD24" i="26"/>
  <c r="J51" i="26"/>
  <c r="J61" i="26" s="1"/>
  <c r="K26" i="26"/>
  <c r="AD51" i="26"/>
  <c r="AD61" i="26" s="1"/>
  <c r="AD66" i="26" s="1"/>
  <c r="AF26" i="26"/>
  <c r="BR51" i="26"/>
  <c r="BS26" i="26"/>
  <c r="BC29" i="26"/>
  <c r="E29" i="26"/>
  <c r="BC33" i="26"/>
  <c r="E33" i="26"/>
  <c r="BC38" i="26"/>
  <c r="E38" i="26"/>
  <c r="BC42" i="26"/>
  <c r="CA42" i="26" s="1"/>
  <c r="E42" i="26"/>
  <c r="T9" i="25"/>
  <c r="T10" i="25"/>
  <c r="T11" i="25"/>
  <c r="T12" i="25"/>
  <c r="T13" i="25"/>
  <c r="T14" i="25"/>
  <c r="T15" i="25"/>
  <c r="T16" i="25"/>
  <c r="T17" i="25"/>
  <c r="T18" i="25"/>
  <c r="T19" i="25"/>
  <c r="T20" i="25"/>
  <c r="T21" i="25"/>
  <c r="T22" i="25"/>
  <c r="T23" i="25"/>
  <c r="T24" i="25"/>
  <c r="T25" i="25"/>
  <c r="T26" i="25"/>
  <c r="T27" i="25"/>
  <c r="T28" i="25"/>
  <c r="T29" i="25"/>
  <c r="T30" i="25"/>
  <c r="T31" i="25"/>
  <c r="T32" i="25"/>
  <c r="T33" i="25"/>
  <c r="T34" i="25"/>
  <c r="T35" i="25"/>
  <c r="T36" i="25"/>
  <c r="T37" i="25"/>
  <c r="T38" i="25"/>
  <c r="T39" i="25"/>
  <c r="T40" i="25"/>
  <c r="T41" i="25"/>
  <c r="T42" i="25"/>
  <c r="T43" i="25"/>
  <c r="D44" i="25"/>
  <c r="D64" i="26" s="1"/>
  <c r="H44" i="25"/>
  <c r="H64" i="26" s="1"/>
  <c r="AF44" i="25"/>
  <c r="AF64" i="26" s="1"/>
  <c r="AR44" i="25"/>
  <c r="AR64" i="26"/>
  <c r="BP44" i="25"/>
  <c r="BP64" i="26" s="1"/>
  <c r="F51" i="26"/>
  <c r="H26" i="26"/>
  <c r="V51" i="26"/>
  <c r="W51" i="26" s="1"/>
  <c r="W26" i="26"/>
  <c r="AT51" i="26"/>
  <c r="AT61" i="26" s="1"/>
  <c r="AU26" i="26"/>
  <c r="BN51" i="26"/>
  <c r="BN61" i="26" s="1"/>
  <c r="BN66" i="26" s="1"/>
  <c r="BP26" i="26"/>
  <c r="BC28" i="26"/>
  <c r="E28" i="26"/>
  <c r="BC32" i="26"/>
  <c r="E32" i="26"/>
  <c r="BC36" i="26"/>
  <c r="BD36" i="26" s="1"/>
  <c r="E36" i="26"/>
  <c r="BC39" i="26"/>
  <c r="E39" i="26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Q44" i="25"/>
  <c r="Q64" i="26" s="1"/>
  <c r="AC44" i="25"/>
  <c r="AC64" i="26" s="1"/>
  <c r="AO44" i="25"/>
  <c r="AO64" i="26"/>
  <c r="BA44" i="25"/>
  <c r="BA64" i="26" s="1"/>
  <c r="BM44" i="25"/>
  <c r="BM64" i="26" s="1"/>
  <c r="BY8" i="26"/>
  <c r="BB13" i="26"/>
  <c r="BZ13" i="26" s="1"/>
  <c r="BB25" i="26"/>
  <c r="AP51" i="26"/>
  <c r="AP61" i="26" s="1"/>
  <c r="AP66" i="26" s="1"/>
  <c r="AR26" i="26"/>
  <c r="BF51" i="26"/>
  <c r="BG26" i="26"/>
  <c r="D40" i="26"/>
  <c r="BC27" i="26"/>
  <c r="E27" i="26"/>
  <c r="BC31" i="26"/>
  <c r="CA31" i="26" s="1"/>
  <c r="CB31" i="26" s="1"/>
  <c r="E31" i="26"/>
  <c r="BC35" i="26"/>
  <c r="E35" i="26"/>
  <c r="T37" i="26"/>
  <c r="G61" i="26"/>
  <c r="AA66" i="26"/>
  <c r="AQ61" i="26"/>
  <c r="AQ66" i="26" s="1"/>
  <c r="AY66" i="26"/>
  <c r="BD48" i="26"/>
  <c r="CA48" i="26"/>
  <c r="CB48" i="26"/>
  <c r="BC54" i="26"/>
  <c r="BD54" i="26" s="1"/>
  <c r="BD52" i="26"/>
  <c r="CA52" i="26"/>
  <c r="L66" i="26"/>
  <c r="X66" i="26"/>
  <c r="AJ66" i="26"/>
  <c r="BT66" i="26"/>
  <c r="BX40" i="26"/>
  <c r="BC41" i="26"/>
  <c r="E41" i="26"/>
  <c r="D50" i="26"/>
  <c r="E50" i="26"/>
  <c r="BC43" i="26"/>
  <c r="E43" i="26"/>
  <c r="BC45" i="26"/>
  <c r="E45" i="26"/>
  <c r="BD49" i="26"/>
  <c r="CA49" i="26"/>
  <c r="BD53" i="26"/>
  <c r="CA53" i="26"/>
  <c r="CB53" i="26" s="1"/>
  <c r="I66" i="26"/>
  <c r="U66" i="26"/>
  <c r="AG66" i="26"/>
  <c r="BC37" i="26"/>
  <c r="E37" i="26"/>
  <c r="BD46" i="26"/>
  <c r="CA46" i="26"/>
  <c r="CB46" i="26" s="1"/>
  <c r="BX50" i="26"/>
  <c r="BZ52" i="26"/>
  <c r="BZ54" i="26" s="1"/>
  <c r="D54" i="26"/>
  <c r="E54" i="26" s="1"/>
  <c r="BC56" i="26"/>
  <c r="BD56" i="26" s="1"/>
  <c r="BZ58" i="26"/>
  <c r="E46" i="26"/>
  <c r="E47" i="26"/>
  <c r="E48" i="26"/>
  <c r="E49" i="26"/>
  <c r="E52" i="26"/>
  <c r="E53" i="26"/>
  <c r="BY55" i="26"/>
  <c r="S57" i="26"/>
  <c r="T57" i="26" s="1"/>
  <c r="CA59" i="26"/>
  <c r="BB55" i="26"/>
  <c r="BB57" i="26" s="1"/>
  <c r="E56" i="26"/>
  <c r="BM57" i="26"/>
  <c r="E55" i="26"/>
  <c r="BC55" i="26"/>
  <c r="BC57" i="26" s="1"/>
  <c r="BD57" i="26" s="1"/>
  <c r="BY58" i="26"/>
  <c r="C60" i="26"/>
  <c r="BF61" i="26"/>
  <c r="BF66" i="26" s="1"/>
  <c r="BZ25" i="26"/>
  <c r="CA39" i="26"/>
  <c r="CB39" i="26" s="1"/>
  <c r="BD39" i="26"/>
  <c r="BD32" i="26"/>
  <c r="CA32" i="26"/>
  <c r="CB32" i="26" s="1"/>
  <c r="BR61" i="26"/>
  <c r="BR66" i="26" s="1"/>
  <c r="CA8" i="26"/>
  <c r="BX64" i="26"/>
  <c r="BY44" i="25"/>
  <c r="BY64" i="26" s="1"/>
  <c r="BD45" i="26"/>
  <c r="CA45" i="26"/>
  <c r="CA27" i="26"/>
  <c r="CB27" i="26" s="1"/>
  <c r="V61" i="26"/>
  <c r="V66" i="26" s="1"/>
  <c r="CA38" i="26"/>
  <c r="CA29" i="26"/>
  <c r="CA34" i="26"/>
  <c r="AH61" i="26"/>
  <c r="AH66" i="26" s="1"/>
  <c r="AI51" i="26"/>
  <c r="CA56" i="26"/>
  <c r="CB56" i="26" s="1"/>
  <c r="G66" i="26"/>
  <c r="CA36" i="26"/>
  <c r="CB36" i="26" s="1"/>
  <c r="BD28" i="26"/>
  <c r="CA28" i="26"/>
  <c r="CB28" i="26"/>
  <c r="CA13" i="26"/>
  <c r="CB13" i="26" s="1"/>
  <c r="CA37" i="26"/>
  <c r="BD55" i="26"/>
  <c r="CA43" i="26"/>
  <c r="BC50" i="26"/>
  <c r="CA41" i="26"/>
  <c r="BD31" i="26"/>
  <c r="BD42" i="26"/>
  <c r="CA33" i="26"/>
  <c r="CA44" i="26"/>
  <c r="CA30" i="26"/>
  <c r="CB30" i="26" s="1"/>
  <c r="BZ8" i="25"/>
  <c r="W61" i="26"/>
  <c r="W66" i="26" s="1"/>
  <c r="F61" i="26" l="1"/>
  <c r="H51" i="26"/>
  <c r="W51" i="7"/>
  <c r="BZ55" i="26"/>
  <c r="BZ57" i="26" s="1"/>
  <c r="CB52" i="26"/>
  <c r="R64" i="26"/>
  <c r="D52" i="24"/>
  <c r="N62" i="24"/>
  <c r="N67" i="24" s="1"/>
  <c r="W34" i="8"/>
  <c r="BC40" i="26"/>
  <c r="AX67" i="24"/>
  <c r="CB10" i="24"/>
  <c r="Q52" i="24"/>
  <c r="BD19" i="24"/>
  <c r="BD53" i="24"/>
  <c r="L62" i="24"/>
  <c r="L67" i="24" s="1"/>
  <c r="BD13" i="24"/>
  <c r="BD9" i="24"/>
  <c r="K40" i="17"/>
  <c r="P38" i="8"/>
  <c r="W36" i="7"/>
  <c r="V37" i="13"/>
  <c r="X7" i="6"/>
  <c r="X23" i="6"/>
  <c r="W7" i="13"/>
  <c r="N40" i="6"/>
  <c r="E40" i="6"/>
  <c r="R27" i="6"/>
  <c r="R21" i="6"/>
  <c r="R13" i="6"/>
  <c r="K60" i="7"/>
  <c r="E60" i="7"/>
  <c r="Q57" i="7"/>
  <c r="Q53" i="7"/>
  <c r="N45" i="7"/>
  <c r="E45" i="7"/>
  <c r="Q28" i="7"/>
  <c r="V18" i="7"/>
  <c r="W18" i="7" s="1"/>
  <c r="W16" i="7"/>
  <c r="Q15" i="7"/>
  <c r="Q14" i="7"/>
  <c r="Q13" i="7"/>
  <c r="Q12" i="7"/>
  <c r="N47" i="8"/>
  <c r="V46" i="8"/>
  <c r="V47" i="8" s="1"/>
  <c r="N45" i="8"/>
  <c r="Q39" i="8"/>
  <c r="K37" i="8"/>
  <c r="V28" i="8"/>
  <c r="W28" i="8" s="1"/>
  <c r="W24" i="8"/>
  <c r="W16" i="8"/>
  <c r="V12" i="8"/>
  <c r="W12" i="8" s="1"/>
  <c r="V9" i="8"/>
  <c r="W9" i="8" s="1"/>
  <c r="Q8" i="8"/>
  <c r="K43" i="9"/>
  <c r="R33" i="9"/>
  <c r="R32" i="9"/>
  <c r="W32" i="9"/>
  <c r="X32" i="9" s="1"/>
  <c r="W45" i="8"/>
  <c r="W7" i="7"/>
  <c r="X9" i="6"/>
  <c r="X15" i="6"/>
  <c r="X31" i="6"/>
  <c r="H45" i="14"/>
  <c r="AC49" i="17"/>
  <c r="U40" i="6"/>
  <c r="H40" i="6"/>
  <c r="R35" i="6"/>
  <c r="R29" i="6"/>
  <c r="R25" i="6"/>
  <c r="R23" i="6"/>
  <c r="R15" i="6"/>
  <c r="R7" i="6"/>
  <c r="Q52" i="7"/>
  <c r="H45" i="7"/>
  <c r="W28" i="7"/>
  <c r="W14" i="7"/>
  <c r="W12" i="7"/>
  <c r="Q8" i="7"/>
  <c r="T45" i="8"/>
  <c r="K45" i="8"/>
  <c r="W51" i="8"/>
  <c r="Q51" i="8"/>
  <c r="E37" i="8"/>
  <c r="Q35" i="8"/>
  <c r="L38" i="8"/>
  <c r="L48" i="8" s="1"/>
  <c r="V23" i="8"/>
  <c r="W23" i="8" s="1"/>
  <c r="V15" i="8"/>
  <c r="W15" i="8" s="1"/>
  <c r="W8" i="8"/>
  <c r="X33" i="9"/>
  <c r="AC8" i="16"/>
  <c r="E61" i="24"/>
  <c r="AK67" i="24"/>
  <c r="X17" i="6"/>
  <c r="X33" i="6"/>
  <c r="W52" i="7"/>
  <c r="P45" i="7"/>
  <c r="E37" i="7"/>
  <c r="U27" i="7"/>
  <c r="V26" i="7"/>
  <c r="W26" i="7" s="1"/>
  <c r="W24" i="7"/>
  <c r="Q23" i="7"/>
  <c r="Q21" i="7"/>
  <c r="U11" i="7"/>
  <c r="W10" i="7"/>
  <c r="W8" i="7"/>
  <c r="W58" i="8"/>
  <c r="Q27" i="8"/>
  <c r="V27" i="8"/>
  <c r="W27" i="8" s="1"/>
  <c r="Q25" i="8"/>
  <c r="Q19" i="8"/>
  <c r="V19" i="8"/>
  <c r="W19" i="8" s="1"/>
  <c r="Q17" i="8"/>
  <c r="K40" i="9"/>
  <c r="BZ53" i="24"/>
  <c r="CB53" i="24" s="1"/>
  <c r="BD39" i="24"/>
  <c r="BZ8" i="23"/>
  <c r="CB8" i="23" s="1"/>
  <c r="AB62" i="24"/>
  <c r="AB67" i="24" s="1"/>
  <c r="CB8" i="24"/>
  <c r="CA54" i="24"/>
  <c r="CA55" i="24" s="1"/>
  <c r="Z52" i="24"/>
  <c r="BD10" i="24"/>
  <c r="W34" i="7"/>
  <c r="W55" i="7"/>
  <c r="W43" i="13"/>
  <c r="W11" i="7"/>
  <c r="W19" i="7"/>
  <c r="W27" i="7"/>
  <c r="W42" i="7"/>
  <c r="X35" i="6"/>
  <c r="K38" i="7"/>
  <c r="W49" i="17"/>
  <c r="R34" i="6"/>
  <c r="R32" i="6"/>
  <c r="V26" i="6"/>
  <c r="X26" i="6" s="1"/>
  <c r="L48" i="7"/>
  <c r="Q51" i="7"/>
  <c r="T45" i="7"/>
  <c r="V43" i="7"/>
  <c r="Q42" i="7"/>
  <c r="U40" i="7"/>
  <c r="W40" i="7" s="1"/>
  <c r="Q33" i="7"/>
  <c r="U23" i="7"/>
  <c r="W23" i="7" s="1"/>
  <c r="V22" i="7"/>
  <c r="W22" i="7" s="1"/>
  <c r="V20" i="7"/>
  <c r="W20" i="7" s="1"/>
  <c r="Q19" i="7"/>
  <c r="Q17" i="7"/>
  <c r="K47" i="8"/>
  <c r="C48" i="8"/>
  <c r="Q50" i="8"/>
  <c r="Q34" i="8"/>
  <c r="W25" i="8"/>
  <c r="W20" i="8"/>
  <c r="W17" i="8"/>
  <c r="Q11" i="8"/>
  <c r="V11" i="8"/>
  <c r="W11" i="8" s="1"/>
  <c r="X28" i="9"/>
  <c r="Q30" i="8"/>
  <c r="C38" i="8"/>
  <c r="Q21" i="8"/>
  <c r="Q13" i="8"/>
  <c r="R39" i="9"/>
  <c r="R37" i="9"/>
  <c r="R36" i="9"/>
  <c r="R26" i="9"/>
  <c r="R24" i="9"/>
  <c r="V15" i="9"/>
  <c r="X15" i="9" s="1"/>
  <c r="W12" i="9"/>
  <c r="X12" i="9" s="1"/>
  <c r="W10" i="13"/>
  <c r="E45" i="13"/>
  <c r="M38" i="13"/>
  <c r="S38" i="13"/>
  <c r="T42" i="13"/>
  <c r="Q30" i="15"/>
  <c r="E38" i="15"/>
  <c r="X39" i="15"/>
  <c r="Z39" i="15" s="1"/>
  <c r="Q42" i="15"/>
  <c r="AB35" i="15"/>
  <c r="AC35" i="15" s="1"/>
  <c r="AC25" i="16"/>
  <c r="W8" i="17"/>
  <c r="AC22" i="17"/>
  <c r="AC38" i="17"/>
  <c r="C40" i="17"/>
  <c r="AC11" i="18"/>
  <c r="AC15" i="18"/>
  <c r="AC27" i="18"/>
  <c r="AF58" i="22"/>
  <c r="CB58" i="22"/>
  <c r="U30" i="8"/>
  <c r="W30" i="8" s="1"/>
  <c r="U21" i="8"/>
  <c r="W21" i="8" s="1"/>
  <c r="W13" i="8"/>
  <c r="X39" i="9"/>
  <c r="X36" i="9"/>
  <c r="R28" i="9"/>
  <c r="X24" i="9"/>
  <c r="R18" i="9"/>
  <c r="R16" i="9"/>
  <c r="R8" i="9"/>
  <c r="W35" i="13"/>
  <c r="W39" i="13"/>
  <c r="W41" i="13"/>
  <c r="J38" i="13"/>
  <c r="J48" i="13" s="1"/>
  <c r="K47" i="13"/>
  <c r="N42" i="13"/>
  <c r="T37" i="13"/>
  <c r="W20" i="15"/>
  <c r="W26" i="15"/>
  <c r="AC21" i="16"/>
  <c r="R20" i="9"/>
  <c r="X16" i="9"/>
  <c r="R10" i="9"/>
  <c r="K45" i="13"/>
  <c r="AB10" i="15"/>
  <c r="AC10" i="15" s="1"/>
  <c r="AB24" i="15"/>
  <c r="AC24" i="15" s="1"/>
  <c r="AC36" i="15"/>
  <c r="AB41" i="15"/>
  <c r="AC21" i="15"/>
  <c r="CN44" i="19"/>
  <c r="X20" i="9"/>
  <c r="W57" i="13"/>
  <c r="X8" i="14"/>
  <c r="X13" i="14"/>
  <c r="X17" i="14"/>
  <c r="X22" i="14"/>
  <c r="X31" i="14"/>
  <c r="X35" i="14"/>
  <c r="X40" i="14"/>
  <c r="X49" i="15"/>
  <c r="AC9" i="16"/>
  <c r="G40" i="17"/>
  <c r="H40" i="17" s="1"/>
  <c r="CN14" i="20"/>
  <c r="CL32" i="20"/>
  <c r="CN32" i="20" s="1"/>
  <c r="BC23" i="23"/>
  <c r="BB38" i="23"/>
  <c r="T38" i="23"/>
  <c r="BS44" i="23"/>
  <c r="BS65" i="24" s="1"/>
  <c r="BR65" i="24"/>
  <c r="P51" i="26"/>
  <c r="Q26" i="26"/>
  <c r="BI51" i="26"/>
  <c r="BI61" i="26" s="1"/>
  <c r="BJ26" i="26"/>
  <c r="K44" i="18"/>
  <c r="Q44" i="18"/>
  <c r="BD11" i="19"/>
  <c r="CK11" i="19"/>
  <c r="CM40" i="19"/>
  <c r="CM43" i="19"/>
  <c r="CN43" i="19" s="1"/>
  <c r="CK13" i="20"/>
  <c r="CK15" i="20"/>
  <c r="CK18" i="20"/>
  <c r="CK23" i="20"/>
  <c r="CK29" i="20"/>
  <c r="BD32" i="20"/>
  <c r="CK35" i="20"/>
  <c r="CK43" i="20"/>
  <c r="CL44" i="20"/>
  <c r="CN44" i="20" s="1"/>
  <c r="T58" i="22"/>
  <c r="E8" i="23"/>
  <c r="BB9" i="23"/>
  <c r="BZ9" i="23" s="1"/>
  <c r="BC10" i="23"/>
  <c r="CA10" i="23" s="1"/>
  <c r="E11" i="23"/>
  <c r="BY13" i="23"/>
  <c r="BC18" i="23"/>
  <c r="T20" i="23"/>
  <c r="BB21" i="23"/>
  <c r="BZ21" i="23" s="1"/>
  <c r="BY24" i="23"/>
  <c r="BB26" i="23"/>
  <c r="BB28" i="23"/>
  <c r="T29" i="23"/>
  <c r="BY30" i="23"/>
  <c r="F52" i="24"/>
  <c r="AM52" i="24"/>
  <c r="AM62" i="24" s="1"/>
  <c r="AM67" i="24" s="1"/>
  <c r="AS67" i="24"/>
  <c r="H51" i="24"/>
  <c r="BC8" i="25"/>
  <c r="CL15" i="19"/>
  <c r="CN15" i="19" s="1"/>
  <c r="CL20" i="19"/>
  <c r="CN20" i="19" s="1"/>
  <c r="CL21" i="19"/>
  <c r="CN21" i="19" s="1"/>
  <c r="CL23" i="19"/>
  <c r="CN23" i="19" s="1"/>
  <c r="CL29" i="19"/>
  <c r="CN29" i="19" s="1"/>
  <c r="CL8" i="20"/>
  <c r="CN8" i="20" s="1"/>
  <c r="BD25" i="20"/>
  <c r="CK31" i="20"/>
  <c r="CK37" i="20"/>
  <c r="CL38" i="20"/>
  <c r="CN38" i="20" s="1"/>
  <c r="BD39" i="20"/>
  <c r="CK45" i="20"/>
  <c r="CL46" i="20"/>
  <c r="CN46" i="20" s="1"/>
  <c r="BD47" i="20"/>
  <c r="AR58" i="22"/>
  <c r="BC12" i="23"/>
  <c r="BC16" i="23"/>
  <c r="E17" i="23"/>
  <c r="BC21" i="23"/>
  <c r="BC22" i="23"/>
  <c r="BZ25" i="23"/>
  <c r="CB25" i="23" s="1"/>
  <c r="BC27" i="23"/>
  <c r="T30" i="23"/>
  <c r="BB31" i="23"/>
  <c r="BC42" i="23"/>
  <c r="BB26" i="24"/>
  <c r="E26" i="24"/>
  <c r="BB28" i="24"/>
  <c r="BZ28" i="24" s="1"/>
  <c r="BN52" i="24"/>
  <c r="Z46" i="17"/>
  <c r="AC31" i="18"/>
  <c r="CK12" i="19"/>
  <c r="BD29" i="19"/>
  <c r="CK29" i="19"/>
  <c r="CL30" i="19"/>
  <c r="CL41" i="19"/>
  <c r="CN41" i="19" s="1"/>
  <c r="CK8" i="20"/>
  <c r="CL17" i="20"/>
  <c r="CL23" i="20"/>
  <c r="CN23" i="20" s="1"/>
  <c r="CL24" i="20"/>
  <c r="CN24" i="20" s="1"/>
  <c r="CL26" i="20"/>
  <c r="CN26" i="20" s="1"/>
  <c r="BD27" i="20"/>
  <c r="CL29" i="20"/>
  <c r="CN29" i="20" s="1"/>
  <c r="BD33" i="20"/>
  <c r="CL35" i="20"/>
  <c r="CN35" i="20" s="1"/>
  <c r="CL40" i="20"/>
  <c r="CN40" i="20" s="1"/>
  <c r="BD41" i="20"/>
  <c r="CL43" i="20"/>
  <c r="CN43" i="20" s="1"/>
  <c r="CL48" i="20"/>
  <c r="CN48" i="20" s="1"/>
  <c r="BD49" i="20"/>
  <c r="BS58" i="22"/>
  <c r="BP58" i="22"/>
  <c r="BY10" i="23"/>
  <c r="T11" i="23"/>
  <c r="T13" i="23"/>
  <c r="BB15" i="23"/>
  <c r="BY15" i="23"/>
  <c r="BY16" i="23"/>
  <c r="T18" i="23"/>
  <c r="CA20" i="23"/>
  <c r="CB20" i="23" s="1"/>
  <c r="BY22" i="23"/>
  <c r="CA29" i="23"/>
  <c r="CB29" i="23" s="1"/>
  <c r="BY29" i="23"/>
  <c r="CA31" i="23"/>
  <c r="R51" i="24"/>
  <c r="T31" i="23"/>
  <c r="BY32" i="23"/>
  <c r="BB34" i="23"/>
  <c r="BB36" i="23"/>
  <c r="T37" i="23"/>
  <c r="BC39" i="23"/>
  <c r="AU44" i="23"/>
  <c r="AU65" i="24" s="1"/>
  <c r="AU67" i="24" s="1"/>
  <c r="E10" i="24"/>
  <c r="BY11" i="24"/>
  <c r="E14" i="24"/>
  <c r="BY15" i="24"/>
  <c r="E18" i="24"/>
  <c r="E19" i="24"/>
  <c r="BY21" i="24"/>
  <c r="BC23" i="24"/>
  <c r="CA26" i="24"/>
  <c r="BB27" i="24"/>
  <c r="T28" i="24"/>
  <c r="AD52" i="24"/>
  <c r="AD62" i="24" s="1"/>
  <c r="AO29" i="24"/>
  <c r="BX41" i="24"/>
  <c r="BY41" i="24" s="1"/>
  <c r="BC31" i="24"/>
  <c r="BC33" i="24"/>
  <c r="BY34" i="24"/>
  <c r="W41" i="24"/>
  <c r="AL41" i="24"/>
  <c r="AR41" i="24"/>
  <c r="BS41" i="24"/>
  <c r="BC42" i="24"/>
  <c r="E43" i="24"/>
  <c r="BY45" i="24"/>
  <c r="T46" i="24"/>
  <c r="BB48" i="24"/>
  <c r="BZ48" i="24" s="1"/>
  <c r="CB48" i="24" s="1"/>
  <c r="T49" i="24"/>
  <c r="BJ51" i="24"/>
  <c r="BP51" i="24"/>
  <c r="R55" i="24"/>
  <c r="T55" i="24" s="1"/>
  <c r="W55" i="24"/>
  <c r="BG55" i="24"/>
  <c r="BM55" i="24"/>
  <c r="BS55" i="24"/>
  <c r="S58" i="24"/>
  <c r="T58" i="24" s="1"/>
  <c r="AF58" i="24"/>
  <c r="BP58" i="24"/>
  <c r="BA61" i="24"/>
  <c r="BM61" i="24"/>
  <c r="BS61" i="24"/>
  <c r="BB11" i="25"/>
  <c r="AE51" i="26"/>
  <c r="AX26" i="26"/>
  <c r="BW40" i="26"/>
  <c r="BY40" i="26" s="1"/>
  <c r="T47" i="26"/>
  <c r="BE51" i="26"/>
  <c r="BG51" i="26" s="1"/>
  <c r="BZ32" i="23"/>
  <c r="CB32" i="23" s="1"/>
  <c r="T33" i="23"/>
  <c r="BC35" i="23"/>
  <c r="BC41" i="23"/>
  <c r="BY41" i="23"/>
  <c r="Q44" i="23"/>
  <c r="Q65" i="24" s="1"/>
  <c r="Q67" i="24" s="1"/>
  <c r="BW29" i="24"/>
  <c r="BY29" i="24" s="1"/>
  <c r="J52" i="24"/>
  <c r="J62" i="24" s="1"/>
  <c r="AE52" i="24"/>
  <c r="AP52" i="24"/>
  <c r="AP62" i="24" s="1"/>
  <c r="AP67" i="24" s="1"/>
  <c r="BQ52" i="24"/>
  <c r="BQ62" i="24" s="1"/>
  <c r="BQ67" i="24" s="1"/>
  <c r="BY32" i="24"/>
  <c r="T33" i="24"/>
  <c r="BY36" i="24"/>
  <c r="BW51" i="24"/>
  <c r="BB46" i="24"/>
  <c r="BB49" i="24"/>
  <c r="BZ49" i="24" s="1"/>
  <c r="CB49" i="24" s="1"/>
  <c r="BB54" i="24"/>
  <c r="BZ54" i="24" s="1"/>
  <c r="BC57" i="24"/>
  <c r="BC60" i="24"/>
  <c r="BB10" i="25"/>
  <c r="BZ10" i="25" s="1"/>
  <c r="S44" i="25"/>
  <c r="S64" i="26" s="1"/>
  <c r="BB15" i="25"/>
  <c r="BZ15" i="25" s="1"/>
  <c r="M51" i="26"/>
  <c r="N26" i="26"/>
  <c r="AM61" i="26"/>
  <c r="AM66" i="26" s="1"/>
  <c r="BQ51" i="26"/>
  <c r="BQ61" i="26" s="1"/>
  <c r="W60" i="26"/>
  <c r="CA37" i="23"/>
  <c r="CB37" i="23" s="1"/>
  <c r="BY37" i="23"/>
  <c r="T40" i="23"/>
  <c r="BB42" i="23"/>
  <c r="BZ42" i="23" s="1"/>
  <c r="BB11" i="24"/>
  <c r="BB15" i="24"/>
  <c r="BZ15" i="24" s="1"/>
  <c r="CB15" i="24" s="1"/>
  <c r="T19" i="24"/>
  <c r="T21" i="24"/>
  <c r="BB22" i="24"/>
  <c r="BY23" i="24"/>
  <c r="BY24" i="24"/>
  <c r="E28" i="24"/>
  <c r="BY28" i="24"/>
  <c r="AG52" i="24"/>
  <c r="BE52" i="24"/>
  <c r="BB37" i="24"/>
  <c r="BZ37" i="24" s="1"/>
  <c r="CB37" i="24" s="1"/>
  <c r="K41" i="24"/>
  <c r="BA41" i="24"/>
  <c r="BP41" i="24"/>
  <c r="E45" i="24"/>
  <c r="BY49" i="24"/>
  <c r="AF55" i="24"/>
  <c r="BV55" i="24"/>
  <c r="BW58" i="24"/>
  <c r="BY58" i="24" s="1"/>
  <c r="BZ57" i="24"/>
  <c r="BZ58" i="24" s="1"/>
  <c r="BY57" i="24"/>
  <c r="AO58" i="24"/>
  <c r="BA58" i="24"/>
  <c r="K61" i="24"/>
  <c r="AC61" i="24"/>
  <c r="AI61" i="24"/>
  <c r="AX61" i="24"/>
  <c r="BV61" i="24"/>
  <c r="BC10" i="25"/>
  <c r="BB14" i="25"/>
  <c r="BZ14" i="25" s="1"/>
  <c r="BC15" i="25"/>
  <c r="BB23" i="26"/>
  <c r="E23" i="26"/>
  <c r="AB51" i="26"/>
  <c r="AC26" i="26"/>
  <c r="T38" i="26"/>
  <c r="W50" i="26"/>
  <c r="BB18" i="25"/>
  <c r="BZ18" i="25" s="1"/>
  <c r="BC19" i="25"/>
  <c r="BB22" i="25"/>
  <c r="BZ22" i="25" s="1"/>
  <c r="BC23" i="25"/>
  <c r="BC26" i="25"/>
  <c r="BB30" i="25"/>
  <c r="BZ30" i="25" s="1"/>
  <c r="BC31" i="25"/>
  <c r="BB34" i="25"/>
  <c r="BZ34" i="25" s="1"/>
  <c r="BC35" i="25"/>
  <c r="BC43" i="25"/>
  <c r="D26" i="26"/>
  <c r="BY10" i="26"/>
  <c r="E13" i="26"/>
  <c r="T15" i="26"/>
  <c r="T17" i="26"/>
  <c r="T19" i="26"/>
  <c r="T21" i="26"/>
  <c r="T24" i="26"/>
  <c r="E25" i="26"/>
  <c r="AW51" i="26"/>
  <c r="BY35" i="26"/>
  <c r="BY37" i="26"/>
  <c r="BY38" i="26"/>
  <c r="BY42" i="26"/>
  <c r="BB44" i="26"/>
  <c r="BB47" i="26"/>
  <c r="H50" i="26"/>
  <c r="H54" i="26"/>
  <c r="AO57" i="26"/>
  <c r="BG57" i="26"/>
  <c r="BS60" i="26"/>
  <c r="BY12" i="25"/>
  <c r="BC14" i="25"/>
  <c r="BY16" i="25"/>
  <c r="BY19" i="25"/>
  <c r="BY20" i="25"/>
  <c r="BY23" i="25"/>
  <c r="BY26" i="25"/>
  <c r="BY27" i="25"/>
  <c r="BY28" i="25"/>
  <c r="BC30" i="25"/>
  <c r="BY32" i="25"/>
  <c r="BY35" i="25"/>
  <c r="BY36" i="25"/>
  <c r="BY37" i="25"/>
  <c r="BY39" i="25"/>
  <c r="BY41" i="25"/>
  <c r="BY9" i="26"/>
  <c r="T10" i="26"/>
  <c r="BB11" i="26"/>
  <c r="BZ11" i="26" s="1"/>
  <c r="BC12" i="26"/>
  <c r="CA12" i="26" s="1"/>
  <c r="BC21" i="26"/>
  <c r="T22" i="26"/>
  <c r="BY31" i="26"/>
  <c r="T32" i="26"/>
  <c r="BY32" i="26"/>
  <c r="T34" i="26"/>
  <c r="T36" i="26"/>
  <c r="BY36" i="26"/>
  <c r="BB38" i="26"/>
  <c r="AF40" i="26"/>
  <c r="AL40" i="26"/>
  <c r="AX40" i="26"/>
  <c r="BV40" i="26"/>
  <c r="T42" i="26"/>
  <c r="O51" i="26"/>
  <c r="O61" i="26" s="1"/>
  <c r="O66" i="26" s="1"/>
  <c r="AR50" i="26"/>
  <c r="T52" i="26"/>
  <c r="AL54" i="26"/>
  <c r="AR54" i="26"/>
  <c r="BM54" i="26"/>
  <c r="D57" i="26"/>
  <c r="E57" i="26" s="1"/>
  <c r="N57" i="26"/>
  <c r="T59" i="26"/>
  <c r="BV60" i="26"/>
  <c r="BB10" i="26"/>
  <c r="BC11" i="26"/>
  <c r="BB16" i="26"/>
  <c r="BB18" i="26"/>
  <c r="BB20" i="26"/>
  <c r="BB22" i="26"/>
  <c r="T30" i="26"/>
  <c r="BB33" i="26"/>
  <c r="BB34" i="26"/>
  <c r="BB35" i="26"/>
  <c r="BZ35" i="26" s="1"/>
  <c r="AS51" i="26"/>
  <c r="AS61" i="26" s="1"/>
  <c r="AS66" i="26" s="1"/>
  <c r="BZ42" i="26"/>
  <c r="K50" i="26"/>
  <c r="BX57" i="26"/>
  <c r="Q57" i="26"/>
  <c r="AI57" i="26"/>
  <c r="AV51" i="26"/>
  <c r="AV61" i="26" s="1"/>
  <c r="P48" i="8"/>
  <c r="T48" i="8"/>
  <c r="CB42" i="26"/>
  <c r="CA50" i="26"/>
  <c r="K61" i="26"/>
  <c r="K66" i="26" s="1"/>
  <c r="J66" i="26"/>
  <c r="AA67" i="24"/>
  <c r="AC62" i="24"/>
  <c r="AC67" i="24" s="1"/>
  <c r="AT66" i="26"/>
  <c r="AU61" i="26"/>
  <c r="AU66" i="26" s="1"/>
  <c r="H61" i="26"/>
  <c r="H66" i="26" s="1"/>
  <c r="F66" i="26"/>
  <c r="X24" i="6"/>
  <c r="I48" i="13"/>
  <c r="K48" i="13" s="1"/>
  <c r="K38" i="13"/>
  <c r="V32" i="6"/>
  <c r="X32" i="6" s="1"/>
  <c r="C38" i="7"/>
  <c r="E29" i="7"/>
  <c r="R38" i="9"/>
  <c r="W38" i="9"/>
  <c r="X38" i="9" s="1"/>
  <c r="U8" i="13"/>
  <c r="U29" i="13" s="1"/>
  <c r="Q8" i="13"/>
  <c r="U55" i="13"/>
  <c r="W55" i="13" s="1"/>
  <c r="Q55" i="13"/>
  <c r="V56" i="13"/>
  <c r="P60" i="13"/>
  <c r="W24" i="14"/>
  <c r="R24" i="14"/>
  <c r="M39" i="15"/>
  <c r="N38" i="15"/>
  <c r="CM33" i="19"/>
  <c r="CK33" i="19"/>
  <c r="CL36" i="19"/>
  <c r="BD36" i="19"/>
  <c r="CM37" i="19"/>
  <c r="CK37" i="19"/>
  <c r="CL40" i="19"/>
  <c r="CN40" i="19" s="1"/>
  <c r="BD40" i="19"/>
  <c r="AI61" i="26"/>
  <c r="AI66" i="26" s="1"/>
  <c r="CA40" i="26"/>
  <c r="AR61" i="26"/>
  <c r="AR66" i="26" s="1"/>
  <c r="CA55" i="26"/>
  <c r="BD27" i="26"/>
  <c r="CA35" i="26"/>
  <c r="CB35" i="26" s="1"/>
  <c r="CA54" i="26"/>
  <c r="CB54" i="26" s="1"/>
  <c r="K51" i="26"/>
  <c r="AR51" i="26"/>
  <c r="M67" i="24"/>
  <c r="BM62" i="24"/>
  <c r="BM67" i="24" s="1"/>
  <c r="AZ67" i="24"/>
  <c r="CA20" i="24"/>
  <c r="CB20" i="24" s="1"/>
  <c r="BI67" i="24"/>
  <c r="BD37" i="24"/>
  <c r="W62" i="24"/>
  <c r="W67" i="24" s="1"/>
  <c r="BC41" i="24"/>
  <c r="BB29" i="24"/>
  <c r="AL52" i="24"/>
  <c r="G67" i="24"/>
  <c r="BZ14" i="24"/>
  <c r="CB14" i="24" s="1"/>
  <c r="BV62" i="24"/>
  <c r="BV67" i="24" s="1"/>
  <c r="U60" i="8"/>
  <c r="V32" i="7"/>
  <c r="K48" i="7"/>
  <c r="K49" i="15"/>
  <c r="AC44" i="17"/>
  <c r="W29" i="6"/>
  <c r="X29" i="6" s="1"/>
  <c r="Q40" i="6"/>
  <c r="W47" i="8"/>
  <c r="F48" i="13"/>
  <c r="H48" i="13" s="1"/>
  <c r="H38" i="13"/>
  <c r="R30" i="14"/>
  <c r="K39" i="15"/>
  <c r="U60" i="7"/>
  <c r="T37" i="7"/>
  <c r="R38" i="7"/>
  <c r="R48" i="7" s="1"/>
  <c r="T48" i="7" s="1"/>
  <c r="U21" i="7"/>
  <c r="W21" i="7" s="1"/>
  <c r="U13" i="7"/>
  <c r="W13" i="7" s="1"/>
  <c r="U40" i="8"/>
  <c r="W40" i="8" s="1"/>
  <c r="O42" i="8"/>
  <c r="Q42" i="8" s="1"/>
  <c r="W54" i="8"/>
  <c r="N37" i="8"/>
  <c r="M38" i="8"/>
  <c r="U32" i="8"/>
  <c r="W32" i="8" s="1"/>
  <c r="U29" i="8"/>
  <c r="V29" i="9"/>
  <c r="X29" i="9" s="1"/>
  <c r="V13" i="9"/>
  <c r="AA12" i="16"/>
  <c r="AC12" i="16" s="1"/>
  <c r="W12" i="16"/>
  <c r="V43" i="16"/>
  <c r="W43" i="16" s="1"/>
  <c r="W16" i="16"/>
  <c r="AA23" i="17"/>
  <c r="AA31" i="17" s="1"/>
  <c r="AA40" i="17" s="1"/>
  <c r="AA50" i="17" s="1"/>
  <c r="U31" i="17"/>
  <c r="U40" i="17" s="1"/>
  <c r="U50" i="17" s="1"/>
  <c r="W33" i="17"/>
  <c r="V39" i="17"/>
  <c r="W39" i="17" s="1"/>
  <c r="V44" i="18"/>
  <c r="W44" i="18" s="1"/>
  <c r="W8" i="18"/>
  <c r="AB12" i="18"/>
  <c r="W12" i="18"/>
  <c r="AB16" i="18"/>
  <c r="AC16" i="18" s="1"/>
  <c r="W16" i="18"/>
  <c r="AB20" i="18"/>
  <c r="AC20" i="18" s="1"/>
  <c r="W20" i="18"/>
  <c r="AB24" i="18"/>
  <c r="AC24" i="18" s="1"/>
  <c r="W24" i="18"/>
  <c r="AB28" i="18"/>
  <c r="AC28" i="18" s="1"/>
  <c r="W28" i="18"/>
  <c r="AB33" i="18"/>
  <c r="AC33" i="18" s="1"/>
  <c r="W33" i="18"/>
  <c r="AB37" i="18"/>
  <c r="AC37" i="18" s="1"/>
  <c r="W37" i="18"/>
  <c r="AB41" i="18"/>
  <c r="AC41" i="18" s="1"/>
  <c r="W41" i="18"/>
  <c r="M40" i="17"/>
  <c r="N31" i="17"/>
  <c r="G50" i="17"/>
  <c r="H50" i="17" s="1"/>
  <c r="AC41" i="17"/>
  <c r="N29" i="7"/>
  <c r="M38" i="7"/>
  <c r="BD16" i="24"/>
  <c r="I48" i="8"/>
  <c r="K48" i="8" s="1"/>
  <c r="D49" i="15"/>
  <c r="E49" i="15" s="1"/>
  <c r="O29" i="13"/>
  <c r="P49" i="15"/>
  <c r="Q49" i="15" s="1"/>
  <c r="Z49" i="15"/>
  <c r="AC46" i="17"/>
  <c r="D38" i="8"/>
  <c r="W25" i="6"/>
  <c r="X25" i="6" s="1"/>
  <c r="U60" i="13"/>
  <c r="R26" i="14"/>
  <c r="R8" i="14"/>
  <c r="H49" i="15"/>
  <c r="AA39" i="17"/>
  <c r="AC39" i="17" s="1"/>
  <c r="AC32" i="17"/>
  <c r="R24" i="6"/>
  <c r="F38" i="7"/>
  <c r="F48" i="7" s="1"/>
  <c r="H48" i="7" s="1"/>
  <c r="H60" i="7"/>
  <c r="W56" i="7"/>
  <c r="V54" i="7"/>
  <c r="W54" i="7" s="1"/>
  <c r="Q54" i="7"/>
  <c r="V50" i="7"/>
  <c r="P60" i="7"/>
  <c r="Q60" i="7" s="1"/>
  <c r="O45" i="7"/>
  <c r="Q45" i="7" s="1"/>
  <c r="U44" i="7"/>
  <c r="U45" i="7" s="1"/>
  <c r="W39" i="8"/>
  <c r="H60" i="8"/>
  <c r="G38" i="8"/>
  <c r="R30" i="9"/>
  <c r="W30" i="9"/>
  <c r="X30" i="9" s="1"/>
  <c r="R14" i="9"/>
  <c r="W14" i="9"/>
  <c r="X14" i="9" s="1"/>
  <c r="V16" i="13"/>
  <c r="W16" i="13" s="1"/>
  <c r="P29" i="13"/>
  <c r="Q16" i="13"/>
  <c r="V19" i="13"/>
  <c r="W19" i="13" s="1"/>
  <c r="Q19" i="13"/>
  <c r="V23" i="13"/>
  <c r="W23" i="13" s="1"/>
  <c r="Q23" i="13"/>
  <c r="E38" i="13"/>
  <c r="D48" i="13"/>
  <c r="U32" i="13"/>
  <c r="W32" i="13" s="1"/>
  <c r="Q32" i="13"/>
  <c r="AB28" i="15"/>
  <c r="AC28" i="15" s="1"/>
  <c r="W28" i="15"/>
  <c r="AB33" i="15"/>
  <c r="V38" i="15"/>
  <c r="W38" i="15" s="1"/>
  <c r="AB43" i="15"/>
  <c r="V45" i="15"/>
  <c r="W45" i="15" s="1"/>
  <c r="T51" i="24"/>
  <c r="S52" i="24"/>
  <c r="U37" i="7"/>
  <c r="R22" i="9"/>
  <c r="W22" i="9"/>
  <c r="X22" i="9" s="1"/>
  <c r="V12" i="14"/>
  <c r="P42" i="14"/>
  <c r="P45" i="14" s="1"/>
  <c r="R45" i="14" s="1"/>
  <c r="CL32" i="19"/>
  <c r="BD32" i="19"/>
  <c r="E44" i="25"/>
  <c r="E64" i="26" s="1"/>
  <c r="W52" i="24"/>
  <c r="BD15" i="24"/>
  <c r="T29" i="24"/>
  <c r="AR52" i="24"/>
  <c r="AB43" i="16"/>
  <c r="Q37" i="8"/>
  <c r="D62" i="24"/>
  <c r="BD32" i="24"/>
  <c r="BD43" i="24"/>
  <c r="AN62" i="24"/>
  <c r="BD12" i="24"/>
  <c r="BM52" i="24"/>
  <c r="BD8" i="24"/>
  <c r="BC55" i="24"/>
  <c r="AB31" i="17"/>
  <c r="AC31" i="15"/>
  <c r="Z45" i="15"/>
  <c r="V29" i="8"/>
  <c r="Q40" i="9"/>
  <c r="V33" i="8"/>
  <c r="W33" i="8" s="1"/>
  <c r="V29" i="7"/>
  <c r="AB43" i="17"/>
  <c r="AC43" i="17" s="1"/>
  <c r="O38" i="8"/>
  <c r="O48" i="8" s="1"/>
  <c r="W21" i="6"/>
  <c r="X21" i="6" s="1"/>
  <c r="W27" i="6"/>
  <c r="X27" i="6" s="1"/>
  <c r="W37" i="6"/>
  <c r="X37" i="6" s="1"/>
  <c r="W46" i="7"/>
  <c r="Q21" i="13"/>
  <c r="Q56" i="13"/>
  <c r="U37" i="13"/>
  <c r="W37" i="13" s="1"/>
  <c r="O60" i="13"/>
  <c r="L48" i="13"/>
  <c r="H39" i="15"/>
  <c r="AA43" i="16"/>
  <c r="AC8" i="18"/>
  <c r="P40" i="6"/>
  <c r="U25" i="7"/>
  <c r="W25" i="7" s="1"/>
  <c r="U17" i="7"/>
  <c r="W17" i="7" s="1"/>
  <c r="U9" i="7"/>
  <c r="W9" i="7" s="1"/>
  <c r="O29" i="7"/>
  <c r="O38" i="7" s="1"/>
  <c r="O48" i="7" s="1"/>
  <c r="Q7" i="7"/>
  <c r="Q41" i="8"/>
  <c r="U41" i="8"/>
  <c r="W41" i="8" s="1"/>
  <c r="V56" i="8"/>
  <c r="W56" i="8" s="1"/>
  <c r="Q56" i="8"/>
  <c r="U36" i="8"/>
  <c r="W36" i="8" s="1"/>
  <c r="V37" i="8"/>
  <c r="V37" i="9"/>
  <c r="X37" i="9" s="1"/>
  <c r="V21" i="9"/>
  <c r="X21" i="9" s="1"/>
  <c r="AA19" i="15"/>
  <c r="AC19" i="15" s="1"/>
  <c r="W19" i="15"/>
  <c r="Q43" i="7"/>
  <c r="V52" i="8"/>
  <c r="Q57" i="8"/>
  <c r="T29" i="8"/>
  <c r="Q22" i="8"/>
  <c r="Q14" i="8"/>
  <c r="W8" i="13"/>
  <c r="N45" i="13"/>
  <c r="AC9" i="15"/>
  <c r="AB12" i="15"/>
  <c r="AC12" i="15" s="1"/>
  <c r="W12" i="15"/>
  <c r="AB14" i="15"/>
  <c r="AC14" i="15" s="1"/>
  <c r="W14" i="15"/>
  <c r="AB46" i="15"/>
  <c r="V48" i="15"/>
  <c r="W48" i="15" s="1"/>
  <c r="W46" i="15"/>
  <c r="S50" i="17"/>
  <c r="T50" i="17" s="1"/>
  <c r="Y40" i="17"/>
  <c r="CL18" i="19"/>
  <c r="CN18" i="19" s="1"/>
  <c r="BD18" i="19"/>
  <c r="CL26" i="19"/>
  <c r="CN26" i="19" s="1"/>
  <c r="BD26" i="19"/>
  <c r="CM30" i="19"/>
  <c r="CN30" i="19" s="1"/>
  <c r="CK30" i="19"/>
  <c r="W22" i="8"/>
  <c r="W14" i="8"/>
  <c r="C48" i="13"/>
  <c r="L39" i="15"/>
  <c r="L49" i="15" s="1"/>
  <c r="N30" i="15"/>
  <c r="V30" i="15"/>
  <c r="AB27" i="15"/>
  <c r="AC27" i="15" s="1"/>
  <c r="W27" i="15"/>
  <c r="AB29" i="15"/>
  <c r="AC29" i="15" s="1"/>
  <c r="W29" i="15"/>
  <c r="AB44" i="15"/>
  <c r="AC44" i="15" s="1"/>
  <c r="W44" i="15"/>
  <c r="AC17" i="16"/>
  <c r="CL10" i="19"/>
  <c r="CN10" i="19" s="1"/>
  <c r="BD10" i="19"/>
  <c r="Q26" i="8"/>
  <c r="Q18" i="8"/>
  <c r="Q10" i="8"/>
  <c r="W34" i="9"/>
  <c r="X34" i="9" s="1"/>
  <c r="W26" i="9"/>
  <c r="X26" i="9" s="1"/>
  <c r="W18" i="9"/>
  <c r="X18" i="9" s="1"/>
  <c r="W10" i="9"/>
  <c r="X10" i="9" s="1"/>
  <c r="W8" i="9"/>
  <c r="X8" i="9" s="1"/>
  <c r="W12" i="13"/>
  <c r="P42" i="13"/>
  <c r="H47" i="13"/>
  <c r="E45" i="14"/>
  <c r="R39" i="15"/>
  <c r="AA8" i="15"/>
  <c r="U30" i="15"/>
  <c r="U39" i="15" s="1"/>
  <c r="AB11" i="15"/>
  <c r="W11" i="15"/>
  <c r="AB13" i="15"/>
  <c r="AC13" i="15" s="1"/>
  <c r="W13" i="15"/>
  <c r="AC15" i="15"/>
  <c r="AA17" i="15"/>
  <c r="AC17" i="15" s="1"/>
  <c r="W17" i="15"/>
  <c r="AB34" i="15"/>
  <c r="AC34" i="15" s="1"/>
  <c r="W34" i="15"/>
  <c r="AB47" i="15"/>
  <c r="AC47" i="15" s="1"/>
  <c r="W47" i="15"/>
  <c r="AC29" i="16"/>
  <c r="CK15" i="19"/>
  <c r="CK23" i="19"/>
  <c r="CM31" i="19"/>
  <c r="CK31" i="19"/>
  <c r="CM32" i="19"/>
  <c r="CN32" i="19" s="1"/>
  <c r="CK32" i="19"/>
  <c r="CL35" i="19"/>
  <c r="BD35" i="19"/>
  <c r="CM36" i="19"/>
  <c r="CK36" i="19"/>
  <c r="CL39" i="19"/>
  <c r="BD39" i="19"/>
  <c r="U42" i="15"/>
  <c r="W42" i="15" s="1"/>
  <c r="N44" i="18"/>
  <c r="T44" i="18"/>
  <c r="BD9" i="19"/>
  <c r="CK9" i="19"/>
  <c r="CK17" i="19"/>
  <c r="BD20" i="19"/>
  <c r="CK25" i="19"/>
  <c r="BD28" i="19"/>
  <c r="CL31" i="19"/>
  <c r="CL34" i="19"/>
  <c r="BD34" i="19"/>
  <c r="CM35" i="19"/>
  <c r="CK35" i="19"/>
  <c r="CL38" i="19"/>
  <c r="BD38" i="19"/>
  <c r="CM39" i="19"/>
  <c r="CK39" i="19"/>
  <c r="CL8" i="19"/>
  <c r="CN8" i="19" s="1"/>
  <c r="CL33" i="19"/>
  <c r="BD33" i="19"/>
  <c r="CM34" i="19"/>
  <c r="CK34" i="19"/>
  <c r="CL37" i="19"/>
  <c r="BD37" i="19"/>
  <c r="CM38" i="19"/>
  <c r="CK38" i="19"/>
  <c r="CK40" i="19"/>
  <c r="CK43" i="19"/>
  <c r="CK10" i="20"/>
  <c r="CM13" i="20"/>
  <c r="CN13" i="20" s="1"/>
  <c r="CM15" i="20"/>
  <c r="CN15" i="20" s="1"/>
  <c r="CM18" i="20"/>
  <c r="CN18" i="20" s="1"/>
  <c r="CK21" i="20"/>
  <c r="CM21" i="20"/>
  <c r="CN21" i="20" s="1"/>
  <c r="CK22" i="20"/>
  <c r="CK24" i="20"/>
  <c r="CL25" i="20"/>
  <c r="CN25" i="20" s="1"/>
  <c r="CK32" i="20"/>
  <c r="CL33" i="20"/>
  <c r="CN33" i="20" s="1"/>
  <c r="K58" i="22"/>
  <c r="BG58" i="22"/>
  <c r="R44" i="23"/>
  <c r="BW44" i="23"/>
  <c r="BC9" i="23"/>
  <c r="E9" i="23"/>
  <c r="BC13" i="23"/>
  <c r="E13" i="23"/>
  <c r="CN9" i="20"/>
  <c r="CL42" i="19"/>
  <c r="CN42" i="19" s="1"/>
  <c r="CK9" i="20"/>
  <c r="CL11" i="20"/>
  <c r="CN11" i="20" s="1"/>
  <c r="CK14" i="20"/>
  <c r="CN17" i="20"/>
  <c r="AI58" i="22"/>
  <c r="CE58" i="22"/>
  <c r="CL19" i="20"/>
  <c r="CN19" i="20" s="1"/>
  <c r="BB10" i="23"/>
  <c r="C44" i="23"/>
  <c r="C65" i="24" s="1"/>
  <c r="AD67" i="24"/>
  <c r="K44" i="23"/>
  <c r="K65" i="24" s="1"/>
  <c r="BC24" i="24"/>
  <c r="BB34" i="24"/>
  <c r="BX55" i="24"/>
  <c r="BY55" i="24" s="1"/>
  <c r="BY53" i="24"/>
  <c r="BC22" i="25"/>
  <c r="BC39" i="25"/>
  <c r="AV64" i="26"/>
  <c r="AV66" i="26" s="1"/>
  <c r="AX44" i="25"/>
  <c r="AX64" i="26" s="1"/>
  <c r="BM60" i="26"/>
  <c r="BK51" i="26"/>
  <c r="BK61" i="26" s="1"/>
  <c r="BK66" i="26" s="1"/>
  <c r="E10" i="23"/>
  <c r="E14" i="23"/>
  <c r="E18" i="23"/>
  <c r="E22" i="23"/>
  <c r="E25" i="23"/>
  <c r="E29" i="23"/>
  <c r="E33" i="23"/>
  <c r="E37" i="23"/>
  <c r="E41" i="23"/>
  <c r="BY37" i="24"/>
  <c r="BC44" i="24"/>
  <c r="E44" i="24"/>
  <c r="T50" i="24"/>
  <c r="BB50" i="24"/>
  <c r="BZ50" i="24" s="1"/>
  <c r="CB50" i="24" s="1"/>
  <c r="BY50" i="24"/>
  <c r="K55" i="24"/>
  <c r="E58" i="24"/>
  <c r="BC56" i="24"/>
  <c r="AU58" i="24"/>
  <c r="BY59" i="24"/>
  <c r="BW61" i="24"/>
  <c r="BB17" i="25"/>
  <c r="BB33" i="25"/>
  <c r="M64" i="26"/>
  <c r="N44" i="25"/>
  <c r="N64" i="26" s="1"/>
  <c r="E19" i="23"/>
  <c r="E23" i="23"/>
  <c r="H44" i="23"/>
  <c r="H65" i="24" s="1"/>
  <c r="AI44" i="23"/>
  <c r="AI65" i="24" s="1"/>
  <c r="BA44" i="23"/>
  <c r="BA65" i="24" s="1"/>
  <c r="BA67" i="24" s="1"/>
  <c r="E22" i="24"/>
  <c r="BC25" i="24"/>
  <c r="E27" i="24"/>
  <c r="BC28" i="24"/>
  <c r="C41" i="24"/>
  <c r="E56" i="24"/>
  <c r="R61" i="24"/>
  <c r="T61" i="24" s="1"/>
  <c r="T59" i="24"/>
  <c r="BB8" i="26"/>
  <c r="T8" i="26"/>
  <c r="R26" i="26"/>
  <c r="CB24" i="26"/>
  <c r="R40" i="26"/>
  <c r="E16" i="23"/>
  <c r="E20" i="23"/>
  <c r="E24" i="23"/>
  <c r="E27" i="23"/>
  <c r="E31" i="23"/>
  <c r="E35" i="23"/>
  <c r="E39" i="23"/>
  <c r="E43" i="23"/>
  <c r="BR52" i="24"/>
  <c r="T30" i="24"/>
  <c r="BY33" i="24"/>
  <c r="BX51" i="24"/>
  <c r="AI51" i="24"/>
  <c r="AR58" i="24"/>
  <c r="BB59" i="24"/>
  <c r="BB9" i="25"/>
  <c r="BC18" i="25"/>
  <c r="BB25" i="25"/>
  <c r="BC34" i="25"/>
  <c r="BI64" i="26"/>
  <c r="BI66" i="26" s="1"/>
  <c r="BJ44" i="25"/>
  <c r="BJ64" i="26" s="1"/>
  <c r="C51" i="24"/>
  <c r="E51" i="24" s="1"/>
  <c r="BV44" i="25"/>
  <c r="BV64" i="26" s="1"/>
  <c r="BX26" i="26"/>
  <c r="T9" i="26"/>
  <c r="T13" i="26"/>
  <c r="BB14" i="26"/>
  <c r="C26" i="26"/>
  <c r="BY43" i="25"/>
  <c r="AK64" i="26"/>
  <c r="AL44" i="25"/>
  <c r="AL64" i="26" s="1"/>
  <c r="BB9" i="26"/>
  <c r="T12" i="26"/>
  <c r="BZ49" i="26"/>
  <c r="CB49" i="26" s="1"/>
  <c r="T57" i="24"/>
  <c r="Z44" i="25"/>
  <c r="Z64" i="26" s="1"/>
  <c r="T11" i="26"/>
  <c r="BB12" i="26"/>
  <c r="CB15" i="26"/>
  <c r="CB17" i="26"/>
  <c r="CB19" i="26"/>
  <c r="BZ45" i="26"/>
  <c r="CB45" i="26" s="1"/>
  <c r="BY24" i="26"/>
  <c r="BU51" i="26"/>
  <c r="BV26" i="26"/>
  <c r="S40" i="26"/>
  <c r="T27" i="26"/>
  <c r="Y51" i="26"/>
  <c r="Z40" i="26"/>
  <c r="BP40" i="26"/>
  <c r="BO51" i="26"/>
  <c r="T43" i="26"/>
  <c r="R50" i="26"/>
  <c r="BY45" i="26"/>
  <c r="BY47" i="26"/>
  <c r="BY49" i="26"/>
  <c r="Q50" i="26"/>
  <c r="BJ50" i="26"/>
  <c r="BV50" i="26"/>
  <c r="BY54" i="26"/>
  <c r="BG54" i="26"/>
  <c r="BY59" i="26"/>
  <c r="BX60" i="26"/>
  <c r="BY60" i="26" s="1"/>
  <c r="K60" i="26"/>
  <c r="E14" i="26"/>
  <c r="E16" i="26"/>
  <c r="E18" i="26"/>
  <c r="E20" i="26"/>
  <c r="E22" i="26"/>
  <c r="BC25" i="26"/>
  <c r="BB37" i="26"/>
  <c r="BW50" i="26"/>
  <c r="BY50" i="26" s="1"/>
  <c r="BE61" i="26"/>
  <c r="BS54" i="26"/>
  <c r="H57" i="26"/>
  <c r="S60" i="26"/>
  <c r="T60" i="26" s="1"/>
  <c r="T58" i="26"/>
  <c r="AL60" i="26"/>
  <c r="AN51" i="26"/>
  <c r="AO26" i="26"/>
  <c r="C40" i="26"/>
  <c r="E40" i="26" s="1"/>
  <c r="BB29" i="26"/>
  <c r="W40" i="26"/>
  <c r="AI40" i="26"/>
  <c r="AU40" i="26"/>
  <c r="BA40" i="26"/>
  <c r="AZ51" i="26"/>
  <c r="BJ40" i="26"/>
  <c r="BH51" i="26"/>
  <c r="BB41" i="26"/>
  <c r="BY41" i="26"/>
  <c r="BB43" i="26"/>
  <c r="BY46" i="26"/>
  <c r="BY48" i="26"/>
  <c r="BG50" i="26"/>
  <c r="BM50" i="26"/>
  <c r="BL51" i="26"/>
  <c r="BS50" i="26"/>
  <c r="BY53" i="26"/>
  <c r="Q54" i="26"/>
  <c r="BY57" i="26"/>
  <c r="BJ57" i="26"/>
  <c r="E58" i="26"/>
  <c r="BB59" i="26"/>
  <c r="E59" i="26"/>
  <c r="BP60" i="26"/>
  <c r="AK51" i="26"/>
  <c r="S50" i="26"/>
  <c r="S54" i="26"/>
  <c r="T54" i="26" s="1"/>
  <c r="BY52" i="26"/>
  <c r="D60" i="26"/>
  <c r="BC58" i="26"/>
  <c r="O38" i="13" l="1"/>
  <c r="O48" i="13" s="1"/>
  <c r="R52" i="24"/>
  <c r="R62" i="24" s="1"/>
  <c r="BZ16" i="26"/>
  <c r="CB16" i="26" s="1"/>
  <c r="BD16" i="26"/>
  <c r="BZ47" i="26"/>
  <c r="CB47" i="26" s="1"/>
  <c r="BD47" i="26"/>
  <c r="BD43" i="25"/>
  <c r="CA43" i="25"/>
  <c r="CB43" i="25" s="1"/>
  <c r="CA19" i="25"/>
  <c r="CB19" i="25" s="1"/>
  <c r="BD19" i="25"/>
  <c r="BZ22" i="24"/>
  <c r="CB22" i="24" s="1"/>
  <c r="BD22" i="24"/>
  <c r="BZ11" i="24"/>
  <c r="CB11" i="24" s="1"/>
  <c r="BD11" i="24"/>
  <c r="BZ11" i="25"/>
  <c r="CB11" i="25" s="1"/>
  <c r="BD11" i="25"/>
  <c r="BZ36" i="23"/>
  <c r="CB36" i="23" s="1"/>
  <c r="BD36" i="23"/>
  <c r="BN62" i="24"/>
  <c r="BP52" i="24"/>
  <c r="CA42" i="23"/>
  <c r="CB42" i="23" s="1"/>
  <c r="BD42" i="23"/>
  <c r="CA16" i="23"/>
  <c r="CB16" i="23" s="1"/>
  <c r="BD16" i="23"/>
  <c r="CA23" i="23"/>
  <c r="CB23" i="23" s="1"/>
  <c r="BD23" i="23"/>
  <c r="BD48" i="24"/>
  <c r="AR62" i="24"/>
  <c r="AR67" i="24" s="1"/>
  <c r="AO52" i="24"/>
  <c r="M66" i="26"/>
  <c r="CN38" i="19"/>
  <c r="CN34" i="19"/>
  <c r="T38" i="7"/>
  <c r="Q48" i="8"/>
  <c r="BZ22" i="26"/>
  <c r="CB22" i="26" s="1"/>
  <c r="BD22" i="26"/>
  <c r="CA11" i="26"/>
  <c r="CB11" i="26" s="1"/>
  <c r="BD11" i="26"/>
  <c r="CA30" i="25"/>
  <c r="CB30" i="25" s="1"/>
  <c r="BD30" i="25"/>
  <c r="CA14" i="25"/>
  <c r="CB14" i="25" s="1"/>
  <c r="BD14" i="25"/>
  <c r="BZ44" i="26"/>
  <c r="CB44" i="26" s="1"/>
  <c r="BD44" i="26"/>
  <c r="BD35" i="25"/>
  <c r="CA35" i="25"/>
  <c r="CB35" i="25" s="1"/>
  <c r="BD26" i="25"/>
  <c r="CA26" i="25"/>
  <c r="CB26" i="25" s="1"/>
  <c r="AB61" i="26"/>
  <c r="AC51" i="26"/>
  <c r="BD15" i="25"/>
  <c r="CA15" i="25"/>
  <c r="CB15" i="25" s="1"/>
  <c r="M61" i="26"/>
  <c r="N61" i="26" s="1"/>
  <c r="N51" i="26"/>
  <c r="AE62" i="24"/>
  <c r="AF52" i="24"/>
  <c r="BD33" i="24"/>
  <c r="CA33" i="24"/>
  <c r="CB33" i="24" s="1"/>
  <c r="BD23" i="24"/>
  <c r="CA23" i="24"/>
  <c r="CB23" i="24" s="1"/>
  <c r="BZ34" i="23"/>
  <c r="CB34" i="23" s="1"/>
  <c r="BD34" i="23"/>
  <c r="CB31" i="23"/>
  <c r="BZ15" i="23"/>
  <c r="CB15" i="23" s="1"/>
  <c r="BD15" i="23"/>
  <c r="BZ31" i="23"/>
  <c r="BD31" i="23"/>
  <c r="CA22" i="23"/>
  <c r="CB22" i="23" s="1"/>
  <c r="BD22" i="23"/>
  <c r="CA12" i="23"/>
  <c r="CB12" i="23" s="1"/>
  <c r="BD12" i="23"/>
  <c r="BZ28" i="23"/>
  <c r="CB28" i="23" s="1"/>
  <c r="BD28" i="23"/>
  <c r="AB42" i="15"/>
  <c r="AC42" i="15" s="1"/>
  <c r="AC41" i="15"/>
  <c r="S48" i="13"/>
  <c r="T48" i="13" s="1"/>
  <c r="T38" i="13"/>
  <c r="CB54" i="24"/>
  <c r="BB55" i="24"/>
  <c r="BS51" i="26"/>
  <c r="CN39" i="19"/>
  <c r="CN35" i="19"/>
  <c r="BD55" i="24"/>
  <c r="V40" i="17"/>
  <c r="Q60" i="13"/>
  <c r="BZ34" i="26"/>
  <c r="CB34" i="26" s="1"/>
  <c r="BD34" i="26"/>
  <c r="BZ20" i="26"/>
  <c r="CB20" i="26" s="1"/>
  <c r="BD20" i="26"/>
  <c r="BZ10" i="26"/>
  <c r="CB10" i="26" s="1"/>
  <c r="BD10" i="26"/>
  <c r="BZ38" i="26"/>
  <c r="CB38" i="26" s="1"/>
  <c r="BD38" i="26"/>
  <c r="CA21" i="26"/>
  <c r="CB21" i="26" s="1"/>
  <c r="BD21" i="26"/>
  <c r="AX51" i="26"/>
  <c r="AW61" i="26"/>
  <c r="BD23" i="25"/>
  <c r="CA23" i="25"/>
  <c r="CB23" i="25" s="1"/>
  <c r="BE62" i="24"/>
  <c r="BG52" i="24"/>
  <c r="BS61" i="26"/>
  <c r="BS66" i="26" s="1"/>
  <c r="BQ66" i="26"/>
  <c r="BC61" i="24"/>
  <c r="BD60" i="24"/>
  <c r="CA60" i="24"/>
  <c r="BZ46" i="24"/>
  <c r="CB46" i="24" s="1"/>
  <c r="BD46" i="24"/>
  <c r="J67" i="24"/>
  <c r="K62" i="24"/>
  <c r="K67" i="24" s="1"/>
  <c r="CA41" i="23"/>
  <c r="CB41" i="23" s="1"/>
  <c r="BD41" i="23"/>
  <c r="AE61" i="26"/>
  <c r="AF51" i="26"/>
  <c r="BD31" i="24"/>
  <c r="CA31" i="24"/>
  <c r="CA39" i="23"/>
  <c r="CB39" i="23" s="1"/>
  <c r="BD39" i="23"/>
  <c r="CA21" i="23"/>
  <c r="CB21" i="23" s="1"/>
  <c r="BD21" i="23"/>
  <c r="CA8" i="25"/>
  <c r="CB8" i="25" s="1"/>
  <c r="BD8" i="25"/>
  <c r="F62" i="24"/>
  <c r="H52" i="24"/>
  <c r="BZ26" i="23"/>
  <c r="CB26" i="23" s="1"/>
  <c r="BD26" i="23"/>
  <c r="CA18" i="23"/>
  <c r="CB18" i="23" s="1"/>
  <c r="BD18" i="23"/>
  <c r="C50" i="17"/>
  <c r="E50" i="17" s="1"/>
  <c r="E40" i="17"/>
  <c r="N38" i="13"/>
  <c r="M48" i="13"/>
  <c r="N48" i="13" s="1"/>
  <c r="W43" i="7"/>
  <c r="V45" i="7"/>
  <c r="K52" i="24"/>
  <c r="BD49" i="24"/>
  <c r="U42" i="8"/>
  <c r="W42" i="8" s="1"/>
  <c r="E48" i="13"/>
  <c r="W45" i="7"/>
  <c r="AU51" i="26"/>
  <c r="BZ33" i="26"/>
  <c r="CB33" i="26" s="1"/>
  <c r="BD33" i="26"/>
  <c r="BZ18" i="26"/>
  <c r="CB18" i="26" s="1"/>
  <c r="BD18" i="26"/>
  <c r="CA31" i="25"/>
  <c r="CB31" i="25" s="1"/>
  <c r="BD31" i="25"/>
  <c r="BZ23" i="26"/>
  <c r="CB23" i="26" s="1"/>
  <c r="BD23" i="26"/>
  <c r="CA10" i="25"/>
  <c r="CB10" i="25" s="1"/>
  <c r="BD10" i="25"/>
  <c r="AG62" i="24"/>
  <c r="AI52" i="24"/>
  <c r="CA57" i="24"/>
  <c r="CB57" i="24" s="1"/>
  <c r="BD57" i="24"/>
  <c r="CA35" i="23"/>
  <c r="CB35" i="23" s="1"/>
  <c r="BD35" i="23"/>
  <c r="CA42" i="24"/>
  <c r="CB42" i="24" s="1"/>
  <c r="BD42" i="24"/>
  <c r="BD27" i="24"/>
  <c r="BZ27" i="24"/>
  <c r="CB27" i="24" s="1"/>
  <c r="BZ26" i="24"/>
  <c r="CB26" i="24" s="1"/>
  <c r="BD26" i="24"/>
  <c r="CA27" i="23"/>
  <c r="CB27" i="23" s="1"/>
  <c r="BD27" i="23"/>
  <c r="Q51" i="26"/>
  <c r="P61" i="26"/>
  <c r="BZ38" i="23"/>
  <c r="CB38" i="23" s="1"/>
  <c r="BD38" i="23"/>
  <c r="BZ55" i="24"/>
  <c r="CB55" i="24" s="1"/>
  <c r="BD54" i="24"/>
  <c r="W46" i="8"/>
  <c r="BD35" i="26"/>
  <c r="T44" i="25"/>
  <c r="T64" i="26" s="1"/>
  <c r="BM51" i="26"/>
  <c r="BL61" i="26"/>
  <c r="BY26" i="26"/>
  <c r="BX51" i="26"/>
  <c r="BY51" i="24"/>
  <c r="BX52" i="24"/>
  <c r="CA44" i="24"/>
  <c r="BD44" i="24"/>
  <c r="BC51" i="24"/>
  <c r="AN67" i="24"/>
  <c r="AO62" i="24"/>
  <c r="AO67" i="24" s="1"/>
  <c r="CA57" i="26"/>
  <c r="CB57" i="26" s="1"/>
  <c r="CB55" i="26"/>
  <c r="U29" i="7"/>
  <c r="U38" i="7" s="1"/>
  <c r="U48" i="7" s="1"/>
  <c r="CA58" i="26"/>
  <c r="BC60" i="26"/>
  <c r="BD58" i="26"/>
  <c r="T50" i="26"/>
  <c r="BZ59" i="26"/>
  <c r="BB60" i="26"/>
  <c r="BD59" i="26"/>
  <c r="BZ43" i="26"/>
  <c r="CB43" i="26" s="1"/>
  <c r="BD43" i="26"/>
  <c r="Y61" i="26"/>
  <c r="Z51" i="26"/>
  <c r="BU61" i="26"/>
  <c r="BV51" i="26"/>
  <c r="BZ12" i="26"/>
  <c r="CB12" i="26" s="1"/>
  <c r="BD12" i="26"/>
  <c r="BZ14" i="26"/>
  <c r="CB14" i="26" s="1"/>
  <c r="BD14" i="26"/>
  <c r="CA34" i="25"/>
  <c r="CB34" i="25" s="1"/>
  <c r="BD34" i="25"/>
  <c r="BB61" i="24"/>
  <c r="BD61" i="24" s="1"/>
  <c r="BD59" i="24"/>
  <c r="BZ59" i="24"/>
  <c r="CA28" i="24"/>
  <c r="CB28" i="24" s="1"/>
  <c r="BD28" i="24"/>
  <c r="BZ17" i="25"/>
  <c r="CB17" i="25" s="1"/>
  <c r="BD17" i="25"/>
  <c r="BC58" i="24"/>
  <c r="BD58" i="24" s="1"/>
  <c r="BD56" i="24"/>
  <c r="CA56" i="24"/>
  <c r="BD10" i="23"/>
  <c r="BB44" i="23"/>
  <c r="BB65" i="24" s="1"/>
  <c r="BZ10" i="23"/>
  <c r="BW65" i="24"/>
  <c r="BY44" i="23"/>
  <c r="BY65" i="24" s="1"/>
  <c r="CN36" i="19"/>
  <c r="AC11" i="15"/>
  <c r="AB30" i="15"/>
  <c r="W40" i="9"/>
  <c r="BZ51" i="24"/>
  <c r="T52" i="24"/>
  <c r="S62" i="24"/>
  <c r="P38" i="7"/>
  <c r="W40" i="6"/>
  <c r="AC23" i="17"/>
  <c r="R40" i="6"/>
  <c r="W32" i="7"/>
  <c r="V37" i="7"/>
  <c r="W37" i="7" s="1"/>
  <c r="M49" i="15"/>
  <c r="N49" i="15" s="1"/>
  <c r="N39" i="15"/>
  <c r="W56" i="13"/>
  <c r="V60" i="13"/>
  <c r="W60" i="13" s="1"/>
  <c r="U38" i="13"/>
  <c r="U48" i="13" s="1"/>
  <c r="BW51" i="26"/>
  <c r="BW61" i="26" s="1"/>
  <c r="BW66" i="26" s="1"/>
  <c r="Q29" i="7"/>
  <c r="BH61" i="26"/>
  <c r="BJ51" i="26"/>
  <c r="BZ9" i="26"/>
  <c r="CB9" i="26" s="1"/>
  <c r="BD9" i="26"/>
  <c r="BZ9" i="25"/>
  <c r="BB44" i="25"/>
  <c r="BB64" i="26" s="1"/>
  <c r="BD9" i="25"/>
  <c r="BD8" i="26"/>
  <c r="BB26" i="26"/>
  <c r="BZ8" i="26"/>
  <c r="BZ33" i="25"/>
  <c r="CB33" i="25" s="1"/>
  <c r="BD33" i="25"/>
  <c r="CA22" i="25"/>
  <c r="CB22" i="25" s="1"/>
  <c r="BD22" i="25"/>
  <c r="CA9" i="23"/>
  <c r="BD9" i="23"/>
  <c r="BC44" i="23"/>
  <c r="R49" i="15"/>
  <c r="T49" i="15" s="1"/>
  <c r="T39" i="15"/>
  <c r="D67" i="24"/>
  <c r="X12" i="14"/>
  <c r="V42" i="14"/>
  <c r="V45" i="14" s="1"/>
  <c r="AC43" i="15"/>
  <c r="AB45" i="15"/>
  <c r="AC45" i="15" s="1"/>
  <c r="G48" i="8"/>
  <c r="H48" i="8" s="1"/>
  <c r="H38" i="8"/>
  <c r="W40" i="17"/>
  <c r="V50" i="17"/>
  <c r="W50" i="17" s="1"/>
  <c r="W31" i="17"/>
  <c r="D51" i="26"/>
  <c r="E60" i="26"/>
  <c r="AL51" i="26"/>
  <c r="AK61" i="26"/>
  <c r="AZ61" i="26"/>
  <c r="BA51" i="26"/>
  <c r="AN61" i="26"/>
  <c r="AO51" i="26"/>
  <c r="BZ37" i="26"/>
  <c r="CB37" i="26" s="1"/>
  <c r="BD37" i="26"/>
  <c r="BO61" i="26"/>
  <c r="BP51" i="26"/>
  <c r="BZ25" i="25"/>
  <c r="CB25" i="25" s="1"/>
  <c r="BD25" i="25"/>
  <c r="R51" i="26"/>
  <c r="R61" i="26" s="1"/>
  <c r="R66" i="26" s="1"/>
  <c r="T26" i="26"/>
  <c r="BW52" i="24"/>
  <c r="BW62" i="24" s="1"/>
  <c r="BW67" i="24" s="1"/>
  <c r="BY61" i="24"/>
  <c r="CA13" i="23"/>
  <c r="CB13" i="23" s="1"/>
  <c r="BD13" i="23"/>
  <c r="R65" i="24"/>
  <c r="R67" i="24" s="1"/>
  <c r="T44" i="23"/>
  <c r="T65" i="24" s="1"/>
  <c r="U49" i="15"/>
  <c r="Q43" i="9"/>
  <c r="R43" i="9" s="1"/>
  <c r="R40" i="9"/>
  <c r="AB40" i="17"/>
  <c r="AC31" i="17"/>
  <c r="AC43" i="16"/>
  <c r="BD50" i="24"/>
  <c r="AB38" i="15"/>
  <c r="AC38" i="15" s="1"/>
  <c r="AC33" i="15"/>
  <c r="Q29" i="13"/>
  <c r="P38" i="13"/>
  <c r="D48" i="8"/>
  <c r="E48" i="8" s="1"/>
  <c r="E38" i="8"/>
  <c r="N38" i="7"/>
  <c r="M48" i="7"/>
  <c r="N48" i="7" s="1"/>
  <c r="X13" i="9"/>
  <c r="V40" i="9"/>
  <c r="V43" i="9" s="1"/>
  <c r="N38" i="8"/>
  <c r="M48" i="8"/>
  <c r="N48" i="8" s="1"/>
  <c r="CN37" i="19"/>
  <c r="CN33" i="19"/>
  <c r="C48" i="7"/>
  <c r="E48" i="7" s="1"/>
  <c r="E38" i="7"/>
  <c r="BZ29" i="24"/>
  <c r="R42" i="14"/>
  <c r="BE66" i="26"/>
  <c r="BG61" i="26"/>
  <c r="BG66" i="26" s="1"/>
  <c r="C51" i="26"/>
  <c r="C61" i="26" s="1"/>
  <c r="C66" i="26" s="1"/>
  <c r="E26" i="26"/>
  <c r="C52" i="24"/>
  <c r="E41" i="24"/>
  <c r="CA24" i="24"/>
  <c r="BD24" i="24"/>
  <c r="BB50" i="26"/>
  <c r="BD50" i="26" s="1"/>
  <c r="BZ41" i="26"/>
  <c r="BD41" i="26"/>
  <c r="BZ29" i="26"/>
  <c r="BB40" i="26"/>
  <c r="BD40" i="26" s="1"/>
  <c r="BD29" i="26"/>
  <c r="BC26" i="26"/>
  <c r="CA25" i="26"/>
  <c r="BD25" i="26"/>
  <c r="S51" i="26"/>
  <c r="T40" i="26"/>
  <c r="BC44" i="25"/>
  <c r="CA18" i="25"/>
  <c r="BD18" i="25"/>
  <c r="BR62" i="24"/>
  <c r="BS52" i="24"/>
  <c r="BD25" i="24"/>
  <c r="CA25" i="24"/>
  <c r="CB25" i="24" s="1"/>
  <c r="CA39" i="25"/>
  <c r="CB39" i="25" s="1"/>
  <c r="BD39" i="25"/>
  <c r="BZ34" i="24"/>
  <c r="BD34" i="24"/>
  <c r="BB41" i="24"/>
  <c r="BD41" i="24" s="1"/>
  <c r="CN31" i="19"/>
  <c r="AC8" i="15"/>
  <c r="AA30" i="15"/>
  <c r="AA39" i="15" s="1"/>
  <c r="AA49" i="15" s="1"/>
  <c r="V42" i="13"/>
  <c r="W42" i="13" s="1"/>
  <c r="Q42" i="13"/>
  <c r="W30" i="15"/>
  <c r="V39" i="15"/>
  <c r="Y50" i="17"/>
  <c r="Z50" i="17" s="1"/>
  <c r="Z40" i="17"/>
  <c r="AC46" i="15"/>
  <c r="AB48" i="15"/>
  <c r="AC48" i="15" s="1"/>
  <c r="W52" i="8"/>
  <c r="V60" i="8"/>
  <c r="W60" i="8" s="1"/>
  <c r="W29" i="8"/>
  <c r="BC29" i="24"/>
  <c r="BB51" i="24"/>
  <c r="W50" i="7"/>
  <c r="V60" i="7"/>
  <c r="W60" i="7" s="1"/>
  <c r="H38" i="7"/>
  <c r="E44" i="23"/>
  <c r="E65" i="24" s="1"/>
  <c r="M50" i="17"/>
  <c r="N50" i="17" s="1"/>
  <c r="N40" i="17"/>
  <c r="AC12" i="18"/>
  <c r="AB44" i="18"/>
  <c r="AC44" i="18" s="1"/>
  <c r="W44" i="7"/>
  <c r="U37" i="8"/>
  <c r="W37" i="8" s="1"/>
  <c r="V29" i="13"/>
  <c r="N66" i="26"/>
  <c r="W42" i="14"/>
  <c r="X24" i="14"/>
  <c r="V40" i="6"/>
  <c r="Q38" i="8"/>
  <c r="AI62" i="24" l="1"/>
  <c r="AI67" i="24" s="1"/>
  <c r="AG67" i="24"/>
  <c r="CB31" i="24"/>
  <c r="CA41" i="24"/>
  <c r="BG62" i="24"/>
  <c r="BG67" i="24" s="1"/>
  <c r="BE67" i="24"/>
  <c r="P66" i="26"/>
  <c r="Q61" i="26"/>
  <c r="Q66" i="26" s="1"/>
  <c r="H62" i="24"/>
  <c r="H67" i="24" s="1"/>
  <c r="F67" i="24"/>
  <c r="AE67" i="24"/>
  <c r="AF62" i="24"/>
  <c r="AF67" i="24" s="1"/>
  <c r="CB60" i="24"/>
  <c r="CA61" i="24"/>
  <c r="BN67" i="24"/>
  <c r="BP62" i="24"/>
  <c r="BP67" i="24" s="1"/>
  <c r="V38" i="8"/>
  <c r="BB52" i="24"/>
  <c r="BB62" i="24" s="1"/>
  <c r="BB67" i="24" s="1"/>
  <c r="AE66" i="26"/>
  <c r="AF61" i="26"/>
  <c r="AF66" i="26" s="1"/>
  <c r="AX61" i="26"/>
  <c r="AX66" i="26" s="1"/>
  <c r="AW66" i="26"/>
  <c r="AC61" i="26"/>
  <c r="AC66" i="26" s="1"/>
  <c r="AB66" i="26"/>
  <c r="BZ41" i="24"/>
  <c r="CB41" i="24" s="1"/>
  <c r="CB34" i="24"/>
  <c r="P48" i="13"/>
  <c r="Q48" i="13" s="1"/>
  <c r="Q38" i="13"/>
  <c r="BD44" i="23"/>
  <c r="BD65" i="24" s="1"/>
  <c r="BC65" i="24"/>
  <c r="Y66" i="26"/>
  <c r="Z61" i="26"/>
  <c r="Z66" i="26" s="1"/>
  <c r="BD60" i="26"/>
  <c r="BD44" i="25"/>
  <c r="BD64" i="26" s="1"/>
  <c r="BC64" i="26"/>
  <c r="CB25" i="26"/>
  <c r="CA26" i="26"/>
  <c r="BZ40" i="26"/>
  <c r="CB40" i="26" s="1"/>
  <c r="CB29" i="26"/>
  <c r="AZ66" i="26"/>
  <c r="BA61" i="26"/>
  <c r="BA66" i="26" s="1"/>
  <c r="D61" i="26"/>
  <c r="E51" i="26"/>
  <c r="U38" i="8"/>
  <c r="U48" i="8" s="1"/>
  <c r="AC30" i="15"/>
  <c r="AB39" i="15"/>
  <c r="CB56" i="24"/>
  <c r="CA58" i="24"/>
  <c r="CB58" i="24" s="1"/>
  <c r="CB59" i="26"/>
  <c r="BZ60" i="26"/>
  <c r="CA60" i="26"/>
  <c r="CB58" i="26"/>
  <c r="W29" i="7"/>
  <c r="CB44" i="24"/>
  <c r="CA51" i="24"/>
  <c r="CB51" i="24" s="1"/>
  <c r="W38" i="8"/>
  <c r="V48" i="8"/>
  <c r="BZ44" i="25"/>
  <c r="BZ64" i="26" s="1"/>
  <c r="CB9" i="25"/>
  <c r="BJ61" i="26"/>
  <c r="BJ66" i="26" s="1"/>
  <c r="BH66" i="26"/>
  <c r="W43" i="9"/>
  <c r="X43" i="9" s="1"/>
  <c r="X40" i="9"/>
  <c r="BX61" i="26"/>
  <c r="BY51" i="26"/>
  <c r="W29" i="13"/>
  <c r="V38" i="13"/>
  <c r="BS62" i="24"/>
  <c r="BS67" i="24" s="1"/>
  <c r="BR67" i="24"/>
  <c r="BC51" i="26"/>
  <c r="BD26" i="26"/>
  <c r="CB24" i="24"/>
  <c r="CA29" i="24"/>
  <c r="AL61" i="26"/>
  <c r="AL66" i="26" s="1"/>
  <c r="AK66" i="26"/>
  <c r="CB9" i="23"/>
  <c r="CA44" i="23"/>
  <c r="X40" i="6"/>
  <c r="CB10" i="23"/>
  <c r="BZ44" i="23"/>
  <c r="BZ65" i="24" s="1"/>
  <c r="BV61" i="26"/>
  <c r="BV66" i="26" s="1"/>
  <c r="BU66" i="26"/>
  <c r="V38" i="7"/>
  <c r="BX62" i="24"/>
  <c r="BY52" i="24"/>
  <c r="BL66" i="26"/>
  <c r="BM61" i="26"/>
  <c r="BM66" i="26" s="1"/>
  <c r="CA44" i="25"/>
  <c r="CB18" i="25"/>
  <c r="C62" i="24"/>
  <c r="E52" i="24"/>
  <c r="BB51" i="26"/>
  <c r="BB61" i="26" s="1"/>
  <c r="BB66" i="26" s="1"/>
  <c r="T62" i="24"/>
  <c r="T67" i="24" s="1"/>
  <c r="S67" i="24"/>
  <c r="BZ61" i="24"/>
  <c r="CB61" i="24" s="1"/>
  <c r="CB59" i="24"/>
  <c r="BD29" i="24"/>
  <c r="BC52" i="24"/>
  <c r="W45" i="14"/>
  <c r="X45" i="14" s="1"/>
  <c r="X42" i="14"/>
  <c r="W39" i="15"/>
  <c r="V49" i="15"/>
  <c r="W49" i="15" s="1"/>
  <c r="T51" i="26"/>
  <c r="S61" i="26"/>
  <c r="CB41" i="26"/>
  <c r="BZ50" i="26"/>
  <c r="CB50" i="26" s="1"/>
  <c r="AC40" i="17"/>
  <c r="AB50" i="17"/>
  <c r="AC50" i="17" s="1"/>
  <c r="BO66" i="26"/>
  <c r="BP61" i="26"/>
  <c r="BP66" i="26" s="1"/>
  <c r="AO61" i="26"/>
  <c r="AO66" i="26" s="1"/>
  <c r="AN66" i="26"/>
  <c r="BZ26" i="26"/>
  <c r="BZ51" i="26" s="1"/>
  <c r="BZ61" i="26" s="1"/>
  <c r="BZ66" i="26" s="1"/>
  <c r="CB8" i="26"/>
  <c r="Q38" i="7"/>
  <c r="P48" i="7"/>
  <c r="Q48" i="7" s="1"/>
  <c r="BD51" i="24"/>
  <c r="CB60" i="26" l="1"/>
  <c r="BX66" i="26"/>
  <c r="BY61" i="26"/>
  <c r="BY66" i="26" s="1"/>
  <c r="BC62" i="24"/>
  <c r="BD52" i="24"/>
  <c r="C67" i="24"/>
  <c r="E62" i="24"/>
  <c r="E67" i="24" s="1"/>
  <c r="V48" i="13"/>
  <c r="W48" i="13" s="1"/>
  <c r="W38" i="13"/>
  <c r="CA65" i="24"/>
  <c r="CB44" i="23"/>
  <c r="CB65" i="24" s="1"/>
  <c r="BZ52" i="24"/>
  <c r="BZ62" i="24" s="1"/>
  <c r="BZ67" i="24" s="1"/>
  <c r="BD51" i="26"/>
  <c r="BC61" i="26"/>
  <c r="AC39" i="15"/>
  <c r="AB49" i="15"/>
  <c r="AC49" i="15" s="1"/>
  <c r="D66" i="26"/>
  <c r="E61" i="26"/>
  <c r="E66" i="26" s="1"/>
  <c r="W38" i="7"/>
  <c r="V48" i="7"/>
  <c r="W48" i="7" s="1"/>
  <c r="T61" i="26"/>
  <c r="T66" i="26" s="1"/>
  <c r="S66" i="26"/>
  <c r="CA64" i="26"/>
  <c r="CB44" i="25"/>
  <c r="CB64" i="26" s="1"/>
  <c r="BY62" i="24"/>
  <c r="BY67" i="24" s="1"/>
  <c r="BX67" i="24"/>
  <c r="CB29" i="24"/>
  <c r="CA52" i="24"/>
  <c r="W48" i="8"/>
  <c r="CB26" i="26"/>
  <c r="CA51" i="26"/>
  <c r="CB52" i="24" l="1"/>
  <c r="CA62" i="24"/>
  <c r="BC67" i="24"/>
  <c r="BD62" i="24"/>
  <c r="BD67" i="24" s="1"/>
  <c r="CB51" i="26"/>
  <c r="CA61" i="26"/>
  <c r="BD61" i="26"/>
  <c r="BD66" i="26" s="1"/>
  <c r="BC66" i="26"/>
  <c r="CB61" i="26" l="1"/>
  <c r="CB66" i="26" s="1"/>
  <c r="CA66" i="26"/>
  <c r="CB62" i="24"/>
  <c r="CB67" i="24" s="1"/>
  <c r="CA67" i="24"/>
</calcChain>
</file>

<file path=xl/sharedStrings.xml><?xml version="1.0" encoding="utf-8"?>
<sst xmlns="http://schemas.openxmlformats.org/spreadsheetml/2006/main" count="2987" uniqueCount="320">
  <si>
    <t>Sr. No</t>
  </si>
  <si>
    <t>Bank</t>
  </si>
  <si>
    <t>AGRI. &amp; ALLIED</t>
  </si>
  <si>
    <t>Of Which Crop Loan</t>
  </si>
  <si>
    <t>NFS TOTAL</t>
  </si>
  <si>
    <t>OPS TOTAL</t>
  </si>
  <si>
    <t>TOTAL PRIORITY</t>
  </si>
  <si>
    <t>NPS TOTAL</t>
  </si>
  <si>
    <t>TOTAL PLAN</t>
  </si>
  <si>
    <t>Target</t>
  </si>
  <si>
    <t>%</t>
  </si>
  <si>
    <t>Allahabad Bank</t>
  </si>
  <si>
    <t>Andhra Bank</t>
  </si>
  <si>
    <t>Bank of Maharashtra</t>
  </si>
  <si>
    <t>Bank of Baroda</t>
  </si>
  <si>
    <t>Bank of India</t>
  </si>
  <si>
    <t>Central Bank of India</t>
  </si>
  <si>
    <t>Canara Bank</t>
  </si>
  <si>
    <t>Corporation Bank</t>
  </si>
  <si>
    <t>Dena Bank</t>
  </si>
  <si>
    <t>Indian Overseas Bank</t>
  </si>
  <si>
    <t>Indian Bank</t>
  </si>
  <si>
    <t>Oriental Bank of Commerce</t>
  </si>
  <si>
    <t>Punjab National Bank</t>
  </si>
  <si>
    <t>State Bank of Hyderabad</t>
  </si>
  <si>
    <t>State Bank of India</t>
  </si>
  <si>
    <t>State Bank of Mysore</t>
  </si>
  <si>
    <t>State Bank of Patiala</t>
  </si>
  <si>
    <t>Syndicate Bank</t>
  </si>
  <si>
    <t>UCO Bank</t>
  </si>
  <si>
    <t>Federal Bank</t>
  </si>
  <si>
    <t>HDFC Bank</t>
  </si>
  <si>
    <t>Ratnakar Bank</t>
  </si>
  <si>
    <t>Axis Bank</t>
  </si>
  <si>
    <t>Others</t>
  </si>
  <si>
    <t>Total</t>
  </si>
  <si>
    <t>Sr. No.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</si>
  <si>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</si>
  <si>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</si>
  <si>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</si>
  <si>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</si>
  <si>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</si>
  <si>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</si>
  <si>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</si>
  <si>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</si>
  <si>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</si>
  <si>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</si>
  <si>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</si>
  <si>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</si>
  <si>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</si>
  <si>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</si>
  <si>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</si>
  <si>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</si>
  <si>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NAGPUR</t>
  </si>
  <si>
    <t>NANDED</t>
  </si>
  <si>
    <t>NANDURBAR</t>
  </si>
  <si>
    <t>NASHIK</t>
  </si>
  <si>
    <t>OSMANABAD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</si>
  <si>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</si>
  <si>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</si>
  <si>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</si>
  <si>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</si>
  <si>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</si>
  <si>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</si>
  <si>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</si>
  <si>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</si>
  <si>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</si>
  <si>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</si>
  <si>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</si>
  <si>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YEOTMAL</t>
  </si>
  <si>
    <t>NFS OPS TOTAL</t>
  </si>
  <si>
    <t>WORK CODE</t>
  </si>
  <si>
    <t>Union Bank of India</t>
  </si>
  <si>
    <t>Vijaya Bank</t>
  </si>
  <si>
    <t>District</t>
  </si>
  <si>
    <t>Targets and Achievements under  Annual Credit Plan for the Year 2011-2012</t>
  </si>
  <si>
    <t xml:space="preserve">District wise Position as on 31.03.12  </t>
  </si>
  <si>
    <t>Rs in Lakh</t>
  </si>
  <si>
    <t>Achmnt</t>
  </si>
  <si>
    <t>SR 
No</t>
  </si>
  <si>
    <t>IDBI Bank</t>
  </si>
  <si>
    <t>Punjab &amp; Sind Bank</t>
  </si>
  <si>
    <t>United Bank of India</t>
  </si>
  <si>
    <t>Sub Total PSBs</t>
  </si>
  <si>
    <t>ICICI Bank</t>
  </si>
  <si>
    <t>ING Vysya Bank</t>
  </si>
  <si>
    <t>Karnataka Bank Ltd.</t>
  </si>
  <si>
    <t>Sub Total Pvt Sec Banks</t>
  </si>
  <si>
    <t>A</t>
  </si>
  <si>
    <t>Total Commercial Banks</t>
  </si>
  <si>
    <t>Maharashtra  Gramin Bank</t>
  </si>
  <si>
    <t>Vidarbha Kshetriya Gramin Bank</t>
  </si>
  <si>
    <t>Wainganga Krishna Gramin Bank</t>
  </si>
  <si>
    <t>B</t>
  </si>
  <si>
    <t>Sub Total Gramin Banks</t>
  </si>
  <si>
    <t>M.S.Coop. / DCC Banks</t>
  </si>
  <si>
    <t>MSCARD</t>
  </si>
  <si>
    <t>C</t>
  </si>
  <si>
    <t>Sub Total Co.Op Banks</t>
  </si>
  <si>
    <t>Subhadra Local Area Bank Ltd.</t>
  </si>
  <si>
    <t>D</t>
  </si>
  <si>
    <t>Sub Total Other Banks</t>
  </si>
  <si>
    <t>Grand Total (A + B + C+ D)</t>
  </si>
  <si>
    <t>Targets and Achievements under  Annual Credit Plan for the Year 2012-2013</t>
  </si>
  <si>
    <t>J &amp; K Bank</t>
  </si>
  <si>
    <t>Catholic Syrian Bank</t>
  </si>
  <si>
    <t>Development Credit Bank</t>
  </si>
  <si>
    <t>City Union</t>
  </si>
  <si>
    <t>Karur Vysya</t>
  </si>
  <si>
    <t>IndusInd</t>
  </si>
  <si>
    <t>Yes Bank</t>
  </si>
  <si>
    <t xml:space="preserve">District wise Position as on 31.03.13  </t>
  </si>
  <si>
    <t xml:space="preserve">Bank wise Position as on 31.03.12  </t>
  </si>
  <si>
    <t>Rs. In Lakh</t>
  </si>
  <si>
    <t>Bank wise Position as on 31.03.13</t>
  </si>
  <si>
    <t>Rs. in Lakh</t>
  </si>
  <si>
    <t>Bank wise Position as on 31.03.14</t>
  </si>
  <si>
    <t xml:space="preserve">District wise Position as on 31.03.14  </t>
  </si>
  <si>
    <t>MUMBAI CITY</t>
  </si>
  <si>
    <t>MUMBAI SUB</t>
  </si>
  <si>
    <t>SLBC Maharashtra - Convener : Bank of Maharashtra</t>
  </si>
  <si>
    <t>MSE</t>
  </si>
  <si>
    <t>Vidarbha Konkan Gramin Bank</t>
  </si>
  <si>
    <t>Other Banks</t>
  </si>
  <si>
    <t>Maharashtra  State  Achievement Under ACP 2014-15</t>
  </si>
  <si>
    <t>Agri</t>
  </si>
  <si>
    <t>Of which Crop Loans</t>
  </si>
  <si>
    <t>Edu</t>
  </si>
  <si>
    <t>Hsg</t>
  </si>
  <si>
    <t>Other</t>
  </si>
  <si>
    <t>Total Priority</t>
  </si>
  <si>
    <t>Non Priority</t>
  </si>
  <si>
    <t>Total Plan</t>
  </si>
  <si>
    <t>Tgt</t>
  </si>
  <si>
    <t>% Ach</t>
  </si>
  <si>
    <t>MUMBAI SUBURB</t>
  </si>
  <si>
    <t>NASIK</t>
  </si>
  <si>
    <t>PALGHAR</t>
  </si>
  <si>
    <t>YAVATMAL</t>
  </si>
  <si>
    <t>Maharashtra  State  Achievement Under ACP 2015-16</t>
  </si>
  <si>
    <t>Bharatiya Mahil Bank</t>
  </si>
  <si>
    <t>MAHARASHTRA  STATE  ANNUAL  CREDIT  PLAN  2016-17 TARGET : ACHIEVEMENT</t>
  </si>
  <si>
    <t>Agriculture</t>
  </si>
  <si>
    <t>Farm Credit</t>
  </si>
  <si>
    <t>Agriculture Infrastructure</t>
  </si>
  <si>
    <t>Ancilliary Activities</t>
  </si>
  <si>
    <t>Of Agriculture, Crop Loan</t>
  </si>
  <si>
    <t>MSME</t>
  </si>
  <si>
    <t>Micro Enterprises
(Manu + Service Adv up to Rs. 5 Crore)</t>
  </si>
  <si>
    <t>Small Enterprises
(Manu + Service Adv up to Rs. 5 Crore)</t>
  </si>
  <si>
    <t>Medium Enterprises
(Manu + Service Adv up to Rs. 10 Crore)</t>
  </si>
  <si>
    <t>Khadi &amp; Village Industries</t>
  </si>
  <si>
    <t>Others under MSMEs</t>
  </si>
  <si>
    <t>Export Credit</t>
  </si>
  <si>
    <t>Education</t>
  </si>
  <si>
    <t>Housing</t>
  </si>
  <si>
    <t>Social Infrastructure</t>
  </si>
  <si>
    <t>Renewable Energy</t>
  </si>
  <si>
    <t>Loans to Weaker Sections Under Priority Sector</t>
  </si>
  <si>
    <t>MSME (Service)</t>
  </si>
  <si>
    <t>Micro Enterprises
(Service)
Adv above Rs. 5 Crore</t>
  </si>
  <si>
    <t>Small Enterprises
(Service)
Adv above Rs. 5 Crore</t>
  </si>
  <si>
    <t>Medium Ent
(Service)
Adv above Rs. 10 Crore</t>
  </si>
  <si>
    <t>Personal Loans Under Non Priority</t>
  </si>
  <si>
    <t>Total Non Priority</t>
  </si>
  <si>
    <t>PRIORITY</t>
  </si>
  <si>
    <t>NON PRIORITY</t>
  </si>
  <si>
    <t>TOTAL</t>
  </si>
  <si>
    <t>Bharatiya mahila Bank</t>
  </si>
  <si>
    <t>Kotak Mahindra Bank Ltd.</t>
  </si>
  <si>
    <t>MAHARASHTRA  STATE  ANNUAL  CREDIT  PLAN  2017-18 TARGET : ACHIEVEMENT MAR 2018</t>
  </si>
  <si>
    <t>Bharatiya Mahila Bank</t>
  </si>
  <si>
    <t>MAHARASHTRA  STATE  ANNUAL  CREDIT  PLAN  2018-19 TARGET : ACHIEVEMENT MAR 2019</t>
  </si>
  <si>
    <t>Micro Enterprises
(Manu + Service)</t>
  </si>
  <si>
    <t>Small Enterprises
(Manu + Service)</t>
  </si>
  <si>
    <t>Medium Enterprises
(Manu + Service)</t>
  </si>
  <si>
    <t>Bandhan Bank Ltd.</t>
  </si>
  <si>
    <t>IndusInd Bank Ltd.</t>
  </si>
  <si>
    <t>Kotak Mahindra Bank</t>
  </si>
  <si>
    <t>Yes Bank Ltd.</t>
  </si>
  <si>
    <t>AU</t>
  </si>
  <si>
    <t>Capital</t>
  </si>
  <si>
    <t>Disha</t>
  </si>
  <si>
    <t>Equitas</t>
  </si>
  <si>
    <t>ESAF</t>
  </si>
  <si>
    <t>Jana</t>
  </si>
  <si>
    <t>Suryoday</t>
  </si>
  <si>
    <t>Ujjivan</t>
  </si>
  <si>
    <t>Utkarsh</t>
  </si>
  <si>
    <t>Sub Total Small Finance Banks</t>
  </si>
  <si>
    <t>check</t>
  </si>
  <si>
    <t>MAHARASHTRA  STATE  ANNUAL  CREDIT  PLAN  2019-20 TARGET : ACHIEVEMENT MAR 2020</t>
  </si>
  <si>
    <t>IDFC First Bank</t>
  </si>
  <si>
    <t>SLBC Maharashtra</t>
  </si>
  <si>
    <t>Disbursements under ACP 2020-21 (01.04.2020 to 30.06.2020)</t>
  </si>
  <si>
    <t>CSB Bank</t>
  </si>
  <si>
    <t>IDFC First</t>
  </si>
  <si>
    <t>Fincare</t>
  </si>
  <si>
    <t>Sub T Small Fin Bks</t>
  </si>
  <si>
    <t>DBS Bank</t>
  </si>
  <si>
    <t>Sub T WOS of Foreign Bks</t>
  </si>
  <si>
    <t>India Post Payments Bank</t>
  </si>
  <si>
    <t>Sub T Payment Bks</t>
  </si>
  <si>
    <t>Grand Total</t>
  </si>
  <si>
    <t>Export Cr</t>
  </si>
  <si>
    <t>Social Infra</t>
  </si>
  <si>
    <t>Renewalble energy</t>
  </si>
  <si>
    <t>Total Pri</t>
  </si>
  <si>
    <t>Non Pri</t>
  </si>
  <si>
    <t>Rs. in '000</t>
  </si>
  <si>
    <t>Disbursements under ACP 2020-21 (01.04.2020 to 30.09.2020)</t>
  </si>
  <si>
    <t>Disbursements under ACP 2020-21 (01.04.2020 to 31.12.2020)</t>
  </si>
  <si>
    <t>Dhanlaxmi Bank</t>
  </si>
  <si>
    <t>Karur Vyasya Bank</t>
  </si>
  <si>
    <t>MAHARASHTRA  STATE  ANNUAL  CREDIT  PLAN  2020-21 TARGET : ACHIEVEMENT MAR 2021</t>
  </si>
  <si>
    <t>Sub Total WOS of Foreign Banks</t>
  </si>
  <si>
    <t>Sub Total Payments Banks</t>
  </si>
  <si>
    <t>Punjab National Bank 
(+ OBC, United)</t>
  </si>
  <si>
    <t>State Bank of India
(+ Associate)</t>
  </si>
  <si>
    <t>Union Bank of India
(+ Andhra, Corporation)</t>
  </si>
  <si>
    <t>Bandhan Bank</t>
  </si>
  <si>
    <t>DCB Bank</t>
  </si>
  <si>
    <t>IndusInd Bank</t>
  </si>
  <si>
    <t>RBL Bank</t>
  </si>
  <si>
    <t>Yes Bank Limited</t>
  </si>
  <si>
    <t>E</t>
  </si>
  <si>
    <t>F</t>
  </si>
  <si>
    <t>G</t>
  </si>
  <si>
    <t>Grand Total (A + B + C+ D+E+F+G)</t>
  </si>
  <si>
    <t>SLBC Maharashtra - Convener : Bank of Maharashtra  Annexure II-7</t>
  </si>
  <si>
    <t>MAHARASHTRA  STATE  ANNUAL  CREDIT  PLAN  - Achievement</t>
  </si>
  <si>
    <t>Quarter ended June 2021</t>
  </si>
  <si>
    <t xml:space="preserve">          Rs. in Lakh</t>
  </si>
  <si>
    <t>Farm credit</t>
  </si>
  <si>
    <t>Micro Enterprises(Manu + Service)</t>
  </si>
  <si>
    <t>Small Enterprises (Manu+Service)</t>
  </si>
  <si>
    <t>Medium Enterprises (Manu + Service)</t>
  </si>
  <si>
    <t>Khadi &amp; Villgae Industries</t>
  </si>
  <si>
    <t>Export credit</t>
  </si>
  <si>
    <t>Social Infrastucture</t>
  </si>
  <si>
    <t>Loans to Weaker sections under Priority sector</t>
  </si>
  <si>
    <t>Quarter ended September 2021</t>
  </si>
  <si>
    <t>Quarter ended December 2021</t>
  </si>
  <si>
    <t>BANK WISE CONSOLIDATION</t>
  </si>
  <si>
    <t>Grand Total  ( Priority Sector + Non Priority Sector)</t>
  </si>
  <si>
    <t xml:space="preserve">Bank Name </t>
  </si>
  <si>
    <t>Out Of Farm Credit, total allied activities</t>
  </si>
  <si>
    <t>Ancillary Activities</t>
  </si>
  <si>
    <t>Total Agriculture (PS)</t>
  </si>
  <si>
    <t>Micro Enterprises</t>
  </si>
  <si>
    <t>Small Enterprises</t>
  </si>
  <si>
    <t>Medium Enterprises</t>
  </si>
  <si>
    <t>Khadi and Village Industries</t>
  </si>
  <si>
    <t>Total MSMEs (PS)</t>
  </si>
  <si>
    <t>Education (PS)</t>
  </si>
  <si>
    <t>Housing (PS)</t>
  </si>
  <si>
    <t>Other Priority</t>
  </si>
  <si>
    <t>Total Priority Sector</t>
  </si>
  <si>
    <t>Loans to weaker sections under Priority Sector</t>
  </si>
  <si>
    <t>Agriculture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</si>
  <si>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</si>
  <si>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</si>
  <si>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</si>
  <si>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</si>
  <si>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</si>
  <si>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</si>
  <si>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</si>
  <si>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Amt</t>
  </si>
  <si>
    <t>BANK OF BARODA</t>
  </si>
  <si>
    <t>BANK OF INDIA</t>
  </si>
  <si>
    <t>BANK OF MAHRASHTRA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</si>
  <si>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</si>
  <si>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</si>
  <si>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</si>
  <si>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</si>
  <si>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</si>
  <si>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</si>
  <si>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</si>
  <si>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</si>
  <si>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</si>
  <si>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of Public Sector Banks</t>
  </si>
  <si>
    <t>AXIS BANK</t>
  </si>
  <si>
    <t>BANDHAN BANK</t>
  </si>
  <si>
    <t>CSB BANK LIMITED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</si>
  <si>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</si>
  <si>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</si>
  <si>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</si>
  <si>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</si>
  <si>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</si>
  <si>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</si>
  <si>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</si>
  <si>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</si>
  <si>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</si>
  <si>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VYASYA BANK</t>
  </si>
  <si>
    <t>KOTAK MAHINDRA BANK</t>
  </si>
  <si>
    <t>RBL BANK</t>
  </si>
  <si>
    <t>YES BANK</t>
  </si>
  <si>
    <t>Sub Total of Private Bank</t>
  </si>
  <si>
    <t>AU SMALL FINANCE BANK LTD.</t>
  </si>
  <si>
    <t>EQUITAS SMALL FINANCE BANK</t>
  </si>
  <si>
    <t>ESAF BANK</t>
  </si>
  <si>
    <t>FINCARE SMALL FINANCE BANK LIMITED</t>
  </si>
  <si>
    <t>JANA SMALL FINANCE BANK LTD.</t>
  </si>
  <si>
    <t>SURYODAY SMALL FINANCE BANK</t>
  </si>
  <si>
    <t>UJJIVAN SMALL FINANCE BANK</t>
  </si>
  <si>
    <t>UTKARSH SMALL FINANCE BANK</t>
  </si>
  <si>
    <t>Sub Total of Small Finance Bank</t>
  </si>
  <si>
    <t>DBS BANK</t>
  </si>
  <si>
    <t>Sub Total of Wholly Owned Subsidiaries of Foreign Bank</t>
  </si>
  <si>
    <t>AIRTEL PAYMENTS BANK</t>
  </si>
  <si>
    <t>FINO PAYMENT BANK</t>
  </si>
  <si>
    <t>INDIA POST PAYMENTS BANK</t>
  </si>
  <si>
    <t>Sub Total of Payment Bank</t>
  </si>
  <si>
    <t>MAHARASHTRA GRAMIN BANK</t>
  </si>
  <si>
    <t>VIDHARBHA KONKAN GRAMIN BANK</t>
  </si>
  <si>
    <t>Sub Total of RRBs</t>
  </si>
  <si>
    <t>M.S. COOP/DCC BANK</t>
  </si>
  <si>
    <t>Sub Total of Cooperative Bank</t>
  </si>
  <si>
    <t>Sub Total of Others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</si>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</sst>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6"/>
      <color theme="1"/>
      <name val="Arial"/>
      <family val="2"/>
    </font>
    <font>
      <sz val="11"/>
      <color theme="1"/>
      <name val="Arial Black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 Narrow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9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367">
    <xf numFmtId="0" fontId="0" fillId="0" borderId="0" xfId="0"/>
    <xf numFmtId="1" fontId="0" fillId="0" borderId="10" xfId="0" applyNumberFormat="1" applyFill="1" applyBorder="1" applyProtection="1">
      <protection hidden="1"/>
    </xf>
    <xf numFmtId="0" fontId="22" fillId="0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22" fillId="0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Fill="1" applyBorder="1" applyAlignment="1" applyProtection="1">
      <alignment horizontal="center" vertical="center"/>
      <protection hidden="1"/>
    </xf>
    <xf numFmtId="0" fontId="0" fillId="0" borderId="10" xfId="0" applyFill="1" applyBorder="1" applyAlignment="1" applyProtection="1">
      <alignment vertical="center"/>
      <protection hidden="1"/>
    </xf>
    <xf numFmtId="1" fontId="0" fillId="0" borderId="10" xfId="0" applyNumberFormat="1" applyFill="1" applyBorder="1" applyAlignment="1" applyProtection="1">
      <alignment vertical="center"/>
      <protection hidden="1"/>
    </xf>
    <xf numFmtId="1" fontId="0" fillId="0" borderId="13" xfId="0" applyNumberFormat="1" applyFill="1" applyBorder="1" applyAlignment="1" applyProtection="1">
      <alignment vertical="center"/>
      <protection hidden="1"/>
    </xf>
    <xf numFmtId="0" fontId="22" fillId="0" borderId="10" xfId="0" applyFont="1" applyFill="1" applyBorder="1" applyAlignment="1" applyProtection="1">
      <alignment vertical="center"/>
      <protection hidden="1"/>
    </xf>
    <xf numFmtId="1" fontId="22" fillId="0" borderId="10" xfId="0" applyNumberFormat="1" applyFont="1" applyFill="1" applyBorder="1" applyAlignment="1" applyProtection="1">
      <alignment vertical="center"/>
      <protection hidden="1"/>
    </xf>
    <xf numFmtId="1" fontId="22" fillId="0" borderId="13" xfId="0" applyNumberFormat="1" applyFont="1" applyFill="1" applyBorder="1" applyAlignment="1" applyProtection="1">
      <alignment vertical="center"/>
      <protection hidden="1"/>
    </xf>
    <xf numFmtId="1" fontId="22" fillId="24" borderId="10" xfId="0" applyNumberFormat="1" applyFont="1" applyFill="1" applyBorder="1" applyProtection="1">
      <protection hidden="1"/>
    </xf>
    <xf numFmtId="1" fontId="22" fillId="25" borderId="10" xfId="0" applyNumberFormat="1" applyFont="1" applyFill="1" applyBorder="1" applyProtection="1">
      <protection hidden="1"/>
    </xf>
    <xf numFmtId="1" fontId="0" fillId="0" borderId="14" xfId="0" applyNumberFormat="1" applyFill="1" applyBorder="1" applyProtection="1">
      <protection hidden="1"/>
    </xf>
    <xf numFmtId="1" fontId="0" fillId="0" borderId="10" xfId="0" applyNumberFormat="1" applyFill="1" applyBorder="1" applyAlignment="1" applyProtection="1">
      <alignment vertical="center" shrinkToFit="1"/>
      <protection hidden="1"/>
    </xf>
    <xf numFmtId="1" fontId="23" fillId="0" borderId="0" xfId="0" applyNumberFormat="1" applyFont="1" applyFill="1" applyBorder="1" applyAlignment="1" applyProtection="1">
      <alignment vertical="center"/>
      <protection hidden="1"/>
    </xf>
    <xf numFmtId="1" fontId="0" fillId="0" borderId="10" xfId="0" applyNumberFormat="1" applyBorder="1" applyAlignment="1" applyProtection="1">
      <alignment horizontal="right" vertical="center" shrinkToFit="1"/>
      <protection hidden="1"/>
    </xf>
    <xf numFmtId="1" fontId="22" fillId="24" borderId="10" xfId="0" applyNumberFormat="1" applyFont="1" applyFill="1" applyBorder="1" applyAlignment="1" applyProtection="1">
      <alignment horizontal="right" vertical="center" shrinkToFit="1"/>
      <protection hidden="1"/>
    </xf>
    <xf numFmtId="1" fontId="22" fillId="25" borderId="10" xfId="0" applyNumberFormat="1" applyFont="1" applyFill="1" applyBorder="1" applyAlignment="1" applyProtection="1">
      <alignment horizontal="right" vertical="center" shrinkToFit="1"/>
      <protection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15" xfId="0" applyFont="1" applyBorder="1" applyAlignment="1" applyProtection="1">
      <alignment vertical="center"/>
      <protection hidden="1"/>
    </xf>
    <xf numFmtId="0" fontId="22" fillId="0" borderId="15" xfId="0" applyFont="1" applyBorder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0" fillId="0" borderId="16" xfId="0" applyBorder="1" applyAlignment="1" applyProtection="1">
      <alignment vertical="center"/>
      <protection hidden="1"/>
    </xf>
    <xf numFmtId="0" fontId="0" fillId="24" borderId="10" xfId="0" applyFill="1" applyBorder="1" applyAlignment="1" applyProtection="1">
      <alignment horizontal="center"/>
      <protection hidden="1"/>
    </xf>
    <xf numFmtId="0" fontId="22" fillId="24" borderId="16" xfId="0" applyFont="1" applyFill="1" applyBorder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22" fillId="25" borderId="10" xfId="0" applyFont="1" applyFill="1" applyBorder="1" applyAlignment="1" applyProtection="1">
      <alignment horizontal="center" vertical="center"/>
      <protection hidden="1"/>
    </xf>
    <xf numFmtId="0" fontId="22" fillId="25" borderId="16" xfId="0" applyFont="1" applyFill="1" applyBorder="1" applyAlignment="1" applyProtection="1">
      <alignment horizontal="left" vertical="center"/>
      <protection hidden="1"/>
    </xf>
    <xf numFmtId="0" fontId="0" fillId="0" borderId="10" xfId="0" applyBorder="1" applyProtection="1">
      <protection hidden="1"/>
    </xf>
    <xf numFmtId="0" fontId="22" fillId="24" borderId="10" xfId="0" applyFont="1" applyFill="1" applyBorder="1" applyAlignment="1" applyProtection="1">
      <alignment horizontal="center"/>
      <protection hidden="1"/>
    </xf>
    <xf numFmtId="0" fontId="0" fillId="0" borderId="16" xfId="0" applyFill="1" applyBorder="1" applyProtection="1">
      <protection hidden="1"/>
    </xf>
    <xf numFmtId="0" fontId="0" fillId="25" borderId="10" xfId="0" applyFill="1" applyBorder="1" applyProtection="1">
      <protection hidden="1"/>
    </xf>
    <xf numFmtId="0" fontId="22" fillId="25" borderId="16" xfId="0" applyFont="1" applyFill="1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0" xfId="0" applyFill="1" applyBorder="1" applyProtection="1">
      <protection hidden="1"/>
    </xf>
    <xf numFmtId="0" fontId="22" fillId="24" borderId="10" xfId="0" applyFont="1" applyFill="1" applyBorder="1" applyAlignment="1" applyProtection="1">
      <alignment horizontal="center" vertical="center"/>
      <protection hidden="1"/>
    </xf>
    <xf numFmtId="0" fontId="22" fillId="24" borderId="16" xfId="0" applyFont="1" applyFill="1" applyBorder="1" applyAlignment="1" applyProtection="1">
      <alignment vertical="center"/>
      <protection hidden="1"/>
    </xf>
    <xf numFmtId="0" fontId="28" fillId="26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2" fillId="27" borderId="0" xfId="0" applyFont="1" applyFill="1" applyAlignment="1" applyProtection="1">
      <alignment horizontal="left" vertical="center"/>
      <protection hidden="1"/>
    </xf>
    <xf numFmtId="0" fontId="24" fillId="25" borderId="0" xfId="0" applyFont="1" applyFill="1" applyAlignment="1" applyProtection="1">
      <alignment horizontal="left" vertical="center"/>
      <protection hidden="1"/>
    </xf>
    <xf numFmtId="0" fontId="24" fillId="24" borderId="0" xfId="0" applyFont="1" applyFill="1" applyAlignment="1" applyProtection="1">
      <alignment horizontal="left" vertical="center"/>
      <protection hidden="1"/>
    </xf>
    <xf numFmtId="0" fontId="22" fillId="24" borderId="0" xfId="0" applyFont="1" applyFill="1" applyAlignment="1" applyProtection="1">
      <alignment horizontal="left" vertical="center"/>
      <protection hidden="1"/>
    </xf>
    <xf numFmtId="0" fontId="22" fillId="24" borderId="0" xfId="0" applyFont="1" applyFill="1" applyAlignment="1" applyProtection="1">
      <alignment horizontal="right" vertical="center"/>
      <protection hidden="1"/>
    </xf>
    <xf numFmtId="0" fontId="22" fillId="26" borderId="10" xfId="0" applyFont="1" applyFill="1" applyBorder="1" applyAlignment="1" applyProtection="1">
      <alignment horizontal="center" vertical="center" wrapText="1"/>
      <protection hidden="1"/>
    </xf>
    <xf numFmtId="0" fontId="22" fillId="24" borderId="12" xfId="0" applyFont="1" applyFill="1" applyBorder="1" applyAlignment="1" applyProtection="1">
      <alignment horizontal="center" vertical="center" wrapText="1"/>
      <protection hidden="1"/>
    </xf>
    <xf numFmtId="0" fontId="22" fillId="24" borderId="10" xfId="0" applyFont="1" applyFill="1" applyBorder="1" applyAlignment="1" applyProtection="1">
      <alignment horizontal="center" vertical="center" wrapText="1"/>
      <protection hidden="1"/>
    </xf>
    <xf numFmtId="1" fontId="0" fillId="0" borderId="10" xfId="0" applyNumberFormat="1" applyBorder="1" applyAlignment="1" applyProtection="1">
      <alignment vertical="center" shrinkToFit="1"/>
      <protection hidden="1"/>
    </xf>
    <xf numFmtId="0" fontId="23" fillId="0" borderId="10" xfId="0" applyFont="1" applyBorder="1" applyAlignment="1" applyProtection="1">
      <alignment vertical="center"/>
      <protection hidden="1"/>
    </xf>
    <xf numFmtId="0" fontId="22" fillId="24" borderId="10" xfId="0" applyFont="1" applyFill="1" applyBorder="1" applyAlignment="1" applyProtection="1">
      <alignment vertical="center"/>
      <protection hidden="1"/>
    </xf>
    <xf numFmtId="1" fontId="22" fillId="24" borderId="10" xfId="0" applyNumberFormat="1" applyFont="1" applyFill="1" applyBorder="1" applyAlignment="1" applyProtection="1">
      <alignment vertical="center" shrinkToFit="1"/>
      <protection hidden="1"/>
    </xf>
    <xf numFmtId="0" fontId="22" fillId="24" borderId="10" xfId="0" applyFont="1" applyFill="1" applyBorder="1" applyProtection="1">
      <protection hidden="1"/>
    </xf>
    <xf numFmtId="0" fontId="22" fillId="25" borderId="10" xfId="0" applyFont="1" applyFill="1" applyBorder="1" applyAlignment="1" applyProtection="1">
      <alignment horizontal="left" vertical="center"/>
      <protection hidden="1"/>
    </xf>
    <xf numFmtId="0" fontId="23" fillId="0" borderId="10" xfId="0" applyFont="1" applyBorder="1" applyProtection="1"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22" fillId="25" borderId="10" xfId="0" applyFont="1" applyFill="1" applyBorder="1" applyProtection="1">
      <protection hidden="1"/>
    </xf>
    <xf numFmtId="1" fontId="0" fillId="0" borderId="0" xfId="0" applyNumberFormat="1" applyFill="1" applyProtection="1">
      <protection hidden="1"/>
    </xf>
    <xf numFmtId="0" fontId="25" fillId="28" borderId="17" xfId="0" applyFont="1" applyFill="1" applyBorder="1" applyAlignment="1" applyProtection="1">
      <alignment vertical="center"/>
      <protection hidden="1"/>
    </xf>
    <xf numFmtId="0" fontId="25" fillId="28" borderId="15" xfId="0" applyFont="1" applyFill="1" applyBorder="1" applyAlignment="1" applyProtection="1">
      <alignment vertical="center"/>
      <protection hidden="1"/>
    </xf>
    <xf numFmtId="0" fontId="22" fillId="28" borderId="15" xfId="0" applyFont="1" applyFill="1" applyBorder="1" applyAlignment="1" applyProtection="1">
      <alignment horizontal="right" vertical="center"/>
      <protection hidden="1"/>
    </xf>
    <xf numFmtId="1" fontId="0" fillId="0" borderId="10" xfId="0" applyNumberFormat="1" applyBorder="1" applyProtection="1">
      <protection hidden="1"/>
    </xf>
    <xf numFmtId="1" fontId="0" fillId="0" borderId="14" xfId="0" applyNumberFormat="1" applyBorder="1" applyProtection="1">
      <protection hidden="1"/>
    </xf>
    <xf numFmtId="1" fontId="0" fillId="0" borderId="0" xfId="0" applyNumberFormat="1" applyProtection="1">
      <protection hidden="1"/>
    </xf>
    <xf numFmtId="1" fontId="26" fillId="0" borderId="10" xfId="0" applyNumberFormat="1" applyFont="1" applyBorder="1" applyAlignment="1" applyProtection="1">
      <alignment vertical="center"/>
      <protection hidden="1"/>
    </xf>
    <xf numFmtId="0" fontId="22" fillId="29" borderId="10" xfId="0" applyFont="1" applyFill="1" applyBorder="1" applyAlignment="1" applyProtection="1">
      <alignment horizontal="center" vertical="center" wrapText="1"/>
      <protection hidden="1"/>
    </xf>
    <xf numFmtId="0" fontId="30" fillId="26" borderId="0" xfId="44" applyFont="1" applyFill="1" applyAlignment="1" applyProtection="1">
      <alignment vertical="center"/>
      <protection hidden="1"/>
    </xf>
    <xf numFmtId="0" fontId="23" fillId="0" borderId="0" xfId="44" applyAlignment="1" applyProtection="1">
      <alignment horizontal="center" vertical="center"/>
      <protection hidden="1"/>
    </xf>
    <xf numFmtId="0" fontId="22" fillId="27" borderId="0" xfId="44" applyFont="1" applyFill="1" applyAlignment="1" applyProtection="1">
      <alignment vertical="center"/>
      <protection hidden="1"/>
    </xf>
    <xf numFmtId="0" fontId="24" fillId="25" borderId="0" xfId="44" applyFont="1" applyFill="1" applyAlignment="1" applyProtection="1">
      <alignment vertical="center"/>
      <protection hidden="1"/>
    </xf>
    <xf numFmtId="0" fontId="22" fillId="24" borderId="0" xfId="44" applyFont="1" applyFill="1" applyBorder="1" applyAlignment="1" applyProtection="1">
      <alignment vertical="center"/>
      <protection hidden="1"/>
    </xf>
    <xf numFmtId="0" fontId="23" fillId="24" borderId="0" xfId="44" applyFill="1" applyAlignment="1" applyProtection="1">
      <alignment horizontal="center" vertical="center"/>
      <protection hidden="1"/>
    </xf>
    <xf numFmtId="0" fontId="22" fillId="29" borderId="10" xfId="44" applyFont="1" applyFill="1" applyBorder="1" applyAlignment="1" applyProtection="1">
      <alignment horizontal="center" vertical="center" wrapText="1"/>
      <protection hidden="1"/>
    </xf>
    <xf numFmtId="0" fontId="31" fillId="29" borderId="10" xfId="44" applyFont="1" applyFill="1" applyBorder="1" applyAlignment="1" applyProtection="1">
      <alignment horizontal="center" vertical="center" wrapText="1"/>
      <protection hidden="1"/>
    </xf>
    <xf numFmtId="0" fontId="23" fillId="0" borderId="10" xfId="44" applyFill="1" applyBorder="1" applyAlignment="1" applyProtection="1">
      <alignment horizontal="center" vertical="center"/>
      <protection hidden="1"/>
    </xf>
    <xf numFmtId="0" fontId="23" fillId="0" borderId="10" xfId="44" applyFill="1" applyBorder="1" applyAlignment="1" applyProtection="1">
      <alignment vertical="center"/>
      <protection hidden="1"/>
    </xf>
    <xf numFmtId="0" fontId="23" fillId="0" borderId="10" xfId="44" applyBorder="1" applyAlignment="1" applyProtection="1">
      <alignment horizontal="center" vertical="center"/>
      <protection hidden="1"/>
    </xf>
    <xf numFmtId="0" fontId="23" fillId="0" borderId="10" xfId="44" applyBorder="1" applyAlignment="1" applyProtection="1">
      <alignment vertical="center"/>
      <protection hidden="1"/>
    </xf>
    <xf numFmtId="0" fontId="22" fillId="24" borderId="10" xfId="44" applyFont="1" applyFill="1" applyBorder="1" applyAlignment="1" applyProtection="1">
      <alignment horizontal="center" vertical="center"/>
      <protection hidden="1"/>
    </xf>
    <xf numFmtId="0" fontId="22" fillId="24" borderId="10" xfId="44" applyFont="1" applyFill="1" applyBorder="1" applyProtection="1">
      <protection hidden="1"/>
    </xf>
    <xf numFmtId="1" fontId="22" fillId="24" borderId="10" xfId="44" applyNumberFormat="1" applyFont="1" applyFill="1" applyBorder="1" applyAlignment="1" applyProtection="1">
      <alignment horizontal="right" vertical="center"/>
      <protection hidden="1"/>
    </xf>
    <xf numFmtId="1" fontId="22" fillId="24" borderId="10" xfId="44" applyNumberFormat="1" applyFont="1" applyFill="1" applyBorder="1" applyAlignment="1" applyProtection="1">
      <alignment horizontal="right" vertical="center" shrinkToFit="1"/>
      <protection hidden="1"/>
    </xf>
    <xf numFmtId="1" fontId="23" fillId="0" borderId="0" xfId="44" applyNumberFormat="1" applyAlignment="1" applyProtection="1">
      <alignment horizontal="center" vertical="center"/>
      <protection hidden="1"/>
    </xf>
    <xf numFmtId="1" fontId="23" fillId="0" borderId="0" xfId="44" applyNumberFormat="1" applyAlignment="1" applyProtection="1">
      <alignment horizontal="center" vertical="center" shrinkToFit="1"/>
      <protection hidden="1"/>
    </xf>
    <xf numFmtId="1" fontId="22" fillId="25" borderId="10" xfId="44" applyNumberFormat="1" applyFont="1" applyFill="1" applyBorder="1" applyAlignment="1" applyProtection="1">
      <alignment horizontal="right" vertical="center" shrinkToFit="1"/>
      <protection hidden="1"/>
    </xf>
    <xf numFmtId="1" fontId="23" fillId="0" borderId="10" xfId="44" applyNumberFormat="1" applyBorder="1" applyAlignment="1" applyProtection="1">
      <alignment horizontal="right" vertical="center" shrinkToFit="1"/>
      <protection hidden="1"/>
    </xf>
    <xf numFmtId="1" fontId="23" fillId="0" borderId="12" xfId="44" applyNumberFormat="1" applyBorder="1" applyAlignment="1" applyProtection="1">
      <alignment horizontal="right" vertical="center" shrinkToFit="1"/>
      <protection hidden="1"/>
    </xf>
    <xf numFmtId="1" fontId="23" fillId="0" borderId="12" xfId="44" applyNumberFormat="1" applyFont="1" applyBorder="1" applyAlignment="1" applyProtection="1">
      <alignment horizontal="right" vertical="center" shrinkToFit="1"/>
      <protection hidden="1"/>
    </xf>
    <xf numFmtId="1" fontId="23" fillId="0" borderId="12" xfId="44" applyNumberFormat="1" applyBorder="1" applyAlignment="1" applyProtection="1">
      <alignment vertical="center" shrinkToFit="1"/>
      <protection hidden="1"/>
    </xf>
    <xf numFmtId="1" fontId="23" fillId="0" borderId="10" xfId="44" applyNumberFormat="1" applyBorder="1" applyAlignment="1" applyProtection="1">
      <alignment vertical="center" shrinkToFit="1"/>
      <protection hidden="1"/>
    </xf>
    <xf numFmtId="0" fontId="23" fillId="24" borderId="10" xfId="44" applyFill="1" applyBorder="1" applyAlignment="1" applyProtection="1">
      <alignment horizontal="center"/>
      <protection hidden="1"/>
    </xf>
    <xf numFmtId="0" fontId="23" fillId="0" borderId="10" xfId="44" applyBorder="1" applyAlignment="1" applyProtection="1">
      <alignment horizontal="center"/>
      <protection hidden="1"/>
    </xf>
    <xf numFmtId="0" fontId="23" fillId="0" borderId="10" xfId="44" applyBorder="1" applyProtection="1">
      <protection hidden="1"/>
    </xf>
    <xf numFmtId="0" fontId="22" fillId="25" borderId="10" xfId="44" applyFont="1" applyFill="1" applyBorder="1" applyAlignment="1" applyProtection="1">
      <alignment horizontal="center" vertical="center"/>
      <protection hidden="1"/>
    </xf>
    <xf numFmtId="0" fontId="22" fillId="25" borderId="10" xfId="44" applyFont="1" applyFill="1" applyBorder="1" applyAlignment="1" applyProtection="1">
      <alignment horizontal="left" vertical="center"/>
      <protection hidden="1"/>
    </xf>
    <xf numFmtId="0" fontId="23" fillId="0" borderId="10" xfId="44" applyFont="1" applyBorder="1" applyProtection="1">
      <protection hidden="1"/>
    </xf>
    <xf numFmtId="0" fontId="22" fillId="24" borderId="10" xfId="44" applyFont="1" applyFill="1" applyBorder="1" applyAlignment="1" applyProtection="1">
      <alignment horizontal="center"/>
      <protection hidden="1"/>
    </xf>
    <xf numFmtId="0" fontId="23" fillId="0" borderId="10" xfId="44" applyFill="1" applyBorder="1" applyProtection="1">
      <protection hidden="1"/>
    </xf>
    <xf numFmtId="0" fontId="23" fillId="0" borderId="10" xfId="44" applyFill="1" applyBorder="1" applyAlignment="1" applyProtection="1">
      <alignment horizontal="center"/>
      <protection hidden="1"/>
    </xf>
    <xf numFmtId="0" fontId="23" fillId="25" borderId="10" xfId="44" applyFill="1" applyBorder="1" applyProtection="1">
      <protection hidden="1"/>
    </xf>
    <xf numFmtId="0" fontId="22" fillId="25" borderId="10" xfId="44" applyFont="1" applyFill="1" applyBorder="1" applyProtection="1">
      <protection hidden="1"/>
    </xf>
    <xf numFmtId="0" fontId="30" fillId="26" borderId="0" xfId="0" applyFont="1" applyFill="1" applyAlignment="1" applyProtection="1">
      <alignment vertical="center"/>
      <protection hidden="1"/>
    </xf>
    <xf numFmtId="0" fontId="22" fillId="27" borderId="0" xfId="0" applyFont="1" applyFill="1" applyAlignment="1" applyProtection="1">
      <alignment vertical="center"/>
      <protection hidden="1"/>
    </xf>
    <xf numFmtId="0" fontId="24" fillId="25" borderId="0" xfId="0" applyFont="1" applyFill="1" applyAlignment="1" applyProtection="1">
      <alignment vertical="center"/>
      <protection hidden="1"/>
    </xf>
    <xf numFmtId="0" fontId="22" fillId="24" borderId="0" xfId="0" applyFont="1" applyFill="1" applyBorder="1" applyAlignment="1" applyProtection="1">
      <alignment vertical="center"/>
      <protection hidden="1"/>
    </xf>
    <xf numFmtId="0" fontId="0" fillId="24" borderId="0" xfId="0" applyFill="1" applyAlignment="1" applyProtection="1">
      <alignment horizontal="center" vertical="center"/>
      <protection hidden="1"/>
    </xf>
    <xf numFmtId="0" fontId="31" fillId="29" borderId="10" xfId="0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23" fillId="0" borderId="10" xfId="43" applyBorder="1" applyAlignment="1" applyProtection="1">
      <alignment horizontal="center" vertical="center"/>
      <protection hidden="1"/>
    </xf>
    <xf numFmtId="0" fontId="23" fillId="0" borderId="10" xfId="43" applyBorder="1" applyAlignment="1" applyProtection="1">
      <alignment vertical="center"/>
      <protection hidden="1"/>
    </xf>
    <xf numFmtId="1" fontId="23" fillId="0" borderId="10" xfId="43" applyNumberFormat="1" applyBorder="1" applyAlignment="1" applyProtection="1">
      <alignment horizontal="right" vertical="center" shrinkToFit="1"/>
      <protection hidden="1"/>
    </xf>
    <xf numFmtId="0" fontId="23" fillId="24" borderId="10" xfId="43" applyFill="1" applyBorder="1" applyAlignment="1" applyProtection="1">
      <alignment horizontal="center" vertical="center"/>
      <protection hidden="1"/>
    </xf>
    <xf numFmtId="0" fontId="22" fillId="24" borderId="10" xfId="43" applyFont="1" applyFill="1" applyBorder="1" applyAlignment="1" applyProtection="1">
      <alignment vertical="center"/>
      <protection hidden="1"/>
    </xf>
    <xf numFmtId="1" fontId="22" fillId="24" borderId="10" xfId="43" applyNumberFormat="1" applyFont="1" applyFill="1" applyBorder="1" applyAlignment="1" applyProtection="1">
      <alignment horizontal="right" vertical="center" shrinkToFit="1"/>
      <protection hidden="1"/>
    </xf>
    <xf numFmtId="0" fontId="23" fillId="0" borderId="10" xfId="43" applyFill="1" applyBorder="1" applyAlignment="1" applyProtection="1">
      <alignment horizontal="center" vertical="center"/>
      <protection hidden="1"/>
    </xf>
    <xf numFmtId="0" fontId="23" fillId="0" borderId="10" xfId="43" applyFont="1" applyBorder="1" applyAlignment="1" applyProtection="1">
      <alignment vertical="center"/>
      <protection hidden="1"/>
    </xf>
    <xf numFmtId="0" fontId="22" fillId="25" borderId="10" xfId="43" applyFont="1" applyFill="1" applyBorder="1" applyAlignment="1" applyProtection="1">
      <alignment horizontal="center" vertical="center"/>
      <protection hidden="1"/>
    </xf>
    <xf numFmtId="0" fontId="22" fillId="25" borderId="10" xfId="43" applyFont="1" applyFill="1" applyBorder="1" applyAlignment="1" applyProtection="1">
      <alignment horizontal="left" vertical="center"/>
      <protection hidden="1"/>
    </xf>
    <xf numFmtId="1" fontId="22" fillId="25" borderId="10" xfId="43" applyNumberFormat="1" applyFont="1" applyFill="1" applyBorder="1" applyAlignment="1" applyProtection="1">
      <alignment horizontal="right" vertical="center" shrinkToFit="1"/>
      <protection hidden="1"/>
    </xf>
    <xf numFmtId="0" fontId="23" fillId="0" borderId="10" xfId="43" applyFill="1" applyBorder="1" applyAlignment="1" applyProtection="1">
      <alignment vertical="center"/>
      <protection hidden="1"/>
    </xf>
    <xf numFmtId="0" fontId="22" fillId="25" borderId="10" xfId="43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1" fontId="0" fillId="0" borderId="12" xfId="0" applyNumberFormat="1" applyBorder="1" applyAlignment="1" applyProtection="1">
      <alignment vertical="center" shrinkToFit="1"/>
      <protection hidden="1"/>
    </xf>
    <xf numFmtId="1" fontId="0" fillId="0" borderId="12" xfId="0" applyNumberFormat="1" applyBorder="1" applyAlignment="1" applyProtection="1">
      <alignment horizontal="right" vertical="center" shrinkToFit="1"/>
      <protection hidden="1"/>
    </xf>
    <xf numFmtId="1" fontId="23" fillId="0" borderId="10" xfId="0" applyNumberFormat="1" applyFont="1" applyBorder="1" applyAlignment="1" applyProtection="1">
      <alignment vertical="center" shrinkToFit="1"/>
      <protection hidden="1"/>
    </xf>
    <xf numFmtId="1" fontId="23" fillId="0" borderId="10" xfId="43" applyNumberFormat="1" applyBorder="1" applyAlignment="1" applyProtection="1">
      <alignment vertical="center" shrinkToFit="1"/>
      <protection hidden="1"/>
    </xf>
    <xf numFmtId="0" fontId="22" fillId="24" borderId="10" xfId="43" applyFont="1" applyFill="1" applyBorder="1" applyAlignment="1" applyProtection="1">
      <alignment horizontal="center" vertical="center"/>
      <protection hidden="1"/>
    </xf>
    <xf numFmtId="0" fontId="23" fillId="25" borderId="10" xfId="43" applyFill="1" applyBorder="1" applyAlignment="1" applyProtection="1">
      <alignment vertical="center"/>
      <protection hidden="1"/>
    </xf>
    <xf numFmtId="0" fontId="28" fillId="26" borderId="0" xfId="0" applyFont="1" applyFill="1" applyAlignment="1" applyProtection="1">
      <alignment horizontal="left" vertical="center"/>
      <protection locked="0"/>
    </xf>
    <xf numFmtId="0" fontId="22" fillId="27" borderId="0" xfId="0" applyFont="1" applyFill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24" fillId="24" borderId="0" xfId="0" applyFont="1" applyFill="1" applyAlignment="1">
      <alignment horizontal="left" vertical="center"/>
    </xf>
    <xf numFmtId="0" fontId="22" fillId="24" borderId="0" xfId="0" applyFont="1" applyFill="1" applyAlignment="1">
      <alignment horizontal="right" vertical="center"/>
    </xf>
    <xf numFmtId="0" fontId="23" fillId="0" borderId="10" xfId="43" applyBorder="1" applyAlignment="1" applyProtection="1">
      <alignment vertical="center" shrinkToFit="1"/>
      <protection hidden="1"/>
    </xf>
    <xf numFmtId="1" fontId="23" fillId="0" borderId="10" xfId="43" applyNumberFormat="1" applyBorder="1" applyAlignment="1" applyProtection="1">
      <alignment vertical="center" shrinkToFit="1"/>
      <protection locked="0" hidden="1"/>
    </xf>
    <xf numFmtId="0" fontId="22" fillId="24" borderId="10" xfId="43" applyFont="1" applyFill="1" applyBorder="1" applyAlignment="1" applyProtection="1">
      <alignment vertical="center" shrinkToFit="1"/>
      <protection hidden="1"/>
    </xf>
    <xf numFmtId="0" fontId="22" fillId="24" borderId="10" xfId="0" applyFont="1" applyFill="1" applyBorder="1" applyAlignment="1" applyProtection="1">
      <alignment vertical="center" shrinkToFit="1"/>
    </xf>
    <xf numFmtId="1" fontId="22" fillId="24" borderId="10" xfId="0" applyNumberFormat="1" applyFont="1" applyFill="1" applyBorder="1" applyAlignment="1" applyProtection="1">
      <alignment vertical="center" shrinkToFit="1"/>
    </xf>
    <xf numFmtId="0" fontId="22" fillId="25" borderId="10" xfId="43" applyFont="1" applyFill="1" applyBorder="1" applyAlignment="1" applyProtection="1">
      <alignment vertical="center" shrinkToFit="1"/>
      <protection hidden="1"/>
    </xf>
    <xf numFmtId="0" fontId="24" fillId="25" borderId="0" xfId="0" applyFont="1" applyFill="1" applyAlignment="1">
      <alignment vertical="center"/>
    </xf>
    <xf numFmtId="0" fontId="28" fillId="26" borderId="0" xfId="41" applyFont="1" applyFill="1" applyAlignment="1" applyProtection="1">
      <alignment horizontal="left" vertical="center"/>
      <protection locked="0"/>
    </xf>
    <xf numFmtId="0" fontId="3" fillId="0" borderId="0" xfId="41"/>
    <xf numFmtId="0" fontId="22" fillId="27" borderId="0" xfId="41" applyFont="1" applyFill="1" applyAlignment="1">
      <alignment horizontal="left" vertical="center"/>
    </xf>
    <xf numFmtId="0" fontId="24" fillId="25" borderId="0" xfId="41" applyFont="1" applyFill="1" applyAlignment="1">
      <alignment vertical="center"/>
    </xf>
    <xf numFmtId="0" fontId="24" fillId="25" borderId="0" xfId="41" applyFont="1" applyFill="1" applyAlignment="1">
      <alignment horizontal="left" vertical="center"/>
    </xf>
    <xf numFmtId="0" fontId="24" fillId="24" borderId="0" xfId="41" applyFont="1" applyFill="1" applyAlignment="1">
      <alignment horizontal="left" vertical="center"/>
    </xf>
    <xf numFmtId="0" fontId="22" fillId="24" borderId="0" xfId="41" applyFont="1" applyFill="1" applyAlignment="1">
      <alignment horizontal="right" vertical="center"/>
    </xf>
    <xf numFmtId="0" fontId="3" fillId="0" borderId="10" xfId="53" applyBorder="1" applyAlignment="1" applyProtection="1">
      <alignment horizontal="center" vertical="center"/>
      <protection hidden="1"/>
    </xf>
    <xf numFmtId="0" fontId="3" fillId="0" borderId="10" xfId="53" applyBorder="1" applyAlignment="1" applyProtection="1">
      <alignment vertical="center" shrinkToFit="1"/>
      <protection hidden="1"/>
    </xf>
    <xf numFmtId="1" fontId="3" fillId="0" borderId="10" xfId="53" applyNumberFormat="1" applyBorder="1" applyAlignment="1" applyProtection="1">
      <alignment vertical="center" shrinkToFit="1"/>
      <protection hidden="1"/>
    </xf>
    <xf numFmtId="1" fontId="3" fillId="0" borderId="10" xfId="53" applyNumberFormat="1" applyBorder="1" applyAlignment="1" applyProtection="1">
      <alignment vertical="center" shrinkToFit="1"/>
      <protection locked="0" hidden="1"/>
    </xf>
    <xf numFmtId="1" fontId="3" fillId="0" borderId="10" xfId="53" applyNumberFormat="1" applyBorder="1" applyAlignment="1" applyProtection="1">
      <alignment horizontal="right" vertical="center" shrinkToFit="1"/>
      <protection hidden="1"/>
    </xf>
    <xf numFmtId="0" fontId="3" fillId="24" borderId="10" xfId="53" applyFill="1" applyBorder="1" applyAlignment="1" applyProtection="1">
      <alignment horizontal="center" vertical="center"/>
      <protection hidden="1"/>
    </xf>
    <xf numFmtId="0" fontId="22" fillId="24" borderId="10" xfId="53" applyFont="1" applyFill="1" applyBorder="1" applyAlignment="1" applyProtection="1">
      <alignment vertical="center" shrinkToFit="1"/>
      <protection hidden="1"/>
    </xf>
    <xf numFmtId="1" fontId="22" fillId="24" borderId="10" xfId="53" applyNumberFormat="1" applyFont="1" applyFill="1" applyBorder="1" applyAlignment="1" applyProtection="1">
      <alignment horizontal="right" vertical="center" shrinkToFit="1"/>
      <protection hidden="1"/>
    </xf>
    <xf numFmtId="0" fontId="3" fillId="0" borderId="10" xfId="53" applyFill="1" applyBorder="1" applyAlignment="1" applyProtection="1">
      <alignment horizontal="center" vertical="center"/>
      <protection hidden="1"/>
    </xf>
    <xf numFmtId="0" fontId="3" fillId="0" borderId="10" xfId="53" applyBorder="1" applyAlignment="1" applyProtection="1">
      <alignment vertical="center"/>
      <protection hidden="1"/>
    </xf>
    <xf numFmtId="0" fontId="22" fillId="24" borderId="10" xfId="41" applyFont="1" applyFill="1" applyBorder="1" applyAlignment="1" applyProtection="1">
      <alignment vertical="center" shrinkToFit="1"/>
    </xf>
    <xf numFmtId="1" fontId="22" fillId="24" borderId="10" xfId="41" applyNumberFormat="1" applyFont="1" applyFill="1" applyBorder="1" applyAlignment="1" applyProtection="1">
      <alignment vertical="center" shrinkToFit="1"/>
    </xf>
    <xf numFmtId="0" fontId="22" fillId="24" borderId="10" xfId="53" applyFont="1" applyFill="1" applyBorder="1" applyAlignment="1" applyProtection="1">
      <alignment horizontal="center" vertical="center"/>
      <protection hidden="1"/>
    </xf>
    <xf numFmtId="0" fontId="3" fillId="25" borderId="10" xfId="53" applyFill="1" applyBorder="1" applyAlignment="1" applyProtection="1">
      <alignment vertical="center"/>
      <protection hidden="1"/>
    </xf>
    <xf numFmtId="0" fontId="22" fillId="25" borderId="10" xfId="53" applyFont="1" applyFill="1" applyBorder="1" applyAlignment="1" applyProtection="1">
      <alignment vertical="center" shrinkToFit="1"/>
      <protection hidden="1"/>
    </xf>
    <xf numFmtId="1" fontId="22" fillId="25" borderId="10" xfId="53" applyNumberFormat="1" applyFont="1" applyFill="1" applyBorder="1" applyAlignment="1" applyProtection="1">
      <alignment horizontal="right" vertical="center" shrinkToFit="1"/>
      <protection hidden="1"/>
    </xf>
    <xf numFmtId="0" fontId="22" fillId="29" borderId="10" xfId="0" applyFont="1" applyFill="1" applyBorder="1" applyAlignment="1" applyProtection="1">
      <alignment horizontal="center" vertical="center" wrapText="1"/>
      <protection hidden="1"/>
    </xf>
    <xf numFmtId="0" fontId="22" fillId="29" borderId="14" xfId="0" applyFont="1" applyFill="1" applyBorder="1" applyAlignment="1" applyProtection="1">
      <alignment horizontal="center" vertical="center" wrapText="1"/>
      <protection hidden="1"/>
    </xf>
    <xf numFmtId="0" fontId="22" fillId="29" borderId="13" xfId="0" applyFont="1" applyFill="1" applyBorder="1" applyAlignment="1" applyProtection="1">
      <alignment horizontal="center" vertical="center" wrapText="1"/>
      <protection hidden="1"/>
    </xf>
    <xf numFmtId="0" fontId="22" fillId="29" borderId="10" xfId="0" applyFont="1" applyFill="1" applyBorder="1" applyAlignment="1" applyProtection="1">
      <alignment horizontal="center" vertical="center" wrapText="1"/>
      <protection hidden="1"/>
    </xf>
    <xf numFmtId="0" fontId="3" fillId="0" borderId="10" xfId="41" applyBorder="1" applyAlignment="1" applyProtection="1">
      <alignment vertical="center" shrinkToFit="1"/>
      <protection hidden="1"/>
    </xf>
    <xf numFmtId="1" fontId="3" fillId="0" borderId="10" xfId="41" applyNumberFormat="1" applyBorder="1" applyAlignment="1" applyProtection="1">
      <alignment vertical="center" shrinkToFit="1"/>
      <protection hidden="1"/>
    </xf>
    <xf numFmtId="1" fontId="3" fillId="0" borderId="10" xfId="41" applyNumberFormat="1" applyBorder="1" applyAlignment="1" applyProtection="1">
      <alignment horizontal="right" vertical="center" shrinkToFit="1"/>
      <protection hidden="1"/>
    </xf>
    <xf numFmtId="1" fontId="22" fillId="24" borderId="10" xfId="41" applyNumberFormat="1" applyFont="1" applyFill="1" applyBorder="1" applyAlignment="1" applyProtection="1">
      <alignment horizontal="right" vertical="center" shrinkToFit="1"/>
      <protection hidden="1"/>
    </xf>
    <xf numFmtId="1" fontId="22" fillId="25" borderId="10" xfId="41" applyNumberFormat="1" applyFont="1" applyFill="1" applyBorder="1" applyAlignment="1" applyProtection="1">
      <alignment horizontal="right" vertical="center" shrinkToFit="1"/>
      <protection hidden="1"/>
    </xf>
    <xf numFmtId="0" fontId="30" fillId="26" borderId="0" xfId="0" applyFont="1" applyFill="1" applyAlignment="1" applyProtection="1">
      <alignment horizontal="left" vertical="center"/>
      <protection hidden="1"/>
    </xf>
    <xf numFmtId="0" fontId="0" fillId="24" borderId="0" xfId="0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" fontId="0" fillId="0" borderId="10" xfId="0" applyNumberFormat="1" applyBorder="1" applyAlignment="1" applyProtection="1">
      <alignment horizontal="center" vertical="center"/>
      <protection hidden="1"/>
    </xf>
    <xf numFmtId="0" fontId="23" fillId="0" borderId="16" xfId="43" applyFill="1" applyBorder="1" applyAlignment="1" applyProtection="1">
      <alignment horizontal="left" vertical="center"/>
      <protection hidden="1"/>
    </xf>
    <xf numFmtId="0" fontId="23" fillId="0" borderId="16" xfId="43" applyFont="1" applyFill="1" applyBorder="1" applyAlignment="1" applyProtection="1">
      <alignment horizontal="left" vertical="center"/>
      <protection hidden="1"/>
    </xf>
    <xf numFmtId="1" fontId="3" fillId="0" borderId="10" xfId="43" applyNumberFormat="1" applyFont="1" applyFill="1" applyBorder="1" applyAlignment="1" applyProtection="1">
      <alignment horizontal="left" vertical="center" shrinkToFit="1"/>
      <protection hidden="1"/>
    </xf>
    <xf numFmtId="1" fontId="3" fillId="0" borderId="10" xfId="43" applyNumberFormat="1" applyFont="1" applyFill="1" applyBorder="1" applyAlignment="1" applyProtection="1">
      <alignment horizontal="center" vertical="center" shrinkToFit="1"/>
      <protection hidden="1"/>
    </xf>
    <xf numFmtId="1" fontId="3" fillId="0" borderId="10" xfId="43" applyNumberFormat="1" applyFont="1" applyFill="1" applyBorder="1" applyAlignment="1" applyProtection="1">
      <alignment horizontal="right" vertical="center" shrinkToFit="1"/>
      <protection hidden="1"/>
    </xf>
    <xf numFmtId="0" fontId="33" fillId="0" borderId="0" xfId="41" applyFont="1" applyFill="1" applyAlignment="1" applyProtection="1">
      <alignment horizontal="center" vertical="center"/>
      <protection hidden="1"/>
    </xf>
    <xf numFmtId="0" fontId="0" fillId="0" borderId="0" xfId="0" applyFont="1" applyFill="1"/>
    <xf numFmtId="0" fontId="0" fillId="0" borderId="0" xfId="0" applyFont="1"/>
    <xf numFmtId="0" fontId="0" fillId="0" borderId="0" xfId="0" applyFill="1"/>
    <xf numFmtId="0" fontId="33" fillId="33" borderId="0" xfId="41" applyFont="1" applyFill="1" applyAlignment="1" applyProtection="1">
      <alignment horizontal="center" vertical="center"/>
      <protection hidden="1"/>
    </xf>
    <xf numFmtId="0" fontId="34" fillId="33" borderId="12" xfId="41" applyFont="1" applyFill="1" applyBorder="1" applyAlignment="1" applyProtection="1">
      <alignment horizontal="center" vertical="center" wrapText="1"/>
      <protection hidden="1"/>
    </xf>
    <xf numFmtId="0" fontId="35" fillId="0" borderId="10" xfId="0" applyFont="1" applyFill="1" applyBorder="1"/>
    <xf numFmtId="1" fontId="33" fillId="0" borderId="10" xfId="41" applyNumberFormat="1" applyFont="1" applyFill="1" applyBorder="1" applyAlignment="1" applyProtection="1">
      <alignment horizontal="right" vertical="center" shrinkToFit="1"/>
      <protection hidden="1"/>
    </xf>
    <xf numFmtId="0" fontId="33" fillId="0" borderId="10" xfId="41" applyFont="1" applyFill="1" applyBorder="1" applyAlignment="1" applyProtection="1">
      <alignment horizontal="center" vertical="center"/>
      <protection hidden="1"/>
    </xf>
    <xf numFmtId="0" fontId="34" fillId="0" borderId="10" xfId="41" applyFont="1" applyFill="1" applyBorder="1" applyAlignment="1" applyProtection="1">
      <alignment vertical="center"/>
      <protection hidden="1"/>
    </xf>
    <xf numFmtId="1" fontId="34" fillId="0" borderId="10" xfId="41" applyNumberFormat="1" applyFont="1" applyFill="1" applyBorder="1" applyAlignment="1" applyProtection="1">
      <alignment horizontal="right" vertical="center" shrinkToFit="1"/>
      <protection hidden="1"/>
    </xf>
    <xf numFmtId="0" fontId="33" fillId="0" borderId="10" xfId="41" applyFont="1" applyFill="1" applyBorder="1" applyAlignment="1" applyProtection="1">
      <alignment vertical="center"/>
      <protection hidden="1"/>
    </xf>
    <xf numFmtId="0" fontId="34" fillId="0" borderId="10" xfId="41" applyFont="1" applyFill="1" applyBorder="1" applyAlignment="1" applyProtection="1">
      <alignment vertical="center" shrinkToFit="1"/>
      <protection hidden="1"/>
    </xf>
    <xf numFmtId="0" fontId="34" fillId="0" borderId="10" xfId="41" applyFont="1" applyFill="1" applyBorder="1" applyAlignment="1" applyProtection="1">
      <alignment horizontal="center" vertical="center"/>
      <protection hidden="1"/>
    </xf>
    <xf numFmtId="1" fontId="33" fillId="0" borderId="0" xfId="41" applyNumberFormat="1" applyFont="1" applyFill="1" applyAlignment="1" applyProtection="1">
      <alignment horizontal="center" vertical="center"/>
      <protection hidden="1"/>
    </xf>
    <xf numFmtId="1" fontId="36" fillId="0" borderId="0" xfId="41" applyNumberFormat="1" applyFont="1" applyFill="1" applyAlignment="1" applyProtection="1">
      <alignment horizontal="center" vertical="center"/>
      <protection hidden="1"/>
    </xf>
    <xf numFmtId="1" fontId="33" fillId="0" borderId="10" xfId="41" applyNumberFormat="1" applyFont="1" applyFill="1" applyBorder="1" applyAlignment="1" applyProtection="1">
      <alignment horizontal="right" vertical="center"/>
      <protection hidden="1"/>
    </xf>
    <xf numFmtId="0" fontId="33" fillId="0" borderId="10" xfId="41" applyFont="1" applyFill="1" applyBorder="1" applyAlignment="1" applyProtection="1">
      <alignment horizontal="right" vertical="center"/>
      <protection hidden="1"/>
    </xf>
    <xf numFmtId="0" fontId="37" fillId="0" borderId="10" xfId="41" applyFont="1" applyFill="1" applyBorder="1" applyAlignment="1" applyProtection="1">
      <alignment vertical="center"/>
      <protection hidden="1"/>
    </xf>
    <xf numFmtId="0" fontId="34" fillId="0" borderId="10" xfId="41" applyFont="1" applyFill="1" applyBorder="1" applyAlignment="1" applyProtection="1">
      <alignment horizontal="right" vertical="center"/>
      <protection hidden="1"/>
    </xf>
    <xf numFmtId="0" fontId="33" fillId="0" borderId="0" xfId="41" applyFont="1" applyFill="1" applyAlignment="1" applyProtection="1">
      <alignment vertical="center"/>
      <protection hidden="1"/>
    </xf>
    <xf numFmtId="0" fontId="34" fillId="33" borderId="12" xfId="41" applyFont="1" applyFill="1" applyBorder="1" applyAlignment="1" applyProtection="1">
      <alignment vertical="center" wrapText="1"/>
      <protection hidden="1"/>
    </xf>
    <xf numFmtId="0" fontId="35" fillId="0" borderId="10" xfId="0" applyFont="1" applyFill="1" applyBorder="1" applyAlignment="1"/>
    <xf numFmtId="1" fontId="34" fillId="0" borderId="10" xfId="41" applyNumberFormat="1" applyFont="1" applyFill="1" applyBorder="1" applyAlignment="1" applyProtection="1">
      <alignment horizontal="right" vertical="center"/>
      <protection hidden="1"/>
    </xf>
    <xf numFmtId="0" fontId="22" fillId="24" borderId="15" xfId="0" applyFont="1" applyFill="1" applyBorder="1" applyAlignment="1" applyProtection="1">
      <alignment vertical="center"/>
      <protection hidden="1"/>
    </xf>
    <xf numFmtId="0" fontId="33" fillId="0" borderId="10" xfId="54" applyFont="1" applyFill="1" applyBorder="1" applyAlignment="1">
      <alignment vertical="center"/>
    </xf>
    <xf numFmtId="0" fontId="33" fillId="0" borderId="10" xfId="54" applyFont="1" applyFill="1" applyBorder="1" applyAlignment="1">
      <alignment vertical="center" wrapText="1"/>
    </xf>
    <xf numFmtId="0" fontId="30" fillId="26" borderId="0" xfId="55" applyFont="1" applyFill="1" applyAlignment="1" applyProtection="1">
      <alignment horizontal="left" vertical="center"/>
      <protection hidden="1"/>
    </xf>
    <xf numFmtId="0" fontId="3" fillId="0" borderId="0" xfId="41" applyFont="1" applyFill="1"/>
    <xf numFmtId="0" fontId="3" fillId="0" borderId="0" xfId="41" applyFont="1"/>
    <xf numFmtId="0" fontId="3" fillId="0" borderId="0" xfId="41" applyFill="1"/>
    <xf numFmtId="0" fontId="22" fillId="29" borderId="16" xfId="41" applyFont="1" applyFill="1" applyBorder="1" applyAlignment="1" applyProtection="1">
      <alignment vertical="center" wrapText="1"/>
      <protection hidden="1"/>
    </xf>
    <xf numFmtId="0" fontId="22" fillId="29" borderId="10" xfId="41" applyFont="1" applyFill="1" applyBorder="1" applyAlignment="1" applyProtection="1">
      <alignment vertical="center" wrapText="1"/>
      <protection hidden="1"/>
    </xf>
    <xf numFmtId="0" fontId="22" fillId="29" borderId="14" xfId="41" applyFont="1" applyFill="1" applyBorder="1" applyAlignment="1" applyProtection="1">
      <alignment horizontal="center" vertical="center" wrapText="1"/>
      <protection hidden="1"/>
    </xf>
    <xf numFmtId="0" fontId="22" fillId="29" borderId="14" xfId="55" applyFont="1" applyFill="1" applyBorder="1" applyAlignment="1" applyProtection="1">
      <alignment horizontal="center" vertical="center" wrapText="1"/>
      <protection hidden="1"/>
    </xf>
    <xf numFmtId="0" fontId="22" fillId="29" borderId="10" xfId="55" applyFont="1" applyFill="1" applyBorder="1" applyAlignment="1" applyProtection="1">
      <alignment horizontal="center" vertical="center" wrapText="1"/>
      <protection hidden="1"/>
    </xf>
    <xf numFmtId="0" fontId="3" fillId="0" borderId="0" xfId="41" applyAlignment="1" applyProtection="1">
      <alignment horizontal="center" vertical="center"/>
      <protection hidden="1"/>
    </xf>
    <xf numFmtId="0" fontId="22" fillId="29" borderId="10" xfId="41" applyFont="1" applyFill="1" applyBorder="1" applyAlignment="1" applyProtection="1">
      <alignment horizontal="center" vertical="center" wrapText="1"/>
      <protection hidden="1"/>
    </xf>
    <xf numFmtId="0" fontId="35" fillId="0" borderId="10" xfId="41" applyFont="1" applyFill="1" applyBorder="1"/>
    <xf numFmtId="0" fontId="34" fillId="0" borderId="0" xfId="41" applyFont="1" applyFill="1" applyAlignment="1" applyProtection="1">
      <alignment horizontal="center" vertical="center"/>
      <protection hidden="1"/>
    </xf>
    <xf numFmtId="0" fontId="3" fillId="0" borderId="10" xfId="41" applyFill="1" applyBorder="1" applyAlignment="1" applyProtection="1">
      <alignment vertical="center" shrinkToFit="1"/>
      <protection hidden="1"/>
    </xf>
    <xf numFmtId="0" fontId="35" fillId="0" borderId="10" xfId="41" applyFont="1" applyFill="1" applyBorder="1" applyAlignment="1"/>
    <xf numFmtId="0" fontId="30" fillId="26" borderId="0" xfId="56" applyFont="1" applyFill="1" applyAlignment="1" applyProtection="1">
      <alignment horizontal="left" vertical="center"/>
      <protection hidden="1"/>
    </xf>
    <xf numFmtId="0" fontId="3" fillId="34" borderId="10" xfId="41" applyFill="1" applyBorder="1" applyAlignment="1">
      <alignment horizontal="center" vertical="center"/>
    </xf>
    <xf numFmtId="0" fontId="22" fillId="27" borderId="0" xfId="41" applyFont="1" applyFill="1" applyAlignment="1">
      <alignment vertical="center"/>
    </xf>
    <xf numFmtId="0" fontId="22" fillId="27" borderId="25" xfId="41" applyFont="1" applyFill="1" applyBorder="1" applyAlignment="1">
      <alignment vertical="center"/>
    </xf>
    <xf numFmtId="0" fontId="22" fillId="27" borderId="0" xfId="41" applyFont="1" applyFill="1" applyBorder="1" applyAlignment="1">
      <alignment vertical="center"/>
    </xf>
    <xf numFmtId="0" fontId="40" fillId="30" borderId="13" xfId="41" applyFont="1" applyFill="1" applyBorder="1" applyAlignment="1">
      <alignment horizontal="center" vertical="center"/>
    </xf>
    <xf numFmtId="0" fontId="40" fillId="30" borderId="10" xfId="41" applyFont="1" applyFill="1" applyBorder="1" applyAlignment="1">
      <alignment horizontal="center" vertical="center"/>
    </xf>
    <xf numFmtId="0" fontId="40" fillId="30" borderId="23" xfId="41" applyFont="1" applyFill="1" applyBorder="1" applyAlignment="1">
      <alignment horizontal="center" vertical="center"/>
    </xf>
    <xf numFmtId="0" fontId="40" fillId="30" borderId="40" xfId="41" applyFont="1" applyFill="1" applyBorder="1" applyAlignment="1">
      <alignment horizontal="center" vertical="center"/>
    </xf>
    <xf numFmtId="0" fontId="40" fillId="36" borderId="23" xfId="41" applyFont="1" applyFill="1" applyBorder="1" applyAlignment="1">
      <alignment horizontal="center" vertical="center"/>
    </xf>
    <xf numFmtId="0" fontId="40" fillId="36" borderId="40" xfId="41" applyFont="1" applyFill="1" applyBorder="1" applyAlignment="1">
      <alignment horizontal="center" vertical="center"/>
    </xf>
    <xf numFmtId="0" fontId="40" fillId="37" borderId="23" xfId="41" applyFont="1" applyFill="1" applyBorder="1" applyAlignment="1">
      <alignment horizontal="center" vertical="center"/>
    </xf>
    <xf numFmtId="0" fontId="40" fillId="37" borderId="40" xfId="41" applyFont="1" applyFill="1" applyBorder="1" applyAlignment="1">
      <alignment horizontal="center" vertical="center"/>
    </xf>
    <xf numFmtId="0" fontId="40" fillId="38" borderId="40" xfId="41" applyFont="1" applyFill="1" applyBorder="1" applyAlignment="1">
      <alignment horizontal="center" vertical="center"/>
    </xf>
    <xf numFmtId="0" fontId="40" fillId="39" borderId="40" xfId="41" applyFont="1" applyFill="1" applyBorder="1" applyAlignment="1">
      <alignment horizontal="center" vertical="center"/>
    </xf>
    <xf numFmtId="0" fontId="40" fillId="40" borderId="23" xfId="41" applyFont="1" applyFill="1" applyBorder="1" applyAlignment="1">
      <alignment horizontal="center" vertical="center"/>
    </xf>
    <xf numFmtId="0" fontId="40" fillId="40" borderId="40" xfId="41" applyFont="1" applyFill="1" applyBorder="1" applyAlignment="1">
      <alignment horizontal="center" vertical="center"/>
    </xf>
    <xf numFmtId="0" fontId="40" fillId="41" borderId="19" xfId="41" applyFont="1" applyFill="1" applyBorder="1" applyAlignment="1">
      <alignment horizontal="center" vertical="center"/>
    </xf>
    <xf numFmtId="2" fontId="40" fillId="41" borderId="23" xfId="41" applyNumberFormat="1" applyFont="1" applyFill="1" applyBorder="1" applyAlignment="1">
      <alignment horizontal="center" vertical="center"/>
    </xf>
    <xf numFmtId="0" fontId="39" fillId="0" borderId="10" xfId="41" applyFont="1" applyBorder="1" applyAlignment="1" applyProtection="1">
      <alignment horizontal="center" vertical="center"/>
      <protection hidden="1"/>
    </xf>
    <xf numFmtId="0" fontId="39" fillId="0" borderId="10" xfId="41" applyFont="1" applyBorder="1" applyAlignment="1">
      <alignment vertical="center"/>
    </xf>
    <xf numFmtId="1" fontId="3" fillId="34" borderId="10" xfId="41" applyNumberFormat="1" applyFill="1" applyBorder="1" applyAlignment="1" applyProtection="1">
      <alignment vertical="center"/>
      <protection hidden="1"/>
    </xf>
    <xf numFmtId="0" fontId="39" fillId="42" borderId="10" xfId="41" applyFont="1" applyFill="1" applyBorder="1" applyAlignment="1" applyProtection="1">
      <alignment horizontal="center" vertical="center"/>
      <protection hidden="1"/>
    </xf>
    <xf numFmtId="0" fontId="41" fillId="42" borderId="10" xfId="41" applyFont="1" applyFill="1" applyBorder="1" applyAlignment="1" applyProtection="1">
      <alignment vertical="center" shrinkToFit="1"/>
      <protection hidden="1"/>
    </xf>
    <xf numFmtId="1" fontId="22" fillId="42" borderId="10" xfId="41" applyNumberFormat="1" applyFont="1" applyFill="1" applyBorder="1" applyAlignment="1" applyProtection="1">
      <alignment horizontal="right" vertical="center"/>
      <protection hidden="1"/>
    </xf>
    <xf numFmtId="0" fontId="39" fillId="34" borderId="10" xfId="41" applyFont="1" applyFill="1" applyBorder="1" applyAlignment="1">
      <alignment vertical="center"/>
    </xf>
    <xf numFmtId="0" fontId="42" fillId="42" borderId="10" xfId="39" applyFont="1" applyFill="1" applyBorder="1"/>
    <xf numFmtId="1" fontId="39" fillId="42" borderId="10" xfId="41" applyNumberFormat="1" applyFont="1" applyFill="1" applyBorder="1" applyAlignment="1" applyProtection="1">
      <alignment horizontal="center" vertical="center"/>
      <protection hidden="1"/>
    </xf>
    <xf numFmtId="0" fontId="39" fillId="34" borderId="10" xfId="41" applyFont="1" applyFill="1" applyBorder="1" applyAlignment="1" applyProtection="1">
      <alignment horizontal="center" vertical="center"/>
      <protection hidden="1"/>
    </xf>
    <xf numFmtId="0" fontId="41" fillId="34" borderId="10" xfId="41" applyFont="1" applyFill="1" applyBorder="1" applyAlignment="1" applyProtection="1">
      <alignment vertical="center" shrinkToFit="1"/>
      <protection hidden="1"/>
    </xf>
    <xf numFmtId="1" fontId="22" fillId="34" borderId="10" xfId="41" applyNumberFormat="1" applyFont="1" applyFill="1" applyBorder="1" applyAlignment="1" applyProtection="1">
      <alignment horizontal="right" vertical="center"/>
      <protection hidden="1"/>
    </xf>
    <xf numFmtId="0" fontId="41" fillId="42" borderId="10" xfId="41" applyFont="1" applyFill="1" applyBorder="1" applyAlignment="1" applyProtection="1">
      <alignment horizontal="center" vertical="center"/>
      <protection hidden="1"/>
    </xf>
    <xf numFmtId="0" fontId="43" fillId="42" borderId="10" xfId="46" applyFont="1" applyFill="1" applyBorder="1" applyAlignment="1"/>
    <xf numFmtId="0" fontId="41" fillId="34" borderId="10" xfId="41" applyFont="1" applyFill="1" applyBorder="1" applyAlignment="1" applyProtection="1">
      <alignment horizontal="center" vertical="center"/>
      <protection hidden="1"/>
    </xf>
    <xf numFmtId="0" fontId="39" fillId="34" borderId="10" xfId="41" applyFont="1" applyFill="1" applyBorder="1" applyAlignment="1">
      <alignment horizontal="center" vertical="center"/>
    </xf>
    <xf numFmtId="0" fontId="39" fillId="34" borderId="10" xfId="41" applyFont="1" applyFill="1" applyBorder="1" applyAlignment="1" applyProtection="1">
      <alignment vertical="center" shrinkToFit="1"/>
      <protection hidden="1"/>
    </xf>
    <xf numFmtId="1" fontId="3" fillId="34" borderId="10" xfId="41" applyNumberFormat="1" applyFill="1" applyBorder="1" applyAlignment="1" applyProtection="1">
      <alignment horizontal="right" vertical="center"/>
      <protection hidden="1"/>
    </xf>
    <xf numFmtId="0" fontId="30" fillId="26" borderId="25" xfId="56" applyFont="1" applyFill="1" applyBorder="1" applyAlignment="1" applyProtection="1">
      <alignment horizontal="left" vertical="center"/>
      <protection hidden="1"/>
    </xf>
    <xf numFmtId="0" fontId="25" fillId="0" borderId="10" xfId="0" applyFont="1" applyFill="1" applyBorder="1" applyAlignment="1" applyProtection="1">
      <alignment horizontal="center" vertical="center" wrapText="1"/>
      <protection hidden="1"/>
    </xf>
    <xf numFmtId="0" fontId="25" fillId="0" borderId="10" xfId="0" applyFont="1" applyFill="1" applyBorder="1" applyAlignment="1" applyProtection="1">
      <alignment horizontal="center" vertical="center"/>
      <protection hidden="1"/>
    </xf>
    <xf numFmtId="0" fontId="25" fillId="28" borderId="18" xfId="0" applyFont="1" applyFill="1" applyBorder="1" applyAlignment="1" applyProtection="1">
      <alignment horizontal="center" vertical="center"/>
      <protection hidden="1"/>
    </xf>
    <xf numFmtId="0" fontId="25" fillId="28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19" xfId="0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 applyAlignment="1" applyProtection="1">
      <alignment horizontal="center" vertical="center" wrapText="1"/>
      <protection hidden="1"/>
    </xf>
    <xf numFmtId="0" fontId="0" fillId="0" borderId="21" xfId="0" applyFill="1" applyBorder="1" applyAlignment="1" applyProtection="1">
      <alignment horizontal="center" vertical="center" wrapText="1"/>
      <protection hidden="1"/>
    </xf>
    <xf numFmtId="0" fontId="0" fillId="0" borderId="22" xfId="0" applyFill="1" applyBorder="1" applyAlignment="1" applyProtection="1">
      <alignment horizontal="center" vertical="center" wrapText="1"/>
      <protection hidden="1"/>
    </xf>
    <xf numFmtId="0" fontId="0" fillId="0" borderId="15" xfId="0" applyFill="1" applyBorder="1" applyAlignment="1" applyProtection="1">
      <alignment horizontal="center" vertical="center" wrapText="1"/>
      <protection hidden="1"/>
    </xf>
    <xf numFmtId="0" fontId="0" fillId="0" borderId="11" xfId="0" applyFill="1" applyBorder="1" applyAlignment="1" applyProtection="1">
      <alignment horizontal="center" vertical="center" wrapText="1"/>
      <protection hidden="1"/>
    </xf>
    <xf numFmtId="0" fontId="22" fillId="0" borderId="21" xfId="0" applyFont="1" applyFill="1" applyBorder="1" applyAlignment="1" applyProtection="1">
      <alignment horizontal="center" vertical="center" wrapText="1"/>
      <protection hidden="1"/>
    </xf>
    <xf numFmtId="0" fontId="22" fillId="0" borderId="11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2" fillId="0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Fill="1" applyBorder="1" applyAlignment="1" applyProtection="1">
      <alignment horizontal="center" vertical="center" wrapText="1"/>
      <protection hidden="1"/>
    </xf>
    <xf numFmtId="0" fontId="22" fillId="29" borderId="16" xfId="0" applyFont="1" applyFill="1" applyBorder="1" applyAlignment="1" applyProtection="1">
      <alignment horizontal="center" vertical="center" wrapText="1"/>
      <protection hidden="1"/>
    </xf>
    <xf numFmtId="0" fontId="22" fillId="29" borderId="14" xfId="0" applyFont="1" applyFill="1" applyBorder="1" applyAlignment="1" applyProtection="1">
      <alignment horizontal="center" vertical="center" wrapText="1"/>
      <protection hidden="1"/>
    </xf>
    <xf numFmtId="0" fontId="22" fillId="29" borderId="13" xfId="0" applyFont="1" applyFill="1" applyBorder="1" applyAlignment="1" applyProtection="1">
      <alignment horizontal="center" vertical="center" wrapText="1"/>
      <protection hidden="1"/>
    </xf>
    <xf numFmtId="0" fontId="22" fillId="29" borderId="23" xfId="0" applyFont="1" applyFill="1" applyBorder="1" applyAlignment="1" applyProtection="1">
      <alignment horizontal="center" vertical="center" wrapText="1"/>
      <protection hidden="1"/>
    </xf>
    <xf numFmtId="0" fontId="22" fillId="29" borderId="12" xfId="0" applyFont="1" applyFill="1" applyBorder="1" applyAlignment="1" applyProtection="1">
      <alignment horizontal="center" vertical="center" wrapText="1"/>
      <protection hidden="1"/>
    </xf>
    <xf numFmtId="0" fontId="22" fillId="29" borderId="10" xfId="0" applyFont="1" applyFill="1" applyBorder="1" applyAlignment="1" applyProtection="1">
      <alignment horizontal="center" vertical="center" wrapText="1"/>
      <protection hidden="1"/>
    </xf>
    <xf numFmtId="0" fontId="22" fillId="29" borderId="10" xfId="44" applyFont="1" applyFill="1" applyBorder="1" applyAlignment="1" applyProtection="1">
      <alignment horizontal="center" vertical="center" wrapText="1"/>
      <protection hidden="1"/>
    </xf>
    <xf numFmtId="0" fontId="22" fillId="30" borderId="10" xfId="44" applyFont="1" applyFill="1" applyBorder="1" applyAlignment="1" applyProtection="1">
      <alignment horizontal="center" vertical="center" wrapText="1"/>
      <protection hidden="1"/>
    </xf>
    <xf numFmtId="0" fontId="22" fillId="31" borderId="10" xfId="44" applyFont="1" applyFill="1" applyBorder="1" applyAlignment="1" applyProtection="1">
      <alignment horizontal="center" vertical="center"/>
      <protection hidden="1"/>
    </xf>
    <xf numFmtId="0" fontId="22" fillId="29" borderId="16" xfId="44" applyFont="1" applyFill="1" applyBorder="1" applyAlignment="1" applyProtection="1">
      <alignment horizontal="center" vertical="center" wrapText="1"/>
      <protection hidden="1"/>
    </xf>
    <xf numFmtId="0" fontId="22" fillId="29" borderId="14" xfId="44" applyFont="1" applyFill="1" applyBorder="1" applyAlignment="1" applyProtection="1">
      <alignment horizontal="center" vertical="center" wrapText="1"/>
      <protection hidden="1"/>
    </xf>
    <xf numFmtId="0" fontId="22" fillId="29" borderId="13" xfId="44" applyFont="1" applyFill="1" applyBorder="1" applyAlignment="1" applyProtection="1">
      <alignment horizontal="center" vertical="center" wrapText="1"/>
      <protection hidden="1"/>
    </xf>
    <xf numFmtId="0" fontId="22" fillId="29" borderId="23" xfId="44" applyFont="1" applyFill="1" applyBorder="1" applyAlignment="1" applyProtection="1">
      <alignment horizontal="center" vertical="center" wrapText="1"/>
      <protection hidden="1"/>
    </xf>
    <xf numFmtId="0" fontId="22" fillId="29" borderId="24" xfId="44" applyFont="1" applyFill="1" applyBorder="1" applyAlignment="1" applyProtection="1">
      <alignment horizontal="center" vertical="center" wrapText="1"/>
      <protection hidden="1"/>
    </xf>
    <xf numFmtId="0" fontId="22" fillId="29" borderId="12" xfId="44" applyFont="1" applyFill="1" applyBorder="1" applyAlignment="1" applyProtection="1">
      <alignment horizontal="center" vertical="center" wrapText="1"/>
      <protection hidden="1"/>
    </xf>
    <xf numFmtId="0" fontId="22" fillId="29" borderId="24" xfId="0" applyFont="1" applyFill="1" applyBorder="1" applyAlignment="1" applyProtection="1">
      <alignment horizontal="center" vertical="center" wrapText="1"/>
      <protection hidden="1"/>
    </xf>
    <xf numFmtId="0" fontId="22" fillId="30" borderId="10" xfId="0" applyFont="1" applyFill="1" applyBorder="1" applyAlignment="1" applyProtection="1">
      <alignment horizontal="center" vertical="center" wrapText="1"/>
      <protection hidden="1"/>
    </xf>
    <xf numFmtId="0" fontId="22" fillId="31" borderId="10" xfId="0" applyFont="1" applyFill="1" applyBorder="1" applyAlignment="1" applyProtection="1">
      <alignment horizontal="center" vertical="center"/>
      <protection hidden="1"/>
    </xf>
    <xf numFmtId="0" fontId="22" fillId="29" borderId="21" xfId="43" applyFont="1" applyFill="1" applyBorder="1" applyAlignment="1" applyProtection="1">
      <alignment horizontal="center" vertical="center" wrapText="1"/>
      <protection hidden="1"/>
    </xf>
    <xf numFmtId="0" fontId="22" fillId="29" borderId="11" xfId="43" applyFont="1" applyFill="1" applyBorder="1" applyAlignment="1" applyProtection="1">
      <alignment horizontal="center" vertical="center" wrapText="1"/>
      <protection hidden="1"/>
    </xf>
    <xf numFmtId="0" fontId="32" fillId="29" borderId="21" xfId="43" applyFont="1" applyFill="1" applyBorder="1" applyAlignment="1" applyProtection="1">
      <alignment horizontal="center" vertical="center" wrapText="1"/>
      <protection hidden="1"/>
    </xf>
    <xf numFmtId="0" fontId="32" fillId="29" borderId="11" xfId="43" applyFont="1" applyFill="1" applyBorder="1" applyAlignment="1" applyProtection="1">
      <alignment horizontal="center" vertical="center" wrapText="1"/>
      <protection hidden="1"/>
    </xf>
    <xf numFmtId="0" fontId="22" fillId="29" borderId="23" xfId="0" applyFont="1" applyFill="1" applyBorder="1" applyAlignment="1">
      <alignment horizontal="center" vertical="center" wrapText="1"/>
    </xf>
    <xf numFmtId="0" fontId="22" fillId="29" borderId="24" xfId="0" applyFont="1" applyFill="1" applyBorder="1" applyAlignment="1">
      <alignment horizontal="center" vertical="center" wrapText="1"/>
    </xf>
    <xf numFmtId="0" fontId="22" fillId="29" borderId="21" xfId="53" applyFont="1" applyFill="1" applyBorder="1" applyAlignment="1" applyProtection="1">
      <alignment horizontal="center" vertical="center" wrapText="1"/>
      <protection hidden="1"/>
    </xf>
    <xf numFmtId="0" fontId="22" fillId="29" borderId="11" xfId="53" applyFont="1" applyFill="1" applyBorder="1" applyAlignment="1" applyProtection="1">
      <alignment horizontal="center" vertical="center" wrapText="1"/>
      <protection hidden="1"/>
    </xf>
    <xf numFmtId="0" fontId="32" fillId="29" borderId="21" xfId="53" applyFont="1" applyFill="1" applyBorder="1" applyAlignment="1" applyProtection="1">
      <alignment horizontal="center" vertical="center" wrapText="1"/>
      <protection hidden="1"/>
    </xf>
    <xf numFmtId="0" fontId="32" fillId="29" borderId="11" xfId="53" applyFont="1" applyFill="1" applyBorder="1" applyAlignment="1" applyProtection="1">
      <alignment horizontal="center" vertical="center" wrapText="1"/>
      <protection hidden="1"/>
    </xf>
    <xf numFmtId="0" fontId="22" fillId="29" borderId="23" xfId="41" applyFont="1" applyFill="1" applyBorder="1" applyAlignment="1">
      <alignment horizontal="center" vertical="center" wrapText="1"/>
    </xf>
    <xf numFmtId="0" fontId="22" fillId="29" borderId="24" xfId="41" applyFont="1" applyFill="1" applyBorder="1" applyAlignment="1">
      <alignment horizontal="center" vertical="center" wrapText="1"/>
    </xf>
    <xf numFmtId="0" fontId="22" fillId="29" borderId="23" xfId="0" applyFont="1" applyFill="1" applyBorder="1" applyAlignment="1" applyProtection="1">
      <alignment horizontal="left" vertical="center" wrapText="1"/>
      <protection hidden="1"/>
    </xf>
    <xf numFmtId="0" fontId="22" fillId="29" borderId="24" xfId="0" applyFont="1" applyFill="1" applyBorder="1" applyAlignment="1" applyProtection="1">
      <alignment horizontal="left" vertical="center" wrapText="1"/>
      <protection hidden="1"/>
    </xf>
    <xf numFmtId="0" fontId="22" fillId="29" borderId="12" xfId="0" applyFont="1" applyFill="1" applyBorder="1" applyAlignment="1" applyProtection="1">
      <alignment horizontal="left" vertical="center" wrapText="1"/>
      <protection hidden="1"/>
    </xf>
    <xf numFmtId="0" fontId="22" fillId="32" borderId="23" xfId="41" applyFont="1" applyFill="1" applyBorder="1" applyAlignment="1" applyProtection="1">
      <alignment horizontal="center" vertical="center" wrapText="1"/>
      <protection hidden="1"/>
    </xf>
    <xf numFmtId="0" fontId="22" fillId="32" borderId="24" xfId="41" applyFont="1" applyFill="1" applyBorder="1" applyAlignment="1" applyProtection="1">
      <alignment horizontal="center" vertical="center" wrapText="1"/>
      <protection hidden="1"/>
    </xf>
    <xf numFmtId="0" fontId="22" fillId="32" borderId="23" xfId="41" applyFont="1" applyFill="1" applyBorder="1" applyAlignment="1" applyProtection="1">
      <alignment vertical="center" wrapText="1"/>
      <protection hidden="1"/>
    </xf>
    <xf numFmtId="0" fontId="22" fillId="32" borderId="24" xfId="41" applyFont="1" applyFill="1" applyBorder="1" applyAlignment="1" applyProtection="1">
      <alignment vertical="center" wrapText="1"/>
      <protection hidden="1"/>
    </xf>
    <xf numFmtId="0" fontId="24" fillId="25" borderId="0" xfId="55" applyFont="1" applyFill="1" applyAlignment="1" applyProtection="1">
      <alignment horizontal="left" vertical="center"/>
      <protection hidden="1"/>
    </xf>
    <xf numFmtId="0" fontId="22" fillId="24" borderId="15" xfId="55" applyFont="1" applyFill="1" applyBorder="1" applyAlignment="1" applyProtection="1">
      <alignment horizontal="left" vertical="center"/>
      <protection hidden="1"/>
    </xf>
    <xf numFmtId="0" fontId="34" fillId="0" borderId="15" xfId="41" applyFont="1" applyFill="1" applyBorder="1" applyAlignment="1" applyProtection="1">
      <alignment horizontal="center" vertical="center"/>
      <protection hidden="1"/>
    </xf>
    <xf numFmtId="0" fontId="40" fillId="40" borderId="32" xfId="41" applyFont="1" applyFill="1" applyBorder="1" applyAlignment="1">
      <alignment horizontal="center" vertical="center" wrapText="1"/>
    </xf>
    <xf numFmtId="0" fontId="40" fillId="40" borderId="10" xfId="41" applyFont="1" applyFill="1" applyBorder="1" applyAlignment="1">
      <alignment horizontal="center" vertical="center" wrapText="1"/>
    </xf>
    <xf numFmtId="0" fontId="40" fillId="40" borderId="34" xfId="41" applyFont="1" applyFill="1" applyBorder="1" applyAlignment="1">
      <alignment horizontal="center" vertical="center" wrapText="1"/>
    </xf>
    <xf numFmtId="0" fontId="40" fillId="40" borderId="37" xfId="41" applyFont="1" applyFill="1" applyBorder="1" applyAlignment="1">
      <alignment horizontal="center" vertical="center" wrapText="1"/>
    </xf>
    <xf numFmtId="0" fontId="40" fillId="41" borderId="33" xfId="41" applyFont="1" applyFill="1" applyBorder="1" applyAlignment="1">
      <alignment horizontal="center" vertical="center" wrapText="1"/>
    </xf>
    <xf numFmtId="0" fontId="40" fillId="41" borderId="38" xfId="41" applyFont="1" applyFill="1" applyBorder="1" applyAlignment="1">
      <alignment horizontal="center" vertical="center" wrapText="1"/>
    </xf>
    <xf numFmtId="0" fontId="40" fillId="37" borderId="32" xfId="41" applyFont="1" applyFill="1" applyBorder="1" applyAlignment="1">
      <alignment horizontal="center" vertical="center" wrapText="1"/>
    </xf>
    <xf numFmtId="0" fontId="40" fillId="37" borderId="10" xfId="41" applyFont="1" applyFill="1" applyBorder="1" applyAlignment="1">
      <alignment horizontal="center" vertical="center" wrapText="1"/>
    </xf>
    <xf numFmtId="0" fontId="40" fillId="37" borderId="34" xfId="41" applyFont="1" applyFill="1" applyBorder="1" applyAlignment="1">
      <alignment horizontal="center" vertical="center" wrapText="1"/>
    </xf>
    <xf numFmtId="0" fontId="40" fillId="37" borderId="37" xfId="41" applyFont="1" applyFill="1" applyBorder="1" applyAlignment="1">
      <alignment horizontal="center" vertical="center" wrapText="1"/>
    </xf>
    <xf numFmtId="0" fontId="40" fillId="38" borderId="33" xfId="41" applyFont="1" applyFill="1" applyBorder="1" applyAlignment="1">
      <alignment horizontal="center" vertical="center" wrapText="1"/>
    </xf>
    <xf numFmtId="0" fontId="40" fillId="38" borderId="38" xfId="41" applyFont="1" applyFill="1" applyBorder="1" applyAlignment="1">
      <alignment horizontal="center" vertical="center" wrapText="1"/>
    </xf>
    <xf numFmtId="0" fontId="40" fillId="39" borderId="33" xfId="41" applyFont="1" applyFill="1" applyBorder="1" applyAlignment="1">
      <alignment horizontal="center" wrapText="1"/>
    </xf>
    <xf numFmtId="0" fontId="40" fillId="39" borderId="36" xfId="41" applyFont="1" applyFill="1" applyBorder="1" applyAlignment="1">
      <alignment horizontal="center" wrapText="1"/>
    </xf>
    <xf numFmtId="0" fontId="40" fillId="37" borderId="33" xfId="41" applyFont="1" applyFill="1" applyBorder="1" applyAlignment="1">
      <alignment horizontal="center" vertical="center" wrapText="1"/>
    </xf>
    <xf numFmtId="0" fontId="40" fillId="37" borderId="36" xfId="41" applyFont="1" applyFill="1" applyBorder="1" applyAlignment="1">
      <alignment horizontal="center" vertical="center" wrapText="1"/>
    </xf>
    <xf numFmtId="0" fontId="40" fillId="36" borderId="32" xfId="41" applyFont="1" applyFill="1" applyBorder="1" applyAlignment="1">
      <alignment horizontal="center" vertical="center" wrapText="1"/>
    </xf>
    <xf numFmtId="0" fontId="40" fillId="36" borderId="10" xfId="41" applyFont="1" applyFill="1" applyBorder="1" applyAlignment="1">
      <alignment horizontal="center" vertical="center" wrapText="1"/>
    </xf>
    <xf numFmtId="0" fontId="40" fillId="36" borderId="34" xfId="41" applyFont="1" applyFill="1" applyBorder="1" applyAlignment="1">
      <alignment horizontal="center" vertical="center" wrapText="1"/>
    </xf>
    <xf numFmtId="0" fontId="40" fillId="36" borderId="37" xfId="41" applyFont="1" applyFill="1" applyBorder="1" applyAlignment="1">
      <alignment horizontal="center" vertical="center" wrapText="1"/>
    </xf>
    <xf numFmtId="0" fontId="40" fillId="30" borderId="31" xfId="41" applyFont="1" applyFill="1" applyBorder="1" applyAlignment="1">
      <alignment horizontal="center" vertical="center" wrapText="1"/>
    </xf>
    <xf numFmtId="0" fontId="40" fillId="30" borderId="12" xfId="41" applyFont="1" applyFill="1" applyBorder="1" applyAlignment="1">
      <alignment horizontal="center" vertical="center" wrapText="1"/>
    </xf>
    <xf numFmtId="0" fontId="40" fillId="30" borderId="33" xfId="41" applyFont="1" applyFill="1" applyBorder="1" applyAlignment="1">
      <alignment horizontal="center" vertical="center" wrapText="1"/>
    </xf>
    <xf numFmtId="0" fontId="40" fillId="30" borderId="36" xfId="41" applyFont="1" applyFill="1" applyBorder="1" applyAlignment="1">
      <alignment horizontal="center" vertical="center" wrapText="1"/>
    </xf>
    <xf numFmtId="0" fontId="40" fillId="36" borderId="32" xfId="41" applyFont="1" applyFill="1" applyBorder="1" applyAlignment="1">
      <alignment horizontal="center" vertical="center"/>
    </xf>
    <xf numFmtId="0" fontId="40" fillId="36" borderId="10" xfId="41" applyFont="1" applyFill="1" applyBorder="1" applyAlignment="1">
      <alignment horizontal="center" vertical="center"/>
    </xf>
    <xf numFmtId="0" fontId="24" fillId="25" borderId="0" xfId="56" applyFont="1" applyFill="1" applyAlignment="1" applyProtection="1">
      <alignment horizontal="left" vertical="center"/>
      <protection hidden="1"/>
    </xf>
    <xf numFmtId="0" fontId="22" fillId="24" borderId="15" xfId="56" applyFont="1" applyFill="1" applyBorder="1" applyAlignment="1" applyProtection="1">
      <alignment horizontal="left" vertical="center"/>
      <protection hidden="1"/>
    </xf>
    <xf numFmtId="0" fontId="22" fillId="31" borderId="26" xfId="41" applyFont="1" applyFill="1" applyBorder="1" applyAlignment="1">
      <alignment horizontal="center"/>
    </xf>
    <xf numFmtId="0" fontId="22" fillId="31" borderId="27" xfId="41" applyFont="1" applyFill="1" applyBorder="1" applyAlignment="1">
      <alignment horizontal="center"/>
    </xf>
    <xf numFmtId="0" fontId="38" fillId="31" borderId="28" xfId="41" applyFont="1" applyFill="1" applyBorder="1" applyAlignment="1">
      <alignment horizontal="center"/>
    </xf>
    <xf numFmtId="0" fontId="38" fillId="31" borderId="29" xfId="41" applyFont="1" applyFill="1" applyBorder="1" applyAlignment="1">
      <alignment horizontal="center"/>
    </xf>
    <xf numFmtId="0" fontId="38" fillId="35" borderId="28" xfId="41" applyFont="1" applyFill="1" applyBorder="1" applyAlignment="1">
      <alignment horizontal="center"/>
    </xf>
    <xf numFmtId="0" fontId="38" fillId="35" borderId="29" xfId="41" applyFont="1" applyFill="1" applyBorder="1" applyAlignment="1">
      <alignment horizontal="center"/>
    </xf>
    <xf numFmtId="0" fontId="39" fillId="31" borderId="30" xfId="41" applyFont="1" applyFill="1" applyBorder="1" applyAlignment="1">
      <alignment horizontal="center" vertical="center" wrapText="1"/>
    </xf>
    <xf numFmtId="0" fontId="39" fillId="31" borderId="35" xfId="41" applyFont="1" applyFill="1" applyBorder="1" applyAlignment="1">
      <alignment horizontal="center" vertical="center" wrapText="1"/>
    </xf>
    <xf numFmtId="0" fontId="39" fillId="31" borderId="39" xfId="41" applyFont="1" applyFill="1" applyBorder="1" applyAlignment="1">
      <alignment horizontal="center" vertical="center" wrapText="1"/>
    </xf>
    <xf numFmtId="0" fontId="22" fillId="32" borderId="31" xfId="41" applyFont="1" applyFill="1" applyBorder="1" applyAlignment="1" applyProtection="1">
      <alignment horizontal="center" vertical="center" wrapText="1"/>
      <protection hidden="1"/>
    </xf>
    <xf numFmtId="0" fontId="22" fillId="32" borderId="12" xfId="41" applyFont="1" applyFill="1" applyBorder="1" applyAlignment="1" applyProtection="1">
      <alignment horizontal="center" vertical="center" wrapText="1"/>
      <protection hidden="1"/>
    </xf>
    <xf numFmtId="0" fontId="40" fillId="30" borderId="32" xfId="41" applyFont="1" applyFill="1" applyBorder="1" applyAlignment="1">
      <alignment horizontal="center" vertical="center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1" xfId="37"/>
    <cellStyle name="Normal 12" xfId="38"/>
    <cellStyle name="Normal 15" xfId="39"/>
    <cellStyle name="Normal 16" xfId="40"/>
    <cellStyle name="Normal 2" xfId="41"/>
    <cellStyle name="Normal 2 2" xfId="42"/>
    <cellStyle name="Normal 2 3" xfId="43"/>
    <cellStyle name="Normal 2 3 2" xfId="53"/>
    <cellStyle name="Normal 3" xfId="44"/>
    <cellStyle name="Normal 3 2" xfId="54"/>
    <cellStyle name="Normal 4" xfId="45"/>
    <cellStyle name="Normal 5" xfId="46"/>
    <cellStyle name="Normal 6" xfId="47"/>
    <cellStyle name="Normal 7" xfId="55"/>
    <cellStyle name="Normal 7 2" xfId="56"/>
    <cellStyle name="Note" xfId="48" builtinId="10" customBuiltin="1"/>
    <cellStyle name="Output" xfId="49" builtinId="21" customBuiltin="1"/>
    <cellStyle name="Title" xfId="50" builtinId="15" customBuiltin="1"/>
    <cellStyle name="Total" xfId="51" builtinId="25" customBuiltin="1"/>
    <cellStyle name="Warning Text" xfId="5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Normal="100" workbookViewId="0">
      <pane xSplit="2" ySplit="6" topLeftCell="C7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7" sqref="C7"/>
    </sheetView>
  </sheetViews>
  <sheetFormatPr defaultRowHeight="12.75" x14ac:dyDescent="0.2"/>
  <cols>
    <col min="1" max="1" width="5.7109375" style="21" customWidth="1"/>
    <col min="2" max="2" width="29.140625" style="21" bestFit="1" customWidth="1"/>
    <col min="3" max="4" width="8.7109375" style="21" customWidth="1"/>
    <col min="5" max="5" width="5.7109375" style="21" customWidth="1"/>
    <col min="6" max="7" width="8.7109375" style="21" customWidth="1"/>
    <col min="8" max="8" width="5.7109375" style="21" customWidth="1"/>
    <col min="9" max="10" width="8.7109375" style="21" customWidth="1"/>
    <col min="11" max="11" width="5.7109375" style="21" customWidth="1"/>
    <col min="12" max="13" width="8.7109375" style="21" customWidth="1"/>
    <col min="14" max="14" width="5.7109375" style="21" customWidth="1"/>
    <col min="15" max="16" width="8.7109375" style="21" customWidth="1"/>
    <col min="17" max="17" width="5.7109375" style="21" customWidth="1"/>
    <col min="18" max="19" width="8.7109375" style="21" customWidth="1"/>
    <col min="20" max="20" width="5.7109375" style="21" customWidth="1"/>
    <col min="21" max="22" width="8.7109375" style="21" customWidth="1"/>
    <col min="23" max="23" width="5.7109375" style="21" customWidth="1"/>
    <col min="24" max="16384" width="9.140625" style="21"/>
  </cols>
  <sheetData>
    <row r="1" spans="1:23" ht="15" x14ac:dyDescent="0.2">
      <c r="A1" s="273" t="s">
        <v>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</row>
    <row r="2" spans="1:23" ht="15" x14ac:dyDescent="0.2">
      <c r="A2" s="275" t="s">
        <v>112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</row>
    <row r="3" spans="1:23" s="25" customFormat="1" ht="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4" t="s">
        <v>113</v>
      </c>
    </row>
    <row r="4" spans="1:23" ht="15" customHeight="1" x14ac:dyDescent="0.2">
      <c r="A4" s="271" t="s">
        <v>79</v>
      </c>
      <c r="B4" s="272" t="s">
        <v>1</v>
      </c>
      <c r="C4" s="276" t="s">
        <v>2</v>
      </c>
      <c r="D4" s="277"/>
      <c r="E4" s="278"/>
      <c r="F4" s="276" t="s">
        <v>3</v>
      </c>
      <c r="G4" s="277"/>
      <c r="H4" s="278"/>
      <c r="I4" s="276" t="s">
        <v>4</v>
      </c>
      <c r="J4" s="277"/>
      <c r="K4" s="278"/>
      <c r="L4" s="276" t="s">
        <v>5</v>
      </c>
      <c r="M4" s="277"/>
      <c r="N4" s="278"/>
      <c r="O4" s="276" t="s">
        <v>6</v>
      </c>
      <c r="P4" s="277"/>
      <c r="Q4" s="278"/>
      <c r="R4" s="276" t="s">
        <v>7</v>
      </c>
      <c r="S4" s="277"/>
      <c r="T4" s="278"/>
      <c r="U4" s="276" t="s">
        <v>8</v>
      </c>
      <c r="V4" s="277"/>
      <c r="W4" s="278"/>
    </row>
    <row r="5" spans="1:23" ht="24.95" customHeight="1" x14ac:dyDescent="0.2">
      <c r="A5" s="271"/>
      <c r="B5" s="272"/>
      <c r="C5" s="279"/>
      <c r="D5" s="280"/>
      <c r="E5" s="281"/>
      <c r="F5" s="279"/>
      <c r="G5" s="280"/>
      <c r="H5" s="281"/>
      <c r="I5" s="279"/>
      <c r="J5" s="280"/>
      <c r="K5" s="281"/>
      <c r="L5" s="279"/>
      <c r="M5" s="280"/>
      <c r="N5" s="281"/>
      <c r="O5" s="279"/>
      <c r="P5" s="280"/>
      <c r="Q5" s="281"/>
      <c r="R5" s="279"/>
      <c r="S5" s="280"/>
      <c r="T5" s="281"/>
      <c r="U5" s="279"/>
      <c r="V5" s="280"/>
      <c r="W5" s="281"/>
    </row>
    <row r="6" spans="1:23" ht="12.75" customHeight="1" x14ac:dyDescent="0.2">
      <c r="A6" s="271"/>
      <c r="B6" s="272"/>
      <c r="C6" s="3" t="s">
        <v>9</v>
      </c>
      <c r="D6" s="3" t="s">
        <v>78</v>
      </c>
      <c r="E6" s="3" t="s">
        <v>10</v>
      </c>
      <c r="F6" s="3" t="s">
        <v>9</v>
      </c>
      <c r="G6" s="3" t="s">
        <v>78</v>
      </c>
      <c r="H6" s="3" t="s">
        <v>10</v>
      </c>
      <c r="I6" s="3" t="s">
        <v>9</v>
      </c>
      <c r="J6" s="3" t="s">
        <v>78</v>
      </c>
      <c r="K6" s="3" t="s">
        <v>10</v>
      </c>
      <c r="L6" s="3" t="s">
        <v>9</v>
      </c>
      <c r="M6" s="3" t="s">
        <v>78</v>
      </c>
      <c r="N6" s="3" t="s">
        <v>10</v>
      </c>
      <c r="O6" s="3" t="s">
        <v>9</v>
      </c>
      <c r="P6" s="3" t="s">
        <v>78</v>
      </c>
      <c r="Q6" s="3" t="s">
        <v>10</v>
      </c>
      <c r="R6" s="3" t="s">
        <v>9</v>
      </c>
      <c r="S6" s="3" t="s">
        <v>78</v>
      </c>
      <c r="T6" s="3" t="s">
        <v>10</v>
      </c>
      <c r="U6" s="3" t="s">
        <v>9</v>
      </c>
      <c r="V6" s="3" t="s">
        <v>78</v>
      </c>
      <c r="W6" s="3" t="s">
        <v>10</v>
      </c>
    </row>
    <row r="7" spans="1:23" x14ac:dyDescent="0.2">
      <c r="A7" s="26">
        <v>1</v>
      </c>
      <c r="B7" s="27" t="s">
        <v>11</v>
      </c>
      <c r="C7" s="1">
        <v>13615.88</v>
      </c>
      <c r="D7" s="1">
        <v>3631.68</v>
      </c>
      <c r="E7" s="1">
        <f t="shared" ref="E7:E38" si="0">D7*100/C7</f>
        <v>26.672385479307987</v>
      </c>
      <c r="F7" s="1">
        <v>8119.77</v>
      </c>
      <c r="G7" s="1">
        <v>2827.77</v>
      </c>
      <c r="H7" s="1">
        <f t="shared" ref="H7:H38" si="1">G7*100/F7</f>
        <v>34.825740137959571</v>
      </c>
      <c r="I7" s="1">
        <v>2176.42</v>
      </c>
      <c r="J7" s="1">
        <v>1149.74</v>
      </c>
      <c r="K7" s="1">
        <f t="shared" ref="K7:K38" si="2">J7*100/I7</f>
        <v>52.827119765486437</v>
      </c>
      <c r="L7" s="1">
        <v>7311.89</v>
      </c>
      <c r="M7" s="1">
        <v>3225.81</v>
      </c>
      <c r="N7" s="1">
        <f t="shared" ref="N7:N38" si="3">M7*100/L7</f>
        <v>44.117321239788893</v>
      </c>
      <c r="O7" s="1">
        <f t="shared" ref="O7:O28" si="4">C7+I7+L7</f>
        <v>23104.19</v>
      </c>
      <c r="P7" s="1">
        <f t="shared" ref="P7:P28" si="5">D7+J7+M7</f>
        <v>8007.23</v>
      </c>
      <c r="Q7" s="1">
        <f t="shared" ref="Q7:Q48" si="6">P7*100/O7</f>
        <v>34.657047055101266</v>
      </c>
      <c r="R7" s="1">
        <v>2623.65</v>
      </c>
      <c r="S7" s="1">
        <v>1813.33</v>
      </c>
      <c r="T7" s="1">
        <f t="shared" ref="T7:T38" si="7">S7*100/R7</f>
        <v>69.114782840699021</v>
      </c>
      <c r="U7" s="1">
        <f t="shared" ref="U7:U28" si="8">O7+R7</f>
        <v>25727.84</v>
      </c>
      <c r="V7" s="1">
        <f t="shared" ref="V7:V28" si="9">P7+S7</f>
        <v>9820.56</v>
      </c>
      <c r="W7" s="1">
        <f t="shared" ref="W7:W48" si="10">V7*100/U7</f>
        <v>38.17094633673095</v>
      </c>
    </row>
    <row r="8" spans="1:23" x14ac:dyDescent="0.2">
      <c r="A8" s="26">
        <v>2</v>
      </c>
      <c r="B8" s="27" t="s">
        <v>12</v>
      </c>
      <c r="C8" s="1">
        <v>3835.33</v>
      </c>
      <c r="D8" s="1">
        <v>1444.07</v>
      </c>
      <c r="E8" s="1">
        <f t="shared" si="0"/>
        <v>37.651779638257985</v>
      </c>
      <c r="F8" s="1">
        <v>1666.51</v>
      </c>
      <c r="G8" s="1">
        <v>1322.76</v>
      </c>
      <c r="H8" s="1">
        <f t="shared" si="1"/>
        <v>79.373061067740366</v>
      </c>
      <c r="I8" s="1">
        <v>2366.71</v>
      </c>
      <c r="J8" s="1">
        <v>2022.96</v>
      </c>
      <c r="K8" s="1">
        <f t="shared" si="2"/>
        <v>85.475618052063837</v>
      </c>
      <c r="L8" s="1">
        <v>7317.92</v>
      </c>
      <c r="M8" s="1">
        <v>2648.53</v>
      </c>
      <c r="N8" s="1">
        <f t="shared" si="3"/>
        <v>36.192388000962019</v>
      </c>
      <c r="O8" s="1">
        <f t="shared" si="4"/>
        <v>13519.96</v>
      </c>
      <c r="P8" s="1">
        <f t="shared" si="5"/>
        <v>6115.5599999999995</v>
      </c>
      <c r="Q8" s="1">
        <f t="shared" si="6"/>
        <v>45.233565779780413</v>
      </c>
      <c r="R8" s="1">
        <v>2872.71</v>
      </c>
      <c r="S8" s="1">
        <v>3551.55</v>
      </c>
      <c r="T8" s="1">
        <f t="shared" si="7"/>
        <v>123.63064841212653</v>
      </c>
      <c r="U8" s="1">
        <f t="shared" si="8"/>
        <v>16392.669999999998</v>
      </c>
      <c r="V8" s="1">
        <f t="shared" si="9"/>
        <v>9667.11</v>
      </c>
      <c r="W8" s="1">
        <f t="shared" si="10"/>
        <v>58.972150357446353</v>
      </c>
    </row>
    <row r="9" spans="1:23" x14ac:dyDescent="0.2">
      <c r="A9" s="26">
        <v>3</v>
      </c>
      <c r="B9" s="27" t="s">
        <v>14</v>
      </c>
      <c r="C9" s="1">
        <v>92236.56</v>
      </c>
      <c r="D9" s="1">
        <v>57219.68</v>
      </c>
      <c r="E9" s="1">
        <f t="shared" si="0"/>
        <v>62.035791447556157</v>
      </c>
      <c r="F9" s="1">
        <v>51011.77</v>
      </c>
      <c r="G9" s="1">
        <v>33880.78</v>
      </c>
      <c r="H9" s="1">
        <f t="shared" si="1"/>
        <v>66.417573826589432</v>
      </c>
      <c r="I9" s="1">
        <v>29087.14</v>
      </c>
      <c r="J9" s="1">
        <v>14482.35</v>
      </c>
      <c r="K9" s="1">
        <f t="shared" si="2"/>
        <v>49.78952898084858</v>
      </c>
      <c r="L9" s="1">
        <v>52520.37</v>
      </c>
      <c r="M9" s="1">
        <v>28650.53</v>
      </c>
      <c r="N9" s="1">
        <f t="shared" si="3"/>
        <v>54.55127220162386</v>
      </c>
      <c r="O9" s="1">
        <f t="shared" si="4"/>
        <v>173844.07</v>
      </c>
      <c r="P9" s="1">
        <f t="shared" si="5"/>
        <v>100352.56</v>
      </c>
      <c r="Q9" s="1">
        <f t="shared" si="6"/>
        <v>57.725615834926089</v>
      </c>
      <c r="R9" s="1">
        <v>27809.54</v>
      </c>
      <c r="S9" s="1">
        <v>17909.900000000001</v>
      </c>
      <c r="T9" s="1">
        <f t="shared" si="7"/>
        <v>64.40200017691771</v>
      </c>
      <c r="U9" s="1">
        <f t="shared" si="8"/>
        <v>201653.61000000002</v>
      </c>
      <c r="V9" s="1">
        <f t="shared" si="9"/>
        <v>118262.45999999999</v>
      </c>
      <c r="W9" s="1">
        <f t="shared" si="10"/>
        <v>58.646339135708999</v>
      </c>
    </row>
    <row r="10" spans="1:23" x14ac:dyDescent="0.2">
      <c r="A10" s="26">
        <v>4</v>
      </c>
      <c r="B10" s="27" t="s">
        <v>15</v>
      </c>
      <c r="C10" s="1">
        <v>228829.62</v>
      </c>
      <c r="D10" s="1">
        <v>143679.32999999999</v>
      </c>
      <c r="E10" s="1">
        <f t="shared" si="0"/>
        <v>62.788781452331207</v>
      </c>
      <c r="F10" s="1">
        <v>150395.51999999999</v>
      </c>
      <c r="G10" s="1">
        <v>96533.68</v>
      </c>
      <c r="H10" s="1">
        <f t="shared" si="1"/>
        <v>64.186539599051898</v>
      </c>
      <c r="I10" s="1">
        <v>34543.629999999997</v>
      </c>
      <c r="J10" s="1">
        <v>28999.35</v>
      </c>
      <c r="K10" s="1">
        <f t="shared" si="2"/>
        <v>83.949920723444535</v>
      </c>
      <c r="L10" s="1">
        <v>103877.19</v>
      </c>
      <c r="M10" s="1">
        <v>58642.58</v>
      </c>
      <c r="N10" s="1">
        <f t="shared" si="3"/>
        <v>56.453760445387481</v>
      </c>
      <c r="O10" s="1">
        <f t="shared" si="4"/>
        <v>367250.44</v>
      </c>
      <c r="P10" s="1">
        <f t="shared" si="5"/>
        <v>231321.26</v>
      </c>
      <c r="Q10" s="1">
        <f t="shared" si="6"/>
        <v>62.987333657108756</v>
      </c>
      <c r="R10" s="1">
        <v>39103.72</v>
      </c>
      <c r="S10" s="1">
        <v>31003.759999999998</v>
      </c>
      <c r="T10" s="1">
        <f t="shared" si="7"/>
        <v>79.285960517311395</v>
      </c>
      <c r="U10" s="1">
        <f t="shared" si="8"/>
        <v>406354.16000000003</v>
      </c>
      <c r="V10" s="1">
        <f t="shared" si="9"/>
        <v>262325.02</v>
      </c>
      <c r="W10" s="1">
        <f t="shared" si="10"/>
        <v>64.555760915552085</v>
      </c>
    </row>
    <row r="11" spans="1:23" s="28" customFormat="1" x14ac:dyDescent="0.2">
      <c r="A11" s="26">
        <v>5</v>
      </c>
      <c r="B11" s="27" t="s">
        <v>13</v>
      </c>
      <c r="C11" s="1">
        <v>291584.09999999998</v>
      </c>
      <c r="D11" s="1">
        <v>234228.87</v>
      </c>
      <c r="E11" s="1">
        <f t="shared" si="0"/>
        <v>80.329781356390839</v>
      </c>
      <c r="F11" s="1">
        <v>178573.78</v>
      </c>
      <c r="G11" s="1">
        <v>135895.57999999999</v>
      </c>
      <c r="H11" s="1">
        <f t="shared" si="1"/>
        <v>76.100522708316973</v>
      </c>
      <c r="I11" s="1">
        <v>68840.11</v>
      </c>
      <c r="J11" s="1">
        <v>119279.03</v>
      </c>
      <c r="K11" s="1">
        <f t="shared" si="2"/>
        <v>173.26966793051318</v>
      </c>
      <c r="L11" s="1">
        <v>156602.17000000001</v>
      </c>
      <c r="M11" s="1">
        <v>155482.60999999999</v>
      </c>
      <c r="N11" s="1">
        <f t="shared" si="3"/>
        <v>99.285092920487614</v>
      </c>
      <c r="O11" s="1">
        <f t="shared" si="4"/>
        <v>517026.38</v>
      </c>
      <c r="P11" s="1">
        <f t="shared" si="5"/>
        <v>508990.51</v>
      </c>
      <c r="Q11" s="1">
        <f t="shared" si="6"/>
        <v>98.445752419828167</v>
      </c>
      <c r="R11" s="1">
        <v>62681.95</v>
      </c>
      <c r="S11" s="1">
        <v>147192.95999999999</v>
      </c>
      <c r="T11" s="1">
        <f t="shared" si="7"/>
        <v>234.82511313065405</v>
      </c>
      <c r="U11" s="1">
        <f t="shared" si="8"/>
        <v>579708.32999999996</v>
      </c>
      <c r="V11" s="1">
        <f t="shared" si="9"/>
        <v>656183.47</v>
      </c>
      <c r="W11" s="1">
        <f t="shared" si="10"/>
        <v>113.19200295086324</v>
      </c>
    </row>
    <row r="12" spans="1:23" x14ac:dyDescent="0.2">
      <c r="A12" s="26">
        <v>6</v>
      </c>
      <c r="B12" s="27" t="s">
        <v>17</v>
      </c>
      <c r="C12" s="1">
        <v>31456.77</v>
      </c>
      <c r="D12" s="1">
        <v>33898.379999999997</v>
      </c>
      <c r="E12" s="1">
        <f t="shared" si="0"/>
        <v>107.76179499675267</v>
      </c>
      <c r="F12" s="1">
        <v>10156.290000000001</v>
      </c>
      <c r="G12" s="1">
        <v>13661.14</v>
      </c>
      <c r="H12" s="1">
        <f t="shared" si="1"/>
        <v>134.50915639470711</v>
      </c>
      <c r="I12" s="1">
        <v>21776.73</v>
      </c>
      <c r="J12" s="1">
        <v>4141.13</v>
      </c>
      <c r="K12" s="1">
        <f t="shared" si="2"/>
        <v>19.016307774399554</v>
      </c>
      <c r="L12" s="1">
        <v>27814.54</v>
      </c>
      <c r="M12" s="1">
        <v>22091.119999999999</v>
      </c>
      <c r="N12" s="1">
        <f t="shared" si="3"/>
        <v>79.422920530053702</v>
      </c>
      <c r="O12" s="1">
        <f t="shared" si="4"/>
        <v>81048.040000000008</v>
      </c>
      <c r="P12" s="1">
        <f t="shared" si="5"/>
        <v>60130.62999999999</v>
      </c>
      <c r="Q12" s="1">
        <f t="shared" si="6"/>
        <v>74.191343800540992</v>
      </c>
      <c r="R12" s="1">
        <v>15320.63</v>
      </c>
      <c r="S12" s="1">
        <v>12107.41</v>
      </c>
      <c r="T12" s="1">
        <f t="shared" si="7"/>
        <v>79.026841585496157</v>
      </c>
      <c r="U12" s="1">
        <f t="shared" si="8"/>
        <v>96368.670000000013</v>
      </c>
      <c r="V12" s="1">
        <f t="shared" si="9"/>
        <v>72238.039999999994</v>
      </c>
      <c r="W12" s="1">
        <f t="shared" si="10"/>
        <v>74.960088169733979</v>
      </c>
    </row>
    <row r="13" spans="1:23" x14ac:dyDescent="0.2">
      <c r="A13" s="26">
        <v>7</v>
      </c>
      <c r="B13" s="27" t="s">
        <v>16</v>
      </c>
      <c r="C13" s="1">
        <v>143901.19</v>
      </c>
      <c r="D13" s="1">
        <v>96914.82</v>
      </c>
      <c r="E13" s="1">
        <f t="shared" si="0"/>
        <v>67.348171338958352</v>
      </c>
      <c r="F13" s="1">
        <v>77034.27</v>
      </c>
      <c r="G13" s="1">
        <v>74486.39</v>
      </c>
      <c r="H13" s="1">
        <f t="shared" si="1"/>
        <v>96.692536970883211</v>
      </c>
      <c r="I13" s="1">
        <v>34862.86</v>
      </c>
      <c r="J13" s="1">
        <v>8373.7000000000007</v>
      </c>
      <c r="K13" s="1">
        <f t="shared" si="2"/>
        <v>24.018970331177652</v>
      </c>
      <c r="L13" s="1">
        <v>59776.93</v>
      </c>
      <c r="M13" s="1">
        <v>41249.01</v>
      </c>
      <c r="N13" s="1">
        <f t="shared" si="3"/>
        <v>69.004898712596983</v>
      </c>
      <c r="O13" s="1">
        <f t="shared" si="4"/>
        <v>238540.97999999998</v>
      </c>
      <c r="P13" s="1">
        <f t="shared" si="5"/>
        <v>146537.53</v>
      </c>
      <c r="Q13" s="1">
        <f t="shared" si="6"/>
        <v>61.430757096747072</v>
      </c>
      <c r="R13" s="1">
        <v>21729.41</v>
      </c>
      <c r="S13" s="1">
        <v>18107.939999999999</v>
      </c>
      <c r="T13" s="1">
        <f t="shared" si="7"/>
        <v>83.333785869013454</v>
      </c>
      <c r="U13" s="1">
        <f t="shared" si="8"/>
        <v>260270.38999999998</v>
      </c>
      <c r="V13" s="1">
        <f t="shared" si="9"/>
        <v>164645.47</v>
      </c>
      <c r="W13" s="1">
        <f t="shared" si="10"/>
        <v>63.259393433113928</v>
      </c>
    </row>
    <row r="14" spans="1:23" x14ac:dyDescent="0.2">
      <c r="A14" s="26">
        <v>8</v>
      </c>
      <c r="B14" s="27" t="s">
        <v>18</v>
      </c>
      <c r="C14" s="1">
        <v>4264.51</v>
      </c>
      <c r="D14" s="1">
        <v>7394.29</v>
      </c>
      <c r="E14" s="1">
        <f t="shared" si="0"/>
        <v>173.39131576664141</v>
      </c>
      <c r="F14" s="1">
        <v>1301.8</v>
      </c>
      <c r="G14" s="1">
        <v>6895.11</v>
      </c>
      <c r="H14" s="1">
        <f t="shared" si="1"/>
        <v>529.6597019511446</v>
      </c>
      <c r="I14" s="1">
        <v>3352.16</v>
      </c>
      <c r="J14" s="1">
        <v>5913.89</v>
      </c>
      <c r="K14" s="1">
        <f t="shared" si="2"/>
        <v>176.42027826834041</v>
      </c>
      <c r="L14" s="1">
        <v>12932.44</v>
      </c>
      <c r="M14" s="1">
        <v>5262.71</v>
      </c>
      <c r="N14" s="1">
        <f t="shared" si="3"/>
        <v>40.693867514560282</v>
      </c>
      <c r="O14" s="1">
        <f t="shared" si="4"/>
        <v>20549.11</v>
      </c>
      <c r="P14" s="1">
        <f t="shared" si="5"/>
        <v>18570.89</v>
      </c>
      <c r="Q14" s="1">
        <f t="shared" si="6"/>
        <v>90.373208377394448</v>
      </c>
      <c r="R14" s="1">
        <v>6623.82</v>
      </c>
      <c r="S14" s="1">
        <v>9991.64</v>
      </c>
      <c r="T14" s="1">
        <f t="shared" si="7"/>
        <v>150.84407486918425</v>
      </c>
      <c r="U14" s="1">
        <f t="shared" si="8"/>
        <v>27172.93</v>
      </c>
      <c r="V14" s="1">
        <f t="shared" si="9"/>
        <v>28562.53</v>
      </c>
      <c r="W14" s="1">
        <f t="shared" si="10"/>
        <v>105.11391300091672</v>
      </c>
    </row>
    <row r="15" spans="1:23" x14ac:dyDescent="0.2">
      <c r="A15" s="26">
        <v>9</v>
      </c>
      <c r="B15" s="27" t="s">
        <v>19</v>
      </c>
      <c r="C15" s="1">
        <v>54931.76</v>
      </c>
      <c r="D15" s="1">
        <v>44722.63</v>
      </c>
      <c r="E15" s="1">
        <f t="shared" si="0"/>
        <v>81.414886397231768</v>
      </c>
      <c r="F15" s="1">
        <v>31302.15</v>
      </c>
      <c r="G15" s="1">
        <v>27811.15</v>
      </c>
      <c r="H15" s="1">
        <f t="shared" si="1"/>
        <v>88.847411439789269</v>
      </c>
      <c r="I15" s="1">
        <v>16315.06</v>
      </c>
      <c r="J15" s="1">
        <v>4726.75</v>
      </c>
      <c r="K15" s="1">
        <f t="shared" si="2"/>
        <v>28.971698541102516</v>
      </c>
      <c r="L15" s="1">
        <v>29212.21</v>
      </c>
      <c r="M15" s="1">
        <v>18515.66</v>
      </c>
      <c r="N15" s="1">
        <f t="shared" si="3"/>
        <v>63.383290754105907</v>
      </c>
      <c r="O15" s="1">
        <f t="shared" si="4"/>
        <v>100459.03</v>
      </c>
      <c r="P15" s="1">
        <f t="shared" si="5"/>
        <v>67965.039999999994</v>
      </c>
      <c r="Q15" s="1">
        <f t="shared" si="6"/>
        <v>67.654485614682912</v>
      </c>
      <c r="R15" s="1">
        <v>16215.28</v>
      </c>
      <c r="S15" s="1">
        <v>5906.91</v>
      </c>
      <c r="T15" s="1">
        <f t="shared" si="7"/>
        <v>36.428048112644369</v>
      </c>
      <c r="U15" s="1">
        <f t="shared" si="8"/>
        <v>116674.31</v>
      </c>
      <c r="V15" s="1">
        <f t="shared" si="9"/>
        <v>73871.95</v>
      </c>
      <c r="W15" s="1">
        <f t="shared" si="10"/>
        <v>63.314666270578329</v>
      </c>
    </row>
    <row r="16" spans="1:23" x14ac:dyDescent="0.2">
      <c r="A16" s="26">
        <v>10</v>
      </c>
      <c r="B16" s="29" t="s">
        <v>80</v>
      </c>
      <c r="C16" s="1">
        <v>102841.9</v>
      </c>
      <c r="D16" s="1">
        <v>63111</v>
      </c>
      <c r="E16" s="1">
        <f t="shared" si="0"/>
        <v>61.367010916756698</v>
      </c>
      <c r="F16" s="1">
        <v>59448.25</v>
      </c>
      <c r="G16" s="1">
        <v>44895.34</v>
      </c>
      <c r="H16" s="1">
        <f t="shared" si="1"/>
        <v>75.520036334122537</v>
      </c>
      <c r="I16" s="1">
        <v>30214.14</v>
      </c>
      <c r="J16" s="1">
        <v>36326.31</v>
      </c>
      <c r="K16" s="1">
        <f t="shared" si="2"/>
        <v>120.22950181603713</v>
      </c>
      <c r="L16" s="1">
        <v>61153.99</v>
      </c>
      <c r="M16" s="1">
        <v>64614.03</v>
      </c>
      <c r="N16" s="1">
        <f t="shared" si="3"/>
        <v>105.65791373547336</v>
      </c>
      <c r="O16" s="1">
        <f t="shared" si="4"/>
        <v>194210.02999999997</v>
      </c>
      <c r="P16" s="1">
        <f t="shared" si="5"/>
        <v>164051.34</v>
      </c>
      <c r="Q16" s="1">
        <f t="shared" si="6"/>
        <v>84.471095545374268</v>
      </c>
      <c r="R16" s="1">
        <v>20422.3</v>
      </c>
      <c r="S16" s="1">
        <v>298071.51</v>
      </c>
      <c r="T16" s="1">
        <f t="shared" si="7"/>
        <v>1459.5393760741936</v>
      </c>
      <c r="U16" s="1">
        <f t="shared" si="8"/>
        <v>214632.32999999996</v>
      </c>
      <c r="V16" s="1">
        <f t="shared" si="9"/>
        <v>462122.85</v>
      </c>
      <c r="W16" s="1">
        <f t="shared" si="10"/>
        <v>215.30905898472989</v>
      </c>
    </row>
    <row r="17" spans="1:23" x14ac:dyDescent="0.2">
      <c r="A17" s="26">
        <v>11</v>
      </c>
      <c r="B17" s="29" t="s">
        <v>21</v>
      </c>
      <c r="C17" s="1">
        <v>7121.17</v>
      </c>
      <c r="D17" s="1">
        <v>8588.7000000000007</v>
      </c>
      <c r="E17" s="1">
        <f t="shared" si="0"/>
        <v>120.60798997917479</v>
      </c>
      <c r="F17" s="1">
        <v>4502.17</v>
      </c>
      <c r="G17" s="1">
        <v>7948.61</v>
      </c>
      <c r="H17" s="1">
        <f t="shared" si="1"/>
        <v>176.55064113527476</v>
      </c>
      <c r="I17" s="1">
        <v>3787.41</v>
      </c>
      <c r="J17" s="1">
        <v>1069.0999999999999</v>
      </c>
      <c r="K17" s="1">
        <f t="shared" si="2"/>
        <v>28.227733464293539</v>
      </c>
      <c r="L17" s="1">
        <v>11858.46</v>
      </c>
      <c r="M17" s="1">
        <v>10116.81</v>
      </c>
      <c r="N17" s="1">
        <f t="shared" si="3"/>
        <v>85.313017035938913</v>
      </c>
      <c r="O17" s="1">
        <f t="shared" si="4"/>
        <v>22767.040000000001</v>
      </c>
      <c r="P17" s="1">
        <f t="shared" si="5"/>
        <v>19774.61</v>
      </c>
      <c r="Q17" s="1">
        <f t="shared" si="6"/>
        <v>86.856306309471933</v>
      </c>
      <c r="R17" s="1">
        <v>3575.03</v>
      </c>
      <c r="S17" s="1">
        <v>5119.09</v>
      </c>
      <c r="T17" s="1">
        <f t="shared" si="7"/>
        <v>143.19012707585671</v>
      </c>
      <c r="U17" s="1">
        <f t="shared" si="8"/>
        <v>26342.07</v>
      </c>
      <c r="V17" s="1">
        <f t="shared" si="9"/>
        <v>24893.7</v>
      </c>
      <c r="W17" s="1">
        <f t="shared" si="10"/>
        <v>94.501684947310522</v>
      </c>
    </row>
    <row r="18" spans="1:23" x14ac:dyDescent="0.2">
      <c r="A18" s="26">
        <v>12</v>
      </c>
      <c r="B18" s="29" t="s">
        <v>20</v>
      </c>
      <c r="C18" s="1">
        <v>11724.75</v>
      </c>
      <c r="D18" s="1">
        <v>7207.29</v>
      </c>
      <c r="E18" s="1">
        <f t="shared" si="0"/>
        <v>61.470734983688352</v>
      </c>
      <c r="F18" s="1">
        <v>5374.3</v>
      </c>
      <c r="G18" s="1">
        <v>6264.95</v>
      </c>
      <c r="H18" s="1">
        <f t="shared" si="1"/>
        <v>116.5723908229909</v>
      </c>
      <c r="I18" s="1">
        <v>8284.91</v>
      </c>
      <c r="J18" s="1">
        <v>1155.8</v>
      </c>
      <c r="K18" s="1">
        <f t="shared" si="2"/>
        <v>13.950664521400958</v>
      </c>
      <c r="L18" s="1">
        <v>9763.9</v>
      </c>
      <c r="M18" s="1">
        <v>4232.4399999999996</v>
      </c>
      <c r="N18" s="1">
        <f t="shared" si="3"/>
        <v>43.347842562910309</v>
      </c>
      <c r="O18" s="1">
        <f t="shared" si="4"/>
        <v>29773.559999999998</v>
      </c>
      <c r="P18" s="1">
        <f t="shared" si="5"/>
        <v>12595.529999999999</v>
      </c>
      <c r="Q18" s="1">
        <f t="shared" si="6"/>
        <v>42.304413714718699</v>
      </c>
      <c r="R18" s="1">
        <v>4568.8900000000003</v>
      </c>
      <c r="S18" s="1">
        <v>4652.96</v>
      </c>
      <c r="T18" s="1">
        <f t="shared" si="7"/>
        <v>101.84005305446181</v>
      </c>
      <c r="U18" s="1">
        <f t="shared" si="8"/>
        <v>34342.449999999997</v>
      </c>
      <c r="V18" s="1">
        <f t="shared" si="9"/>
        <v>17248.489999999998</v>
      </c>
      <c r="W18" s="1">
        <f t="shared" si="10"/>
        <v>50.224983948436993</v>
      </c>
    </row>
    <row r="19" spans="1:23" x14ac:dyDescent="0.2">
      <c r="A19" s="26">
        <v>13</v>
      </c>
      <c r="B19" s="29" t="s">
        <v>22</v>
      </c>
      <c r="C19" s="1">
        <v>5915.04</v>
      </c>
      <c r="D19" s="1">
        <v>1610.45</v>
      </c>
      <c r="E19" s="1">
        <f t="shared" si="0"/>
        <v>27.226358570694366</v>
      </c>
      <c r="F19" s="1">
        <v>1955.21</v>
      </c>
      <c r="G19" s="1">
        <v>1300.6400000000001</v>
      </c>
      <c r="H19" s="1">
        <f t="shared" si="1"/>
        <v>66.521754696426484</v>
      </c>
      <c r="I19" s="1">
        <v>5227.51</v>
      </c>
      <c r="J19" s="1">
        <v>2171.2199999999998</v>
      </c>
      <c r="K19" s="1">
        <f t="shared" si="2"/>
        <v>41.534497303687601</v>
      </c>
      <c r="L19" s="1">
        <v>11959.31</v>
      </c>
      <c r="M19" s="1">
        <v>11179.25</v>
      </c>
      <c r="N19" s="1">
        <f t="shared" si="3"/>
        <v>93.477382892491292</v>
      </c>
      <c r="O19" s="1">
        <f t="shared" si="4"/>
        <v>23101.86</v>
      </c>
      <c r="P19" s="1">
        <f t="shared" si="5"/>
        <v>14960.92</v>
      </c>
      <c r="Q19" s="1">
        <f t="shared" si="6"/>
        <v>64.760672950143402</v>
      </c>
      <c r="R19" s="1">
        <v>9561.2999999999993</v>
      </c>
      <c r="S19" s="1">
        <v>3090.73</v>
      </c>
      <c r="T19" s="1">
        <f t="shared" si="7"/>
        <v>32.325415999916331</v>
      </c>
      <c r="U19" s="1">
        <f t="shared" si="8"/>
        <v>32663.16</v>
      </c>
      <c r="V19" s="1">
        <f t="shared" si="9"/>
        <v>18051.650000000001</v>
      </c>
      <c r="W19" s="1">
        <f t="shared" si="10"/>
        <v>55.266085706343176</v>
      </c>
    </row>
    <row r="20" spans="1:23" x14ac:dyDescent="0.2">
      <c r="A20" s="26">
        <v>14</v>
      </c>
      <c r="B20" s="29" t="s">
        <v>81</v>
      </c>
      <c r="C20" s="1">
        <v>477</v>
      </c>
      <c r="D20" s="1">
        <v>7.8</v>
      </c>
      <c r="E20" s="1">
        <f t="shared" si="0"/>
        <v>1.6352201257861636</v>
      </c>
      <c r="F20" s="1">
        <v>81</v>
      </c>
      <c r="G20" s="1">
        <v>0</v>
      </c>
      <c r="H20" s="1">
        <f t="shared" si="1"/>
        <v>0</v>
      </c>
      <c r="I20" s="1">
        <v>166.4</v>
      </c>
      <c r="J20" s="1">
        <v>0</v>
      </c>
      <c r="K20" s="1">
        <f t="shared" si="2"/>
        <v>0</v>
      </c>
      <c r="L20" s="1">
        <v>638.70000000000005</v>
      </c>
      <c r="M20" s="1">
        <v>428.84</v>
      </c>
      <c r="N20" s="1">
        <f t="shared" si="3"/>
        <v>67.142633474244548</v>
      </c>
      <c r="O20" s="1">
        <f t="shared" si="4"/>
        <v>1282.0999999999999</v>
      </c>
      <c r="P20" s="1">
        <f t="shared" si="5"/>
        <v>436.64</v>
      </c>
      <c r="Q20" s="1">
        <f t="shared" si="6"/>
        <v>34.05662584821777</v>
      </c>
      <c r="R20" s="1">
        <v>90.5</v>
      </c>
      <c r="S20" s="1">
        <v>481.63</v>
      </c>
      <c r="T20" s="1">
        <f t="shared" si="7"/>
        <v>532.18784530386745</v>
      </c>
      <c r="U20" s="1">
        <f t="shared" si="8"/>
        <v>1372.6</v>
      </c>
      <c r="V20" s="1">
        <f t="shared" si="9"/>
        <v>918.27</v>
      </c>
      <c r="W20" s="1">
        <f t="shared" si="10"/>
        <v>66.900043712662111</v>
      </c>
    </row>
    <row r="21" spans="1:23" x14ac:dyDescent="0.2">
      <c r="A21" s="26">
        <v>15</v>
      </c>
      <c r="B21" s="29" t="s">
        <v>23</v>
      </c>
      <c r="C21" s="1">
        <v>12749.12</v>
      </c>
      <c r="D21" s="1">
        <v>5692.13</v>
      </c>
      <c r="E21" s="1">
        <f t="shared" si="0"/>
        <v>44.647238397630581</v>
      </c>
      <c r="F21" s="1">
        <v>7569.89</v>
      </c>
      <c r="G21" s="1">
        <v>2375.12</v>
      </c>
      <c r="H21" s="1">
        <f t="shared" si="1"/>
        <v>31.375885250644327</v>
      </c>
      <c r="I21" s="1">
        <v>15347.64</v>
      </c>
      <c r="J21" s="1">
        <v>6659.24</v>
      </c>
      <c r="K21" s="1">
        <f t="shared" si="2"/>
        <v>43.389341944429241</v>
      </c>
      <c r="L21" s="1">
        <v>23000.69</v>
      </c>
      <c r="M21" s="1">
        <v>11945.8</v>
      </c>
      <c r="N21" s="1">
        <f t="shared" si="3"/>
        <v>51.936702768482164</v>
      </c>
      <c r="O21" s="1">
        <f t="shared" si="4"/>
        <v>51097.45</v>
      </c>
      <c r="P21" s="1">
        <f t="shared" si="5"/>
        <v>24297.17</v>
      </c>
      <c r="Q21" s="1">
        <f t="shared" si="6"/>
        <v>47.550650766329831</v>
      </c>
      <c r="R21" s="1">
        <v>5761.67</v>
      </c>
      <c r="S21" s="1">
        <v>31028.13</v>
      </c>
      <c r="T21" s="1">
        <f t="shared" si="7"/>
        <v>538.52667716130918</v>
      </c>
      <c r="U21" s="1">
        <f t="shared" si="8"/>
        <v>56859.119999999995</v>
      </c>
      <c r="V21" s="1">
        <f t="shared" si="9"/>
        <v>55325.3</v>
      </c>
      <c r="W21" s="1">
        <f t="shared" si="10"/>
        <v>97.302420438445068</v>
      </c>
    </row>
    <row r="22" spans="1:23" x14ac:dyDescent="0.2">
      <c r="A22" s="26">
        <v>16</v>
      </c>
      <c r="B22" s="29" t="s">
        <v>24</v>
      </c>
      <c r="C22" s="1">
        <v>95546.46</v>
      </c>
      <c r="D22" s="1">
        <v>57258.080000000002</v>
      </c>
      <c r="E22" s="1">
        <f t="shared" si="0"/>
        <v>59.926950721146547</v>
      </c>
      <c r="F22" s="1">
        <v>68960.11</v>
      </c>
      <c r="G22" s="1">
        <v>47860.480000000003</v>
      </c>
      <c r="H22" s="1">
        <f t="shared" si="1"/>
        <v>69.403137552999837</v>
      </c>
      <c r="I22" s="1">
        <v>24128.44</v>
      </c>
      <c r="J22" s="1">
        <v>72408.87</v>
      </c>
      <c r="K22" s="1">
        <f t="shared" si="2"/>
        <v>300.09760266308143</v>
      </c>
      <c r="L22" s="1">
        <v>49291.43</v>
      </c>
      <c r="M22" s="1">
        <v>163012.59</v>
      </c>
      <c r="N22" s="1">
        <f t="shared" si="3"/>
        <v>330.71182962230961</v>
      </c>
      <c r="O22" s="1">
        <f t="shared" si="4"/>
        <v>168966.33000000002</v>
      </c>
      <c r="P22" s="1">
        <f t="shared" si="5"/>
        <v>292679.53999999998</v>
      </c>
      <c r="Q22" s="1">
        <f t="shared" si="6"/>
        <v>173.21767005296257</v>
      </c>
      <c r="R22" s="1">
        <v>7982.96</v>
      </c>
      <c r="S22" s="1">
        <v>76174.820000000007</v>
      </c>
      <c r="T22" s="1">
        <f t="shared" si="7"/>
        <v>954.21773377293641</v>
      </c>
      <c r="U22" s="1">
        <f t="shared" si="8"/>
        <v>176949.29</v>
      </c>
      <c r="V22" s="1">
        <f t="shared" si="9"/>
        <v>368854.36</v>
      </c>
      <c r="W22" s="1">
        <f t="shared" si="10"/>
        <v>208.45201469867439</v>
      </c>
    </row>
    <row r="23" spans="1:23" x14ac:dyDescent="0.2">
      <c r="A23" s="26">
        <v>17</v>
      </c>
      <c r="B23" s="29" t="s">
        <v>25</v>
      </c>
      <c r="C23" s="1">
        <v>329295.12</v>
      </c>
      <c r="D23" s="1">
        <v>300301.39</v>
      </c>
      <c r="E23" s="1">
        <f t="shared" si="0"/>
        <v>91.195214189630263</v>
      </c>
      <c r="F23" s="1">
        <v>211733.85</v>
      </c>
      <c r="G23" s="1">
        <v>244542.57</v>
      </c>
      <c r="H23" s="1">
        <f t="shared" si="1"/>
        <v>115.49526445582508</v>
      </c>
      <c r="I23" s="1">
        <v>115405.06</v>
      </c>
      <c r="J23" s="1">
        <v>193598.62</v>
      </c>
      <c r="K23" s="1">
        <f t="shared" si="2"/>
        <v>167.75574658511508</v>
      </c>
      <c r="L23" s="1">
        <v>228102.14</v>
      </c>
      <c r="M23" s="1">
        <v>548065.54</v>
      </c>
      <c r="N23" s="1">
        <f t="shared" si="3"/>
        <v>240.27198517295804</v>
      </c>
      <c r="O23" s="1">
        <f t="shared" si="4"/>
        <v>672802.32000000007</v>
      </c>
      <c r="P23" s="1">
        <f t="shared" si="5"/>
        <v>1041965.55</v>
      </c>
      <c r="Q23" s="1">
        <f t="shared" si="6"/>
        <v>154.8694942074516</v>
      </c>
      <c r="R23" s="1">
        <v>74737.63</v>
      </c>
      <c r="S23" s="1">
        <v>300262.53000000003</v>
      </c>
      <c r="T23" s="1">
        <f t="shared" si="7"/>
        <v>401.75548783123043</v>
      </c>
      <c r="U23" s="1">
        <f t="shared" si="8"/>
        <v>747539.95000000007</v>
      </c>
      <c r="V23" s="1">
        <f t="shared" si="9"/>
        <v>1342228.08</v>
      </c>
      <c r="W23" s="1">
        <f t="shared" si="10"/>
        <v>179.55268878940851</v>
      </c>
    </row>
    <row r="24" spans="1:23" x14ac:dyDescent="0.2">
      <c r="A24" s="26">
        <v>18</v>
      </c>
      <c r="B24" s="29" t="s">
        <v>28</v>
      </c>
      <c r="C24" s="1">
        <v>18516.18</v>
      </c>
      <c r="D24" s="1">
        <v>6880.51</v>
      </c>
      <c r="E24" s="1">
        <f t="shared" si="0"/>
        <v>37.159446494903378</v>
      </c>
      <c r="F24" s="1">
        <v>8015.05</v>
      </c>
      <c r="G24" s="1">
        <v>4434.7</v>
      </c>
      <c r="H24" s="1">
        <f t="shared" si="1"/>
        <v>55.329661075102464</v>
      </c>
      <c r="I24" s="1">
        <v>8029.97</v>
      </c>
      <c r="J24" s="1">
        <v>1748.49</v>
      </c>
      <c r="K24" s="1">
        <f t="shared" si="2"/>
        <v>21.77455208425436</v>
      </c>
      <c r="L24" s="1">
        <v>24117.9</v>
      </c>
      <c r="M24" s="1">
        <v>16912.23</v>
      </c>
      <c r="N24" s="1">
        <f t="shared" si="3"/>
        <v>70.123145049942153</v>
      </c>
      <c r="O24" s="1">
        <f t="shared" si="4"/>
        <v>50664.05</v>
      </c>
      <c r="P24" s="1">
        <f t="shared" si="5"/>
        <v>25541.23</v>
      </c>
      <c r="Q24" s="1">
        <f t="shared" si="6"/>
        <v>50.412925930714181</v>
      </c>
      <c r="R24" s="1">
        <v>7315.35</v>
      </c>
      <c r="S24" s="1">
        <v>7293.93</v>
      </c>
      <c r="T24" s="1">
        <f t="shared" si="7"/>
        <v>99.707191043490738</v>
      </c>
      <c r="U24" s="1">
        <f t="shared" si="8"/>
        <v>57979.4</v>
      </c>
      <c r="V24" s="1">
        <f t="shared" si="9"/>
        <v>32835.160000000003</v>
      </c>
      <c r="W24" s="1">
        <f t="shared" si="10"/>
        <v>56.63245911478905</v>
      </c>
    </row>
    <row r="25" spans="1:23" x14ac:dyDescent="0.2">
      <c r="A25" s="26">
        <v>19</v>
      </c>
      <c r="B25" s="29" t="s">
        <v>29</v>
      </c>
      <c r="C25" s="1">
        <v>18894.12</v>
      </c>
      <c r="D25" s="1">
        <v>9147.14</v>
      </c>
      <c r="E25" s="1">
        <f t="shared" si="0"/>
        <v>48.412627844006501</v>
      </c>
      <c r="F25" s="1">
        <v>8226.59</v>
      </c>
      <c r="G25" s="1">
        <v>6284.44</v>
      </c>
      <c r="H25" s="1">
        <f t="shared" si="1"/>
        <v>76.391797816592288</v>
      </c>
      <c r="I25" s="1">
        <v>6291.97</v>
      </c>
      <c r="J25" s="1">
        <v>785.37</v>
      </c>
      <c r="K25" s="1">
        <f t="shared" si="2"/>
        <v>12.482100200732043</v>
      </c>
      <c r="L25" s="1">
        <v>14342.41</v>
      </c>
      <c r="M25" s="1">
        <v>6407.61</v>
      </c>
      <c r="N25" s="1">
        <f t="shared" si="3"/>
        <v>44.675964499690082</v>
      </c>
      <c r="O25" s="1">
        <f t="shared" si="4"/>
        <v>39528.5</v>
      </c>
      <c r="P25" s="1">
        <f t="shared" si="5"/>
        <v>16340.119999999999</v>
      </c>
      <c r="Q25" s="1">
        <f t="shared" si="6"/>
        <v>41.337566565895493</v>
      </c>
      <c r="R25" s="1">
        <v>3984.29</v>
      </c>
      <c r="S25" s="1">
        <v>1237.56</v>
      </c>
      <c r="T25" s="1">
        <f t="shared" si="7"/>
        <v>31.060992046261692</v>
      </c>
      <c r="U25" s="1">
        <f t="shared" si="8"/>
        <v>43512.79</v>
      </c>
      <c r="V25" s="1">
        <f t="shared" si="9"/>
        <v>17577.68</v>
      </c>
      <c r="W25" s="1">
        <f t="shared" si="10"/>
        <v>40.396582246277475</v>
      </c>
    </row>
    <row r="26" spans="1:23" x14ac:dyDescent="0.2">
      <c r="A26" s="26">
        <v>20</v>
      </c>
      <c r="B26" s="29" t="s">
        <v>72</v>
      </c>
      <c r="C26" s="1">
        <v>87379.42</v>
      </c>
      <c r="D26" s="1">
        <v>35377.480000000003</v>
      </c>
      <c r="E26" s="1">
        <f t="shared" si="0"/>
        <v>40.48719938859746</v>
      </c>
      <c r="F26" s="1">
        <v>39919.160000000003</v>
      </c>
      <c r="G26" s="1">
        <v>26474.7</v>
      </c>
      <c r="H26" s="1">
        <f t="shared" si="1"/>
        <v>66.320784305080565</v>
      </c>
      <c r="I26" s="1">
        <v>18269.330000000002</v>
      </c>
      <c r="J26" s="1">
        <v>4870.92</v>
      </c>
      <c r="K26" s="1">
        <f t="shared" si="2"/>
        <v>26.661733079428746</v>
      </c>
      <c r="L26" s="1">
        <v>51363.71</v>
      </c>
      <c r="M26" s="1">
        <v>26649.16</v>
      </c>
      <c r="N26" s="1">
        <f t="shared" si="3"/>
        <v>51.883245972691618</v>
      </c>
      <c r="O26" s="1">
        <f t="shared" si="4"/>
        <v>157012.46</v>
      </c>
      <c r="P26" s="1">
        <f t="shared" si="5"/>
        <v>66897.56</v>
      </c>
      <c r="Q26" s="1">
        <f t="shared" si="6"/>
        <v>42.606529443586837</v>
      </c>
      <c r="R26" s="1">
        <v>19058</v>
      </c>
      <c r="S26" s="1">
        <v>57445.13</v>
      </c>
      <c r="T26" s="1">
        <f t="shared" si="7"/>
        <v>301.42265715185226</v>
      </c>
      <c r="U26" s="1">
        <f t="shared" si="8"/>
        <v>176070.46</v>
      </c>
      <c r="V26" s="1">
        <f t="shared" si="9"/>
        <v>124342.69</v>
      </c>
      <c r="W26" s="1">
        <f t="shared" si="10"/>
        <v>70.620983213197718</v>
      </c>
    </row>
    <row r="27" spans="1:23" x14ac:dyDescent="0.2">
      <c r="A27" s="26">
        <v>21</v>
      </c>
      <c r="B27" s="29" t="s">
        <v>82</v>
      </c>
      <c r="C27" s="1">
        <v>328.15</v>
      </c>
      <c r="D27" s="1">
        <v>40.01</v>
      </c>
      <c r="E27" s="1">
        <f t="shared" si="0"/>
        <v>12.192594849916198</v>
      </c>
      <c r="F27" s="1">
        <v>250</v>
      </c>
      <c r="G27" s="1">
        <v>25.23</v>
      </c>
      <c r="H27" s="1">
        <f t="shared" si="1"/>
        <v>10.092000000000001</v>
      </c>
      <c r="I27" s="1">
        <v>816.24</v>
      </c>
      <c r="J27" s="1">
        <v>2125.04</v>
      </c>
      <c r="K27" s="1">
        <f t="shared" si="2"/>
        <v>260.34499656963635</v>
      </c>
      <c r="L27" s="1">
        <v>3016.55</v>
      </c>
      <c r="M27" s="1">
        <v>1962.07</v>
      </c>
      <c r="N27" s="1">
        <f t="shared" si="3"/>
        <v>65.043509969998837</v>
      </c>
      <c r="O27" s="1">
        <f t="shared" si="4"/>
        <v>4160.9400000000005</v>
      </c>
      <c r="P27" s="1">
        <f t="shared" si="5"/>
        <v>4127.12</v>
      </c>
      <c r="Q27" s="1">
        <f t="shared" si="6"/>
        <v>99.18720289165428</v>
      </c>
      <c r="R27" s="1">
        <v>418.9</v>
      </c>
      <c r="S27" s="1">
        <v>389.64</v>
      </c>
      <c r="T27" s="1">
        <f t="shared" si="7"/>
        <v>93.015039388875635</v>
      </c>
      <c r="U27" s="1">
        <f t="shared" si="8"/>
        <v>4579.84</v>
      </c>
      <c r="V27" s="1">
        <f t="shared" si="9"/>
        <v>4516.76</v>
      </c>
      <c r="W27" s="1">
        <f t="shared" si="10"/>
        <v>98.622659306875349</v>
      </c>
    </row>
    <row r="28" spans="1:23" x14ac:dyDescent="0.2">
      <c r="A28" s="26">
        <v>22</v>
      </c>
      <c r="B28" s="29" t="s">
        <v>73</v>
      </c>
      <c r="C28" s="1">
        <v>3448.14</v>
      </c>
      <c r="D28" s="1">
        <v>1642.08</v>
      </c>
      <c r="E28" s="1">
        <f t="shared" si="0"/>
        <v>47.622196314534797</v>
      </c>
      <c r="F28" s="1">
        <v>994.99</v>
      </c>
      <c r="G28" s="1">
        <v>843.85</v>
      </c>
      <c r="H28" s="1">
        <f t="shared" si="1"/>
        <v>84.809897586910424</v>
      </c>
      <c r="I28" s="1">
        <v>1704.9</v>
      </c>
      <c r="J28" s="1">
        <v>1123.6400000000001</v>
      </c>
      <c r="K28" s="1">
        <f t="shared" si="2"/>
        <v>65.906504780339034</v>
      </c>
      <c r="L28" s="1">
        <v>13142.83</v>
      </c>
      <c r="M28" s="1">
        <v>17044.29</v>
      </c>
      <c r="N28" s="1">
        <f t="shared" si="3"/>
        <v>129.68508304528021</v>
      </c>
      <c r="O28" s="1">
        <f t="shared" si="4"/>
        <v>18295.87</v>
      </c>
      <c r="P28" s="1">
        <f t="shared" si="5"/>
        <v>19810.010000000002</v>
      </c>
      <c r="Q28" s="1">
        <f t="shared" si="6"/>
        <v>108.27585679172405</v>
      </c>
      <c r="R28" s="1">
        <v>3839.07</v>
      </c>
      <c r="S28" s="1">
        <v>2930.45</v>
      </c>
      <c r="T28" s="1">
        <f t="shared" si="7"/>
        <v>76.332288809529388</v>
      </c>
      <c r="U28" s="1">
        <f t="shared" si="8"/>
        <v>22134.94</v>
      </c>
      <c r="V28" s="1">
        <f t="shared" si="9"/>
        <v>22740.460000000003</v>
      </c>
      <c r="W28" s="1">
        <f t="shared" si="10"/>
        <v>102.7355845554585</v>
      </c>
    </row>
    <row r="29" spans="1:23" x14ac:dyDescent="0.2">
      <c r="A29" s="30"/>
      <c r="B29" s="31" t="s">
        <v>83</v>
      </c>
      <c r="C29" s="13">
        <f>SUM(C7:C28)</f>
        <v>1558892.29</v>
      </c>
      <c r="D29" s="13">
        <f>SUM(D7:D28)</f>
        <v>1119997.81</v>
      </c>
      <c r="E29" s="13">
        <f t="shared" si="0"/>
        <v>71.845746956641889</v>
      </c>
      <c r="F29" s="13">
        <f>SUM(F7:F28)</f>
        <v>926592.43</v>
      </c>
      <c r="G29" s="13">
        <f>SUM(G7:G28)</f>
        <v>786564.98999999976</v>
      </c>
      <c r="H29" s="13">
        <f t="shared" si="1"/>
        <v>84.887914527857703</v>
      </c>
      <c r="I29" s="13">
        <f>SUM(I7:I28)</f>
        <v>450994.74</v>
      </c>
      <c r="J29" s="13">
        <f>SUM(J7:J28)</f>
        <v>513131.51999999996</v>
      </c>
      <c r="K29" s="13">
        <f t="shared" si="2"/>
        <v>113.77771723013886</v>
      </c>
      <c r="L29" s="13">
        <f>SUM(L7:L28)</f>
        <v>959117.68</v>
      </c>
      <c r="M29" s="13">
        <f>SUM(M7:M28)</f>
        <v>1218339.22</v>
      </c>
      <c r="N29" s="13">
        <f t="shared" si="3"/>
        <v>127.02708389235406</v>
      </c>
      <c r="O29" s="13">
        <f>SUM(O7:O28)</f>
        <v>2969004.7100000004</v>
      </c>
      <c r="P29" s="13">
        <f>SUM(P7:P28)</f>
        <v>2851468.55</v>
      </c>
      <c r="Q29" s="13">
        <f t="shared" si="6"/>
        <v>96.041226893169849</v>
      </c>
      <c r="R29" s="13">
        <f>SUM(R7:R28)</f>
        <v>356296.6</v>
      </c>
      <c r="S29" s="13">
        <f>SUM(S7:S28)</f>
        <v>1035763.5100000001</v>
      </c>
      <c r="T29" s="13">
        <f t="shared" si="7"/>
        <v>290.70260844476212</v>
      </c>
      <c r="U29" s="13">
        <f>SUM(U7:U28)</f>
        <v>3325301.3099999996</v>
      </c>
      <c r="V29" s="13">
        <f>SUM(V7:V28)</f>
        <v>3887232.06</v>
      </c>
      <c r="W29" s="13">
        <f t="shared" si="10"/>
        <v>116.89864158505385</v>
      </c>
    </row>
    <row r="30" spans="1:23" x14ac:dyDescent="0.2">
      <c r="A30" s="32">
        <v>23</v>
      </c>
      <c r="B30" s="33" t="s">
        <v>33</v>
      </c>
      <c r="C30" s="1">
        <v>49155.93</v>
      </c>
      <c r="D30" s="1">
        <v>22732.23</v>
      </c>
      <c r="E30" s="1">
        <f t="shared" si="0"/>
        <v>46.245142752868269</v>
      </c>
      <c r="F30" s="1">
        <v>11580.37</v>
      </c>
      <c r="G30" s="1">
        <v>8635.09</v>
      </c>
      <c r="H30" s="1">
        <f t="shared" si="1"/>
        <v>74.566615747165244</v>
      </c>
      <c r="I30" s="1">
        <v>8453.6</v>
      </c>
      <c r="J30" s="1">
        <v>7091.1</v>
      </c>
      <c r="K30" s="1">
        <f t="shared" si="2"/>
        <v>83.882606226932907</v>
      </c>
      <c r="L30" s="1">
        <v>20577.97</v>
      </c>
      <c r="M30" s="1">
        <v>40198.9</v>
      </c>
      <c r="N30" s="1">
        <f t="shared" si="3"/>
        <v>195.34920111167426</v>
      </c>
      <c r="O30" s="1">
        <f t="shared" ref="O30:P36" si="11">C30+I30+L30</f>
        <v>78187.5</v>
      </c>
      <c r="P30" s="1">
        <f t="shared" si="11"/>
        <v>70022.23000000001</v>
      </c>
      <c r="Q30" s="1">
        <f t="shared" si="6"/>
        <v>89.556808952837741</v>
      </c>
      <c r="R30" s="1">
        <v>4837.8</v>
      </c>
      <c r="S30" s="1">
        <v>19250.96</v>
      </c>
      <c r="T30" s="1">
        <f t="shared" si="7"/>
        <v>397.92798379428666</v>
      </c>
      <c r="U30" s="1">
        <f t="shared" ref="U30:V36" si="12">O30+R30</f>
        <v>83025.3</v>
      </c>
      <c r="V30" s="1">
        <f t="shared" si="12"/>
        <v>89273.19</v>
      </c>
      <c r="W30" s="1">
        <f t="shared" si="10"/>
        <v>107.52528446148342</v>
      </c>
    </row>
    <row r="31" spans="1:23" x14ac:dyDescent="0.2">
      <c r="A31" s="32">
        <v>24</v>
      </c>
      <c r="B31" s="33" t="s">
        <v>30</v>
      </c>
      <c r="C31" s="1">
        <v>6555.44</v>
      </c>
      <c r="D31" s="1">
        <v>3794</v>
      </c>
      <c r="E31" s="1">
        <f t="shared" si="0"/>
        <v>57.875596451191683</v>
      </c>
      <c r="F31" s="1">
        <v>3546.5</v>
      </c>
      <c r="G31" s="1">
        <v>2424.9899999999998</v>
      </c>
      <c r="H31" s="1">
        <f t="shared" si="1"/>
        <v>68.3769913999718</v>
      </c>
      <c r="I31" s="1">
        <v>3171.03</v>
      </c>
      <c r="J31" s="1">
        <v>3145.82</v>
      </c>
      <c r="K31" s="1">
        <f t="shared" si="2"/>
        <v>99.204990176693371</v>
      </c>
      <c r="L31" s="1">
        <v>13069.12</v>
      </c>
      <c r="M31" s="1">
        <v>12373.25</v>
      </c>
      <c r="N31" s="1">
        <f t="shared" si="3"/>
        <v>94.675463994515312</v>
      </c>
      <c r="O31" s="1">
        <f t="shared" si="11"/>
        <v>22795.59</v>
      </c>
      <c r="P31" s="1">
        <f t="shared" si="11"/>
        <v>19313.07</v>
      </c>
      <c r="Q31" s="1">
        <f t="shared" si="6"/>
        <v>84.722834548261304</v>
      </c>
      <c r="R31" s="1">
        <v>11436.45</v>
      </c>
      <c r="S31" s="1">
        <v>18777.16</v>
      </c>
      <c r="T31" s="1">
        <f t="shared" si="7"/>
        <v>164.18696361195998</v>
      </c>
      <c r="U31" s="1">
        <f t="shared" si="12"/>
        <v>34232.04</v>
      </c>
      <c r="V31" s="1">
        <f t="shared" si="12"/>
        <v>38090.229999999996</v>
      </c>
      <c r="W31" s="1">
        <f t="shared" si="10"/>
        <v>111.27069844508243</v>
      </c>
    </row>
    <row r="32" spans="1:23" x14ac:dyDescent="0.2">
      <c r="A32" s="32">
        <v>25</v>
      </c>
      <c r="B32" s="33" t="s">
        <v>31</v>
      </c>
      <c r="C32" s="1">
        <v>23310.15</v>
      </c>
      <c r="D32" s="1">
        <v>63009.97</v>
      </c>
      <c r="E32" s="1">
        <f t="shared" si="0"/>
        <v>270.31130215807275</v>
      </c>
      <c r="F32" s="1">
        <v>9473.42</v>
      </c>
      <c r="G32" s="1">
        <v>11383.06</v>
      </c>
      <c r="H32" s="1">
        <f t="shared" si="1"/>
        <v>120.15787329179958</v>
      </c>
      <c r="I32" s="1">
        <v>58187.75</v>
      </c>
      <c r="J32" s="1">
        <v>36199.46</v>
      </c>
      <c r="K32" s="1">
        <f t="shared" si="2"/>
        <v>62.211479220282619</v>
      </c>
      <c r="L32" s="1">
        <v>47883.31</v>
      </c>
      <c r="M32" s="1">
        <v>23447.11</v>
      </c>
      <c r="N32" s="1">
        <f t="shared" si="3"/>
        <v>48.967187105486232</v>
      </c>
      <c r="O32" s="1">
        <f t="shared" si="11"/>
        <v>129381.20999999999</v>
      </c>
      <c r="P32" s="1">
        <f t="shared" si="11"/>
        <v>122656.54</v>
      </c>
      <c r="Q32" s="1">
        <f t="shared" si="6"/>
        <v>94.802436922641249</v>
      </c>
      <c r="R32" s="1">
        <v>149785.66</v>
      </c>
      <c r="S32" s="1">
        <v>207434.87</v>
      </c>
      <c r="T32" s="1">
        <f t="shared" si="7"/>
        <v>138.48780317154527</v>
      </c>
      <c r="U32" s="1">
        <f t="shared" si="12"/>
        <v>279166.87</v>
      </c>
      <c r="V32" s="1">
        <f t="shared" si="12"/>
        <v>330091.40999999997</v>
      </c>
      <c r="W32" s="1">
        <f t="shared" si="10"/>
        <v>118.24161298222815</v>
      </c>
    </row>
    <row r="33" spans="1:23" x14ac:dyDescent="0.2">
      <c r="A33" s="32">
        <v>26</v>
      </c>
      <c r="B33" s="33" t="s">
        <v>84</v>
      </c>
      <c r="C33" s="1">
        <v>74593.66</v>
      </c>
      <c r="D33" s="1">
        <v>78273.77</v>
      </c>
      <c r="E33" s="1">
        <f t="shared" si="0"/>
        <v>104.9335426093853</v>
      </c>
      <c r="F33" s="1">
        <v>18952.38</v>
      </c>
      <c r="G33" s="1">
        <v>47822.03</v>
      </c>
      <c r="H33" s="1">
        <f t="shared" si="1"/>
        <v>252.32730664961338</v>
      </c>
      <c r="I33" s="1">
        <v>31579.99</v>
      </c>
      <c r="J33" s="1">
        <v>25774.14</v>
      </c>
      <c r="K33" s="1">
        <f t="shared" si="2"/>
        <v>81.615415331037156</v>
      </c>
      <c r="L33" s="1">
        <v>204127.2</v>
      </c>
      <c r="M33" s="1">
        <v>58128.71</v>
      </c>
      <c r="N33" s="1">
        <f t="shared" si="3"/>
        <v>28.476709620275983</v>
      </c>
      <c r="O33" s="1">
        <f t="shared" si="11"/>
        <v>310300.85000000003</v>
      </c>
      <c r="P33" s="1">
        <f t="shared" si="11"/>
        <v>162176.62</v>
      </c>
      <c r="Q33" s="1">
        <f t="shared" si="6"/>
        <v>52.264317032969771</v>
      </c>
      <c r="R33" s="1">
        <v>257772.08</v>
      </c>
      <c r="S33" s="1">
        <v>447991.8</v>
      </c>
      <c r="T33" s="1">
        <f t="shared" si="7"/>
        <v>173.79376385526317</v>
      </c>
      <c r="U33" s="1">
        <f t="shared" si="12"/>
        <v>568072.93000000005</v>
      </c>
      <c r="V33" s="1">
        <f t="shared" si="12"/>
        <v>610168.41999999993</v>
      </c>
      <c r="W33" s="1">
        <f t="shared" si="10"/>
        <v>107.41022635949223</v>
      </c>
    </row>
    <row r="34" spans="1:23" x14ac:dyDescent="0.2">
      <c r="A34" s="32">
        <v>27</v>
      </c>
      <c r="B34" s="33" t="s">
        <v>85</v>
      </c>
      <c r="C34" s="1">
        <v>567.61</v>
      </c>
      <c r="D34" s="1">
        <v>114.5</v>
      </c>
      <c r="E34" s="1">
        <f t="shared" si="0"/>
        <v>20.172301404133119</v>
      </c>
      <c r="F34" s="1">
        <v>159.84</v>
      </c>
      <c r="G34" s="1">
        <v>114.5</v>
      </c>
      <c r="H34" s="1">
        <f t="shared" si="1"/>
        <v>71.634134134134129</v>
      </c>
      <c r="I34" s="1">
        <v>486.77</v>
      </c>
      <c r="J34" s="1"/>
      <c r="K34" s="1">
        <f t="shared" si="2"/>
        <v>0</v>
      </c>
      <c r="L34" s="1">
        <v>2189</v>
      </c>
      <c r="M34" s="1">
        <v>2915.33</v>
      </c>
      <c r="N34" s="1">
        <f t="shared" si="3"/>
        <v>133.18090452261308</v>
      </c>
      <c r="O34" s="1">
        <f t="shared" si="11"/>
        <v>3243.38</v>
      </c>
      <c r="P34" s="1">
        <f t="shared" si="11"/>
        <v>3029.83</v>
      </c>
      <c r="Q34" s="1">
        <f t="shared" si="6"/>
        <v>93.415819299619528</v>
      </c>
      <c r="R34" s="1">
        <v>667.24</v>
      </c>
      <c r="S34" s="1">
        <v>41306.730000000003</v>
      </c>
      <c r="T34" s="1">
        <f t="shared" si="7"/>
        <v>6190.685510461004</v>
      </c>
      <c r="U34" s="1">
        <f t="shared" si="12"/>
        <v>3910.62</v>
      </c>
      <c r="V34" s="1">
        <f t="shared" si="12"/>
        <v>44336.560000000005</v>
      </c>
      <c r="W34" s="1">
        <f t="shared" si="10"/>
        <v>1133.7475898962316</v>
      </c>
    </row>
    <row r="35" spans="1:23" x14ac:dyDescent="0.2">
      <c r="A35" s="32">
        <v>28</v>
      </c>
      <c r="B35" s="33" t="s">
        <v>86</v>
      </c>
      <c r="C35" s="1">
        <v>1063.5</v>
      </c>
      <c r="D35" s="1">
        <v>255.99</v>
      </c>
      <c r="E35" s="1">
        <f t="shared" si="0"/>
        <v>24.070521861777152</v>
      </c>
      <c r="F35" s="1">
        <v>276.56</v>
      </c>
      <c r="G35" s="1">
        <v>146.74</v>
      </c>
      <c r="H35" s="1">
        <f t="shared" si="1"/>
        <v>53.059010702921611</v>
      </c>
      <c r="I35" s="1">
        <v>2490.94</v>
      </c>
      <c r="J35" s="1">
        <v>30</v>
      </c>
      <c r="K35" s="1">
        <f t="shared" si="2"/>
        <v>1.2043646173733611</v>
      </c>
      <c r="L35" s="1">
        <v>2637.06</v>
      </c>
      <c r="M35" s="1">
        <v>2240.9899999999998</v>
      </c>
      <c r="N35" s="1">
        <f t="shared" si="3"/>
        <v>84.980622359749105</v>
      </c>
      <c r="O35" s="1">
        <f t="shared" si="11"/>
        <v>6191.5</v>
      </c>
      <c r="P35" s="1">
        <f t="shared" si="11"/>
        <v>2526.9799999999996</v>
      </c>
      <c r="Q35" s="1">
        <f t="shared" si="6"/>
        <v>40.813696196398276</v>
      </c>
      <c r="R35" s="1">
        <v>2017.03</v>
      </c>
      <c r="S35" s="1">
        <v>344.7</v>
      </c>
      <c r="T35" s="1">
        <f t="shared" si="7"/>
        <v>17.089483051813804</v>
      </c>
      <c r="U35" s="1">
        <f t="shared" si="12"/>
        <v>8208.5300000000007</v>
      </c>
      <c r="V35" s="1">
        <f t="shared" si="12"/>
        <v>2871.6799999999994</v>
      </c>
      <c r="W35" s="1">
        <f t="shared" si="10"/>
        <v>34.984095812526718</v>
      </c>
    </row>
    <row r="36" spans="1:23" x14ac:dyDescent="0.2">
      <c r="A36" s="32">
        <v>29</v>
      </c>
      <c r="B36" s="33" t="s">
        <v>32</v>
      </c>
      <c r="C36" s="1">
        <v>7225.54</v>
      </c>
      <c r="D36" s="1">
        <v>8308.32</v>
      </c>
      <c r="E36" s="1">
        <f t="shared" si="0"/>
        <v>114.98545437434434</v>
      </c>
      <c r="F36" s="1">
        <v>2783.29</v>
      </c>
      <c r="G36" s="1">
        <v>4650.6400000000003</v>
      </c>
      <c r="H36" s="1">
        <f t="shared" si="1"/>
        <v>167.09146369943485</v>
      </c>
      <c r="I36" s="1">
        <v>2828.83</v>
      </c>
      <c r="J36" s="1">
        <v>1249.01</v>
      </c>
      <c r="K36" s="1">
        <f t="shared" si="2"/>
        <v>44.152882994029333</v>
      </c>
      <c r="L36" s="1">
        <v>5725.3</v>
      </c>
      <c r="M36" s="1">
        <v>3374</v>
      </c>
      <c r="N36" s="1">
        <f t="shared" si="3"/>
        <v>58.931409707788234</v>
      </c>
      <c r="O36" s="1">
        <f t="shared" si="11"/>
        <v>15779.669999999998</v>
      </c>
      <c r="P36" s="1">
        <f t="shared" si="11"/>
        <v>12931.33</v>
      </c>
      <c r="Q36" s="1">
        <f t="shared" si="6"/>
        <v>81.949305657215902</v>
      </c>
      <c r="R36" s="1">
        <v>2569.0300000000002</v>
      </c>
      <c r="S36" s="1">
        <v>3343.79</v>
      </c>
      <c r="T36" s="1">
        <f t="shared" si="7"/>
        <v>130.15768597486209</v>
      </c>
      <c r="U36" s="1">
        <f t="shared" si="12"/>
        <v>18348.699999999997</v>
      </c>
      <c r="V36" s="1">
        <f t="shared" si="12"/>
        <v>16275.119999999999</v>
      </c>
      <c r="W36" s="1">
        <f t="shared" si="10"/>
        <v>88.699035899001032</v>
      </c>
    </row>
    <row r="37" spans="1:23" x14ac:dyDescent="0.2">
      <c r="A37" s="30"/>
      <c r="B37" s="31" t="s">
        <v>87</v>
      </c>
      <c r="C37" s="13">
        <f>SUM(C30:C36)</f>
        <v>162471.82999999999</v>
      </c>
      <c r="D37" s="13">
        <f>SUM(D30:D36)</f>
        <v>176488.78</v>
      </c>
      <c r="E37" s="13">
        <f t="shared" si="0"/>
        <v>108.62731096215265</v>
      </c>
      <c r="F37" s="13">
        <f>SUM(F30:F36)</f>
        <v>46772.359999999993</v>
      </c>
      <c r="G37" s="13">
        <f>SUM(G30:G36)</f>
        <v>75177.05</v>
      </c>
      <c r="H37" s="13">
        <f t="shared" si="1"/>
        <v>160.72964887809812</v>
      </c>
      <c r="I37" s="13">
        <f>SUM(I30:I36)</f>
        <v>107198.91000000002</v>
      </c>
      <c r="J37" s="13">
        <f>SUM(J30:J36)</f>
        <v>73489.529999999984</v>
      </c>
      <c r="K37" s="13">
        <f t="shared" si="2"/>
        <v>68.554363099400888</v>
      </c>
      <c r="L37" s="13">
        <f>SUM(L30:L36)</f>
        <v>296208.95999999996</v>
      </c>
      <c r="M37" s="13">
        <f>SUM(M30:M36)</f>
        <v>142678.28999999998</v>
      </c>
      <c r="N37" s="13">
        <f t="shared" si="3"/>
        <v>48.168120910319523</v>
      </c>
      <c r="O37" s="13">
        <f>SUM(O30:O36)</f>
        <v>565879.70000000007</v>
      </c>
      <c r="P37" s="13">
        <f>SUM(P30:P36)</f>
        <v>392656.60000000003</v>
      </c>
      <c r="Q37" s="13">
        <f t="shared" si="6"/>
        <v>69.388705762019725</v>
      </c>
      <c r="R37" s="13">
        <f>SUM(R30:R36)</f>
        <v>429085.29000000004</v>
      </c>
      <c r="S37" s="13">
        <f>SUM(S30:S36)</f>
        <v>738450.01</v>
      </c>
      <c r="T37" s="13">
        <f t="shared" si="7"/>
        <v>172.09865432581012</v>
      </c>
      <c r="U37" s="13">
        <f>SUM(U30:U36)</f>
        <v>994964.99</v>
      </c>
      <c r="V37" s="13">
        <f>SUM(V30:V36)</f>
        <v>1131106.6100000001</v>
      </c>
      <c r="W37" s="13">
        <f t="shared" si="10"/>
        <v>113.68305632542912</v>
      </c>
    </row>
    <row r="38" spans="1:23" x14ac:dyDescent="0.2">
      <c r="A38" s="34" t="s">
        <v>88</v>
      </c>
      <c r="B38" s="35" t="s">
        <v>89</v>
      </c>
      <c r="C38" s="14">
        <f>C29+C37+C60</f>
        <v>1722194.78</v>
      </c>
      <c r="D38" s="14">
        <f>D29+D37+D60</f>
        <v>1302907.31</v>
      </c>
      <c r="E38" s="14">
        <f t="shared" si="0"/>
        <v>75.653887999823112</v>
      </c>
      <c r="F38" s="14">
        <f>F29+F37+F60</f>
        <v>973668.79</v>
      </c>
      <c r="G38" s="14">
        <f>G29+G37+G60</f>
        <v>867055.64999999979</v>
      </c>
      <c r="H38" s="14">
        <f t="shared" si="1"/>
        <v>89.050368965816375</v>
      </c>
      <c r="I38" s="14">
        <f>I29+I37+I60</f>
        <v>562007.1</v>
      </c>
      <c r="J38" s="14">
        <f>J29+J37+J60</f>
        <v>589630.80999999994</v>
      </c>
      <c r="K38" s="14">
        <f t="shared" si="2"/>
        <v>104.91518879387822</v>
      </c>
      <c r="L38" s="14">
        <f>L29+L37+L60</f>
        <v>1262080.6700000002</v>
      </c>
      <c r="M38" s="14">
        <f>M29+M37+M60</f>
        <v>1367428.93</v>
      </c>
      <c r="N38" s="14">
        <f t="shared" si="3"/>
        <v>108.34718909053569</v>
      </c>
      <c r="O38" s="14">
        <f>O29+O37+O60</f>
        <v>3546282.5500000007</v>
      </c>
      <c r="P38" s="14">
        <f>P29+P37+P60</f>
        <v>3259967.05</v>
      </c>
      <c r="Q38" s="14">
        <f t="shared" si="6"/>
        <v>91.926320140508807</v>
      </c>
      <c r="R38" s="14">
        <f>R29+R37+R60</f>
        <v>787891.37</v>
      </c>
      <c r="S38" s="14">
        <f>S29+S37+S60</f>
        <v>1779560.59</v>
      </c>
      <c r="T38" s="14">
        <f t="shared" si="7"/>
        <v>225.8636986974486</v>
      </c>
      <c r="U38" s="14">
        <f>U29+U37+U60</f>
        <v>4334173.92</v>
      </c>
      <c r="V38" s="14">
        <f>V29+V37+V60</f>
        <v>5039527.6399999997</v>
      </c>
      <c r="W38" s="14">
        <f t="shared" si="10"/>
        <v>116.27423663700139</v>
      </c>
    </row>
    <row r="39" spans="1:23" x14ac:dyDescent="0.2">
      <c r="A39" s="32">
        <v>30</v>
      </c>
      <c r="B39" s="33" t="s">
        <v>90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1">
        <f t="shared" ref="O39:P44" si="13">C39+I39+L39</f>
        <v>0</v>
      </c>
      <c r="P39" s="1">
        <f t="shared" si="13"/>
        <v>0</v>
      </c>
      <c r="Q39" s="1" t="e">
        <f t="shared" si="6"/>
        <v>#DIV/0!</v>
      </c>
      <c r="R39" s="36"/>
      <c r="S39" s="36"/>
      <c r="T39" s="36"/>
      <c r="U39" s="1">
        <f t="shared" ref="U39:V44" si="14">O39+R39</f>
        <v>0</v>
      </c>
      <c r="V39" s="1">
        <f t="shared" si="14"/>
        <v>0</v>
      </c>
      <c r="W39" s="1" t="e">
        <f t="shared" si="10"/>
        <v>#DIV/0!</v>
      </c>
    </row>
    <row r="40" spans="1:23" x14ac:dyDescent="0.2">
      <c r="A40" s="32">
        <v>31</v>
      </c>
      <c r="B40" s="33" t="s">
        <v>91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">
        <f t="shared" si="13"/>
        <v>0</v>
      </c>
      <c r="P40" s="1">
        <f t="shared" si="13"/>
        <v>0</v>
      </c>
      <c r="Q40" s="1" t="e">
        <f t="shared" si="6"/>
        <v>#DIV/0!</v>
      </c>
      <c r="R40" s="36"/>
      <c r="S40" s="36"/>
      <c r="T40" s="36"/>
      <c r="U40" s="1">
        <f t="shared" si="14"/>
        <v>0</v>
      </c>
      <c r="V40" s="1">
        <f t="shared" si="14"/>
        <v>0</v>
      </c>
      <c r="W40" s="1" t="e">
        <f t="shared" si="10"/>
        <v>#DIV/0!</v>
      </c>
    </row>
    <row r="41" spans="1:23" x14ac:dyDescent="0.2">
      <c r="A41" s="32">
        <v>32</v>
      </c>
      <c r="B41" s="33" t="s">
        <v>92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1">
        <f t="shared" si="13"/>
        <v>0</v>
      </c>
      <c r="P41" s="1">
        <f t="shared" si="13"/>
        <v>0</v>
      </c>
      <c r="Q41" s="1" t="e">
        <f t="shared" si="6"/>
        <v>#DIV/0!</v>
      </c>
      <c r="R41" s="36"/>
      <c r="S41" s="36"/>
      <c r="T41" s="36"/>
      <c r="U41" s="1">
        <f t="shared" si="14"/>
        <v>0</v>
      </c>
      <c r="V41" s="1">
        <f t="shared" si="14"/>
        <v>0</v>
      </c>
      <c r="W41" s="1" t="e">
        <f t="shared" si="10"/>
        <v>#DIV/0!</v>
      </c>
    </row>
    <row r="42" spans="1:23" x14ac:dyDescent="0.2">
      <c r="A42" s="37" t="s">
        <v>93</v>
      </c>
      <c r="B42" s="31" t="s">
        <v>94</v>
      </c>
      <c r="C42" s="13">
        <v>162048.85999999999</v>
      </c>
      <c r="D42" s="13">
        <v>93858.45</v>
      </c>
      <c r="E42" s="13">
        <f>D42*100/C42</f>
        <v>57.919845903266463</v>
      </c>
      <c r="F42" s="13">
        <v>123862.68</v>
      </c>
      <c r="G42" s="13">
        <v>78823.929999999993</v>
      </c>
      <c r="H42" s="13">
        <f>G42*100/F42</f>
        <v>63.638159613533304</v>
      </c>
      <c r="I42" s="13">
        <v>12809.72</v>
      </c>
      <c r="J42" s="13">
        <v>2238.62</v>
      </c>
      <c r="K42" s="13">
        <f>J42*100/I42</f>
        <v>17.475947952023933</v>
      </c>
      <c r="L42" s="13">
        <v>37900.089999999997</v>
      </c>
      <c r="M42" s="13">
        <v>27310.94</v>
      </c>
      <c r="N42" s="13">
        <f>M42*100/L42</f>
        <v>72.060356584905207</v>
      </c>
      <c r="O42" s="13">
        <f t="shared" si="13"/>
        <v>212758.66999999998</v>
      </c>
      <c r="P42" s="13">
        <f t="shared" si="13"/>
        <v>123408.01</v>
      </c>
      <c r="Q42" s="13">
        <f t="shared" si="6"/>
        <v>58.003751386488744</v>
      </c>
      <c r="R42" s="13">
        <v>19440.27</v>
      </c>
      <c r="S42" s="13">
        <v>21504.080000000002</v>
      </c>
      <c r="T42" s="13">
        <f>S42*100/R42</f>
        <v>110.61615913770744</v>
      </c>
      <c r="U42" s="13">
        <f t="shared" si="14"/>
        <v>232198.93999999997</v>
      </c>
      <c r="V42" s="13">
        <f t="shared" si="14"/>
        <v>144912.09</v>
      </c>
      <c r="W42" s="13">
        <f t="shared" si="10"/>
        <v>62.408592390645715</v>
      </c>
    </row>
    <row r="43" spans="1:23" x14ac:dyDescent="0.2">
      <c r="A43" s="32">
        <v>33</v>
      </c>
      <c r="B43" s="33" t="s">
        <v>95</v>
      </c>
      <c r="C43" s="1">
        <v>1457909.92</v>
      </c>
      <c r="D43" s="1">
        <v>1025900.33</v>
      </c>
      <c r="E43" s="1">
        <f>D43*100/C43</f>
        <v>70.367881851026851</v>
      </c>
      <c r="F43" s="1">
        <v>1063005.74</v>
      </c>
      <c r="G43" s="1">
        <v>951925.46</v>
      </c>
      <c r="H43" s="1">
        <f>G43*100/F43</f>
        <v>89.550359342368182</v>
      </c>
      <c r="I43" s="1">
        <v>65213.31</v>
      </c>
      <c r="J43" s="1">
        <v>55368.12</v>
      </c>
      <c r="K43" s="1">
        <f>J43*100/I43</f>
        <v>84.903097235825015</v>
      </c>
      <c r="L43" s="1">
        <v>183064.12</v>
      </c>
      <c r="M43" s="1">
        <v>197790.92</v>
      </c>
      <c r="N43" s="1">
        <f>M43*100/L43</f>
        <v>108.04461300226392</v>
      </c>
      <c r="O43" s="1">
        <f t="shared" si="13"/>
        <v>1706187.35</v>
      </c>
      <c r="P43" s="1">
        <f t="shared" si="13"/>
        <v>1279059.3699999999</v>
      </c>
      <c r="Q43" s="1">
        <f t="shared" si="6"/>
        <v>74.96593911565455</v>
      </c>
      <c r="R43" s="1">
        <v>224063.71</v>
      </c>
      <c r="S43" s="1">
        <v>328501.56</v>
      </c>
      <c r="T43" s="1">
        <f>S43*100/R43</f>
        <v>146.61078315627284</v>
      </c>
      <c r="U43" s="1">
        <f t="shared" si="14"/>
        <v>1930251.06</v>
      </c>
      <c r="V43" s="1">
        <f t="shared" si="14"/>
        <v>1607560.93</v>
      </c>
      <c r="W43" s="1">
        <f t="shared" si="10"/>
        <v>83.282478808741075</v>
      </c>
    </row>
    <row r="44" spans="1:23" x14ac:dyDescent="0.2">
      <c r="A44" s="32">
        <v>34</v>
      </c>
      <c r="B44" s="33" t="s">
        <v>96</v>
      </c>
      <c r="C44" s="1">
        <v>293.7</v>
      </c>
      <c r="D44" s="1"/>
      <c r="E44" s="1">
        <f>D44*100/C44</f>
        <v>0</v>
      </c>
      <c r="F44" s="1">
        <v>37.93</v>
      </c>
      <c r="G44" s="1"/>
      <c r="H44" s="1">
        <f>G44*100/F44</f>
        <v>0</v>
      </c>
      <c r="I44" s="1">
        <v>145.57</v>
      </c>
      <c r="J44" s="1"/>
      <c r="K44" s="1">
        <f>J44*100/I44</f>
        <v>0</v>
      </c>
      <c r="L44" s="1">
        <v>160.72999999999999</v>
      </c>
      <c r="M44" s="1"/>
      <c r="N44" s="1">
        <f>M44*100/L44</f>
        <v>0</v>
      </c>
      <c r="O44" s="1">
        <f t="shared" si="13"/>
        <v>600</v>
      </c>
      <c r="P44" s="1">
        <f t="shared" si="13"/>
        <v>0</v>
      </c>
      <c r="Q44" s="1">
        <f t="shared" si="6"/>
        <v>0</v>
      </c>
      <c r="R44" s="1">
        <v>0</v>
      </c>
      <c r="S44" s="1"/>
      <c r="T44" s="1">
        <v>0</v>
      </c>
      <c r="U44" s="1">
        <f t="shared" si="14"/>
        <v>600</v>
      </c>
      <c r="V44" s="1">
        <f t="shared" si="14"/>
        <v>0</v>
      </c>
      <c r="W44" s="1">
        <f t="shared" si="10"/>
        <v>0</v>
      </c>
    </row>
    <row r="45" spans="1:23" x14ac:dyDescent="0.2">
      <c r="A45" s="37" t="s">
        <v>97</v>
      </c>
      <c r="B45" s="31" t="s">
        <v>98</v>
      </c>
      <c r="C45" s="13">
        <f>SUM(C43:C44)</f>
        <v>1458203.6199999999</v>
      </c>
      <c r="D45" s="13">
        <f>SUM(D43:D44)</f>
        <v>1025900.33</v>
      </c>
      <c r="E45" s="13">
        <f>D45*100/C45</f>
        <v>70.353708901092986</v>
      </c>
      <c r="F45" s="13">
        <f>SUM(F43:F44)</f>
        <v>1063043.67</v>
      </c>
      <c r="G45" s="13">
        <f>SUM(G43:G44)</f>
        <v>951925.46</v>
      </c>
      <c r="H45" s="13">
        <f>G45*100/F45</f>
        <v>89.547164134846881</v>
      </c>
      <c r="I45" s="13">
        <f>SUM(I43:I44)</f>
        <v>65358.879999999997</v>
      </c>
      <c r="J45" s="13">
        <f>SUM(J43:J44)</f>
        <v>55368.12</v>
      </c>
      <c r="K45" s="13">
        <f>J45*100/I45</f>
        <v>84.71399754708159</v>
      </c>
      <c r="L45" s="13">
        <f>SUM(L43:L44)</f>
        <v>183224.85</v>
      </c>
      <c r="M45" s="13">
        <f>SUM(M43:M44)</f>
        <v>197790.92</v>
      </c>
      <c r="N45" s="13">
        <f>M45*100/L45</f>
        <v>107.94983322404138</v>
      </c>
      <c r="O45" s="13">
        <f>SUM(O43:O44)</f>
        <v>1706787.35</v>
      </c>
      <c r="P45" s="13">
        <f>SUM(P43:P44)</f>
        <v>1279059.3699999999</v>
      </c>
      <c r="Q45" s="13">
        <f t="shared" si="6"/>
        <v>74.939585766205724</v>
      </c>
      <c r="R45" s="13">
        <f>SUM(R43:R44)</f>
        <v>224063.71</v>
      </c>
      <c r="S45" s="13">
        <f>SUM(S43:S44)</f>
        <v>328501.56</v>
      </c>
      <c r="T45" s="13">
        <f>S45*100/R45</f>
        <v>146.61078315627284</v>
      </c>
      <c r="U45" s="13">
        <f>SUM(U43:U44)</f>
        <v>1930851.06</v>
      </c>
      <c r="V45" s="13">
        <f>SUM(V43:V44)</f>
        <v>1607560.93</v>
      </c>
      <c r="W45" s="13">
        <f t="shared" si="10"/>
        <v>83.256599294613636</v>
      </c>
    </row>
    <row r="46" spans="1:23" ht="12.75" customHeight="1" x14ac:dyDescent="0.2">
      <c r="A46" s="32">
        <v>35</v>
      </c>
      <c r="B46" s="38" t="s">
        <v>99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1">
        <f>C46+I46+L46</f>
        <v>0</v>
      </c>
      <c r="P46" s="1">
        <f>D46+J46+M46</f>
        <v>0</v>
      </c>
      <c r="Q46" s="1" t="e">
        <f t="shared" si="6"/>
        <v>#DIV/0!</v>
      </c>
      <c r="R46" s="36"/>
      <c r="S46" s="36"/>
      <c r="T46" s="36"/>
      <c r="U46" s="1">
        <f>O46+R46</f>
        <v>0</v>
      </c>
      <c r="V46" s="1">
        <f>P46+S46</f>
        <v>0</v>
      </c>
      <c r="W46" s="1" t="e">
        <f t="shared" si="10"/>
        <v>#DIV/0!</v>
      </c>
    </row>
    <row r="47" spans="1:23" x14ac:dyDescent="0.2">
      <c r="A47" s="37" t="s">
        <v>100</v>
      </c>
      <c r="B47" s="31" t="s">
        <v>101</v>
      </c>
      <c r="C47" s="13">
        <f>C46</f>
        <v>0</v>
      </c>
      <c r="D47" s="13">
        <f>D46</f>
        <v>0</v>
      </c>
      <c r="E47" s="13" t="e">
        <f>D47*100/C47</f>
        <v>#DIV/0!</v>
      </c>
      <c r="F47" s="13">
        <f>F46</f>
        <v>0</v>
      </c>
      <c r="G47" s="13">
        <f>G46</f>
        <v>0</v>
      </c>
      <c r="H47" s="13" t="e">
        <f>G47*100/F47</f>
        <v>#DIV/0!</v>
      </c>
      <c r="I47" s="13">
        <f>I46</f>
        <v>0</v>
      </c>
      <c r="J47" s="13">
        <f>J46</f>
        <v>0</v>
      </c>
      <c r="K47" s="13" t="e">
        <f>J47*100/I47</f>
        <v>#DIV/0!</v>
      </c>
      <c r="L47" s="13">
        <f>L46</f>
        <v>0</v>
      </c>
      <c r="M47" s="13">
        <f>M46</f>
        <v>0</v>
      </c>
      <c r="N47" s="13" t="e">
        <f>M47*100/L47</f>
        <v>#DIV/0!</v>
      </c>
      <c r="O47" s="13">
        <f>O46</f>
        <v>0</v>
      </c>
      <c r="P47" s="13">
        <f>P46</f>
        <v>0</v>
      </c>
      <c r="Q47" s="13" t="e">
        <f t="shared" si="6"/>
        <v>#DIV/0!</v>
      </c>
      <c r="R47" s="13">
        <f>R46</f>
        <v>0</v>
      </c>
      <c r="S47" s="13">
        <f>S46</f>
        <v>0</v>
      </c>
      <c r="T47" s="13" t="e">
        <f>S47*100/R47</f>
        <v>#DIV/0!</v>
      </c>
      <c r="U47" s="13">
        <f>U46</f>
        <v>0</v>
      </c>
      <c r="V47" s="13">
        <f>V46</f>
        <v>0</v>
      </c>
      <c r="W47" s="13" t="e">
        <f t="shared" si="10"/>
        <v>#DIV/0!</v>
      </c>
    </row>
    <row r="48" spans="1:23" x14ac:dyDescent="0.2">
      <c r="A48" s="39"/>
      <c r="B48" s="40" t="s">
        <v>102</v>
      </c>
      <c r="C48" s="14">
        <f>C38+C42+C45+C47</f>
        <v>3342447.26</v>
      </c>
      <c r="D48" s="14">
        <f>D38+D42+D45+D47</f>
        <v>2422666.09</v>
      </c>
      <c r="E48" s="14">
        <f>D48*100/C48</f>
        <v>72.481804544613823</v>
      </c>
      <c r="F48" s="14">
        <f>F38+F42+F45+F47</f>
        <v>2160575.1399999997</v>
      </c>
      <c r="G48" s="14">
        <f>G38+G42+G45+G47</f>
        <v>1897805.0399999998</v>
      </c>
      <c r="H48" s="14">
        <f>G48*100/F48</f>
        <v>87.837955962040738</v>
      </c>
      <c r="I48" s="14">
        <f>I38+I42+I45+I47</f>
        <v>640175.69999999995</v>
      </c>
      <c r="J48" s="14">
        <f>J38+J42+J45+J47</f>
        <v>647237.54999999993</v>
      </c>
      <c r="K48" s="14">
        <f>J48*100/I48</f>
        <v>101.10311122399678</v>
      </c>
      <c r="L48" s="14">
        <f>L38+L42+L45+L47</f>
        <v>1483205.6100000003</v>
      </c>
      <c r="M48" s="14">
        <f>M38+M42+M45+M47</f>
        <v>1592530.7899999998</v>
      </c>
      <c r="N48" s="14">
        <f>M48*100/L48</f>
        <v>107.37087152738044</v>
      </c>
      <c r="O48" s="14">
        <f>O38+O42+O45+O47</f>
        <v>5465828.5700000003</v>
      </c>
      <c r="P48" s="14">
        <f>P38+P42+P45+P47</f>
        <v>4662434.43</v>
      </c>
      <c r="Q48" s="14">
        <f t="shared" si="6"/>
        <v>85.301512301180708</v>
      </c>
      <c r="R48" s="14">
        <f>R38+R42+R45+R47</f>
        <v>1031395.35</v>
      </c>
      <c r="S48" s="14">
        <f>S38+S42+S45+S47</f>
        <v>2129566.23</v>
      </c>
      <c r="T48" s="14">
        <f>S48*100/R48</f>
        <v>206.47429038728941</v>
      </c>
      <c r="U48" s="14">
        <f>U38+U42+U45+U47</f>
        <v>6497223.9199999999</v>
      </c>
      <c r="V48" s="14">
        <f>V38+V42+V45+V47</f>
        <v>6792000.6599999992</v>
      </c>
      <c r="W48" s="14">
        <f t="shared" si="10"/>
        <v>104.5369644578911</v>
      </c>
    </row>
    <row r="49" spans="1:26" x14ac:dyDescent="0.2">
      <c r="A49" s="41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15"/>
      <c r="P49" s="15"/>
      <c r="Q49" s="15"/>
      <c r="R49" s="42"/>
      <c r="S49" s="42"/>
      <c r="T49" s="42"/>
      <c r="U49" s="15"/>
      <c r="V49" s="15"/>
      <c r="W49" s="15"/>
      <c r="X49" s="43"/>
      <c r="Y49" s="43"/>
      <c r="Z49" s="43"/>
    </row>
    <row r="50" spans="1:26" x14ac:dyDescent="0.2">
      <c r="A50" s="26">
        <v>1</v>
      </c>
      <c r="B50" s="44" t="s">
        <v>26</v>
      </c>
      <c r="C50" s="1">
        <v>8</v>
      </c>
      <c r="D50" s="1">
        <v>0</v>
      </c>
      <c r="E50" s="1">
        <f>D50*100/C50</f>
        <v>0</v>
      </c>
      <c r="F50" s="1">
        <v>0</v>
      </c>
      <c r="G50" s="1">
        <v>0</v>
      </c>
      <c r="H50" s="1">
        <v>0</v>
      </c>
      <c r="I50" s="1">
        <v>1023.22</v>
      </c>
      <c r="J50" s="1">
        <v>0</v>
      </c>
      <c r="K50" s="1">
        <f>J50*100/I50</f>
        <v>0</v>
      </c>
      <c r="L50" s="1">
        <v>535</v>
      </c>
      <c r="M50" s="1">
        <v>355</v>
      </c>
      <c r="N50" s="1">
        <f>M50*100/L50</f>
        <v>66.355140186915889</v>
      </c>
      <c r="O50" s="1">
        <f t="shared" ref="O50:O59" si="15">C50+I50+L50</f>
        <v>1566.22</v>
      </c>
      <c r="P50" s="1">
        <f t="shared" ref="P50:P59" si="16">D50+J50+M50</f>
        <v>355</v>
      </c>
      <c r="Q50" s="1">
        <f t="shared" ref="Q50:Q60" si="17">P50*100/O50</f>
        <v>22.666036699825057</v>
      </c>
      <c r="R50" s="1">
        <v>595.6</v>
      </c>
      <c r="S50" s="1">
        <v>0</v>
      </c>
      <c r="T50" s="1">
        <f>S50*100/R50</f>
        <v>0</v>
      </c>
      <c r="U50" s="1">
        <f t="shared" ref="U50:U59" si="18">O50+R50</f>
        <v>2161.8200000000002</v>
      </c>
      <c r="V50" s="1">
        <f t="shared" ref="V50:V59" si="19">P50+S50</f>
        <v>355</v>
      </c>
      <c r="W50" s="1">
        <f t="shared" ref="W50:W60" si="20">V50*100/U50</f>
        <v>16.421348678428359</v>
      </c>
    </row>
    <row r="51" spans="1:26" x14ac:dyDescent="0.2">
      <c r="A51" s="26">
        <v>2</v>
      </c>
      <c r="B51" s="44" t="s">
        <v>27</v>
      </c>
      <c r="C51" s="1">
        <v>35</v>
      </c>
      <c r="D51" s="1">
        <v>594.30999999999995</v>
      </c>
      <c r="E51" s="1">
        <f>D51*100/C51</f>
        <v>1698.0285714285712</v>
      </c>
      <c r="F51" s="1">
        <v>4</v>
      </c>
      <c r="G51" s="1">
        <v>569.80999999999995</v>
      </c>
      <c r="H51" s="1">
        <f>G51*100/F51</f>
        <v>14245.249999999998</v>
      </c>
      <c r="I51" s="1">
        <v>822</v>
      </c>
      <c r="J51" s="1">
        <v>25.07</v>
      </c>
      <c r="K51" s="1">
        <f>J51*100/I51</f>
        <v>3.0498783454987834</v>
      </c>
      <c r="L51" s="1">
        <v>2466.11</v>
      </c>
      <c r="M51" s="1">
        <v>1392.76</v>
      </c>
      <c r="N51" s="1">
        <f>M51*100/L51</f>
        <v>56.475988500107455</v>
      </c>
      <c r="O51" s="1">
        <f t="shared" si="15"/>
        <v>3323.11</v>
      </c>
      <c r="P51" s="1">
        <f t="shared" si="16"/>
        <v>2012.1399999999999</v>
      </c>
      <c r="Q51" s="1">
        <f t="shared" si="17"/>
        <v>60.549906563430035</v>
      </c>
      <c r="R51" s="1">
        <v>361.1</v>
      </c>
      <c r="S51" s="1">
        <v>345.82</v>
      </c>
      <c r="T51" s="1">
        <f>S51*100/R51</f>
        <v>95.768485184159502</v>
      </c>
      <c r="U51" s="1">
        <f t="shared" si="18"/>
        <v>3684.21</v>
      </c>
      <c r="V51" s="1">
        <f t="shared" si="19"/>
        <v>2357.96</v>
      </c>
      <c r="W51" s="1">
        <f t="shared" si="20"/>
        <v>64.001780571682943</v>
      </c>
    </row>
    <row r="52" spans="1:26" x14ac:dyDescent="0.2">
      <c r="A52" s="26">
        <v>3</v>
      </c>
      <c r="B52" s="29" t="s">
        <v>34</v>
      </c>
      <c r="C52" s="1">
        <v>787.66</v>
      </c>
      <c r="D52" s="1">
        <v>5826.41</v>
      </c>
      <c r="E52" s="1">
        <f>D52*100/C52</f>
        <v>739.71129675240593</v>
      </c>
      <c r="F52" s="1">
        <v>300</v>
      </c>
      <c r="G52" s="1">
        <v>4743.8</v>
      </c>
      <c r="H52" s="1">
        <f>G52*100/F52</f>
        <v>1581.2666666666667</v>
      </c>
      <c r="I52" s="1">
        <v>1968.23</v>
      </c>
      <c r="J52" s="1">
        <v>2984.69</v>
      </c>
      <c r="K52" s="1">
        <f>J52*100/I52</f>
        <v>151.64335468923855</v>
      </c>
      <c r="L52" s="1">
        <v>3752.92</v>
      </c>
      <c r="M52" s="1">
        <v>4663.66</v>
      </c>
      <c r="N52" s="1">
        <f>M52*100/L52</f>
        <v>124.26750370378265</v>
      </c>
      <c r="O52" s="1">
        <f t="shared" si="15"/>
        <v>6508.8099999999995</v>
      </c>
      <c r="P52" s="1">
        <f t="shared" si="16"/>
        <v>13474.76</v>
      </c>
      <c r="Q52" s="1">
        <f t="shared" si="17"/>
        <v>207.02340366364976</v>
      </c>
      <c r="R52" s="1">
        <v>1552.78</v>
      </c>
      <c r="S52" s="1">
        <v>5001.25</v>
      </c>
      <c r="T52" s="1">
        <f>S52*100/R52</f>
        <v>322.08361776942002</v>
      </c>
      <c r="U52" s="1">
        <f t="shared" si="18"/>
        <v>8061.5899999999992</v>
      </c>
      <c r="V52" s="1">
        <f t="shared" si="19"/>
        <v>18476.010000000002</v>
      </c>
      <c r="W52" s="1">
        <f t="shared" si="20"/>
        <v>229.18568173275997</v>
      </c>
    </row>
    <row r="53" spans="1:26" x14ac:dyDescent="0.2">
      <c r="A53" s="26">
        <v>4</v>
      </c>
      <c r="B53" s="29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1">
        <f t="shared" si="15"/>
        <v>0</v>
      </c>
      <c r="P53" s="1">
        <f t="shared" si="16"/>
        <v>0</v>
      </c>
      <c r="Q53" s="1" t="e">
        <f t="shared" si="17"/>
        <v>#DIV/0!</v>
      </c>
      <c r="R53" s="36"/>
      <c r="S53" s="36"/>
      <c r="T53" s="36"/>
      <c r="U53" s="1">
        <f t="shared" si="18"/>
        <v>0</v>
      </c>
      <c r="V53" s="1">
        <f t="shared" si="19"/>
        <v>0</v>
      </c>
      <c r="W53" s="1" t="e">
        <f t="shared" si="20"/>
        <v>#DIV/0!</v>
      </c>
    </row>
    <row r="54" spans="1:26" x14ac:dyDescent="0.2">
      <c r="A54" s="26">
        <v>5</v>
      </c>
      <c r="B54" s="29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1">
        <f t="shared" si="15"/>
        <v>0</v>
      </c>
      <c r="P54" s="1">
        <f t="shared" si="16"/>
        <v>0</v>
      </c>
      <c r="Q54" s="1" t="e">
        <f t="shared" si="17"/>
        <v>#DIV/0!</v>
      </c>
      <c r="R54" s="36"/>
      <c r="S54" s="36"/>
      <c r="T54" s="36"/>
      <c r="U54" s="1">
        <f t="shared" si="18"/>
        <v>0</v>
      </c>
      <c r="V54" s="1">
        <f t="shared" si="19"/>
        <v>0</v>
      </c>
      <c r="W54" s="1" t="e">
        <f t="shared" si="20"/>
        <v>#DIV/0!</v>
      </c>
    </row>
    <row r="55" spans="1:26" x14ac:dyDescent="0.2">
      <c r="A55" s="26">
        <v>6</v>
      </c>
      <c r="B55" s="29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">
        <f t="shared" si="15"/>
        <v>0</v>
      </c>
      <c r="P55" s="1">
        <f t="shared" si="16"/>
        <v>0</v>
      </c>
      <c r="Q55" s="1" t="e">
        <f t="shared" si="17"/>
        <v>#DIV/0!</v>
      </c>
      <c r="R55" s="36"/>
      <c r="S55" s="36"/>
      <c r="T55" s="36"/>
      <c r="U55" s="1">
        <f t="shared" si="18"/>
        <v>0</v>
      </c>
      <c r="V55" s="1">
        <f t="shared" si="19"/>
        <v>0</v>
      </c>
      <c r="W55" s="1" t="e">
        <f t="shared" si="20"/>
        <v>#DIV/0!</v>
      </c>
    </row>
    <row r="56" spans="1:26" x14ac:dyDescent="0.2">
      <c r="A56" s="26">
        <v>7</v>
      </c>
      <c r="B56" s="29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1">
        <f t="shared" si="15"/>
        <v>0</v>
      </c>
      <c r="P56" s="1">
        <f t="shared" si="16"/>
        <v>0</v>
      </c>
      <c r="Q56" s="1" t="e">
        <f t="shared" si="17"/>
        <v>#DIV/0!</v>
      </c>
      <c r="R56" s="36"/>
      <c r="S56" s="36"/>
      <c r="T56" s="36"/>
      <c r="U56" s="1">
        <f t="shared" si="18"/>
        <v>0</v>
      </c>
      <c r="V56" s="1">
        <f t="shared" si="19"/>
        <v>0</v>
      </c>
      <c r="W56" s="1" t="e">
        <f t="shared" si="20"/>
        <v>#DIV/0!</v>
      </c>
    </row>
    <row r="57" spans="1:26" x14ac:dyDescent="0.2">
      <c r="A57" s="26">
        <v>8</v>
      </c>
      <c r="B57" s="29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1">
        <f t="shared" si="15"/>
        <v>0</v>
      </c>
      <c r="P57" s="1">
        <f t="shared" si="16"/>
        <v>0</v>
      </c>
      <c r="Q57" s="1" t="e">
        <f t="shared" si="17"/>
        <v>#DIV/0!</v>
      </c>
      <c r="R57" s="36"/>
      <c r="S57" s="36"/>
      <c r="T57" s="36"/>
      <c r="U57" s="1">
        <f t="shared" si="18"/>
        <v>0</v>
      </c>
      <c r="V57" s="1">
        <f t="shared" si="19"/>
        <v>0</v>
      </c>
      <c r="W57" s="1" t="e">
        <f t="shared" si="20"/>
        <v>#DIV/0!</v>
      </c>
    </row>
    <row r="58" spans="1:26" x14ac:dyDescent="0.2">
      <c r="A58" s="26">
        <v>9</v>
      </c>
      <c r="B58" s="29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1">
        <f t="shared" si="15"/>
        <v>0</v>
      </c>
      <c r="P58" s="1">
        <f t="shared" si="16"/>
        <v>0</v>
      </c>
      <c r="Q58" s="1" t="e">
        <f t="shared" si="17"/>
        <v>#DIV/0!</v>
      </c>
      <c r="R58" s="36"/>
      <c r="S58" s="36"/>
      <c r="T58" s="36"/>
      <c r="U58" s="1">
        <f t="shared" si="18"/>
        <v>0</v>
      </c>
      <c r="V58" s="1">
        <f t="shared" si="19"/>
        <v>0</v>
      </c>
      <c r="W58" s="1" t="e">
        <f t="shared" si="20"/>
        <v>#DIV/0!</v>
      </c>
    </row>
    <row r="59" spans="1:26" x14ac:dyDescent="0.2">
      <c r="A59" s="26">
        <v>10</v>
      </c>
      <c r="B59" s="29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1">
        <f t="shared" si="15"/>
        <v>0</v>
      </c>
      <c r="P59" s="1">
        <f t="shared" si="16"/>
        <v>0</v>
      </c>
      <c r="Q59" s="1" t="e">
        <f t="shared" si="17"/>
        <v>#DIV/0!</v>
      </c>
      <c r="R59" s="36"/>
      <c r="S59" s="36"/>
      <c r="T59" s="36"/>
      <c r="U59" s="1">
        <f t="shared" si="18"/>
        <v>0</v>
      </c>
      <c r="V59" s="1">
        <f t="shared" si="19"/>
        <v>0</v>
      </c>
      <c r="W59" s="1" t="e">
        <f t="shared" si="20"/>
        <v>#DIV/0!</v>
      </c>
    </row>
    <row r="60" spans="1:26" x14ac:dyDescent="0.2">
      <c r="A60" s="45"/>
      <c r="B60" s="46" t="s">
        <v>35</v>
      </c>
      <c r="C60" s="13">
        <f>SUM(C50:C59)</f>
        <v>830.66</v>
      </c>
      <c r="D60" s="13">
        <f>SUM(D50:D59)</f>
        <v>6420.7199999999993</v>
      </c>
      <c r="E60" s="13">
        <f>D60*100/C60</f>
        <v>772.96607516914253</v>
      </c>
      <c r="F60" s="13">
        <f>SUM(F50:F59)</f>
        <v>304</v>
      </c>
      <c r="G60" s="13">
        <f>SUM(G50:G59)</f>
        <v>5313.6100000000006</v>
      </c>
      <c r="H60" s="13">
        <f>G60*100/F60</f>
        <v>1747.8980263157894</v>
      </c>
      <c r="I60" s="13">
        <f>SUM(I50:I59)</f>
        <v>3813.45</v>
      </c>
      <c r="J60" s="13">
        <f>SUM(J50:J59)</f>
        <v>3009.76</v>
      </c>
      <c r="K60" s="13">
        <f>J60*100/I60</f>
        <v>78.924858068153512</v>
      </c>
      <c r="L60" s="13">
        <f>SUM(L50:L59)</f>
        <v>6754.0300000000007</v>
      </c>
      <c r="M60" s="13">
        <f>SUM(M50:M59)</f>
        <v>6411.42</v>
      </c>
      <c r="N60" s="13">
        <f>M60*100/L60</f>
        <v>94.927324871225025</v>
      </c>
      <c r="O60" s="13">
        <f>SUM(O50:O59)</f>
        <v>11398.14</v>
      </c>
      <c r="P60" s="13">
        <f>SUM(P50:P59)</f>
        <v>15841.9</v>
      </c>
      <c r="Q60" s="13">
        <f t="shared" si="17"/>
        <v>138.98671186702393</v>
      </c>
      <c r="R60" s="13">
        <f>SUM(R50:R59)</f>
        <v>2509.48</v>
      </c>
      <c r="S60" s="13">
        <f>SUM(S50:S59)</f>
        <v>5347.07</v>
      </c>
      <c r="T60" s="13">
        <f>S60*100/R60</f>
        <v>213.07482028149258</v>
      </c>
      <c r="U60" s="13">
        <f>SUM(U50:U59)</f>
        <v>13907.619999999999</v>
      </c>
      <c r="V60" s="13">
        <f>SUM(V50:V59)</f>
        <v>21188.97</v>
      </c>
      <c r="W60" s="13">
        <f t="shared" si="20"/>
        <v>152.35511180201934</v>
      </c>
    </row>
  </sheetData>
  <sheetProtection password="CA2B" sheet="1" objects="1" scenarios="1"/>
  <mergeCells count="11">
    <mergeCell ref="A4:A6"/>
    <mergeCell ref="B4:B6"/>
    <mergeCell ref="A1:W1"/>
    <mergeCell ref="A2:W2"/>
    <mergeCell ref="L4:N5"/>
    <mergeCell ref="O4:Q5"/>
    <mergeCell ref="R4:T5"/>
    <mergeCell ref="U4:W5"/>
    <mergeCell ref="C4:E5"/>
    <mergeCell ref="F4:H5"/>
    <mergeCell ref="I4:K5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5"/>
  <sheetViews>
    <sheetView zoomScaleNormal="100" workbookViewId="0">
      <pane xSplit="2" ySplit="5" topLeftCell="C6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8" sqref="C8"/>
    </sheetView>
  </sheetViews>
  <sheetFormatPr defaultRowHeight="12.75" x14ac:dyDescent="0.2"/>
  <cols>
    <col min="1" max="1" width="5.7109375" style="48" customWidth="1"/>
    <col min="2" max="2" width="16.85546875" style="48" bestFit="1" customWidth="1"/>
    <col min="3" max="27" width="8.7109375" style="48" customWidth="1"/>
    <col min="28" max="16384" width="9.140625" style="48"/>
  </cols>
  <sheetData>
    <row r="1" spans="1:29" ht="20.25" x14ac:dyDescent="0.2">
      <c r="A1" s="47" t="s">
        <v>120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29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ht="15.75" x14ac:dyDescent="0.2">
      <c r="A3" s="50" t="s">
        <v>139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12.7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2"/>
      <c r="Z4" s="52"/>
      <c r="AA4" s="53"/>
      <c r="AB4" s="53"/>
      <c r="AC4" s="53" t="s">
        <v>115</v>
      </c>
    </row>
    <row r="5" spans="1:29" ht="39.950000000000003" customHeight="1" x14ac:dyDescent="0.2">
      <c r="A5" s="290" t="s">
        <v>36</v>
      </c>
      <c r="B5" s="290" t="s">
        <v>74</v>
      </c>
      <c r="C5" s="287" t="s">
        <v>125</v>
      </c>
      <c r="D5" s="288"/>
      <c r="E5" s="289"/>
      <c r="F5" s="287" t="s">
        <v>126</v>
      </c>
      <c r="G5" s="288"/>
      <c r="H5" s="289"/>
      <c r="I5" s="287" t="s">
        <v>121</v>
      </c>
      <c r="J5" s="288"/>
      <c r="K5" s="289"/>
      <c r="L5" s="287" t="s">
        <v>127</v>
      </c>
      <c r="M5" s="288"/>
      <c r="N5" s="289"/>
      <c r="O5" s="287" t="s">
        <v>128</v>
      </c>
      <c r="P5" s="288"/>
      <c r="Q5" s="289"/>
      <c r="R5" s="287" t="s">
        <v>129</v>
      </c>
      <c r="S5" s="288"/>
      <c r="T5" s="289"/>
      <c r="U5" s="287" t="s">
        <v>130</v>
      </c>
      <c r="V5" s="288"/>
      <c r="W5" s="289"/>
      <c r="X5" s="292" t="s">
        <v>131</v>
      </c>
      <c r="Y5" s="292"/>
      <c r="Z5" s="292"/>
      <c r="AA5" s="292" t="s">
        <v>132</v>
      </c>
      <c r="AB5" s="292"/>
      <c r="AC5" s="292"/>
    </row>
    <row r="6" spans="1:29" ht="15" customHeight="1" x14ac:dyDescent="0.2">
      <c r="A6" s="291"/>
      <c r="B6" s="291"/>
      <c r="C6" s="54" t="s">
        <v>133</v>
      </c>
      <c r="D6" s="54" t="s">
        <v>78</v>
      </c>
      <c r="E6" s="54" t="s">
        <v>134</v>
      </c>
      <c r="F6" s="54" t="s">
        <v>133</v>
      </c>
      <c r="G6" s="54" t="s">
        <v>78</v>
      </c>
      <c r="H6" s="54" t="s">
        <v>134</v>
      </c>
      <c r="I6" s="54" t="s">
        <v>133</v>
      </c>
      <c r="J6" s="54" t="s">
        <v>78</v>
      </c>
      <c r="K6" s="54" t="s">
        <v>134</v>
      </c>
      <c r="L6" s="54" t="s">
        <v>133</v>
      </c>
      <c r="M6" s="54" t="s">
        <v>78</v>
      </c>
      <c r="N6" s="54" t="s">
        <v>134</v>
      </c>
      <c r="O6" s="54" t="s">
        <v>133</v>
      </c>
      <c r="P6" s="54" t="s">
        <v>78</v>
      </c>
      <c r="Q6" s="54" t="s">
        <v>134</v>
      </c>
      <c r="R6" s="54" t="s">
        <v>133</v>
      </c>
      <c r="S6" s="54" t="s">
        <v>78</v>
      </c>
      <c r="T6" s="54" t="s">
        <v>134</v>
      </c>
      <c r="U6" s="54" t="s">
        <v>133</v>
      </c>
      <c r="V6" s="54" t="s">
        <v>78</v>
      </c>
      <c r="W6" s="54" t="s">
        <v>134</v>
      </c>
      <c r="X6" s="54" t="s">
        <v>133</v>
      </c>
      <c r="Y6" s="54" t="s">
        <v>78</v>
      </c>
      <c r="Z6" s="54" t="s">
        <v>134</v>
      </c>
      <c r="AA6" s="54" t="s">
        <v>133</v>
      </c>
      <c r="AB6" s="54" t="s">
        <v>78</v>
      </c>
      <c r="AC6" s="54" t="s">
        <v>134</v>
      </c>
    </row>
    <row r="7" spans="1:29" ht="15" customHeight="1" x14ac:dyDescent="0.2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  <c r="S7" s="55">
        <v>19</v>
      </c>
      <c r="T7" s="55">
        <v>20</v>
      </c>
      <c r="U7" s="55">
        <v>21</v>
      </c>
      <c r="V7" s="55">
        <v>22</v>
      </c>
      <c r="W7" s="55">
        <v>23</v>
      </c>
      <c r="X7" s="56">
        <v>24</v>
      </c>
      <c r="Y7" s="56">
        <v>25</v>
      </c>
      <c r="Z7" s="56">
        <v>26</v>
      </c>
      <c r="AA7" s="56">
        <v>27</v>
      </c>
      <c r="AB7" s="56">
        <v>28</v>
      </c>
      <c r="AC7" s="56">
        <v>29</v>
      </c>
    </row>
    <row r="8" spans="1:29" ht="15" customHeight="1" x14ac:dyDescent="0.2">
      <c r="A8" s="26">
        <v>1</v>
      </c>
      <c r="B8" s="27" t="s">
        <v>37</v>
      </c>
      <c r="C8" s="57">
        <v>465179</v>
      </c>
      <c r="D8" s="57">
        <v>441390.83816418005</v>
      </c>
      <c r="E8" s="57">
        <f>(D8/C8)*100</f>
        <v>94.886234796536399</v>
      </c>
      <c r="F8" s="57">
        <v>306837</v>
      </c>
      <c r="G8" s="57">
        <v>309548</v>
      </c>
      <c r="H8" s="57">
        <f t="shared" ref="H8:H44" si="0">(G8/F8)*100</f>
        <v>100.88353099528413</v>
      </c>
      <c r="I8" s="57">
        <v>89520</v>
      </c>
      <c r="J8" s="57">
        <v>74824.105795199997</v>
      </c>
      <c r="K8" s="57">
        <f t="shared" ref="K8:K44" si="1">(J8/I8)*100</f>
        <v>83.583674927613941</v>
      </c>
      <c r="L8" s="57">
        <v>0</v>
      </c>
      <c r="M8" s="57">
        <v>2346.3989100000003</v>
      </c>
      <c r="N8" s="57" t="e">
        <f t="shared" ref="N8:N44" si="2">(M8/L8)*100</f>
        <v>#DIV/0!</v>
      </c>
      <c r="O8" s="57">
        <v>0</v>
      </c>
      <c r="P8" s="57">
        <v>12602.191239999998</v>
      </c>
      <c r="Q8" s="57" t="e">
        <f t="shared" ref="Q8:Q44" si="3">(P8/O8)*100</f>
        <v>#DIV/0!</v>
      </c>
      <c r="R8" s="57">
        <v>174563</v>
      </c>
      <c r="S8" s="57">
        <v>16150.316107799998</v>
      </c>
      <c r="T8" s="57">
        <f t="shared" ref="T8:T44" si="4">(S8/R8)*100</f>
        <v>9.2518552658925426</v>
      </c>
      <c r="U8" s="18">
        <f>C8+I8+L8+O8+R8</f>
        <v>729262</v>
      </c>
      <c r="V8" s="18">
        <f>D8+J8+M8+P8+S8</f>
        <v>547313.85021717998</v>
      </c>
      <c r="W8" s="57">
        <f>(V8/U8)*100</f>
        <v>75.050372872462844</v>
      </c>
      <c r="X8" s="57">
        <v>90783</v>
      </c>
      <c r="Y8" s="57">
        <v>94966.772127600008</v>
      </c>
      <c r="Z8" s="57">
        <f>(Y8/X8)*100</f>
        <v>104.60854138726414</v>
      </c>
      <c r="AA8" s="18">
        <f>U8+X8</f>
        <v>820045</v>
      </c>
      <c r="AB8" s="18">
        <f>V8+Y8</f>
        <v>642280.62234478001</v>
      </c>
      <c r="AC8" s="57">
        <f>(AB8/AA8)*100</f>
        <v>78.322606972151533</v>
      </c>
    </row>
    <row r="9" spans="1:29" ht="15" customHeight="1" x14ac:dyDescent="0.2">
      <c r="A9" s="26">
        <v>2</v>
      </c>
      <c r="B9" s="27" t="s">
        <v>38</v>
      </c>
      <c r="C9" s="57">
        <v>121099</v>
      </c>
      <c r="D9" s="57">
        <v>167637.080995308</v>
      </c>
      <c r="E9" s="57">
        <f t="shared" ref="E9:E44" si="5">(D9/C9)*100</f>
        <v>138.42978141463431</v>
      </c>
      <c r="F9" s="57">
        <v>92188</v>
      </c>
      <c r="G9" s="57">
        <v>90930</v>
      </c>
      <c r="H9" s="57">
        <f t="shared" si="0"/>
        <v>98.635397231743823</v>
      </c>
      <c r="I9" s="57">
        <v>18408</v>
      </c>
      <c r="J9" s="57">
        <v>37619.891019999995</v>
      </c>
      <c r="K9" s="57">
        <f t="shared" si="1"/>
        <v>204.36707420686656</v>
      </c>
      <c r="L9" s="57">
        <v>0</v>
      </c>
      <c r="M9" s="57">
        <v>876.36365000000001</v>
      </c>
      <c r="N9" s="57" t="e">
        <f t="shared" si="2"/>
        <v>#DIV/0!</v>
      </c>
      <c r="O9" s="57">
        <v>0</v>
      </c>
      <c r="P9" s="57">
        <v>5541.5541999999996</v>
      </c>
      <c r="Q9" s="57" t="e">
        <f t="shared" si="3"/>
        <v>#DIV/0!</v>
      </c>
      <c r="R9" s="57">
        <v>39446</v>
      </c>
      <c r="S9" s="57">
        <v>2489.0921799999996</v>
      </c>
      <c r="T9" s="57">
        <f t="shared" si="4"/>
        <v>6.3101256908178263</v>
      </c>
      <c r="U9" s="18">
        <f t="shared" ref="U9:V43" si="6">C9+I9+L9+O9+R9</f>
        <v>178953</v>
      </c>
      <c r="V9" s="18">
        <f t="shared" si="6"/>
        <v>214163.98204530802</v>
      </c>
      <c r="W9" s="57">
        <f t="shared" ref="W9:W44" si="7">(V9/U9)*100</f>
        <v>119.67610604198198</v>
      </c>
      <c r="X9" s="57">
        <v>17547</v>
      </c>
      <c r="Y9" s="57">
        <v>46145.464350000002</v>
      </c>
      <c r="Z9" s="57">
        <f t="shared" ref="Z9:Z44" si="8">(Y9/X9)*100</f>
        <v>262.98207300393233</v>
      </c>
      <c r="AA9" s="18">
        <f t="shared" ref="AA9:AB43" si="9">U9+X9</f>
        <v>196500</v>
      </c>
      <c r="AB9" s="18">
        <f t="shared" si="9"/>
        <v>260309.44639530801</v>
      </c>
      <c r="AC9" s="57">
        <f t="shared" ref="AC9:AC44" si="10">(AB9/AA9)*100</f>
        <v>132.47300071008041</v>
      </c>
    </row>
    <row r="10" spans="1:29" ht="15" customHeight="1" x14ac:dyDescent="0.2">
      <c r="A10" s="26">
        <v>3</v>
      </c>
      <c r="B10" s="27" t="s">
        <v>39</v>
      </c>
      <c r="C10" s="57">
        <v>242051</v>
      </c>
      <c r="D10" s="57">
        <v>158814.55009460798</v>
      </c>
      <c r="E10" s="57">
        <f t="shared" si="5"/>
        <v>65.612019820041226</v>
      </c>
      <c r="F10" s="57">
        <v>206319</v>
      </c>
      <c r="G10" s="57">
        <v>154051</v>
      </c>
      <c r="H10" s="57">
        <f t="shared" si="0"/>
        <v>74.666414629772333</v>
      </c>
      <c r="I10" s="57">
        <v>12674</v>
      </c>
      <c r="J10" s="57">
        <v>2040256.1039100001</v>
      </c>
      <c r="K10" s="57">
        <f t="shared" si="1"/>
        <v>16097.965156304246</v>
      </c>
      <c r="L10" s="57">
        <v>3525.51</v>
      </c>
      <c r="M10" s="57">
        <v>1213.0558500000002</v>
      </c>
      <c r="N10" s="57">
        <f t="shared" si="2"/>
        <v>34.407953742862738</v>
      </c>
      <c r="O10" s="57">
        <v>17455.950000000004</v>
      </c>
      <c r="P10" s="57">
        <v>15683.59654</v>
      </c>
      <c r="Q10" s="57">
        <f t="shared" si="3"/>
        <v>89.846708658079322</v>
      </c>
      <c r="R10" s="57">
        <v>16093.539999999999</v>
      </c>
      <c r="S10" s="57">
        <v>3611.9811999999993</v>
      </c>
      <c r="T10" s="57">
        <f t="shared" si="4"/>
        <v>22.443671187321122</v>
      </c>
      <c r="U10" s="18">
        <f t="shared" si="6"/>
        <v>291800</v>
      </c>
      <c r="V10" s="18">
        <f t="shared" si="6"/>
        <v>2219579.287594608</v>
      </c>
      <c r="W10" s="57">
        <f t="shared" si="7"/>
        <v>760.65088676991365</v>
      </c>
      <c r="X10" s="57">
        <v>17343</v>
      </c>
      <c r="Y10" s="57">
        <v>37435.439789999997</v>
      </c>
      <c r="Z10" s="57">
        <f t="shared" si="8"/>
        <v>215.85331136481574</v>
      </c>
      <c r="AA10" s="18">
        <f t="shared" si="9"/>
        <v>309143</v>
      </c>
      <c r="AB10" s="18">
        <f t="shared" si="9"/>
        <v>2257014.7273846082</v>
      </c>
      <c r="AC10" s="57">
        <f t="shared" si="10"/>
        <v>730.08760586026801</v>
      </c>
    </row>
    <row r="11" spans="1:29" ht="15" customHeight="1" x14ac:dyDescent="0.2">
      <c r="A11" s="26">
        <v>4</v>
      </c>
      <c r="B11" s="27" t="s">
        <v>40</v>
      </c>
      <c r="C11" s="57">
        <v>156876</v>
      </c>
      <c r="D11" s="57">
        <v>157357.95254599999</v>
      </c>
      <c r="E11" s="57">
        <f t="shared" si="5"/>
        <v>100.3072187880874</v>
      </c>
      <c r="F11" s="57">
        <v>109737</v>
      </c>
      <c r="G11" s="57">
        <v>106753.35</v>
      </c>
      <c r="H11" s="57">
        <f t="shared" si="0"/>
        <v>97.281090243035635</v>
      </c>
      <c r="I11" s="57">
        <v>141012</v>
      </c>
      <c r="J11" s="57">
        <v>214068.30631489999</v>
      </c>
      <c r="K11" s="57">
        <f t="shared" si="1"/>
        <v>151.80857396171956</v>
      </c>
      <c r="L11" s="57">
        <v>2275</v>
      </c>
      <c r="M11" s="57">
        <v>1562.3316823999999</v>
      </c>
      <c r="N11" s="57">
        <f t="shared" si="2"/>
        <v>68.673920105494503</v>
      </c>
      <c r="O11" s="57">
        <v>23040</v>
      </c>
      <c r="P11" s="57">
        <v>25856.203250000002</v>
      </c>
      <c r="Q11" s="57">
        <f t="shared" si="3"/>
        <v>112.22310438368058</v>
      </c>
      <c r="R11" s="57">
        <v>98761</v>
      </c>
      <c r="S11" s="57">
        <v>9122.5214875000001</v>
      </c>
      <c r="T11" s="57">
        <f t="shared" si="4"/>
        <v>9.2369675150109867</v>
      </c>
      <c r="U11" s="18">
        <f t="shared" si="6"/>
        <v>421964</v>
      </c>
      <c r="V11" s="18">
        <f t="shared" si="6"/>
        <v>407967.31528079999</v>
      </c>
      <c r="W11" s="57">
        <f t="shared" si="7"/>
        <v>96.68296709690874</v>
      </c>
      <c r="X11" s="57">
        <v>84262</v>
      </c>
      <c r="Y11" s="57">
        <v>773153.30153490009</v>
      </c>
      <c r="Z11" s="57">
        <f t="shared" si="8"/>
        <v>917.55868782476091</v>
      </c>
      <c r="AA11" s="18">
        <f t="shared" si="9"/>
        <v>506226</v>
      </c>
      <c r="AB11" s="18">
        <f t="shared" si="9"/>
        <v>1181120.6168157002</v>
      </c>
      <c r="AC11" s="57">
        <f t="shared" si="10"/>
        <v>233.31883720229706</v>
      </c>
    </row>
    <row r="12" spans="1:29" ht="15" customHeight="1" x14ac:dyDescent="0.2">
      <c r="A12" s="26">
        <v>5</v>
      </c>
      <c r="B12" s="27" t="s">
        <v>41</v>
      </c>
      <c r="C12" s="57">
        <v>206919</v>
      </c>
      <c r="D12" s="57">
        <v>144510.04269854</v>
      </c>
      <c r="E12" s="57">
        <f t="shared" si="5"/>
        <v>69.838943112299972</v>
      </c>
      <c r="F12" s="57">
        <v>180609</v>
      </c>
      <c r="G12" s="57">
        <v>145825.13999999996</v>
      </c>
      <c r="H12" s="57">
        <f t="shared" si="0"/>
        <v>80.740793648157037</v>
      </c>
      <c r="I12" s="57">
        <v>11417</v>
      </c>
      <c r="J12" s="57">
        <v>17650.652159999998</v>
      </c>
      <c r="K12" s="57">
        <f t="shared" si="1"/>
        <v>154.59973863536828</v>
      </c>
      <c r="L12" s="57">
        <v>1308</v>
      </c>
      <c r="M12" s="57">
        <v>620.82457999999997</v>
      </c>
      <c r="N12" s="57">
        <f t="shared" si="2"/>
        <v>47.463652905198771</v>
      </c>
      <c r="O12" s="57">
        <v>4486</v>
      </c>
      <c r="P12" s="57">
        <v>5008.7373800000005</v>
      </c>
      <c r="Q12" s="57">
        <f t="shared" si="3"/>
        <v>111.6526388765047</v>
      </c>
      <c r="R12" s="57">
        <v>34345</v>
      </c>
      <c r="S12" s="57">
        <v>532.63570000000004</v>
      </c>
      <c r="T12" s="57">
        <f t="shared" si="4"/>
        <v>1.5508391323336732</v>
      </c>
      <c r="U12" s="18">
        <f t="shared" si="6"/>
        <v>258475</v>
      </c>
      <c r="V12" s="18">
        <f t="shared" si="6"/>
        <v>168322.89251854</v>
      </c>
      <c r="W12" s="57">
        <f t="shared" si="7"/>
        <v>65.121536906292675</v>
      </c>
      <c r="X12" s="57">
        <v>0</v>
      </c>
      <c r="Y12" s="57">
        <v>26442.547710000003</v>
      </c>
      <c r="Z12" s="57" t="e">
        <f t="shared" si="8"/>
        <v>#DIV/0!</v>
      </c>
      <c r="AA12" s="18">
        <f t="shared" si="9"/>
        <v>258475</v>
      </c>
      <c r="AB12" s="18">
        <f t="shared" si="9"/>
        <v>194765.44022854001</v>
      </c>
      <c r="AC12" s="57">
        <f t="shared" si="10"/>
        <v>75.351751708497929</v>
      </c>
    </row>
    <row r="13" spans="1:29" ht="15" customHeight="1" x14ac:dyDescent="0.2">
      <c r="A13" s="26">
        <v>6</v>
      </c>
      <c r="B13" s="27" t="s">
        <v>42</v>
      </c>
      <c r="C13" s="57">
        <v>54655</v>
      </c>
      <c r="D13" s="57">
        <v>51992.244990120002</v>
      </c>
      <c r="E13" s="57">
        <f t="shared" si="5"/>
        <v>95.128066947433908</v>
      </c>
      <c r="F13" s="57">
        <v>52090</v>
      </c>
      <c r="G13" s="57">
        <v>42175.15</v>
      </c>
      <c r="H13" s="57">
        <f t="shared" si="0"/>
        <v>80.965924361681701</v>
      </c>
      <c r="I13" s="57">
        <v>16628</v>
      </c>
      <c r="J13" s="57">
        <v>20459.256829999998</v>
      </c>
      <c r="K13" s="57">
        <f t="shared" si="1"/>
        <v>123.04099609093096</v>
      </c>
      <c r="L13" s="57">
        <v>2575</v>
      </c>
      <c r="M13" s="57">
        <v>340.82963000000007</v>
      </c>
      <c r="N13" s="57">
        <f t="shared" si="2"/>
        <v>13.236102135922332</v>
      </c>
      <c r="O13" s="57">
        <v>6300</v>
      </c>
      <c r="P13" s="57">
        <v>3698.0425300000002</v>
      </c>
      <c r="Q13" s="57">
        <f t="shared" si="3"/>
        <v>58.699087777777784</v>
      </c>
      <c r="R13" s="57">
        <v>4350</v>
      </c>
      <c r="S13" s="57">
        <v>5075.74118</v>
      </c>
      <c r="T13" s="57">
        <f t="shared" si="4"/>
        <v>116.68370528735632</v>
      </c>
      <c r="U13" s="18">
        <f t="shared" si="6"/>
        <v>84508</v>
      </c>
      <c r="V13" s="18">
        <f t="shared" si="6"/>
        <v>81566.115160119996</v>
      </c>
      <c r="W13" s="57">
        <f t="shared" si="7"/>
        <v>96.518809059639324</v>
      </c>
      <c r="X13" s="57">
        <v>15861</v>
      </c>
      <c r="Y13" s="57">
        <v>8112.9426200000007</v>
      </c>
      <c r="Z13" s="57">
        <f t="shared" si="8"/>
        <v>51.15025925225396</v>
      </c>
      <c r="AA13" s="18">
        <f t="shared" si="9"/>
        <v>100369</v>
      </c>
      <c r="AB13" s="18">
        <f t="shared" si="9"/>
        <v>89679.057780119998</v>
      </c>
      <c r="AC13" s="57">
        <f t="shared" si="10"/>
        <v>89.349358646713625</v>
      </c>
    </row>
    <row r="14" spans="1:29" ht="15" customHeight="1" x14ac:dyDescent="0.2">
      <c r="A14" s="26">
        <v>7</v>
      </c>
      <c r="B14" s="27" t="s">
        <v>43</v>
      </c>
      <c r="C14" s="57">
        <v>155000</v>
      </c>
      <c r="D14" s="57">
        <v>137134.20179446798</v>
      </c>
      <c r="E14" s="57">
        <f t="shared" si="5"/>
        <v>88.473678577076114</v>
      </c>
      <c r="F14" s="57">
        <v>132500</v>
      </c>
      <c r="G14" s="57">
        <v>115403</v>
      </c>
      <c r="H14" s="57">
        <f t="shared" si="0"/>
        <v>87.096603773584903</v>
      </c>
      <c r="I14" s="57">
        <v>7500</v>
      </c>
      <c r="J14" s="57">
        <v>21709.455069999996</v>
      </c>
      <c r="K14" s="57">
        <f t="shared" si="1"/>
        <v>289.45940093333331</v>
      </c>
      <c r="L14" s="57">
        <v>6500</v>
      </c>
      <c r="M14" s="57">
        <v>579.27762999999993</v>
      </c>
      <c r="N14" s="57">
        <f t="shared" si="2"/>
        <v>8.9119635384615368</v>
      </c>
      <c r="O14" s="57">
        <v>8000</v>
      </c>
      <c r="P14" s="57">
        <v>6983.4202600000008</v>
      </c>
      <c r="Q14" s="57">
        <f t="shared" si="3"/>
        <v>87.292753250000004</v>
      </c>
      <c r="R14" s="57">
        <v>5000</v>
      </c>
      <c r="S14" s="57">
        <v>796.29371999999989</v>
      </c>
      <c r="T14" s="57">
        <f t="shared" si="4"/>
        <v>15.925874399999998</v>
      </c>
      <c r="U14" s="18">
        <f t="shared" si="6"/>
        <v>182000</v>
      </c>
      <c r="V14" s="18">
        <f t="shared" si="6"/>
        <v>167202.64847446798</v>
      </c>
      <c r="W14" s="57">
        <f t="shared" si="7"/>
        <v>91.869587073883508</v>
      </c>
      <c r="X14" s="57">
        <v>8700</v>
      </c>
      <c r="Y14" s="57">
        <v>15412.13083</v>
      </c>
      <c r="Z14" s="57">
        <f t="shared" si="8"/>
        <v>177.15092908045978</v>
      </c>
      <c r="AA14" s="18">
        <f t="shared" si="9"/>
        <v>190700</v>
      </c>
      <c r="AB14" s="18">
        <f t="shared" si="9"/>
        <v>182614.77930446799</v>
      </c>
      <c r="AC14" s="57">
        <f t="shared" si="10"/>
        <v>95.760240851844785</v>
      </c>
    </row>
    <row r="15" spans="1:29" ht="15" customHeight="1" x14ac:dyDescent="0.2">
      <c r="A15" s="26">
        <v>8</v>
      </c>
      <c r="B15" s="27" t="s">
        <v>44</v>
      </c>
      <c r="C15" s="57">
        <v>85870</v>
      </c>
      <c r="D15" s="57">
        <v>74557.044928611998</v>
      </c>
      <c r="E15" s="57">
        <f t="shared" si="5"/>
        <v>86.825486116934897</v>
      </c>
      <c r="F15" s="57">
        <v>68885</v>
      </c>
      <c r="G15" s="57">
        <v>70681.27</v>
      </c>
      <c r="H15" s="57">
        <f t="shared" si="0"/>
        <v>102.6076359149307</v>
      </c>
      <c r="I15" s="57">
        <v>27110</v>
      </c>
      <c r="J15" s="57">
        <v>38016.265699999996</v>
      </c>
      <c r="K15" s="57">
        <f t="shared" si="1"/>
        <v>140.22967797860565</v>
      </c>
      <c r="L15" s="57">
        <v>3935</v>
      </c>
      <c r="M15" s="57">
        <v>637.17123000000004</v>
      </c>
      <c r="N15" s="57">
        <f t="shared" si="2"/>
        <v>16.192407369758577</v>
      </c>
      <c r="O15" s="57">
        <v>14605</v>
      </c>
      <c r="P15" s="57">
        <v>7258.6159399999997</v>
      </c>
      <c r="Q15" s="57">
        <f t="shared" si="3"/>
        <v>49.699527148236903</v>
      </c>
      <c r="R15" s="57">
        <v>4035</v>
      </c>
      <c r="S15" s="57">
        <v>4352.2997000000005</v>
      </c>
      <c r="T15" s="57">
        <f t="shared" si="4"/>
        <v>107.86368525402727</v>
      </c>
      <c r="U15" s="18">
        <f t="shared" si="6"/>
        <v>135555</v>
      </c>
      <c r="V15" s="18">
        <f t="shared" si="6"/>
        <v>124821.39749861202</v>
      </c>
      <c r="W15" s="57">
        <f t="shared" si="7"/>
        <v>92.081736194616212</v>
      </c>
      <c r="X15" s="57">
        <v>14445</v>
      </c>
      <c r="Y15" s="57">
        <v>71532.244979999989</v>
      </c>
      <c r="Z15" s="57">
        <f t="shared" si="8"/>
        <v>495.20418816199367</v>
      </c>
      <c r="AA15" s="18">
        <f t="shared" si="9"/>
        <v>150000</v>
      </c>
      <c r="AB15" s="18">
        <f t="shared" si="9"/>
        <v>196353.64247861202</v>
      </c>
      <c r="AC15" s="57">
        <f t="shared" si="10"/>
        <v>130.90242831907469</v>
      </c>
    </row>
    <row r="16" spans="1:29" ht="15" customHeight="1" x14ac:dyDescent="0.2">
      <c r="A16" s="26">
        <v>9</v>
      </c>
      <c r="B16" s="27" t="s">
        <v>45</v>
      </c>
      <c r="C16" s="57">
        <v>144157.00000000003</v>
      </c>
      <c r="D16" s="57">
        <v>101604.28198033999</v>
      </c>
      <c r="E16" s="57">
        <f t="shared" si="5"/>
        <v>70.481684538621067</v>
      </c>
      <c r="F16" s="57">
        <v>98932</v>
      </c>
      <c r="G16" s="57">
        <v>69101.48</v>
      </c>
      <c r="H16" s="57">
        <f t="shared" si="0"/>
        <v>69.847450774269191</v>
      </c>
      <c r="I16" s="57">
        <v>24408.32</v>
      </c>
      <c r="J16" s="57">
        <v>33926.238140000001</v>
      </c>
      <c r="K16" s="57">
        <f t="shared" si="1"/>
        <v>138.9945647221931</v>
      </c>
      <c r="L16" s="57">
        <v>3535.2400000000007</v>
      </c>
      <c r="M16" s="57">
        <v>475.52327000000002</v>
      </c>
      <c r="N16" s="57">
        <f t="shared" si="2"/>
        <v>13.450947318993901</v>
      </c>
      <c r="O16" s="57">
        <v>3811.5599999999995</v>
      </c>
      <c r="P16" s="57">
        <v>6466.7637199999999</v>
      </c>
      <c r="Q16" s="57">
        <f t="shared" si="3"/>
        <v>169.66186338402127</v>
      </c>
      <c r="R16" s="57">
        <v>25614.710000000006</v>
      </c>
      <c r="S16" s="57">
        <v>6965.3297299999995</v>
      </c>
      <c r="T16" s="57">
        <f t="shared" si="4"/>
        <v>27.192694080862122</v>
      </c>
      <c r="U16" s="18">
        <f t="shared" si="6"/>
        <v>201526.83000000002</v>
      </c>
      <c r="V16" s="18">
        <f t="shared" si="6"/>
        <v>149438.13684033998</v>
      </c>
      <c r="W16" s="57">
        <f t="shared" si="7"/>
        <v>74.152973497543712</v>
      </c>
      <c r="X16" s="57">
        <v>9975.6999999999989</v>
      </c>
      <c r="Y16" s="57">
        <v>136957.13000999999</v>
      </c>
      <c r="Z16" s="57">
        <f t="shared" si="8"/>
        <v>1372.9074652405347</v>
      </c>
      <c r="AA16" s="18">
        <f t="shared" si="9"/>
        <v>211502.53000000003</v>
      </c>
      <c r="AB16" s="18">
        <f t="shared" si="9"/>
        <v>286395.26685033995</v>
      </c>
      <c r="AC16" s="57">
        <f t="shared" si="10"/>
        <v>135.40985389174301</v>
      </c>
    </row>
    <row r="17" spans="1:29" ht="15" customHeight="1" x14ac:dyDescent="0.2">
      <c r="A17" s="26">
        <v>10</v>
      </c>
      <c r="B17" s="27" t="s">
        <v>46</v>
      </c>
      <c r="C17" s="57">
        <v>24897</v>
      </c>
      <c r="D17" s="57">
        <v>15494.160481764002</v>
      </c>
      <c r="E17" s="57">
        <f t="shared" si="5"/>
        <v>62.233042060344623</v>
      </c>
      <c r="F17" s="57">
        <v>20007</v>
      </c>
      <c r="G17" s="57">
        <v>11562.59</v>
      </c>
      <c r="H17" s="57">
        <f t="shared" si="0"/>
        <v>57.792722547108511</v>
      </c>
      <c r="I17" s="57">
        <v>7016</v>
      </c>
      <c r="J17" s="57">
        <v>10913.47428</v>
      </c>
      <c r="K17" s="57">
        <f t="shared" si="1"/>
        <v>155.55122976054733</v>
      </c>
      <c r="L17" s="57">
        <v>743</v>
      </c>
      <c r="M17" s="57">
        <v>100.92569</v>
      </c>
      <c r="N17" s="57">
        <f t="shared" si="2"/>
        <v>13.583538358008077</v>
      </c>
      <c r="O17" s="57">
        <v>6363</v>
      </c>
      <c r="P17" s="57">
        <v>3644.31322</v>
      </c>
      <c r="Q17" s="57">
        <f t="shared" si="3"/>
        <v>57.273506522080773</v>
      </c>
      <c r="R17" s="57">
        <v>0</v>
      </c>
      <c r="S17" s="57">
        <v>3517.0481599999998</v>
      </c>
      <c r="T17" s="57" t="e">
        <f t="shared" si="4"/>
        <v>#DIV/0!</v>
      </c>
      <c r="U17" s="18">
        <f t="shared" si="6"/>
        <v>39019</v>
      </c>
      <c r="V17" s="18">
        <f t="shared" si="6"/>
        <v>33669.921831764004</v>
      </c>
      <c r="W17" s="57">
        <f t="shared" si="7"/>
        <v>86.291093651205827</v>
      </c>
      <c r="X17" s="57">
        <v>1605</v>
      </c>
      <c r="Y17" s="57">
        <v>8343.6036899999999</v>
      </c>
      <c r="Z17" s="57">
        <f t="shared" si="8"/>
        <v>519.85069719626176</v>
      </c>
      <c r="AA17" s="18">
        <f t="shared" si="9"/>
        <v>40624</v>
      </c>
      <c r="AB17" s="18">
        <f t="shared" si="9"/>
        <v>42013.525521764008</v>
      </c>
      <c r="AC17" s="57">
        <f t="shared" si="10"/>
        <v>103.42045471091967</v>
      </c>
    </row>
    <row r="18" spans="1:29" ht="15" customHeight="1" x14ac:dyDescent="0.2">
      <c r="A18" s="26">
        <v>11</v>
      </c>
      <c r="B18" s="27" t="s">
        <v>47</v>
      </c>
      <c r="C18" s="57">
        <v>32656.129999999997</v>
      </c>
      <c r="D18" s="57">
        <v>29920.631565656</v>
      </c>
      <c r="E18" s="57">
        <f t="shared" si="5"/>
        <v>91.623323295369048</v>
      </c>
      <c r="F18" s="57">
        <v>24743.87</v>
      </c>
      <c r="G18" s="57">
        <v>18943.669999999998</v>
      </c>
      <c r="H18" s="57">
        <f t="shared" si="0"/>
        <v>76.559042704314237</v>
      </c>
      <c r="I18" s="57">
        <v>7773.17</v>
      </c>
      <c r="J18" s="57">
        <v>28753.411929999998</v>
      </c>
      <c r="K18" s="57">
        <f t="shared" si="1"/>
        <v>369.90586761900227</v>
      </c>
      <c r="L18" s="57">
        <v>1141.68</v>
      </c>
      <c r="M18" s="57">
        <v>327.85214999999999</v>
      </c>
      <c r="N18" s="57">
        <f t="shared" si="2"/>
        <v>28.716641265503469</v>
      </c>
      <c r="O18" s="57">
        <v>4712.6299999999992</v>
      </c>
      <c r="P18" s="57">
        <v>2682.6671800000004</v>
      </c>
      <c r="Q18" s="57">
        <f t="shared" si="3"/>
        <v>56.925054162962098</v>
      </c>
      <c r="R18" s="57">
        <v>4160.46</v>
      </c>
      <c r="S18" s="57">
        <v>3627.3584599999999</v>
      </c>
      <c r="T18" s="57">
        <f t="shared" si="4"/>
        <v>87.186476014671456</v>
      </c>
      <c r="U18" s="18">
        <f t="shared" si="6"/>
        <v>50444.069999999992</v>
      </c>
      <c r="V18" s="18">
        <f t="shared" si="6"/>
        <v>65311.921285656004</v>
      </c>
      <c r="W18" s="57">
        <f t="shared" si="7"/>
        <v>129.47393278467817</v>
      </c>
      <c r="X18" s="57">
        <v>6730.59</v>
      </c>
      <c r="Y18" s="57">
        <v>18914.85226</v>
      </c>
      <c r="Z18" s="57">
        <f t="shared" si="8"/>
        <v>281.028145526618</v>
      </c>
      <c r="AA18" s="18">
        <f t="shared" si="9"/>
        <v>57174.659999999989</v>
      </c>
      <c r="AB18" s="18">
        <f t="shared" si="9"/>
        <v>84226.773545656004</v>
      </c>
      <c r="AC18" s="57">
        <f t="shared" si="10"/>
        <v>147.31486561643919</v>
      </c>
    </row>
    <row r="19" spans="1:29" ht="15" customHeight="1" x14ac:dyDescent="0.2">
      <c r="A19" s="26">
        <v>12</v>
      </c>
      <c r="B19" s="27" t="s">
        <v>48</v>
      </c>
      <c r="C19" s="57">
        <v>92598.97</v>
      </c>
      <c r="D19" s="57">
        <v>44690.082032784005</v>
      </c>
      <c r="E19" s="57">
        <f t="shared" si="5"/>
        <v>48.261964504339524</v>
      </c>
      <c r="F19" s="57">
        <v>79060</v>
      </c>
      <c r="G19" s="57">
        <v>74339.350000000006</v>
      </c>
      <c r="H19" s="57">
        <f t="shared" si="0"/>
        <v>94.029028585884149</v>
      </c>
      <c r="I19" s="57">
        <v>4751</v>
      </c>
      <c r="J19" s="57">
        <v>7322.1419999999998</v>
      </c>
      <c r="K19" s="57">
        <f t="shared" si="1"/>
        <v>154.11791201852242</v>
      </c>
      <c r="L19" s="57">
        <v>0</v>
      </c>
      <c r="M19" s="57">
        <v>170.34</v>
      </c>
      <c r="N19" s="57" t="e">
        <f t="shared" si="2"/>
        <v>#DIV/0!</v>
      </c>
      <c r="O19" s="57">
        <v>0</v>
      </c>
      <c r="P19" s="57">
        <v>2459.04</v>
      </c>
      <c r="Q19" s="57" t="e">
        <f t="shared" si="3"/>
        <v>#DIV/0!</v>
      </c>
      <c r="R19" s="57">
        <v>9670</v>
      </c>
      <c r="S19" s="57">
        <v>367.61223999999999</v>
      </c>
      <c r="T19" s="57">
        <f t="shared" si="4"/>
        <v>3.8015743536711479</v>
      </c>
      <c r="U19" s="18">
        <f t="shared" si="6"/>
        <v>107019.97</v>
      </c>
      <c r="V19" s="18">
        <f t="shared" si="6"/>
        <v>55009.216272784004</v>
      </c>
      <c r="W19" s="57">
        <f t="shared" si="7"/>
        <v>51.400889266539693</v>
      </c>
      <c r="X19" s="57">
        <v>5000</v>
      </c>
      <c r="Y19" s="57">
        <v>6511.5730000000003</v>
      </c>
      <c r="Z19" s="57">
        <f t="shared" si="8"/>
        <v>130.23146</v>
      </c>
      <c r="AA19" s="18">
        <f t="shared" si="9"/>
        <v>112019.97</v>
      </c>
      <c r="AB19" s="18">
        <f t="shared" si="9"/>
        <v>61520.789272784008</v>
      </c>
      <c r="AC19" s="57">
        <f t="shared" si="10"/>
        <v>54.919483796312399</v>
      </c>
    </row>
    <row r="20" spans="1:29" ht="15" customHeight="1" x14ac:dyDescent="0.2">
      <c r="A20" s="26">
        <v>13</v>
      </c>
      <c r="B20" s="27" t="s">
        <v>49</v>
      </c>
      <c r="C20" s="57">
        <v>315459.03999999998</v>
      </c>
      <c r="D20" s="57">
        <v>275470.228896908</v>
      </c>
      <c r="E20" s="57">
        <f t="shared" si="5"/>
        <v>87.323612249916195</v>
      </c>
      <c r="F20" s="57">
        <v>251107.78999999998</v>
      </c>
      <c r="G20" s="57">
        <v>239183</v>
      </c>
      <c r="H20" s="57">
        <f t="shared" si="0"/>
        <v>95.251127016011736</v>
      </c>
      <c r="I20" s="57">
        <v>103974.90999999999</v>
      </c>
      <c r="J20" s="57">
        <v>75471.933670500017</v>
      </c>
      <c r="K20" s="57">
        <f t="shared" si="1"/>
        <v>72.586678527060073</v>
      </c>
      <c r="L20" s="57">
        <v>11814.840000000002</v>
      </c>
      <c r="M20" s="57">
        <v>1405.4678100000001</v>
      </c>
      <c r="N20" s="57">
        <f t="shared" si="2"/>
        <v>11.895783692373319</v>
      </c>
      <c r="O20" s="57">
        <v>20677.200000000004</v>
      </c>
      <c r="P20" s="57">
        <v>16937.845359999999</v>
      </c>
      <c r="Q20" s="57">
        <f t="shared" si="3"/>
        <v>81.915565743911145</v>
      </c>
      <c r="R20" s="57">
        <v>26999.250000000004</v>
      </c>
      <c r="S20" s="57">
        <v>5977.1081119</v>
      </c>
      <c r="T20" s="57">
        <f t="shared" si="4"/>
        <v>22.138052397381404</v>
      </c>
      <c r="U20" s="18">
        <f t="shared" si="6"/>
        <v>478925.24</v>
      </c>
      <c r="V20" s="18">
        <f t="shared" si="6"/>
        <v>375262.58384930796</v>
      </c>
      <c r="W20" s="57">
        <f t="shared" si="7"/>
        <v>78.35514867608731</v>
      </c>
      <c r="X20" s="57">
        <v>13859.11</v>
      </c>
      <c r="Y20" s="57">
        <v>60617.370209600005</v>
      </c>
      <c r="Z20" s="57">
        <f t="shared" si="8"/>
        <v>437.38284932870874</v>
      </c>
      <c r="AA20" s="18">
        <f t="shared" si="9"/>
        <v>492784.35</v>
      </c>
      <c r="AB20" s="18">
        <f t="shared" si="9"/>
        <v>435879.95405890798</v>
      </c>
      <c r="AC20" s="57">
        <f t="shared" si="10"/>
        <v>88.452475014457747</v>
      </c>
    </row>
    <row r="21" spans="1:29" ht="15" customHeight="1" x14ac:dyDescent="0.2">
      <c r="A21" s="26">
        <v>14</v>
      </c>
      <c r="B21" s="27" t="s">
        <v>50</v>
      </c>
      <c r="C21" s="57">
        <v>132875.23000000001</v>
      </c>
      <c r="D21" s="57">
        <v>1332433.7530959558</v>
      </c>
      <c r="E21" s="57">
        <f t="shared" si="5"/>
        <v>1002.770609011142</v>
      </c>
      <c r="F21" s="57">
        <v>109689.92</v>
      </c>
      <c r="G21" s="57">
        <v>126545.83</v>
      </c>
      <c r="H21" s="57">
        <f t="shared" si="0"/>
        <v>115.36687236165366</v>
      </c>
      <c r="I21" s="57">
        <v>35429.55999999999</v>
      </c>
      <c r="J21" s="57">
        <v>19081.563880000002</v>
      </c>
      <c r="K21" s="57">
        <f t="shared" si="1"/>
        <v>53.857750082134828</v>
      </c>
      <c r="L21" s="57">
        <v>578.41999999999996</v>
      </c>
      <c r="M21" s="57">
        <v>472.73478</v>
      </c>
      <c r="N21" s="57">
        <f t="shared" si="2"/>
        <v>81.72863663082191</v>
      </c>
      <c r="O21" s="57">
        <v>10723.630000000001</v>
      </c>
      <c r="P21" s="57">
        <v>3576.6997000000001</v>
      </c>
      <c r="Q21" s="57">
        <f t="shared" si="3"/>
        <v>33.353441884884127</v>
      </c>
      <c r="R21" s="57">
        <v>17902.409999999996</v>
      </c>
      <c r="S21" s="57">
        <v>933.01036999999997</v>
      </c>
      <c r="T21" s="57">
        <f t="shared" si="4"/>
        <v>5.2116467559395643</v>
      </c>
      <c r="U21" s="18">
        <f t="shared" si="6"/>
        <v>197509.25000000003</v>
      </c>
      <c r="V21" s="18">
        <f t="shared" si="6"/>
        <v>1356497.7618259559</v>
      </c>
      <c r="W21" s="57">
        <f t="shared" si="7"/>
        <v>686.80214310264239</v>
      </c>
      <c r="X21" s="57">
        <v>10306.599999999999</v>
      </c>
      <c r="Y21" s="57">
        <v>36746.814530000003</v>
      </c>
      <c r="Z21" s="57">
        <f t="shared" si="8"/>
        <v>356.5367291832419</v>
      </c>
      <c r="AA21" s="18">
        <f t="shared" si="9"/>
        <v>207815.85000000003</v>
      </c>
      <c r="AB21" s="18">
        <f t="shared" si="9"/>
        <v>1393244.576355956</v>
      </c>
      <c r="AC21" s="57">
        <f t="shared" si="10"/>
        <v>670.42267293661951</v>
      </c>
    </row>
    <row r="22" spans="1:29" ht="15" customHeight="1" x14ac:dyDescent="0.2">
      <c r="A22" s="26">
        <v>15</v>
      </c>
      <c r="B22" s="27" t="s">
        <v>51</v>
      </c>
      <c r="C22" s="57">
        <v>251714.99999999997</v>
      </c>
      <c r="D22" s="57">
        <v>334482.60435309203</v>
      </c>
      <c r="E22" s="57">
        <f t="shared" si="5"/>
        <v>132.88147482394456</v>
      </c>
      <c r="F22" s="57">
        <v>178814</v>
      </c>
      <c r="G22" s="57">
        <v>206932</v>
      </c>
      <c r="H22" s="57">
        <f t="shared" si="0"/>
        <v>115.72471954097554</v>
      </c>
      <c r="I22" s="57">
        <v>164866</v>
      </c>
      <c r="J22" s="57">
        <v>216175.79150439997</v>
      </c>
      <c r="K22" s="57">
        <f t="shared" si="1"/>
        <v>131.12211826841192</v>
      </c>
      <c r="L22" s="57">
        <v>19224</v>
      </c>
      <c r="M22" s="57">
        <v>4018.8187200000002</v>
      </c>
      <c r="N22" s="57">
        <f t="shared" si="2"/>
        <v>20.90521598002497</v>
      </c>
      <c r="O22" s="57">
        <v>31458</v>
      </c>
      <c r="P22" s="57">
        <v>23283.321120000001</v>
      </c>
      <c r="Q22" s="57">
        <f t="shared" si="3"/>
        <v>74.01399046347511</v>
      </c>
      <c r="R22" s="57">
        <v>36700</v>
      </c>
      <c r="S22" s="57">
        <v>46709.5396903</v>
      </c>
      <c r="T22" s="57">
        <f t="shared" si="4"/>
        <v>127.27395010980926</v>
      </c>
      <c r="U22" s="18">
        <f t="shared" si="6"/>
        <v>503963</v>
      </c>
      <c r="V22" s="18">
        <f t="shared" si="6"/>
        <v>624670.07538779196</v>
      </c>
      <c r="W22" s="57">
        <f t="shared" si="7"/>
        <v>123.95157489494109</v>
      </c>
      <c r="X22" s="57">
        <v>164531</v>
      </c>
      <c r="Y22" s="57">
        <v>444357.60064224998</v>
      </c>
      <c r="Z22" s="57">
        <f t="shared" si="8"/>
        <v>270.07530534808029</v>
      </c>
      <c r="AA22" s="18">
        <f t="shared" si="9"/>
        <v>668494</v>
      </c>
      <c r="AB22" s="18">
        <f t="shared" si="9"/>
        <v>1069027.6760300419</v>
      </c>
      <c r="AC22" s="57">
        <f t="shared" si="10"/>
        <v>159.91582213603141</v>
      </c>
    </row>
    <row r="23" spans="1:29" ht="15" customHeight="1" x14ac:dyDescent="0.2">
      <c r="A23" s="26">
        <v>16</v>
      </c>
      <c r="B23" s="27" t="s">
        <v>52</v>
      </c>
      <c r="C23" s="57">
        <v>155922</v>
      </c>
      <c r="D23" s="57">
        <v>147877.83886016801</v>
      </c>
      <c r="E23" s="57">
        <f t="shared" si="5"/>
        <v>94.840906902276771</v>
      </c>
      <c r="F23" s="57">
        <v>125839</v>
      </c>
      <c r="G23" s="57">
        <v>110486</v>
      </c>
      <c r="H23" s="57">
        <f t="shared" si="0"/>
        <v>87.7994898242993</v>
      </c>
      <c r="I23" s="57">
        <v>27314</v>
      </c>
      <c r="J23" s="57">
        <v>43970.303840000008</v>
      </c>
      <c r="K23" s="57">
        <f t="shared" si="1"/>
        <v>160.98082975763347</v>
      </c>
      <c r="L23" s="57">
        <v>10377</v>
      </c>
      <c r="M23" s="57">
        <v>920.88096999999993</v>
      </c>
      <c r="N23" s="57">
        <f t="shared" si="2"/>
        <v>8.8742504577430861</v>
      </c>
      <c r="O23" s="57">
        <v>20755</v>
      </c>
      <c r="P23" s="57">
        <v>6180.6507199999996</v>
      </c>
      <c r="Q23" s="57">
        <f t="shared" si="3"/>
        <v>29.779092845097566</v>
      </c>
      <c r="R23" s="57">
        <v>20756</v>
      </c>
      <c r="S23" s="57">
        <v>1560.0738999999999</v>
      </c>
      <c r="T23" s="57">
        <f t="shared" si="4"/>
        <v>7.5162550587781842</v>
      </c>
      <c r="U23" s="18">
        <f t="shared" si="6"/>
        <v>235124</v>
      </c>
      <c r="V23" s="18">
        <f t="shared" si="6"/>
        <v>200509.74829016801</v>
      </c>
      <c r="W23" s="57">
        <f t="shared" si="7"/>
        <v>85.27829923366734</v>
      </c>
      <c r="X23" s="57">
        <v>33650</v>
      </c>
      <c r="Y23" s="57">
        <v>29100.631369999999</v>
      </c>
      <c r="Z23" s="57">
        <f t="shared" si="8"/>
        <v>86.480330965824663</v>
      </c>
      <c r="AA23" s="18">
        <f t="shared" si="9"/>
        <v>268774</v>
      </c>
      <c r="AB23" s="18">
        <f t="shared" si="9"/>
        <v>229610.37966016799</v>
      </c>
      <c r="AC23" s="57">
        <f t="shared" si="10"/>
        <v>85.428791348928087</v>
      </c>
    </row>
    <row r="24" spans="1:29" ht="15" customHeight="1" x14ac:dyDescent="0.2">
      <c r="A24" s="26">
        <v>17</v>
      </c>
      <c r="B24" s="27" t="s">
        <v>118</v>
      </c>
      <c r="C24" s="57">
        <v>402100</v>
      </c>
      <c r="D24" s="57">
        <v>765860.41586547089</v>
      </c>
      <c r="E24" s="57">
        <f t="shared" si="5"/>
        <v>190.46516186656822</v>
      </c>
      <c r="F24" s="57">
        <v>0</v>
      </c>
      <c r="G24" s="57">
        <v>0</v>
      </c>
      <c r="H24" s="57" t="e">
        <f t="shared" si="0"/>
        <v>#DIV/0!</v>
      </c>
      <c r="I24" s="57">
        <v>4267175</v>
      </c>
      <c r="J24" s="57">
        <v>3915618.4869815824</v>
      </c>
      <c r="K24" s="57">
        <f t="shared" si="1"/>
        <v>91.761375780969431</v>
      </c>
      <c r="L24" s="57">
        <v>14200</v>
      </c>
      <c r="M24" s="57">
        <v>10033.893073399999</v>
      </c>
      <c r="N24" s="57">
        <f t="shared" si="2"/>
        <v>70.661218826760546</v>
      </c>
      <c r="O24" s="57">
        <v>398275</v>
      </c>
      <c r="P24" s="57">
        <v>348267.12895279995</v>
      </c>
      <c r="Q24" s="57">
        <f t="shared" si="3"/>
        <v>87.443883987897792</v>
      </c>
      <c r="R24" s="57">
        <v>359875</v>
      </c>
      <c r="S24" s="57">
        <v>503015.44368909998</v>
      </c>
      <c r="T24" s="57">
        <f t="shared" si="4"/>
        <v>139.77504513764501</v>
      </c>
      <c r="U24" s="18">
        <f t="shared" si="6"/>
        <v>5441625</v>
      </c>
      <c r="V24" s="18">
        <f t="shared" si="6"/>
        <v>5542795.3685623538</v>
      </c>
      <c r="W24" s="57">
        <f t="shared" si="7"/>
        <v>101.85919405623052</v>
      </c>
      <c r="X24" s="57">
        <v>11444975</v>
      </c>
      <c r="Y24" s="57">
        <v>77862339.346940771</v>
      </c>
      <c r="Z24" s="57">
        <f t="shared" si="8"/>
        <v>680.31899892259059</v>
      </c>
      <c r="AA24" s="18">
        <f t="shared" si="9"/>
        <v>16886600</v>
      </c>
      <c r="AB24" s="18">
        <f t="shared" si="9"/>
        <v>83405134.715503126</v>
      </c>
      <c r="AC24" s="57">
        <f t="shared" si="10"/>
        <v>493.91313062133958</v>
      </c>
    </row>
    <row r="25" spans="1:29" ht="15" customHeight="1" x14ac:dyDescent="0.2">
      <c r="A25" s="26">
        <v>18</v>
      </c>
      <c r="B25" s="27" t="s">
        <v>135</v>
      </c>
      <c r="C25" s="57">
        <v>8500</v>
      </c>
      <c r="D25" s="57">
        <v>40614.567593572006</v>
      </c>
      <c r="E25" s="57">
        <f t="shared" si="5"/>
        <v>477.81844227731767</v>
      </c>
      <c r="F25" s="57">
        <v>0</v>
      </c>
      <c r="G25" s="57">
        <v>0</v>
      </c>
      <c r="H25" s="57" t="e">
        <f t="shared" si="0"/>
        <v>#DIV/0!</v>
      </c>
      <c r="I25" s="57">
        <v>1275000</v>
      </c>
      <c r="J25" s="57">
        <v>1007137.50521</v>
      </c>
      <c r="K25" s="57">
        <f t="shared" si="1"/>
        <v>78.991176879215686</v>
      </c>
      <c r="L25" s="57">
        <v>25000</v>
      </c>
      <c r="M25" s="57">
        <v>20436.408379999997</v>
      </c>
      <c r="N25" s="57">
        <f t="shared" si="2"/>
        <v>81.745633519999998</v>
      </c>
      <c r="O25" s="57">
        <v>300000</v>
      </c>
      <c r="P25" s="57">
        <v>64680.752799999995</v>
      </c>
      <c r="Q25" s="57">
        <f t="shared" si="3"/>
        <v>21.560250933333329</v>
      </c>
      <c r="R25" s="57">
        <v>125000</v>
      </c>
      <c r="S25" s="57">
        <v>44984.230040000009</v>
      </c>
      <c r="T25" s="57">
        <f t="shared" si="4"/>
        <v>35.987384032000008</v>
      </c>
      <c r="U25" s="18">
        <f t="shared" si="6"/>
        <v>1733500</v>
      </c>
      <c r="V25" s="18">
        <f t="shared" si="6"/>
        <v>1177853.4640235719</v>
      </c>
      <c r="W25" s="57">
        <f t="shared" si="7"/>
        <v>67.946551140673321</v>
      </c>
      <c r="X25" s="57">
        <v>3375000</v>
      </c>
      <c r="Y25" s="57">
        <v>6412079.4340700004</v>
      </c>
      <c r="Z25" s="57">
        <f t="shared" si="8"/>
        <v>189.98753878725927</v>
      </c>
      <c r="AA25" s="18">
        <f t="shared" si="9"/>
        <v>5108500</v>
      </c>
      <c r="AB25" s="18">
        <f t="shared" si="9"/>
        <v>7589932.8980935719</v>
      </c>
      <c r="AC25" s="57">
        <f t="shared" si="10"/>
        <v>148.57458937248845</v>
      </c>
    </row>
    <row r="26" spans="1:29" ht="15" customHeight="1" x14ac:dyDescent="0.2">
      <c r="A26" s="26">
        <v>19</v>
      </c>
      <c r="B26" s="27" t="s">
        <v>53</v>
      </c>
      <c r="C26" s="57">
        <v>145290</v>
      </c>
      <c r="D26" s="57">
        <v>154316.95202105603</v>
      </c>
      <c r="E26" s="57">
        <f t="shared" si="5"/>
        <v>106.21305803637968</v>
      </c>
      <c r="F26" s="57">
        <v>107310</v>
      </c>
      <c r="G26" s="57">
        <v>98772</v>
      </c>
      <c r="H26" s="57">
        <f t="shared" si="0"/>
        <v>92.04361196533408</v>
      </c>
      <c r="I26" s="57">
        <v>18020</v>
      </c>
      <c r="J26" s="57">
        <v>373708.68594370002</v>
      </c>
      <c r="K26" s="57">
        <f t="shared" si="1"/>
        <v>2073.8550829284131</v>
      </c>
      <c r="L26" s="57">
        <v>4495</v>
      </c>
      <c r="M26" s="57">
        <v>5060.158660000001</v>
      </c>
      <c r="N26" s="57">
        <f t="shared" si="2"/>
        <v>112.57305139043383</v>
      </c>
      <c r="O26" s="57">
        <v>7870</v>
      </c>
      <c r="P26" s="57">
        <v>58673.079387900005</v>
      </c>
      <c r="Q26" s="57">
        <f t="shared" si="3"/>
        <v>745.52832767344353</v>
      </c>
      <c r="R26" s="57">
        <v>0</v>
      </c>
      <c r="S26" s="57">
        <v>50607.738287300002</v>
      </c>
      <c r="T26" s="57" t="e">
        <f t="shared" si="4"/>
        <v>#DIV/0!</v>
      </c>
      <c r="U26" s="18">
        <f t="shared" si="6"/>
        <v>175675</v>
      </c>
      <c r="V26" s="18">
        <f t="shared" si="6"/>
        <v>642366.61429995589</v>
      </c>
      <c r="W26" s="57">
        <f t="shared" si="7"/>
        <v>365.65624835631473</v>
      </c>
      <c r="X26" s="57">
        <v>46230</v>
      </c>
      <c r="Y26" s="57">
        <v>892633.56965070008</v>
      </c>
      <c r="Z26" s="57">
        <f t="shared" si="8"/>
        <v>1930.8534926469824</v>
      </c>
      <c r="AA26" s="18">
        <f t="shared" si="9"/>
        <v>221905</v>
      </c>
      <c r="AB26" s="18">
        <f t="shared" si="9"/>
        <v>1535000.1839506561</v>
      </c>
      <c r="AC26" s="57">
        <f t="shared" si="10"/>
        <v>691.73753811345216</v>
      </c>
    </row>
    <row r="27" spans="1:29" ht="15" customHeight="1" x14ac:dyDescent="0.2">
      <c r="A27" s="26">
        <v>20</v>
      </c>
      <c r="B27" s="27" t="s">
        <v>54</v>
      </c>
      <c r="C27" s="57">
        <v>183700.8904839778</v>
      </c>
      <c r="D27" s="57">
        <v>136622.328289292</v>
      </c>
      <c r="E27" s="57">
        <f t="shared" si="5"/>
        <v>74.372164407775728</v>
      </c>
      <c r="F27" s="57">
        <v>155279.50009384344</v>
      </c>
      <c r="G27" s="57">
        <v>145208.81</v>
      </c>
      <c r="H27" s="57">
        <f t="shared" si="0"/>
        <v>93.514475453773869</v>
      </c>
      <c r="I27" s="57">
        <v>6799</v>
      </c>
      <c r="J27" s="57">
        <v>37630.879643599998</v>
      </c>
      <c r="K27" s="57">
        <f t="shared" si="1"/>
        <v>553.47668250625088</v>
      </c>
      <c r="L27" s="57">
        <v>7027.9183361023825</v>
      </c>
      <c r="M27" s="57">
        <v>766.84391000000005</v>
      </c>
      <c r="N27" s="57">
        <f t="shared" si="2"/>
        <v>10.911394716423022</v>
      </c>
      <c r="O27" s="57">
        <v>27978</v>
      </c>
      <c r="P27" s="57">
        <v>15489.90573</v>
      </c>
      <c r="Q27" s="57">
        <f t="shared" si="3"/>
        <v>55.364592644220458</v>
      </c>
      <c r="R27" s="57">
        <v>5300</v>
      </c>
      <c r="S27" s="57">
        <v>1581.8471007000003</v>
      </c>
      <c r="T27" s="57">
        <f t="shared" si="4"/>
        <v>29.846171711320764</v>
      </c>
      <c r="U27" s="18">
        <f t="shared" si="6"/>
        <v>230805.80882008019</v>
      </c>
      <c r="V27" s="18">
        <f t="shared" si="6"/>
        <v>192091.80467359198</v>
      </c>
      <c r="W27" s="57">
        <f t="shared" si="7"/>
        <v>83.226590203946344</v>
      </c>
      <c r="X27" s="57">
        <v>0</v>
      </c>
      <c r="Y27" s="57">
        <v>62101.965049899998</v>
      </c>
      <c r="Z27" s="57" t="e">
        <f t="shared" si="8"/>
        <v>#DIV/0!</v>
      </c>
      <c r="AA27" s="18">
        <f t="shared" si="9"/>
        <v>230805.80882008019</v>
      </c>
      <c r="AB27" s="18">
        <f t="shared" si="9"/>
        <v>254193.76972349198</v>
      </c>
      <c r="AC27" s="57">
        <f t="shared" si="10"/>
        <v>110.13317690008546</v>
      </c>
    </row>
    <row r="28" spans="1:29" ht="15" customHeight="1" x14ac:dyDescent="0.2">
      <c r="A28" s="26">
        <v>21</v>
      </c>
      <c r="B28" s="27" t="s">
        <v>55</v>
      </c>
      <c r="C28" s="57">
        <v>69000</v>
      </c>
      <c r="D28" s="57">
        <v>39129.857889184001</v>
      </c>
      <c r="E28" s="57">
        <f t="shared" si="5"/>
        <v>56.709938969831889</v>
      </c>
      <c r="F28" s="57">
        <v>59000</v>
      </c>
      <c r="G28" s="57">
        <v>43615</v>
      </c>
      <c r="H28" s="57">
        <f t="shared" si="0"/>
        <v>73.923728813559322</v>
      </c>
      <c r="I28" s="57">
        <v>7600</v>
      </c>
      <c r="J28" s="57">
        <v>7458.5282700000007</v>
      </c>
      <c r="K28" s="57">
        <f t="shared" si="1"/>
        <v>98.13852986842106</v>
      </c>
      <c r="L28" s="57">
        <v>1580</v>
      </c>
      <c r="M28" s="57">
        <v>130.47355999999999</v>
      </c>
      <c r="N28" s="57">
        <f t="shared" si="2"/>
        <v>8.2578202531645566</v>
      </c>
      <c r="O28" s="57">
        <v>9100</v>
      </c>
      <c r="P28" s="57">
        <v>3200.7902899999999</v>
      </c>
      <c r="Q28" s="57">
        <f t="shared" si="3"/>
        <v>35.173519670329668</v>
      </c>
      <c r="R28" s="57">
        <v>4520</v>
      </c>
      <c r="S28" s="57">
        <v>681.8904</v>
      </c>
      <c r="T28" s="57">
        <f t="shared" si="4"/>
        <v>15.086070796460177</v>
      </c>
      <c r="U28" s="18">
        <f t="shared" si="6"/>
        <v>91800</v>
      </c>
      <c r="V28" s="18">
        <f t="shared" si="6"/>
        <v>50601.540409183996</v>
      </c>
      <c r="W28" s="57">
        <f t="shared" si="7"/>
        <v>55.121503713708051</v>
      </c>
      <c r="X28" s="57">
        <v>8200</v>
      </c>
      <c r="Y28" s="57">
        <v>5748.4327900000008</v>
      </c>
      <c r="Z28" s="57">
        <f t="shared" si="8"/>
        <v>70.102838902439032</v>
      </c>
      <c r="AA28" s="18">
        <f t="shared" si="9"/>
        <v>100000</v>
      </c>
      <c r="AB28" s="18">
        <f t="shared" si="9"/>
        <v>56349.973199183994</v>
      </c>
      <c r="AC28" s="57">
        <f t="shared" si="10"/>
        <v>56.349973199183992</v>
      </c>
    </row>
    <row r="29" spans="1:29" ht="15" customHeight="1" x14ac:dyDescent="0.2">
      <c r="A29" s="26">
        <v>22</v>
      </c>
      <c r="B29" s="27" t="s">
        <v>136</v>
      </c>
      <c r="C29" s="57">
        <v>437905</v>
      </c>
      <c r="D29" s="57">
        <v>227475.37348176801</v>
      </c>
      <c r="E29" s="57">
        <f t="shared" si="5"/>
        <v>51.946283664668826</v>
      </c>
      <c r="F29" s="57">
        <v>263249</v>
      </c>
      <c r="G29" s="57">
        <v>270515</v>
      </c>
      <c r="H29" s="57">
        <f t="shared" si="0"/>
        <v>102.76012444491718</v>
      </c>
      <c r="I29" s="57">
        <v>95811</v>
      </c>
      <c r="J29" s="57">
        <v>202760.954952</v>
      </c>
      <c r="K29" s="57">
        <f t="shared" si="1"/>
        <v>211.6259666969346</v>
      </c>
      <c r="L29" s="57">
        <v>20558</v>
      </c>
      <c r="M29" s="57">
        <v>2444.1975200000002</v>
      </c>
      <c r="N29" s="57">
        <f t="shared" si="2"/>
        <v>11.889276777896683</v>
      </c>
      <c r="O29" s="57">
        <v>145886</v>
      </c>
      <c r="P29" s="57">
        <v>58305.814743300012</v>
      </c>
      <c r="Q29" s="57">
        <f t="shared" si="3"/>
        <v>39.966696422754758</v>
      </c>
      <c r="R29" s="57">
        <v>86078</v>
      </c>
      <c r="S29" s="57">
        <v>14692.6641151</v>
      </c>
      <c r="T29" s="57">
        <f t="shared" si="4"/>
        <v>17.069011960198889</v>
      </c>
      <c r="U29" s="18">
        <f t="shared" si="6"/>
        <v>786238</v>
      </c>
      <c r="V29" s="18">
        <f t="shared" si="6"/>
        <v>505679.00481216802</v>
      </c>
      <c r="W29" s="57">
        <f t="shared" si="7"/>
        <v>64.316276345351923</v>
      </c>
      <c r="X29" s="57">
        <v>64181.07</v>
      </c>
      <c r="Y29" s="57">
        <v>216199.38248291201</v>
      </c>
      <c r="Z29" s="57">
        <f t="shared" si="8"/>
        <v>336.85848877700545</v>
      </c>
      <c r="AA29" s="18">
        <f t="shared" si="9"/>
        <v>850419.07</v>
      </c>
      <c r="AB29" s="18">
        <f t="shared" si="9"/>
        <v>721878.38729508</v>
      </c>
      <c r="AC29" s="57">
        <f t="shared" si="10"/>
        <v>84.885018781984755</v>
      </c>
    </row>
    <row r="30" spans="1:29" ht="15" customHeight="1" x14ac:dyDescent="0.2">
      <c r="A30" s="26">
        <v>23</v>
      </c>
      <c r="B30" s="27" t="s">
        <v>57</v>
      </c>
      <c r="C30" s="57">
        <v>171012.66200000001</v>
      </c>
      <c r="D30" s="57">
        <v>100892.97322509601</v>
      </c>
      <c r="E30" s="57">
        <f t="shared" si="5"/>
        <v>58.997370162623398</v>
      </c>
      <c r="F30" s="57">
        <v>113092.99999999997</v>
      </c>
      <c r="G30" s="57">
        <v>72905</v>
      </c>
      <c r="H30" s="57">
        <f t="shared" si="0"/>
        <v>64.464644142431467</v>
      </c>
      <c r="I30" s="57">
        <v>16427.48</v>
      </c>
      <c r="J30" s="57">
        <v>15182.367219999998</v>
      </c>
      <c r="K30" s="57">
        <f t="shared" si="1"/>
        <v>92.420549104305707</v>
      </c>
      <c r="L30" s="57">
        <v>4647.7000000000007</v>
      </c>
      <c r="M30" s="57">
        <v>532.68389999999999</v>
      </c>
      <c r="N30" s="57">
        <f t="shared" si="2"/>
        <v>11.461236740753488</v>
      </c>
      <c r="O30" s="57">
        <v>27886.199999999997</v>
      </c>
      <c r="P30" s="57">
        <v>3778.848</v>
      </c>
      <c r="Q30" s="57">
        <f t="shared" si="3"/>
        <v>13.550960690233879</v>
      </c>
      <c r="R30" s="57">
        <v>13943.099999999999</v>
      </c>
      <c r="S30" s="57">
        <v>470.59496000000001</v>
      </c>
      <c r="T30" s="57">
        <f t="shared" si="4"/>
        <v>3.3751099827154656</v>
      </c>
      <c r="U30" s="18">
        <f t="shared" si="6"/>
        <v>233917.14200000002</v>
      </c>
      <c r="V30" s="18">
        <f t="shared" si="6"/>
        <v>120857.46730509601</v>
      </c>
      <c r="W30" s="57">
        <f t="shared" si="7"/>
        <v>51.666785200845176</v>
      </c>
      <c r="X30" s="57">
        <v>0</v>
      </c>
      <c r="Y30" s="57">
        <v>12579.750379999998</v>
      </c>
      <c r="Z30" s="57" t="e">
        <f t="shared" si="8"/>
        <v>#DIV/0!</v>
      </c>
      <c r="AA30" s="18">
        <f t="shared" si="9"/>
        <v>233917.14200000002</v>
      </c>
      <c r="AB30" s="18">
        <f t="shared" si="9"/>
        <v>133437.21768509602</v>
      </c>
      <c r="AC30" s="57">
        <f t="shared" si="10"/>
        <v>57.044651171864956</v>
      </c>
    </row>
    <row r="31" spans="1:29" ht="15" customHeight="1" x14ac:dyDescent="0.2">
      <c r="A31" s="26">
        <v>24</v>
      </c>
      <c r="B31" s="58" t="s">
        <v>137</v>
      </c>
      <c r="C31" s="57">
        <v>38000</v>
      </c>
      <c r="D31" s="57">
        <v>7591.1319297919999</v>
      </c>
      <c r="E31" s="57">
        <f>(D31/C31)*100</f>
        <v>19.97666297313684</v>
      </c>
      <c r="F31" s="57">
        <v>20000</v>
      </c>
      <c r="G31" s="57">
        <v>13104.6</v>
      </c>
      <c r="H31" s="57">
        <f>(G31/F31)*100</f>
        <v>65.522999999999996</v>
      </c>
      <c r="I31" s="57">
        <v>29000</v>
      </c>
      <c r="J31" s="57">
        <v>40224.818070000001</v>
      </c>
      <c r="K31" s="57">
        <f>(J31/I31)*100</f>
        <v>138.70626920689654</v>
      </c>
      <c r="L31" s="57">
        <v>9661.6</v>
      </c>
      <c r="M31" s="57">
        <v>1096.67499</v>
      </c>
      <c r="N31" s="57">
        <f>(M31/L31)*100</f>
        <v>11.350863107559823</v>
      </c>
      <c r="O31" s="57">
        <v>38013.549999999996</v>
      </c>
      <c r="P31" s="57">
        <v>20715.55286</v>
      </c>
      <c r="Q31" s="57">
        <f>(P31/O31)*100</f>
        <v>54.495180955212028</v>
      </c>
      <c r="R31" s="57">
        <v>36924.85</v>
      </c>
      <c r="S31" s="57">
        <v>5550.9648999999999</v>
      </c>
      <c r="T31" s="57">
        <f>(S31/R31)*100</f>
        <v>15.033141366857281</v>
      </c>
      <c r="U31" s="18">
        <f>C31+I31+L31+O31+R31</f>
        <v>151600</v>
      </c>
      <c r="V31" s="18">
        <f>D31+J31+M31+P31+S31</f>
        <v>75179.142749792009</v>
      </c>
      <c r="W31" s="57">
        <f>(V31/U31)*100</f>
        <v>49.590463555271775</v>
      </c>
      <c r="X31" s="57">
        <v>29821.350000000002</v>
      </c>
      <c r="Y31" s="57">
        <v>76405.68939</v>
      </c>
      <c r="Z31" s="57">
        <f>(Y31/X31)*100</f>
        <v>256.21137000840002</v>
      </c>
      <c r="AA31" s="18">
        <f>U31+X31</f>
        <v>181421.35</v>
      </c>
      <c r="AB31" s="18">
        <f>V31+Y31</f>
        <v>151584.83213979201</v>
      </c>
      <c r="AC31" s="57">
        <f>(AB31/AA31)*100</f>
        <v>83.554020593382205</v>
      </c>
    </row>
    <row r="32" spans="1:29" ht="15" customHeight="1" x14ac:dyDescent="0.2">
      <c r="A32" s="26">
        <v>25</v>
      </c>
      <c r="B32" s="27" t="s">
        <v>58</v>
      </c>
      <c r="C32" s="57">
        <v>156958</v>
      </c>
      <c r="D32" s="57">
        <v>145973.40457785997</v>
      </c>
      <c r="E32" s="57">
        <f t="shared" si="5"/>
        <v>93.001570214872757</v>
      </c>
      <c r="F32" s="57">
        <v>134192</v>
      </c>
      <c r="G32" s="57">
        <v>137191.28</v>
      </c>
      <c r="H32" s="57">
        <f t="shared" si="0"/>
        <v>102.23506617384047</v>
      </c>
      <c r="I32" s="57">
        <v>27234</v>
      </c>
      <c r="J32" s="57">
        <v>11350.190820000002</v>
      </c>
      <c r="K32" s="57">
        <f t="shared" si="1"/>
        <v>41.67654703679225</v>
      </c>
      <c r="L32" s="57">
        <v>2056</v>
      </c>
      <c r="M32" s="57">
        <v>428.90418999999997</v>
      </c>
      <c r="N32" s="57">
        <f t="shared" si="2"/>
        <v>20.861098735408561</v>
      </c>
      <c r="O32" s="57">
        <v>3422</v>
      </c>
      <c r="P32" s="57">
        <v>2967.4588899999999</v>
      </c>
      <c r="Q32" s="57">
        <f t="shared" si="3"/>
        <v>86.717092051431905</v>
      </c>
      <c r="R32" s="57">
        <v>8197</v>
      </c>
      <c r="S32" s="57">
        <v>14561.828219999999</v>
      </c>
      <c r="T32" s="57">
        <f t="shared" si="4"/>
        <v>177.64826424301575</v>
      </c>
      <c r="U32" s="18">
        <f t="shared" si="6"/>
        <v>197867</v>
      </c>
      <c r="V32" s="18">
        <f t="shared" si="6"/>
        <v>175281.78669785996</v>
      </c>
      <c r="W32" s="57">
        <f t="shared" si="7"/>
        <v>88.585659406500312</v>
      </c>
      <c r="X32" s="57">
        <v>15037</v>
      </c>
      <c r="Y32" s="57">
        <v>22353.382550000002</v>
      </c>
      <c r="Z32" s="57">
        <f t="shared" si="8"/>
        <v>148.65586586420164</v>
      </c>
      <c r="AA32" s="18">
        <f t="shared" si="9"/>
        <v>212904</v>
      </c>
      <c r="AB32" s="18">
        <f t="shared" si="9"/>
        <v>197635.16924785997</v>
      </c>
      <c r="AC32" s="57">
        <f t="shared" si="10"/>
        <v>92.828302543803758</v>
      </c>
    </row>
    <row r="33" spans="1:29" ht="15" customHeight="1" x14ac:dyDescent="0.2">
      <c r="A33" s="26">
        <v>26</v>
      </c>
      <c r="B33" s="27" t="s">
        <v>59</v>
      </c>
      <c r="C33" s="57">
        <v>495627.91</v>
      </c>
      <c r="D33" s="57">
        <v>611284.18906617991</v>
      </c>
      <c r="E33" s="57">
        <f t="shared" si="5"/>
        <v>123.33530391098837</v>
      </c>
      <c r="F33" s="57">
        <v>275208.7</v>
      </c>
      <c r="G33" s="57">
        <v>350630.76</v>
      </c>
      <c r="H33" s="57">
        <f t="shared" si="0"/>
        <v>127.40540542504652</v>
      </c>
      <c r="I33" s="57">
        <v>786319.70000000007</v>
      </c>
      <c r="J33" s="57">
        <v>1065622.9934886754</v>
      </c>
      <c r="K33" s="57">
        <f t="shared" si="1"/>
        <v>135.52032252131994</v>
      </c>
      <c r="L33" s="57">
        <v>70883.570000000007</v>
      </c>
      <c r="M33" s="57">
        <v>11572.16152</v>
      </c>
      <c r="N33" s="57">
        <f t="shared" si="2"/>
        <v>16.325590711641638</v>
      </c>
      <c r="O33" s="57">
        <v>218487.31</v>
      </c>
      <c r="P33" s="57">
        <v>198012.35134960001</v>
      </c>
      <c r="Q33" s="57">
        <f t="shared" si="3"/>
        <v>90.628765281425274</v>
      </c>
      <c r="R33" s="57">
        <v>581650.33000000007</v>
      </c>
      <c r="S33" s="57">
        <v>115193.71686860001</v>
      </c>
      <c r="T33" s="57">
        <f t="shared" si="4"/>
        <v>19.804633630758879</v>
      </c>
      <c r="U33" s="18">
        <f t="shared" si="6"/>
        <v>2152968.8200000003</v>
      </c>
      <c r="V33" s="18">
        <f t="shared" si="6"/>
        <v>2001685.4122930558</v>
      </c>
      <c r="W33" s="57">
        <f t="shared" si="7"/>
        <v>92.973265274369169</v>
      </c>
      <c r="X33" s="57">
        <v>608891.39</v>
      </c>
      <c r="Y33" s="57">
        <v>5683255.1507691201</v>
      </c>
      <c r="Z33" s="57">
        <f t="shared" si="8"/>
        <v>933.37748638047253</v>
      </c>
      <c r="AA33" s="18">
        <f t="shared" si="9"/>
        <v>2761860.2100000004</v>
      </c>
      <c r="AB33" s="18">
        <f t="shared" si="9"/>
        <v>7684940.5630621761</v>
      </c>
      <c r="AC33" s="57">
        <f t="shared" si="10"/>
        <v>278.25233642300003</v>
      </c>
    </row>
    <row r="34" spans="1:29" ht="15" customHeight="1" x14ac:dyDescent="0.2">
      <c r="A34" s="26">
        <v>27</v>
      </c>
      <c r="B34" s="27" t="s">
        <v>60</v>
      </c>
      <c r="C34" s="57">
        <v>32300</v>
      </c>
      <c r="D34" s="57">
        <v>38440.289949343998</v>
      </c>
      <c r="E34" s="57">
        <f t="shared" si="5"/>
        <v>119.01018560168421</v>
      </c>
      <c r="F34" s="57">
        <v>15000</v>
      </c>
      <c r="G34" s="57">
        <v>16585.48</v>
      </c>
      <c r="H34" s="57">
        <f t="shared" si="0"/>
        <v>110.56986666666666</v>
      </c>
      <c r="I34" s="57">
        <v>16973</v>
      </c>
      <c r="J34" s="57">
        <v>56488.45134</v>
      </c>
      <c r="K34" s="57">
        <f t="shared" si="1"/>
        <v>332.81359417899017</v>
      </c>
      <c r="L34" s="57">
        <v>1549</v>
      </c>
      <c r="M34" s="57">
        <v>2057.55852</v>
      </c>
      <c r="N34" s="57">
        <f t="shared" si="2"/>
        <v>132.83140865074242</v>
      </c>
      <c r="O34" s="57">
        <v>93204</v>
      </c>
      <c r="P34" s="57">
        <v>28233.50994</v>
      </c>
      <c r="Q34" s="57">
        <f t="shared" si="3"/>
        <v>30.292165507918117</v>
      </c>
      <c r="R34" s="57">
        <v>3474</v>
      </c>
      <c r="S34" s="57">
        <v>5730.7470699999994</v>
      </c>
      <c r="T34" s="57">
        <f t="shared" si="4"/>
        <v>164.96105555555553</v>
      </c>
      <c r="U34" s="18">
        <f t="shared" si="6"/>
        <v>147500</v>
      </c>
      <c r="V34" s="18">
        <f t="shared" si="6"/>
        <v>130950.55681934401</v>
      </c>
      <c r="W34" s="57">
        <f t="shared" si="7"/>
        <v>88.780038521589162</v>
      </c>
      <c r="X34" s="57">
        <v>66375.099999999991</v>
      </c>
      <c r="Y34" s="57">
        <v>210543.31121000001</v>
      </c>
      <c r="Z34" s="57">
        <f t="shared" si="8"/>
        <v>317.20225085913245</v>
      </c>
      <c r="AA34" s="18">
        <f t="shared" si="9"/>
        <v>213875.09999999998</v>
      </c>
      <c r="AB34" s="18">
        <f t="shared" si="9"/>
        <v>341493.86802934401</v>
      </c>
      <c r="AC34" s="57">
        <f t="shared" si="10"/>
        <v>159.66976428267904</v>
      </c>
    </row>
    <row r="35" spans="1:29" ht="15" customHeight="1" x14ac:dyDescent="0.2">
      <c r="A35" s="26">
        <v>28</v>
      </c>
      <c r="B35" s="27" t="s">
        <v>61</v>
      </c>
      <c r="C35" s="57">
        <v>65291</v>
      </c>
      <c r="D35" s="57">
        <v>61775.024143131996</v>
      </c>
      <c r="E35" s="57">
        <f t="shared" si="5"/>
        <v>94.614914985422189</v>
      </c>
      <c r="F35" s="57">
        <v>32900</v>
      </c>
      <c r="G35" s="57">
        <v>38852</v>
      </c>
      <c r="H35" s="57">
        <f t="shared" si="0"/>
        <v>118.09118541033435</v>
      </c>
      <c r="I35" s="57">
        <v>15968</v>
      </c>
      <c r="J35" s="57">
        <v>35597.754610000004</v>
      </c>
      <c r="K35" s="57">
        <f t="shared" si="1"/>
        <v>222.93182997244489</v>
      </c>
      <c r="L35" s="57">
        <v>4668</v>
      </c>
      <c r="M35" s="57">
        <v>1417.1711799999998</v>
      </c>
      <c r="N35" s="57">
        <f t="shared" si="2"/>
        <v>30.35927977720651</v>
      </c>
      <c r="O35" s="57">
        <v>34142</v>
      </c>
      <c r="P35" s="57">
        <v>13859.590079999998</v>
      </c>
      <c r="Q35" s="57">
        <f t="shared" si="3"/>
        <v>40.593960752152768</v>
      </c>
      <c r="R35" s="57">
        <v>52168</v>
      </c>
      <c r="S35" s="57">
        <v>64274.102910000001</v>
      </c>
      <c r="T35" s="57">
        <f t="shared" si="4"/>
        <v>123.20599392347799</v>
      </c>
      <c r="U35" s="18">
        <f t="shared" si="6"/>
        <v>172237</v>
      </c>
      <c r="V35" s="18">
        <f t="shared" si="6"/>
        <v>176923.64292313199</v>
      </c>
      <c r="W35" s="57">
        <f t="shared" si="7"/>
        <v>102.72104305296305</v>
      </c>
      <c r="X35" s="57">
        <v>30454</v>
      </c>
      <c r="Y35" s="57">
        <v>99491.490590000001</v>
      </c>
      <c r="Z35" s="57">
        <f t="shared" si="8"/>
        <v>326.69432780587113</v>
      </c>
      <c r="AA35" s="18">
        <f t="shared" si="9"/>
        <v>202691</v>
      </c>
      <c r="AB35" s="18">
        <f t="shared" si="9"/>
        <v>276415.13351313199</v>
      </c>
      <c r="AC35" s="57">
        <f t="shared" si="10"/>
        <v>136.37267244876782</v>
      </c>
    </row>
    <row r="36" spans="1:29" ht="15" customHeight="1" x14ac:dyDescent="0.2">
      <c r="A36" s="26">
        <v>29</v>
      </c>
      <c r="B36" s="27" t="s">
        <v>62</v>
      </c>
      <c r="C36" s="57">
        <v>310007</v>
      </c>
      <c r="D36" s="57">
        <v>234774.84899292802</v>
      </c>
      <c r="E36" s="57">
        <f t="shared" si="5"/>
        <v>75.732112175830878</v>
      </c>
      <c r="F36" s="57">
        <v>156662</v>
      </c>
      <c r="G36" s="57">
        <v>171862</v>
      </c>
      <c r="H36" s="57">
        <f t="shared" si="0"/>
        <v>109.70241666773053</v>
      </c>
      <c r="I36" s="57">
        <v>17659</v>
      </c>
      <c r="J36" s="57">
        <v>61128.820109999993</v>
      </c>
      <c r="K36" s="57">
        <f t="shared" si="1"/>
        <v>346.16241072540907</v>
      </c>
      <c r="L36" s="57">
        <v>7223</v>
      </c>
      <c r="M36" s="57">
        <v>2260.6692899999998</v>
      </c>
      <c r="N36" s="57">
        <f t="shared" si="2"/>
        <v>31.298204208777513</v>
      </c>
      <c r="O36" s="57">
        <v>19363</v>
      </c>
      <c r="P36" s="57">
        <v>8595.5223100000003</v>
      </c>
      <c r="Q36" s="57">
        <f t="shared" si="3"/>
        <v>44.391480194184787</v>
      </c>
      <c r="R36" s="57">
        <v>55651</v>
      </c>
      <c r="S36" s="57">
        <v>16726.078880000001</v>
      </c>
      <c r="T36" s="57">
        <f t="shared" si="4"/>
        <v>30.055306966631328</v>
      </c>
      <c r="U36" s="18">
        <f t="shared" si="6"/>
        <v>409903</v>
      </c>
      <c r="V36" s="18">
        <f t="shared" si="6"/>
        <v>323485.93958292803</v>
      </c>
      <c r="W36" s="57">
        <f t="shared" si="7"/>
        <v>78.917680422667814</v>
      </c>
      <c r="X36" s="57">
        <v>58390</v>
      </c>
      <c r="Y36" s="57">
        <v>263478.26222000003</v>
      </c>
      <c r="Z36" s="57">
        <f t="shared" si="8"/>
        <v>451.23867480733003</v>
      </c>
      <c r="AA36" s="18">
        <f t="shared" si="9"/>
        <v>468293</v>
      </c>
      <c r="AB36" s="18">
        <f t="shared" si="9"/>
        <v>586964.201802928</v>
      </c>
      <c r="AC36" s="57">
        <f t="shared" si="10"/>
        <v>125.34122906020974</v>
      </c>
    </row>
    <row r="37" spans="1:29" ht="15" customHeight="1" x14ac:dyDescent="0.2">
      <c r="A37" s="26">
        <v>30</v>
      </c>
      <c r="B37" s="27" t="s">
        <v>63</v>
      </c>
      <c r="C37" s="57">
        <v>323356.12</v>
      </c>
      <c r="D37" s="57">
        <v>315646.93675160798</v>
      </c>
      <c r="E37" s="57">
        <f t="shared" si="5"/>
        <v>97.615884539809542</v>
      </c>
      <c r="F37" s="57">
        <v>199860</v>
      </c>
      <c r="G37" s="57">
        <v>208330</v>
      </c>
      <c r="H37" s="57">
        <f t="shared" si="0"/>
        <v>104.23796657660363</v>
      </c>
      <c r="I37" s="57">
        <v>32123.71</v>
      </c>
      <c r="J37" s="57">
        <v>50094.6193958</v>
      </c>
      <c r="K37" s="57">
        <f t="shared" si="1"/>
        <v>155.94282041457853</v>
      </c>
      <c r="L37" s="57">
        <v>12761.444000000001</v>
      </c>
      <c r="M37" s="57">
        <v>2778.3511100000001</v>
      </c>
      <c r="N37" s="57">
        <f t="shared" si="2"/>
        <v>21.771447729582952</v>
      </c>
      <c r="O37" s="57">
        <v>63808.22</v>
      </c>
      <c r="P37" s="57">
        <v>24302.5789</v>
      </c>
      <c r="Q37" s="57">
        <f t="shared" si="3"/>
        <v>38.086909335505673</v>
      </c>
      <c r="R37" s="57">
        <v>82950.886000000013</v>
      </c>
      <c r="S37" s="57">
        <v>32664.891378799999</v>
      </c>
      <c r="T37" s="57">
        <f t="shared" si="4"/>
        <v>39.378592506896183</v>
      </c>
      <c r="U37" s="18">
        <f t="shared" si="6"/>
        <v>515000.38000000006</v>
      </c>
      <c r="V37" s="18">
        <f t="shared" si="6"/>
        <v>425487.37753620796</v>
      </c>
      <c r="W37" s="57">
        <f t="shared" si="7"/>
        <v>82.618847297978277</v>
      </c>
      <c r="X37" s="57">
        <v>64968.75</v>
      </c>
      <c r="Y37" s="57">
        <v>143544.71822769998</v>
      </c>
      <c r="Z37" s="57">
        <f t="shared" si="8"/>
        <v>220.94425124032705</v>
      </c>
      <c r="AA37" s="18">
        <f t="shared" si="9"/>
        <v>579969.13000000012</v>
      </c>
      <c r="AB37" s="18">
        <f t="shared" si="9"/>
        <v>569032.095763908</v>
      </c>
      <c r="AC37" s="57">
        <f t="shared" si="10"/>
        <v>98.114204072190518</v>
      </c>
    </row>
    <row r="38" spans="1:29" ht="15" customHeight="1" x14ac:dyDescent="0.2">
      <c r="A38" s="26">
        <v>31</v>
      </c>
      <c r="B38" s="27" t="s">
        <v>64</v>
      </c>
      <c r="C38" s="57">
        <v>42415</v>
      </c>
      <c r="D38" s="57">
        <v>35579.398246395998</v>
      </c>
      <c r="E38" s="57">
        <f t="shared" si="5"/>
        <v>83.883999166323235</v>
      </c>
      <c r="F38" s="57">
        <v>22000</v>
      </c>
      <c r="G38" s="57">
        <v>25702</v>
      </c>
      <c r="H38" s="57">
        <f t="shared" si="0"/>
        <v>116.82727272727274</v>
      </c>
      <c r="I38" s="57">
        <v>32775</v>
      </c>
      <c r="J38" s="57">
        <v>24378.468840000001</v>
      </c>
      <c r="K38" s="57">
        <f t="shared" si="1"/>
        <v>74.381293180778044</v>
      </c>
      <c r="L38" s="57">
        <v>4460</v>
      </c>
      <c r="M38" s="57">
        <v>1122.9512300000001</v>
      </c>
      <c r="N38" s="57">
        <f t="shared" si="2"/>
        <v>25.178278699551569</v>
      </c>
      <c r="O38" s="57">
        <v>12780</v>
      </c>
      <c r="P38" s="57">
        <v>8309.8375200000009</v>
      </c>
      <c r="Q38" s="57">
        <f t="shared" si="3"/>
        <v>65.022202816901427</v>
      </c>
      <c r="R38" s="57">
        <v>4570</v>
      </c>
      <c r="S38" s="57">
        <v>4738.0767400000004</v>
      </c>
      <c r="T38" s="57">
        <f t="shared" si="4"/>
        <v>103.67782800875274</v>
      </c>
      <c r="U38" s="18">
        <f t="shared" si="6"/>
        <v>97000</v>
      </c>
      <c r="V38" s="18">
        <f t="shared" si="6"/>
        <v>74128.732576396011</v>
      </c>
      <c r="W38" s="57">
        <f t="shared" si="7"/>
        <v>76.421373790098983</v>
      </c>
      <c r="X38" s="57">
        <v>36800</v>
      </c>
      <c r="Y38" s="57">
        <v>46519.528390000007</v>
      </c>
      <c r="Z38" s="57">
        <f t="shared" si="8"/>
        <v>126.41176192934785</v>
      </c>
      <c r="AA38" s="18">
        <f t="shared" si="9"/>
        <v>133800</v>
      </c>
      <c r="AB38" s="18">
        <f t="shared" si="9"/>
        <v>120648.26096639602</v>
      </c>
      <c r="AC38" s="57">
        <f t="shared" si="10"/>
        <v>90.170598629593428</v>
      </c>
    </row>
    <row r="39" spans="1:29" ht="15" customHeight="1" x14ac:dyDescent="0.2">
      <c r="A39" s="26">
        <v>32</v>
      </c>
      <c r="B39" s="27" t="s">
        <v>65</v>
      </c>
      <c r="C39" s="57">
        <v>700000</v>
      </c>
      <c r="D39" s="57">
        <v>437584.96015152812</v>
      </c>
      <c r="E39" s="57">
        <f t="shared" si="5"/>
        <v>62.512137164504026</v>
      </c>
      <c r="F39" s="57">
        <v>500000</v>
      </c>
      <c r="G39" s="57">
        <v>313349</v>
      </c>
      <c r="H39" s="57">
        <f t="shared" si="0"/>
        <v>62.669799999999995</v>
      </c>
      <c r="I39" s="57">
        <v>200000</v>
      </c>
      <c r="J39" s="57">
        <v>113968.4178369</v>
      </c>
      <c r="K39" s="57">
        <f t="shared" si="1"/>
        <v>56.984208918449994</v>
      </c>
      <c r="L39" s="57">
        <v>10000</v>
      </c>
      <c r="M39" s="57">
        <v>2548.2006799999999</v>
      </c>
      <c r="N39" s="57">
        <f t="shared" si="2"/>
        <v>25.482006800000001</v>
      </c>
      <c r="O39" s="57">
        <v>40000</v>
      </c>
      <c r="P39" s="57">
        <v>14310.095770000002</v>
      </c>
      <c r="Q39" s="57">
        <f t="shared" si="3"/>
        <v>35.775239425000002</v>
      </c>
      <c r="R39" s="57">
        <v>10000</v>
      </c>
      <c r="S39" s="57">
        <v>26563.323270000001</v>
      </c>
      <c r="T39" s="57">
        <f t="shared" si="4"/>
        <v>265.63323270000001</v>
      </c>
      <c r="U39" s="18">
        <f t="shared" si="6"/>
        <v>960000</v>
      </c>
      <c r="V39" s="18">
        <f t="shared" si="6"/>
        <v>594974.99770842819</v>
      </c>
      <c r="W39" s="57">
        <f t="shared" si="7"/>
        <v>61.976562261294596</v>
      </c>
      <c r="X39" s="57">
        <v>40000</v>
      </c>
      <c r="Y39" s="57">
        <v>114033.08877159999</v>
      </c>
      <c r="Z39" s="57">
        <f t="shared" si="8"/>
        <v>285.08272192899994</v>
      </c>
      <c r="AA39" s="18">
        <f t="shared" si="9"/>
        <v>1000000</v>
      </c>
      <c r="AB39" s="18">
        <f t="shared" si="9"/>
        <v>709008.08648002823</v>
      </c>
      <c r="AC39" s="57">
        <f t="shared" si="10"/>
        <v>70.900808648002823</v>
      </c>
    </row>
    <row r="40" spans="1:29" ht="15" customHeight="1" x14ac:dyDescent="0.2">
      <c r="A40" s="26">
        <v>33</v>
      </c>
      <c r="B40" s="27" t="s">
        <v>66</v>
      </c>
      <c r="C40" s="57">
        <v>37327</v>
      </c>
      <c r="D40" s="57">
        <v>49813.847104127504</v>
      </c>
      <c r="E40" s="57">
        <f t="shared" si="5"/>
        <v>133.45258687847269</v>
      </c>
      <c r="F40" s="57">
        <v>21000</v>
      </c>
      <c r="G40" s="57">
        <v>19227.59</v>
      </c>
      <c r="H40" s="57">
        <f t="shared" si="0"/>
        <v>91.559952380952382</v>
      </c>
      <c r="I40" s="57">
        <v>163901</v>
      </c>
      <c r="J40" s="57">
        <v>447553.03391805</v>
      </c>
      <c r="K40" s="57">
        <f t="shared" si="1"/>
        <v>273.06302824146894</v>
      </c>
      <c r="L40" s="57">
        <v>31810</v>
      </c>
      <c r="M40" s="57">
        <v>9448.3091099999983</v>
      </c>
      <c r="N40" s="57">
        <f t="shared" si="2"/>
        <v>29.70232351461804</v>
      </c>
      <c r="O40" s="57">
        <v>169188</v>
      </c>
      <c r="P40" s="57">
        <v>119474.24819</v>
      </c>
      <c r="Q40" s="57">
        <f t="shared" si="3"/>
        <v>70.61626604132681</v>
      </c>
      <c r="R40" s="57">
        <v>133970</v>
      </c>
      <c r="S40" s="57">
        <v>37655.958869399998</v>
      </c>
      <c r="T40" s="57">
        <f t="shared" si="4"/>
        <v>28.107754623721725</v>
      </c>
      <c r="U40" s="18">
        <f t="shared" si="6"/>
        <v>536196</v>
      </c>
      <c r="V40" s="18">
        <f t="shared" si="6"/>
        <v>663945.39719157747</v>
      </c>
      <c r="W40" s="57">
        <f t="shared" si="7"/>
        <v>123.82513058500575</v>
      </c>
      <c r="X40" s="57">
        <v>157876</v>
      </c>
      <c r="Y40" s="57">
        <v>1400211.830548807</v>
      </c>
      <c r="Z40" s="57">
        <f t="shared" si="8"/>
        <v>886.90607220147899</v>
      </c>
      <c r="AA40" s="18">
        <f t="shared" si="9"/>
        <v>694072</v>
      </c>
      <c r="AB40" s="18">
        <f t="shared" si="9"/>
        <v>2064157.2277403846</v>
      </c>
      <c r="AC40" s="57">
        <f t="shared" si="10"/>
        <v>297.3981413657927</v>
      </c>
    </row>
    <row r="41" spans="1:29" ht="15" customHeight="1" x14ac:dyDescent="0.2">
      <c r="A41" s="26">
        <v>34</v>
      </c>
      <c r="B41" s="27" t="s">
        <v>67</v>
      </c>
      <c r="C41" s="57">
        <v>95199.986723512018</v>
      </c>
      <c r="D41" s="57">
        <v>90945.928479663999</v>
      </c>
      <c r="E41" s="57">
        <f t="shared" si="5"/>
        <v>95.531450801350402</v>
      </c>
      <c r="F41" s="57">
        <v>60507.526165299998</v>
      </c>
      <c r="G41" s="57">
        <v>60668</v>
      </c>
      <c r="H41" s="57">
        <f t="shared" si="0"/>
        <v>100.26521301542159</v>
      </c>
      <c r="I41" s="57">
        <v>12921.699999999999</v>
      </c>
      <c r="J41" s="57">
        <v>42614.406260000003</v>
      </c>
      <c r="K41" s="57">
        <f t="shared" si="1"/>
        <v>329.78947243783716</v>
      </c>
      <c r="L41" s="57">
        <v>4251.5000000000009</v>
      </c>
      <c r="M41" s="57">
        <v>726.71718999999996</v>
      </c>
      <c r="N41" s="57">
        <f t="shared" si="2"/>
        <v>17.093195107609073</v>
      </c>
      <c r="O41" s="57">
        <v>5689.2</v>
      </c>
      <c r="P41" s="57">
        <v>3171.6149500000001</v>
      </c>
      <c r="Q41" s="57">
        <f t="shared" si="3"/>
        <v>55.747995324474445</v>
      </c>
      <c r="R41" s="57">
        <v>0</v>
      </c>
      <c r="S41" s="57">
        <v>1218.50973</v>
      </c>
      <c r="T41" s="57" t="e">
        <f t="shared" si="4"/>
        <v>#DIV/0!</v>
      </c>
      <c r="U41" s="18">
        <f t="shared" si="6"/>
        <v>118062.38672351201</v>
      </c>
      <c r="V41" s="18">
        <f t="shared" si="6"/>
        <v>138677.17660966396</v>
      </c>
      <c r="W41" s="57">
        <f t="shared" si="7"/>
        <v>117.4609293088656</v>
      </c>
      <c r="X41" s="57">
        <v>13599.4</v>
      </c>
      <c r="Y41" s="57">
        <v>21858.033879999999</v>
      </c>
      <c r="Z41" s="57">
        <f t="shared" si="8"/>
        <v>160.72792829095403</v>
      </c>
      <c r="AA41" s="18">
        <f t="shared" si="9"/>
        <v>131661.78672351202</v>
      </c>
      <c r="AB41" s="18">
        <f t="shared" si="9"/>
        <v>160535.21048966396</v>
      </c>
      <c r="AC41" s="57">
        <f t="shared" si="10"/>
        <v>121.92999539554006</v>
      </c>
    </row>
    <row r="42" spans="1:29" ht="15" customHeight="1" x14ac:dyDescent="0.2">
      <c r="A42" s="26">
        <v>35</v>
      </c>
      <c r="B42" s="27" t="s">
        <v>68</v>
      </c>
      <c r="C42" s="57">
        <v>108001</v>
      </c>
      <c r="D42" s="57">
        <v>38601.388410048006</v>
      </c>
      <c r="E42" s="57">
        <f t="shared" si="5"/>
        <v>35.74169536397627</v>
      </c>
      <c r="F42" s="57">
        <v>88816</v>
      </c>
      <c r="G42" s="57">
        <v>72588</v>
      </c>
      <c r="H42" s="57">
        <f t="shared" si="0"/>
        <v>81.728517384255085</v>
      </c>
      <c r="I42" s="57">
        <v>3812</v>
      </c>
      <c r="J42" s="57">
        <v>5504.2789400000001</v>
      </c>
      <c r="K42" s="57">
        <f t="shared" si="1"/>
        <v>144.39346642182582</v>
      </c>
      <c r="L42" s="57">
        <v>1167</v>
      </c>
      <c r="M42" s="57">
        <v>138.74128000000002</v>
      </c>
      <c r="N42" s="57">
        <f t="shared" si="2"/>
        <v>11.888712939160241</v>
      </c>
      <c r="O42" s="57">
        <v>18260</v>
      </c>
      <c r="P42" s="57">
        <v>2570.85</v>
      </c>
      <c r="Q42" s="57">
        <f t="shared" si="3"/>
        <v>14.079134720700987</v>
      </c>
      <c r="R42" s="57">
        <v>0</v>
      </c>
      <c r="S42" s="57">
        <v>1118.9744599999999</v>
      </c>
      <c r="T42" s="57" t="e">
        <f t="shared" si="4"/>
        <v>#DIV/0!</v>
      </c>
      <c r="U42" s="18">
        <f t="shared" si="6"/>
        <v>131240</v>
      </c>
      <c r="V42" s="18">
        <f t="shared" si="6"/>
        <v>47934.233090048008</v>
      </c>
      <c r="W42" s="57">
        <f t="shared" si="7"/>
        <v>36.524103238378544</v>
      </c>
      <c r="X42" s="57">
        <v>4606</v>
      </c>
      <c r="Y42" s="57">
        <v>4213.9614300000003</v>
      </c>
      <c r="Z42" s="57">
        <f t="shared" si="8"/>
        <v>91.488524316109434</v>
      </c>
      <c r="AA42" s="18">
        <f t="shared" si="9"/>
        <v>135846</v>
      </c>
      <c r="AB42" s="18">
        <f t="shared" si="9"/>
        <v>52148.194520048011</v>
      </c>
      <c r="AC42" s="57">
        <f t="shared" si="10"/>
        <v>38.387729134496425</v>
      </c>
    </row>
    <row r="43" spans="1:29" ht="15" customHeight="1" x14ac:dyDescent="0.2">
      <c r="A43" s="26">
        <v>36</v>
      </c>
      <c r="B43" s="7" t="s">
        <v>138</v>
      </c>
      <c r="C43" s="57">
        <v>214864</v>
      </c>
      <c r="D43" s="57">
        <v>138213.69300040402</v>
      </c>
      <c r="E43" s="57">
        <f t="shared" si="5"/>
        <v>64.326128621083114</v>
      </c>
      <c r="F43" s="57">
        <v>170436</v>
      </c>
      <c r="G43" s="57">
        <v>106575</v>
      </c>
      <c r="H43" s="57">
        <f t="shared" si="0"/>
        <v>62.530803351404629</v>
      </c>
      <c r="I43" s="57">
        <v>14401</v>
      </c>
      <c r="J43" s="57">
        <v>34535.000140000004</v>
      </c>
      <c r="K43" s="57">
        <f t="shared" si="1"/>
        <v>239.80973640719395</v>
      </c>
      <c r="L43" s="57">
        <v>5786</v>
      </c>
      <c r="M43" s="57">
        <v>832.38446999999996</v>
      </c>
      <c r="N43" s="57">
        <f t="shared" si="2"/>
        <v>14.386181645350845</v>
      </c>
      <c r="O43" s="57">
        <v>15284</v>
      </c>
      <c r="P43" s="57">
        <v>7975.6562699999995</v>
      </c>
      <c r="Q43" s="57">
        <f t="shared" si="3"/>
        <v>52.183042855273484</v>
      </c>
      <c r="R43" s="57">
        <v>32447</v>
      </c>
      <c r="S43" s="57">
        <v>9294.2330899999997</v>
      </c>
      <c r="T43" s="57">
        <f t="shared" si="4"/>
        <v>28.644352605787898</v>
      </c>
      <c r="U43" s="18">
        <f t="shared" si="6"/>
        <v>282782</v>
      </c>
      <c r="V43" s="18">
        <f t="shared" si="6"/>
        <v>190850.966970404</v>
      </c>
      <c r="W43" s="57">
        <f t="shared" si="7"/>
        <v>67.490493373129837</v>
      </c>
      <c r="X43" s="57">
        <v>26170</v>
      </c>
      <c r="Y43" s="57">
        <v>54007.607870000007</v>
      </c>
      <c r="Z43" s="57">
        <f t="shared" si="8"/>
        <v>206.37221196025988</v>
      </c>
      <c r="AA43" s="18">
        <f t="shared" si="9"/>
        <v>308952</v>
      </c>
      <c r="AB43" s="18">
        <f t="shared" si="9"/>
        <v>244858.57484040401</v>
      </c>
      <c r="AC43" s="57">
        <f t="shared" si="10"/>
        <v>79.254568619204278</v>
      </c>
    </row>
    <row r="44" spans="1:29" ht="15" customHeight="1" x14ac:dyDescent="0.2">
      <c r="A44" s="45"/>
      <c r="B44" s="59" t="s">
        <v>35</v>
      </c>
      <c r="C44" s="60">
        <f>SUM(C8:C43)</f>
        <v>6674784.9392074896</v>
      </c>
      <c r="D44" s="60">
        <f>SUM(D8:D43)</f>
        <v>7286505.0466469545</v>
      </c>
      <c r="E44" s="60">
        <f t="shared" si="5"/>
        <v>109.16464145303377</v>
      </c>
      <c r="F44" s="60">
        <f>SUM(F8:F43)</f>
        <v>4431872.3062591441</v>
      </c>
      <c r="G44" s="60">
        <f>SUM(G8:G43)</f>
        <v>4058142.35</v>
      </c>
      <c r="H44" s="60">
        <f t="shared" si="0"/>
        <v>91.56722192263247</v>
      </c>
      <c r="I44" s="60">
        <f>SUM(I8:I43)</f>
        <v>7739722.5500000007</v>
      </c>
      <c r="J44" s="60">
        <f>SUM(J8:J43)</f>
        <v>10448777.558035307</v>
      </c>
      <c r="K44" s="60">
        <f t="shared" si="1"/>
        <v>135.00196538744541</v>
      </c>
      <c r="L44" s="60">
        <f>SUM(L8:L43)</f>
        <v>311318.42233610241</v>
      </c>
      <c r="M44" s="60">
        <f>SUM(M8:M43)</f>
        <v>91902.250315800018</v>
      </c>
      <c r="N44" s="60">
        <f t="shared" si="2"/>
        <v>29.520337931232817</v>
      </c>
      <c r="O44" s="60">
        <f>SUM(O8:O43)</f>
        <v>1821024.45</v>
      </c>
      <c r="P44" s="60">
        <f>SUM(P8:P43)</f>
        <v>1152758.8492936001</v>
      </c>
      <c r="Q44" s="60">
        <f t="shared" si="3"/>
        <v>63.302766159652613</v>
      </c>
      <c r="R44" s="60">
        <f>SUM(R8:R43)</f>
        <v>2115115.5360000003</v>
      </c>
      <c r="S44" s="60">
        <f>SUM(S8:S43)</f>
        <v>1063113.7769165004</v>
      </c>
      <c r="T44" s="60">
        <f t="shared" si="4"/>
        <v>50.262681107577109</v>
      </c>
      <c r="U44" s="60">
        <f>SUM(U8:U43)</f>
        <v>18661965.897543594</v>
      </c>
      <c r="V44" s="60">
        <f>SUM(V8:V43)</f>
        <v>20043057.481208164</v>
      </c>
      <c r="W44" s="60">
        <f t="shared" si="7"/>
        <v>107.40056857485929</v>
      </c>
      <c r="X44" s="60">
        <f>SUM(X8:X43)</f>
        <v>16586174.060000001</v>
      </c>
      <c r="Y44" s="60">
        <f>SUM(Y8:Y43)</f>
        <v>95418348.356865853</v>
      </c>
      <c r="Z44" s="60">
        <f t="shared" si="8"/>
        <v>575.28847829338315</v>
      </c>
      <c r="AA44" s="60">
        <f>SUM(AA8:AA43)</f>
        <v>35248139.957543597</v>
      </c>
      <c r="AB44" s="60">
        <f>SUM(AB8:AB43)</f>
        <v>115461405.83807401</v>
      </c>
      <c r="AC44" s="60">
        <f t="shared" si="10"/>
        <v>327.56737228445905</v>
      </c>
    </row>
    <row r="45" spans="1:29" ht="15" customHeight="1" x14ac:dyDescent="0.2"/>
    <row r="46" spans="1:29" ht="15" customHeight="1" x14ac:dyDescent="0.2"/>
    <row r="47" spans="1:29" ht="15" customHeight="1" x14ac:dyDescent="0.2"/>
    <row r="48" spans="1:2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</sheetData>
  <sheetProtection password="CA2B" sheet="1" objects="1" scenarios="1"/>
  <mergeCells count="11">
    <mergeCell ref="AA5:AC5"/>
    <mergeCell ref="A5:A6"/>
    <mergeCell ref="B5:B6"/>
    <mergeCell ref="C5:E5"/>
    <mergeCell ref="F5:H5"/>
    <mergeCell ref="I5:K5"/>
    <mergeCell ref="L5:N5"/>
    <mergeCell ref="O5:Q5"/>
    <mergeCell ref="R5:T5"/>
    <mergeCell ref="U5:W5"/>
    <mergeCell ref="X5:Z5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52"/>
  <sheetViews>
    <sheetView zoomScaleNormal="100" workbookViewId="0">
      <pane xSplit="2" ySplit="5" topLeftCell="C6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8" sqref="C8"/>
    </sheetView>
  </sheetViews>
  <sheetFormatPr defaultRowHeight="12.75" x14ac:dyDescent="0.2"/>
  <cols>
    <col min="1" max="1" width="5.7109375" style="76" customWidth="1"/>
    <col min="2" max="2" width="27.42578125" style="76" bestFit="1" customWidth="1"/>
    <col min="3" max="4" width="8.7109375" style="76" customWidth="1"/>
    <col min="5" max="5" width="5.7109375" style="76" customWidth="1"/>
    <col min="6" max="7" width="8.7109375" style="76" customWidth="1"/>
    <col min="8" max="8" width="5.7109375" style="76" customWidth="1"/>
    <col min="9" max="10" width="8.7109375" style="76" customWidth="1"/>
    <col min="11" max="11" width="5.7109375" style="76" customWidth="1"/>
    <col min="12" max="13" width="8.7109375" style="76" customWidth="1"/>
    <col min="14" max="14" width="5.7109375" style="76" customWidth="1"/>
    <col min="15" max="16" width="8.7109375" style="76" customWidth="1"/>
    <col min="17" max="17" width="5.7109375" style="76" customWidth="1"/>
    <col min="18" max="19" width="8.7109375" style="76" customWidth="1"/>
    <col min="20" max="20" width="5.7109375" style="76" customWidth="1"/>
    <col min="21" max="22" width="8.7109375" style="76" customWidth="1"/>
    <col min="23" max="23" width="5.7109375" style="76" customWidth="1"/>
    <col min="24" max="25" width="8.7109375" style="76" customWidth="1"/>
    <col min="26" max="26" width="5.7109375" style="76" customWidth="1"/>
    <col min="27" max="28" width="8.7109375" style="76" customWidth="1"/>
    <col min="29" max="29" width="5.7109375" style="76" customWidth="1"/>
    <col min="30" max="31" width="8.7109375" style="76" customWidth="1"/>
    <col min="32" max="32" width="5.7109375" style="76" customWidth="1"/>
    <col min="33" max="34" width="8.7109375" style="76" customWidth="1"/>
    <col min="35" max="35" width="5.7109375" style="76" customWidth="1"/>
    <col min="36" max="37" width="8.7109375" style="76" customWidth="1"/>
    <col min="38" max="38" width="5.7109375" style="76" customWidth="1"/>
    <col min="39" max="40" width="8.7109375" style="76" customWidth="1"/>
    <col min="41" max="41" width="5.7109375" style="76" customWidth="1"/>
    <col min="42" max="43" width="8.7109375" style="76" customWidth="1"/>
    <col min="44" max="44" width="5.7109375" style="76" customWidth="1"/>
    <col min="45" max="46" width="8.7109375" style="76" customWidth="1"/>
    <col min="47" max="47" width="5.7109375" style="76" customWidth="1"/>
    <col min="48" max="49" width="8.7109375" style="76" customWidth="1"/>
    <col min="50" max="50" width="5.7109375" style="76" customWidth="1"/>
    <col min="51" max="52" width="8.7109375" style="76" customWidth="1"/>
    <col min="53" max="53" width="5.7109375" style="76" customWidth="1"/>
    <col min="54" max="55" width="8.7109375" style="76" customWidth="1"/>
    <col min="56" max="56" width="5.7109375" style="76" customWidth="1"/>
    <col min="57" max="58" width="8.7109375" style="76" customWidth="1"/>
    <col min="59" max="59" width="5.7109375" style="76" customWidth="1"/>
    <col min="60" max="61" width="8.7109375" style="76" customWidth="1"/>
    <col min="62" max="62" width="5.7109375" style="76" customWidth="1"/>
    <col min="63" max="64" width="8.7109375" style="76" customWidth="1"/>
    <col min="65" max="65" width="5.7109375" style="76" customWidth="1"/>
    <col min="66" max="67" width="8.7109375" style="76" customWidth="1"/>
    <col min="68" max="68" width="5.7109375" style="76" customWidth="1"/>
    <col min="69" max="70" width="8.7109375" style="76" customWidth="1"/>
    <col min="71" max="71" width="5.7109375" style="76" customWidth="1"/>
    <col min="72" max="73" width="8.7109375" style="76" customWidth="1"/>
    <col min="74" max="74" width="5.7109375" style="76" customWidth="1"/>
    <col min="75" max="76" width="8.7109375" style="76" customWidth="1"/>
    <col min="77" max="77" width="5.7109375" style="76" customWidth="1"/>
    <col min="78" max="79" width="8.7109375" style="76" customWidth="1"/>
    <col min="80" max="80" width="5.7109375" style="76" customWidth="1"/>
    <col min="81" max="82" width="8.7109375" style="76" customWidth="1"/>
    <col min="83" max="83" width="5.7109375" style="76" customWidth="1"/>
    <col min="84" max="85" width="8.7109375" style="76" customWidth="1"/>
    <col min="86" max="86" width="5.7109375" style="76" customWidth="1"/>
    <col min="87" max="88" width="8.7109375" style="76" customWidth="1"/>
    <col min="89" max="89" width="5.7109375" style="76" customWidth="1"/>
    <col min="90" max="91" width="8.7109375" style="76" customWidth="1"/>
    <col min="92" max="92" width="5.7109375" style="76" customWidth="1"/>
    <col min="93" max="124" width="8.7109375" style="76" customWidth="1"/>
    <col min="125" max="16384" width="9.140625" style="76"/>
  </cols>
  <sheetData>
    <row r="1" spans="1:130" ht="19.5" x14ac:dyDescent="0.2">
      <c r="A1" s="75" t="s">
        <v>120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</row>
    <row r="2" spans="1:130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</row>
    <row r="3" spans="1:130" ht="15.75" x14ac:dyDescent="0.2">
      <c r="A3" s="78" t="s">
        <v>141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</row>
    <row r="4" spans="1:130" x14ac:dyDescent="0.2">
      <c r="A4" s="79" t="s">
        <v>115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</row>
    <row r="5" spans="1:130" ht="39.950000000000003" customHeight="1" x14ac:dyDescent="0.2">
      <c r="A5" s="299" t="s">
        <v>36</v>
      </c>
      <c r="B5" s="299" t="s">
        <v>74</v>
      </c>
      <c r="C5" s="296" t="s">
        <v>142</v>
      </c>
      <c r="D5" s="297"/>
      <c r="E5" s="298"/>
      <c r="F5" s="296" t="s">
        <v>143</v>
      </c>
      <c r="G5" s="297"/>
      <c r="H5" s="298"/>
      <c r="I5" s="296" t="s">
        <v>144</v>
      </c>
      <c r="J5" s="297"/>
      <c r="K5" s="298"/>
      <c r="L5" s="296" t="s">
        <v>145</v>
      </c>
      <c r="M5" s="297"/>
      <c r="N5" s="298"/>
      <c r="O5" s="296" t="s">
        <v>146</v>
      </c>
      <c r="P5" s="297"/>
      <c r="Q5" s="298"/>
      <c r="R5" s="296" t="s">
        <v>147</v>
      </c>
      <c r="S5" s="297"/>
      <c r="T5" s="298"/>
      <c r="U5" s="296" t="s">
        <v>148</v>
      </c>
      <c r="V5" s="297"/>
      <c r="W5" s="298"/>
      <c r="X5" s="296" t="s">
        <v>149</v>
      </c>
      <c r="Y5" s="297"/>
      <c r="Z5" s="298"/>
      <c r="AA5" s="296" t="s">
        <v>150</v>
      </c>
      <c r="AB5" s="297"/>
      <c r="AC5" s="298"/>
      <c r="AD5" s="296" t="s">
        <v>151</v>
      </c>
      <c r="AE5" s="297"/>
      <c r="AF5" s="298"/>
      <c r="AG5" s="296" t="s">
        <v>152</v>
      </c>
      <c r="AH5" s="297"/>
      <c r="AI5" s="298"/>
      <c r="AJ5" s="296" t="s">
        <v>153</v>
      </c>
      <c r="AK5" s="297"/>
      <c r="AL5" s="298"/>
      <c r="AM5" s="296" t="s">
        <v>154</v>
      </c>
      <c r="AN5" s="297"/>
      <c r="AO5" s="298"/>
      <c r="AP5" s="296" t="s">
        <v>155</v>
      </c>
      <c r="AQ5" s="297"/>
      <c r="AR5" s="298"/>
      <c r="AS5" s="296" t="s">
        <v>156</v>
      </c>
      <c r="AT5" s="297"/>
      <c r="AU5" s="298"/>
      <c r="AV5" s="296" t="s">
        <v>157</v>
      </c>
      <c r="AW5" s="297"/>
      <c r="AX5" s="298"/>
      <c r="AY5" s="296" t="s">
        <v>34</v>
      </c>
      <c r="AZ5" s="297"/>
      <c r="BA5" s="298"/>
      <c r="BB5" s="293" t="s">
        <v>130</v>
      </c>
      <c r="BC5" s="293"/>
      <c r="BD5" s="293"/>
      <c r="BE5" s="293" t="s">
        <v>158</v>
      </c>
      <c r="BF5" s="293"/>
      <c r="BG5" s="293"/>
      <c r="BH5" s="293" t="s">
        <v>142</v>
      </c>
      <c r="BI5" s="293"/>
      <c r="BJ5" s="293"/>
      <c r="BK5" s="293" t="s">
        <v>159</v>
      </c>
      <c r="BL5" s="293"/>
      <c r="BM5" s="293"/>
      <c r="BN5" s="293" t="s">
        <v>160</v>
      </c>
      <c r="BO5" s="293"/>
      <c r="BP5" s="293"/>
      <c r="BQ5" s="293" t="s">
        <v>161</v>
      </c>
      <c r="BR5" s="293"/>
      <c r="BS5" s="293"/>
      <c r="BT5" s="293" t="s">
        <v>162</v>
      </c>
      <c r="BU5" s="293"/>
      <c r="BV5" s="293"/>
      <c r="BW5" s="293" t="s">
        <v>154</v>
      </c>
      <c r="BX5" s="293"/>
      <c r="BY5" s="293"/>
      <c r="BZ5" s="293" t="s">
        <v>155</v>
      </c>
      <c r="CA5" s="293"/>
      <c r="CB5" s="293"/>
      <c r="CC5" s="293" t="s">
        <v>163</v>
      </c>
      <c r="CD5" s="293"/>
      <c r="CE5" s="293"/>
      <c r="CF5" s="293" t="s">
        <v>34</v>
      </c>
      <c r="CG5" s="293"/>
      <c r="CH5" s="293"/>
      <c r="CI5" s="293" t="s">
        <v>164</v>
      </c>
      <c r="CJ5" s="293"/>
      <c r="CK5" s="293"/>
      <c r="CL5" s="293" t="s">
        <v>132</v>
      </c>
      <c r="CM5" s="293"/>
      <c r="CN5" s="293"/>
    </row>
    <row r="6" spans="1:130" ht="15" customHeight="1" x14ac:dyDescent="0.2">
      <c r="A6" s="300"/>
      <c r="B6" s="300"/>
      <c r="C6" s="81" t="s">
        <v>133</v>
      </c>
      <c r="D6" s="81" t="s">
        <v>78</v>
      </c>
      <c r="E6" s="82" t="s">
        <v>134</v>
      </c>
      <c r="F6" s="81" t="s">
        <v>133</v>
      </c>
      <c r="G6" s="81" t="s">
        <v>78</v>
      </c>
      <c r="H6" s="82" t="s">
        <v>134</v>
      </c>
      <c r="I6" s="81" t="s">
        <v>133</v>
      </c>
      <c r="J6" s="81" t="s">
        <v>78</v>
      </c>
      <c r="K6" s="82" t="s">
        <v>134</v>
      </c>
      <c r="L6" s="81" t="s">
        <v>133</v>
      </c>
      <c r="M6" s="81" t="s">
        <v>78</v>
      </c>
      <c r="N6" s="82" t="s">
        <v>134</v>
      </c>
      <c r="O6" s="81" t="s">
        <v>133</v>
      </c>
      <c r="P6" s="81" t="s">
        <v>78</v>
      </c>
      <c r="Q6" s="82" t="s">
        <v>134</v>
      </c>
      <c r="R6" s="81" t="s">
        <v>133</v>
      </c>
      <c r="S6" s="81" t="s">
        <v>78</v>
      </c>
      <c r="T6" s="82" t="s">
        <v>134</v>
      </c>
      <c r="U6" s="81" t="s">
        <v>133</v>
      </c>
      <c r="V6" s="81" t="s">
        <v>78</v>
      </c>
      <c r="W6" s="82" t="s">
        <v>134</v>
      </c>
      <c r="X6" s="81" t="s">
        <v>133</v>
      </c>
      <c r="Y6" s="81" t="s">
        <v>78</v>
      </c>
      <c r="Z6" s="82" t="s">
        <v>134</v>
      </c>
      <c r="AA6" s="81" t="s">
        <v>133</v>
      </c>
      <c r="AB6" s="81" t="s">
        <v>78</v>
      </c>
      <c r="AC6" s="82" t="s">
        <v>134</v>
      </c>
      <c r="AD6" s="81" t="s">
        <v>133</v>
      </c>
      <c r="AE6" s="81" t="s">
        <v>78</v>
      </c>
      <c r="AF6" s="82" t="s">
        <v>134</v>
      </c>
      <c r="AG6" s="81" t="s">
        <v>133</v>
      </c>
      <c r="AH6" s="81" t="s">
        <v>78</v>
      </c>
      <c r="AI6" s="82" t="s">
        <v>134</v>
      </c>
      <c r="AJ6" s="81" t="s">
        <v>133</v>
      </c>
      <c r="AK6" s="81" t="s">
        <v>78</v>
      </c>
      <c r="AL6" s="82" t="s">
        <v>134</v>
      </c>
      <c r="AM6" s="81" t="s">
        <v>133</v>
      </c>
      <c r="AN6" s="81" t="s">
        <v>78</v>
      </c>
      <c r="AO6" s="82" t="s">
        <v>134</v>
      </c>
      <c r="AP6" s="81" t="s">
        <v>133</v>
      </c>
      <c r="AQ6" s="81" t="s">
        <v>78</v>
      </c>
      <c r="AR6" s="82" t="s">
        <v>134</v>
      </c>
      <c r="AS6" s="81" t="s">
        <v>133</v>
      </c>
      <c r="AT6" s="81" t="s">
        <v>78</v>
      </c>
      <c r="AU6" s="82" t="s">
        <v>134</v>
      </c>
      <c r="AV6" s="81" t="s">
        <v>133</v>
      </c>
      <c r="AW6" s="81" t="s">
        <v>78</v>
      </c>
      <c r="AX6" s="82" t="s">
        <v>134</v>
      </c>
      <c r="AY6" s="81" t="s">
        <v>133</v>
      </c>
      <c r="AZ6" s="81" t="s">
        <v>78</v>
      </c>
      <c r="BA6" s="82" t="s">
        <v>134</v>
      </c>
      <c r="BB6" s="81" t="s">
        <v>133</v>
      </c>
      <c r="BC6" s="81" t="s">
        <v>78</v>
      </c>
      <c r="BD6" s="82" t="s">
        <v>134</v>
      </c>
      <c r="BE6" s="81" t="s">
        <v>133</v>
      </c>
      <c r="BF6" s="81" t="s">
        <v>78</v>
      </c>
      <c r="BG6" s="82" t="s">
        <v>134</v>
      </c>
      <c r="BH6" s="81" t="s">
        <v>133</v>
      </c>
      <c r="BI6" s="81" t="s">
        <v>78</v>
      </c>
      <c r="BJ6" s="82" t="s">
        <v>134</v>
      </c>
      <c r="BK6" s="81" t="s">
        <v>133</v>
      </c>
      <c r="BL6" s="81" t="s">
        <v>78</v>
      </c>
      <c r="BM6" s="82" t="s">
        <v>134</v>
      </c>
      <c r="BN6" s="81" t="s">
        <v>133</v>
      </c>
      <c r="BO6" s="81" t="s">
        <v>78</v>
      </c>
      <c r="BP6" s="82" t="s">
        <v>134</v>
      </c>
      <c r="BQ6" s="81" t="s">
        <v>133</v>
      </c>
      <c r="BR6" s="81" t="s">
        <v>78</v>
      </c>
      <c r="BS6" s="82" t="s">
        <v>134</v>
      </c>
      <c r="BT6" s="81" t="s">
        <v>133</v>
      </c>
      <c r="BU6" s="81" t="s">
        <v>78</v>
      </c>
      <c r="BV6" s="82" t="s">
        <v>134</v>
      </c>
      <c r="BW6" s="81" t="s">
        <v>133</v>
      </c>
      <c r="BX6" s="81" t="s">
        <v>78</v>
      </c>
      <c r="BY6" s="82" t="s">
        <v>134</v>
      </c>
      <c r="BZ6" s="81" t="s">
        <v>133</v>
      </c>
      <c r="CA6" s="81" t="s">
        <v>78</v>
      </c>
      <c r="CB6" s="82" t="s">
        <v>134</v>
      </c>
      <c r="CC6" s="81" t="s">
        <v>133</v>
      </c>
      <c r="CD6" s="81" t="s">
        <v>78</v>
      </c>
      <c r="CE6" s="82" t="s">
        <v>134</v>
      </c>
      <c r="CF6" s="81" t="s">
        <v>133</v>
      </c>
      <c r="CG6" s="81" t="s">
        <v>78</v>
      </c>
      <c r="CH6" s="82" t="s">
        <v>134</v>
      </c>
      <c r="CI6" s="81" t="s">
        <v>133</v>
      </c>
      <c r="CJ6" s="81" t="s">
        <v>78</v>
      </c>
      <c r="CK6" s="82" t="s">
        <v>134</v>
      </c>
      <c r="CL6" s="81" t="s">
        <v>133</v>
      </c>
      <c r="CM6" s="81" t="s">
        <v>78</v>
      </c>
      <c r="CN6" s="82" t="s">
        <v>134</v>
      </c>
    </row>
    <row r="7" spans="1:130" ht="15" customHeight="1" x14ac:dyDescent="0.2">
      <c r="A7" s="301"/>
      <c r="B7" s="301"/>
      <c r="C7" s="294" t="s">
        <v>165</v>
      </c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5" t="s">
        <v>166</v>
      </c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  <c r="CH7" s="295"/>
      <c r="CI7" s="295"/>
      <c r="CJ7" s="295"/>
      <c r="CK7" s="295"/>
      <c r="CL7" s="295"/>
      <c r="CM7" s="295"/>
      <c r="CN7" s="295"/>
    </row>
    <row r="8" spans="1:130" ht="15" customHeight="1" x14ac:dyDescent="0.2">
      <c r="A8" s="85">
        <v>1</v>
      </c>
      <c r="B8" s="86" t="s">
        <v>11</v>
      </c>
      <c r="C8" s="97">
        <v>61334.5</v>
      </c>
      <c r="D8" s="97">
        <v>27927.119999999999</v>
      </c>
      <c r="E8" s="97">
        <f t="shared" ref="E8:E50" si="0">(D8/C8)*100</f>
        <v>45.532481719097731</v>
      </c>
      <c r="F8" s="97">
        <v>33349.5</v>
      </c>
      <c r="G8" s="97">
        <v>21726.12</v>
      </c>
      <c r="H8" s="97">
        <f t="shared" ref="H8:H50" si="1">(G8/F8)*100</f>
        <v>65.146763819547516</v>
      </c>
      <c r="I8" s="97">
        <v>16213.6</v>
      </c>
      <c r="J8" s="97">
        <v>2841</v>
      </c>
      <c r="K8" s="97">
        <f t="shared" ref="K8:K50" si="2">(J8/I8)*100</f>
        <v>17.522326935412245</v>
      </c>
      <c r="L8" s="97">
        <v>11771.4</v>
      </c>
      <c r="M8" s="97">
        <v>3360</v>
      </c>
      <c r="N8" s="97">
        <f t="shared" ref="N8:N50" si="3">(M8/L8)*100</f>
        <v>28.54375860135583</v>
      </c>
      <c r="O8" s="97">
        <v>27633.91</v>
      </c>
      <c r="P8" s="97">
        <v>23582.519999999997</v>
      </c>
      <c r="Q8" s="97">
        <f t="shared" ref="Q8:Q50" si="4">(P8/O8)*100</f>
        <v>85.339063491196129</v>
      </c>
      <c r="R8" s="97">
        <v>147138.75781250003</v>
      </c>
      <c r="S8" s="97">
        <v>87860</v>
      </c>
      <c r="T8" s="97">
        <f t="shared" ref="T8:T50" si="5">(S8/R8)*100</f>
        <v>59.712343169269253</v>
      </c>
      <c r="U8" s="97">
        <v>19009.809744094488</v>
      </c>
      <c r="V8" s="97">
        <v>20212</v>
      </c>
      <c r="W8" s="97">
        <f t="shared" ref="W8:W50" si="6">(V8/U8)*100</f>
        <v>106.32405201361354</v>
      </c>
      <c r="X8" s="97">
        <v>21261.048068405511</v>
      </c>
      <c r="Y8" s="97">
        <v>17129</v>
      </c>
      <c r="Z8" s="97">
        <f t="shared" ref="Z8:Z50" si="7">(Y8/X8)*100</f>
        <v>80.565172257214144</v>
      </c>
      <c r="AA8" s="97">
        <v>93225.5</v>
      </c>
      <c r="AB8" s="97">
        <v>50491</v>
      </c>
      <c r="AC8" s="97">
        <f t="shared" ref="AC8:AC50" si="8">(AB8/AA8)*100</f>
        <v>54.160074228617702</v>
      </c>
      <c r="AD8" s="97">
        <v>562.70000000000005</v>
      </c>
      <c r="AE8" s="97">
        <v>7</v>
      </c>
      <c r="AF8" s="97">
        <f t="shared" ref="AF8:AF50" si="9">(AE8/AD8)*100</f>
        <v>1.2440021325750843</v>
      </c>
      <c r="AG8" s="97">
        <v>13079.7</v>
      </c>
      <c r="AH8" s="97">
        <v>21</v>
      </c>
      <c r="AI8" s="97">
        <f t="shared" ref="AI8:AI50" si="10">(AH8/AG8)*100</f>
        <v>0.16055414115002636</v>
      </c>
      <c r="AJ8" s="97">
        <v>30011.4</v>
      </c>
      <c r="AK8" s="97">
        <v>0</v>
      </c>
      <c r="AL8" s="97">
        <f t="shared" ref="AL8:AL50" si="11">(AK8/AJ8)*100</f>
        <v>0</v>
      </c>
      <c r="AM8" s="97">
        <v>4824.6185900590554</v>
      </c>
      <c r="AN8" s="97">
        <v>1452</v>
      </c>
      <c r="AO8" s="97">
        <f t="shared" ref="AO8:AO50" si="12">(AN8/AM8)*100</f>
        <v>30.095643269952806</v>
      </c>
      <c r="AP8" s="97">
        <v>30186.346026082676</v>
      </c>
      <c r="AQ8" s="97">
        <v>15474</v>
      </c>
      <c r="AR8" s="97">
        <f t="shared" ref="AR8:AR50" si="13">(AQ8/AP8)*100</f>
        <v>51.261586899685064</v>
      </c>
      <c r="AS8" s="97">
        <v>183</v>
      </c>
      <c r="AT8" s="97">
        <v>0</v>
      </c>
      <c r="AU8" s="97">
        <f t="shared" ref="AU8:AU50" si="14">(AT8/AS8)*100</f>
        <v>0</v>
      </c>
      <c r="AV8" s="97">
        <v>103.4</v>
      </c>
      <c r="AW8" s="97">
        <v>0</v>
      </c>
      <c r="AX8" s="97">
        <f t="shared" ref="AX8:AX50" si="15">(AW8/AV8)*100</f>
        <v>0</v>
      </c>
      <c r="AY8" s="97">
        <v>15651.400000000001</v>
      </c>
      <c r="AZ8" s="97">
        <v>271</v>
      </c>
      <c r="BA8" s="97">
        <f t="shared" ref="BA8:BA50" si="16">(AZ8/AY8)*100</f>
        <v>1.7314745006836447</v>
      </c>
      <c r="BB8" s="97">
        <f>C8+R8+AJ8+AM8+AP8+AS8+AV8+AY8</f>
        <v>289433.42242864182</v>
      </c>
      <c r="BC8" s="97">
        <f>D8+S8+AK8+AN8+AQ8+AT8+AW8+AZ8</f>
        <v>132984.12</v>
      </c>
      <c r="BD8" s="97">
        <f t="shared" ref="BD8:BD50" si="17">(BC8/BB8)*100</f>
        <v>45.946359229741851</v>
      </c>
      <c r="BE8" s="97">
        <v>13240.1</v>
      </c>
      <c r="BF8" s="97">
        <v>1090</v>
      </c>
      <c r="BG8" s="97">
        <f t="shared" ref="BG8:BG50" si="18">(BF8/BE8)*100</f>
        <v>8.2325662192883726</v>
      </c>
      <c r="BH8" s="97">
        <v>0</v>
      </c>
      <c r="BI8" s="97">
        <v>0</v>
      </c>
      <c r="BJ8" s="97" t="e">
        <f t="shared" ref="BJ8:BJ50" si="19">(BI8/BH8)*100</f>
        <v>#DIV/0!</v>
      </c>
      <c r="BK8" s="97">
        <v>353290</v>
      </c>
      <c r="BL8" s="97">
        <v>90594</v>
      </c>
      <c r="BM8" s="97">
        <f t="shared" ref="BM8:BM50" si="20">(BL8/BK8)*100</f>
        <v>25.642956211610858</v>
      </c>
      <c r="BN8" s="97">
        <v>13773</v>
      </c>
      <c r="BO8" s="97">
        <v>28682</v>
      </c>
      <c r="BP8" s="97">
        <f t="shared" ref="BP8:BP50" si="21">(BO8/BN8)*100</f>
        <v>208.24802149132358</v>
      </c>
      <c r="BQ8" s="97">
        <v>20052</v>
      </c>
      <c r="BR8" s="97">
        <v>15197</v>
      </c>
      <c r="BS8" s="97">
        <f t="shared" ref="BS8:BS50" si="22">(BR8/BQ8)*100</f>
        <v>75.787951326550967</v>
      </c>
      <c r="BT8" s="97">
        <v>319465</v>
      </c>
      <c r="BU8" s="97">
        <v>46715</v>
      </c>
      <c r="BV8" s="97">
        <f t="shared" ref="BV8:BV50" si="23">(BU8/BT8)*100</f>
        <v>14.622885136086897</v>
      </c>
      <c r="BW8" s="97">
        <v>2012.5</v>
      </c>
      <c r="BX8" s="97">
        <v>1217</v>
      </c>
      <c r="BY8" s="97">
        <f t="shared" ref="BY8:BY50" si="24">(BX8/BW8)*100</f>
        <v>60.472049689441</v>
      </c>
      <c r="BZ8" s="97">
        <v>39591.4</v>
      </c>
      <c r="CA8" s="97">
        <v>15070</v>
      </c>
      <c r="CB8" s="97">
        <f t="shared" ref="CB8:CB50" si="25">(CA8/BZ8)*100</f>
        <v>38.06382194112863</v>
      </c>
      <c r="CC8" s="97">
        <v>9450.7000000000007</v>
      </c>
      <c r="CD8" s="97">
        <v>284</v>
      </c>
      <c r="CE8" s="97">
        <f t="shared" ref="CE8:CE50" si="26">(CD8/CC8)*100</f>
        <v>3.0050684076311804</v>
      </c>
      <c r="CF8" s="97">
        <v>28156.399999999998</v>
      </c>
      <c r="CG8" s="97">
        <v>2388683</v>
      </c>
      <c r="CH8" s="97">
        <f t="shared" ref="CH8:CH50" si="27">(CG8/CF8)*100</f>
        <v>8483.6236166555391</v>
      </c>
      <c r="CI8" s="97">
        <f>BH8+BK8+BW8+BZ8+CC8+CF8</f>
        <v>432501.00000000006</v>
      </c>
      <c r="CJ8" s="97">
        <f>BI8+BL8+BX8+CA8+CD8+CG8</f>
        <v>2495848</v>
      </c>
      <c r="CK8" s="97">
        <f t="shared" ref="CK8:CK50" si="28">(CJ8/CI8)*100</f>
        <v>577.0733478072882</v>
      </c>
      <c r="CL8" s="97">
        <f>BB8+CI8</f>
        <v>721934.42242864193</v>
      </c>
      <c r="CM8" s="97">
        <f>BC8+CJ8</f>
        <v>2628832.12</v>
      </c>
      <c r="CN8" s="97">
        <f t="shared" ref="CN8:CN50" si="29">(CM8/CL8)*100</f>
        <v>364.13724547950079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</row>
    <row r="9" spans="1:130" ht="15" customHeight="1" x14ac:dyDescent="0.2">
      <c r="A9" s="85">
        <v>2</v>
      </c>
      <c r="B9" s="86" t="s">
        <v>12</v>
      </c>
      <c r="C9" s="98">
        <v>13170.000000000002</v>
      </c>
      <c r="D9" s="98">
        <v>9692.6300000000047</v>
      </c>
      <c r="E9" s="98">
        <f t="shared" si="0"/>
        <v>73.596279422930934</v>
      </c>
      <c r="F9" s="98">
        <v>10232.720000000001</v>
      </c>
      <c r="G9" s="98">
        <v>9494.6700000000037</v>
      </c>
      <c r="H9" s="98">
        <f t="shared" si="1"/>
        <v>92.787352727329605</v>
      </c>
      <c r="I9" s="98">
        <v>1486.3600000000001</v>
      </c>
      <c r="J9" s="98">
        <v>197.96000000000004</v>
      </c>
      <c r="K9" s="98">
        <f t="shared" si="2"/>
        <v>13.318442369277969</v>
      </c>
      <c r="L9" s="98">
        <v>1450.92</v>
      </c>
      <c r="M9" s="98">
        <v>0</v>
      </c>
      <c r="N9" s="98">
        <f t="shared" si="3"/>
        <v>0</v>
      </c>
      <c r="O9" s="98">
        <v>7673.76</v>
      </c>
      <c r="P9" s="98">
        <v>5670.2300000000005</v>
      </c>
      <c r="Q9" s="98">
        <f t="shared" si="4"/>
        <v>73.891156356206096</v>
      </c>
      <c r="R9" s="98">
        <v>154549.65895669293</v>
      </c>
      <c r="S9" s="98">
        <v>191205.51</v>
      </c>
      <c r="T9" s="98">
        <f t="shared" si="5"/>
        <v>123.71784660720513</v>
      </c>
      <c r="U9" s="98">
        <v>8415.9442175196855</v>
      </c>
      <c r="V9" s="98">
        <v>19876.410000000007</v>
      </c>
      <c r="W9" s="98">
        <f t="shared" si="6"/>
        <v>236.17563860063115</v>
      </c>
      <c r="X9" s="98">
        <v>23460.314739173227</v>
      </c>
      <c r="Y9" s="98">
        <v>85949.71</v>
      </c>
      <c r="Z9" s="98">
        <f t="shared" si="7"/>
        <v>366.36213518689129</v>
      </c>
      <c r="AA9" s="98">
        <v>114778.3</v>
      </c>
      <c r="AB9" s="98">
        <v>32252</v>
      </c>
      <c r="AC9" s="98">
        <f t="shared" si="8"/>
        <v>28.099388124758772</v>
      </c>
      <c r="AD9" s="98">
        <v>283.10000000000002</v>
      </c>
      <c r="AE9" s="98">
        <v>53102.39</v>
      </c>
      <c r="AF9" s="98">
        <f t="shared" si="9"/>
        <v>18757.467326033202</v>
      </c>
      <c r="AG9" s="98">
        <v>7612</v>
      </c>
      <c r="AH9" s="98">
        <v>25</v>
      </c>
      <c r="AI9" s="98">
        <f t="shared" si="10"/>
        <v>0.32842879663688912</v>
      </c>
      <c r="AJ9" s="98">
        <v>12905.8</v>
      </c>
      <c r="AK9" s="98">
        <v>258091.78</v>
      </c>
      <c r="AL9" s="98">
        <f t="shared" si="11"/>
        <v>1999.8123324396784</v>
      </c>
      <c r="AM9" s="98">
        <v>4916.014739173228</v>
      </c>
      <c r="AN9" s="98">
        <v>2332.36</v>
      </c>
      <c r="AO9" s="98">
        <f t="shared" si="12"/>
        <v>47.444121381789323</v>
      </c>
      <c r="AP9" s="98">
        <v>32750.861587106301</v>
      </c>
      <c r="AQ9" s="98">
        <v>60413.99</v>
      </c>
      <c r="AR9" s="98">
        <f t="shared" si="13"/>
        <v>184.46534555837275</v>
      </c>
      <c r="AS9" s="98">
        <v>146</v>
      </c>
      <c r="AT9" s="98">
        <v>0</v>
      </c>
      <c r="AU9" s="98">
        <f t="shared" si="14"/>
        <v>0</v>
      </c>
      <c r="AV9" s="98">
        <v>102.4</v>
      </c>
      <c r="AW9" s="98">
        <v>0</v>
      </c>
      <c r="AX9" s="98">
        <f t="shared" si="15"/>
        <v>0</v>
      </c>
      <c r="AY9" s="98">
        <v>16638.54</v>
      </c>
      <c r="AZ9" s="98">
        <v>58.84</v>
      </c>
      <c r="BA9" s="98">
        <f t="shared" si="16"/>
        <v>0.35363679745939247</v>
      </c>
      <c r="BB9" s="98">
        <f t="shared" ref="BB9:BC50" si="30">C9+R9+AJ9+AM9+AP9+AS9+AV9+AY9</f>
        <v>235179.27528297246</v>
      </c>
      <c r="BC9" s="98">
        <f t="shared" si="30"/>
        <v>521795.11000000004</v>
      </c>
      <c r="BD9" s="98">
        <f t="shared" si="17"/>
        <v>221.87121266198545</v>
      </c>
      <c r="BE9" s="98">
        <v>9168.7999999999993</v>
      </c>
      <c r="BF9" s="98">
        <v>8723.1400000000012</v>
      </c>
      <c r="BG9" s="98">
        <f t="shared" si="18"/>
        <v>95.139385742954389</v>
      </c>
      <c r="BH9" s="98">
        <v>0</v>
      </c>
      <c r="BI9" s="98">
        <v>0</v>
      </c>
      <c r="BJ9" s="98" t="e">
        <f t="shared" si="19"/>
        <v>#DIV/0!</v>
      </c>
      <c r="BK9" s="98">
        <v>141543</v>
      </c>
      <c r="BL9" s="98">
        <v>63000.240000000005</v>
      </c>
      <c r="BM9" s="98">
        <f t="shared" si="20"/>
        <v>44.509611920052564</v>
      </c>
      <c r="BN9" s="98">
        <v>15120</v>
      </c>
      <c r="BO9" s="98">
        <v>0.05</v>
      </c>
      <c r="BP9" s="98">
        <f t="shared" si="21"/>
        <v>3.3068783068783072E-4</v>
      </c>
      <c r="BQ9" s="98">
        <v>5092</v>
      </c>
      <c r="BR9" s="98">
        <v>17632.53</v>
      </c>
      <c r="BS9" s="98">
        <f t="shared" si="22"/>
        <v>346.27906520031416</v>
      </c>
      <c r="BT9" s="98">
        <v>121331</v>
      </c>
      <c r="BU9" s="98">
        <v>45367.66</v>
      </c>
      <c r="BV9" s="98">
        <f t="shared" si="23"/>
        <v>37.391647641575524</v>
      </c>
      <c r="BW9" s="98">
        <v>2103.75</v>
      </c>
      <c r="BX9" s="98">
        <v>764.24999999999989</v>
      </c>
      <c r="BY9" s="98">
        <f t="shared" si="24"/>
        <v>36.327985739750439</v>
      </c>
      <c r="BZ9" s="98">
        <v>31472.799999999999</v>
      </c>
      <c r="CA9" s="98">
        <v>12856.49</v>
      </c>
      <c r="CB9" s="98">
        <f t="shared" si="25"/>
        <v>40.849527210797895</v>
      </c>
      <c r="CC9" s="98">
        <v>6539.25</v>
      </c>
      <c r="CD9" s="98">
        <v>4606.97</v>
      </c>
      <c r="CE9" s="98">
        <f t="shared" si="26"/>
        <v>70.451045609205948</v>
      </c>
      <c r="CF9" s="98">
        <v>19969.2</v>
      </c>
      <c r="CG9" s="98">
        <v>357316.85</v>
      </c>
      <c r="CH9" s="98">
        <f t="shared" si="27"/>
        <v>1789.3398333433486</v>
      </c>
      <c r="CI9" s="98">
        <f t="shared" ref="CI9:CJ50" si="31">BH9+BK9+BW9+BZ9+CC9+CF9</f>
        <v>201628</v>
      </c>
      <c r="CJ9" s="98">
        <f t="shared" si="31"/>
        <v>438544.8</v>
      </c>
      <c r="CK9" s="98">
        <f t="shared" si="28"/>
        <v>217.50193425516295</v>
      </c>
      <c r="CL9" s="98">
        <f t="shared" ref="CL9:CM50" si="32">BB9+CI9</f>
        <v>436807.27528297249</v>
      </c>
      <c r="CM9" s="98">
        <f t="shared" si="32"/>
        <v>960339.91</v>
      </c>
      <c r="CN9" s="98">
        <f t="shared" si="29"/>
        <v>219.85437613828034</v>
      </c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</row>
    <row r="10" spans="1:130" ht="15" customHeight="1" x14ac:dyDescent="0.2">
      <c r="A10" s="85">
        <v>3</v>
      </c>
      <c r="B10" s="86" t="s">
        <v>14</v>
      </c>
      <c r="C10" s="98">
        <v>183625.81482025184</v>
      </c>
      <c r="D10" s="98">
        <v>81444.78</v>
      </c>
      <c r="E10" s="98">
        <f t="shared" si="0"/>
        <v>44.353665675888166</v>
      </c>
      <c r="F10" s="98">
        <v>128716.75648202517</v>
      </c>
      <c r="G10" s="98">
        <v>75848.88</v>
      </c>
      <c r="H10" s="98">
        <f t="shared" si="1"/>
        <v>58.926966521714697</v>
      </c>
      <c r="I10" s="98">
        <v>38028.276854570366</v>
      </c>
      <c r="J10" s="98">
        <v>3114.1999999999994</v>
      </c>
      <c r="K10" s="98">
        <f t="shared" si="2"/>
        <v>8.1891693697021264</v>
      </c>
      <c r="L10" s="98">
        <v>16880.781483656294</v>
      </c>
      <c r="M10" s="98">
        <v>2481.6999999999998</v>
      </c>
      <c r="N10" s="98">
        <f t="shared" si="3"/>
        <v>14.701333598819122</v>
      </c>
      <c r="O10" s="98">
        <v>110449.70999999999</v>
      </c>
      <c r="P10" s="98">
        <v>86147.47</v>
      </c>
      <c r="Q10" s="98">
        <f t="shared" si="4"/>
        <v>77.997008774400584</v>
      </c>
      <c r="R10" s="98">
        <v>509516.25612697494</v>
      </c>
      <c r="S10" s="98">
        <v>134034.34</v>
      </c>
      <c r="T10" s="98">
        <f t="shared" si="5"/>
        <v>26.30619502090974</v>
      </c>
      <c r="U10" s="98">
        <v>61752.605634842519</v>
      </c>
      <c r="V10" s="98">
        <v>45593.900000000009</v>
      </c>
      <c r="W10" s="98">
        <f t="shared" si="6"/>
        <v>73.833159801559333</v>
      </c>
      <c r="X10" s="98">
        <v>60746.598548228343</v>
      </c>
      <c r="Y10" s="98">
        <v>82174.259999999995</v>
      </c>
      <c r="Z10" s="98">
        <f t="shared" si="7"/>
        <v>135.27384571954209</v>
      </c>
      <c r="AA10" s="98">
        <v>298572.7</v>
      </c>
      <c r="AB10" s="98">
        <v>6027.1799999999985</v>
      </c>
      <c r="AC10" s="98">
        <f t="shared" si="8"/>
        <v>2.0186641310474798</v>
      </c>
      <c r="AD10" s="98">
        <v>1915.1395286484621</v>
      </c>
      <c r="AE10" s="98">
        <v>128</v>
      </c>
      <c r="AF10" s="98">
        <f t="shared" si="9"/>
        <v>6.6835861348614749</v>
      </c>
      <c r="AG10" s="98">
        <v>86529.212415255606</v>
      </c>
      <c r="AH10" s="98">
        <v>111</v>
      </c>
      <c r="AI10" s="98">
        <f t="shared" si="10"/>
        <v>0.12828037711392604</v>
      </c>
      <c r="AJ10" s="98">
        <v>40810.400000000001</v>
      </c>
      <c r="AK10" s="98">
        <v>22278</v>
      </c>
      <c r="AL10" s="98">
        <f t="shared" si="11"/>
        <v>54.589026326622623</v>
      </c>
      <c r="AM10" s="98">
        <v>22497.919624412534</v>
      </c>
      <c r="AN10" s="98">
        <v>2811.2099999999996</v>
      </c>
      <c r="AO10" s="98">
        <f t="shared" si="12"/>
        <v>12.49542200759554</v>
      </c>
      <c r="AP10" s="98">
        <v>121318.19795555303</v>
      </c>
      <c r="AQ10" s="98">
        <v>20170.800000000007</v>
      </c>
      <c r="AR10" s="98">
        <f t="shared" si="13"/>
        <v>16.626359721721155</v>
      </c>
      <c r="AS10" s="98">
        <v>830.6222795948579</v>
      </c>
      <c r="AT10" s="98">
        <v>37</v>
      </c>
      <c r="AU10" s="98">
        <f t="shared" si="14"/>
        <v>4.4544916394545808</v>
      </c>
      <c r="AV10" s="98">
        <v>274.55496372793141</v>
      </c>
      <c r="AW10" s="98">
        <v>0</v>
      </c>
      <c r="AX10" s="98">
        <f t="shared" si="15"/>
        <v>0</v>
      </c>
      <c r="AY10" s="98">
        <v>69369.401118888665</v>
      </c>
      <c r="AZ10" s="98">
        <v>9197.3399999999983</v>
      </c>
      <c r="BA10" s="98">
        <f t="shared" si="16"/>
        <v>13.258497048629767</v>
      </c>
      <c r="BB10" s="98">
        <f t="shared" si="30"/>
        <v>948243.16688940395</v>
      </c>
      <c r="BC10" s="98">
        <f t="shared" si="30"/>
        <v>269973.47000000003</v>
      </c>
      <c r="BD10" s="98">
        <f t="shared" si="17"/>
        <v>28.470911199456893</v>
      </c>
      <c r="BE10" s="98">
        <v>48308</v>
      </c>
      <c r="BF10" s="98">
        <v>22642</v>
      </c>
      <c r="BG10" s="98">
        <f t="shared" si="18"/>
        <v>46.870083630040568</v>
      </c>
      <c r="BH10" s="98">
        <v>0</v>
      </c>
      <c r="BI10" s="98">
        <v>408</v>
      </c>
      <c r="BJ10" s="98" t="e">
        <f t="shared" si="19"/>
        <v>#DIV/0!</v>
      </c>
      <c r="BK10" s="98">
        <v>230365.96</v>
      </c>
      <c r="BL10" s="98">
        <v>7778</v>
      </c>
      <c r="BM10" s="98">
        <f t="shared" si="20"/>
        <v>3.3763668903166075</v>
      </c>
      <c r="BN10" s="98">
        <v>43464</v>
      </c>
      <c r="BO10" s="98">
        <v>764</v>
      </c>
      <c r="BP10" s="98">
        <f t="shared" si="21"/>
        <v>1.7577765507086323</v>
      </c>
      <c r="BQ10" s="98">
        <v>26048.959999999999</v>
      </c>
      <c r="BR10" s="98">
        <v>292</v>
      </c>
      <c r="BS10" s="98">
        <f t="shared" si="22"/>
        <v>1.1209660577619989</v>
      </c>
      <c r="BT10" s="98">
        <v>160853</v>
      </c>
      <c r="BU10" s="98">
        <v>6722</v>
      </c>
      <c r="BV10" s="98">
        <f t="shared" si="23"/>
        <v>4.1789708615941263</v>
      </c>
      <c r="BW10" s="98">
        <v>6834.44</v>
      </c>
      <c r="BX10" s="98">
        <v>510</v>
      </c>
      <c r="BY10" s="98">
        <f t="shared" si="24"/>
        <v>7.4622061207648329</v>
      </c>
      <c r="BZ10" s="98">
        <v>114360.3</v>
      </c>
      <c r="CA10" s="98">
        <v>639378.4800000001</v>
      </c>
      <c r="CB10" s="98">
        <f t="shared" si="25"/>
        <v>559.09129304487669</v>
      </c>
      <c r="CC10" s="98">
        <v>62273.1</v>
      </c>
      <c r="CD10" s="98">
        <v>4211.7</v>
      </c>
      <c r="CE10" s="98">
        <f t="shared" si="26"/>
        <v>6.7632733877067306</v>
      </c>
      <c r="CF10" s="98">
        <v>88525.2</v>
      </c>
      <c r="CG10" s="98">
        <v>60400.21</v>
      </c>
      <c r="CH10" s="98">
        <f t="shared" si="27"/>
        <v>68.229396827118165</v>
      </c>
      <c r="CI10" s="98">
        <f t="shared" si="31"/>
        <v>502359</v>
      </c>
      <c r="CJ10" s="98">
        <f t="shared" si="31"/>
        <v>712686.39</v>
      </c>
      <c r="CK10" s="98">
        <f t="shared" si="28"/>
        <v>141.86794503532334</v>
      </c>
      <c r="CL10" s="98">
        <f t="shared" si="32"/>
        <v>1450602.1668894039</v>
      </c>
      <c r="CM10" s="98">
        <f t="shared" si="32"/>
        <v>982659.8600000001</v>
      </c>
      <c r="CN10" s="98">
        <f t="shared" si="29"/>
        <v>67.741513312858544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</row>
    <row r="11" spans="1:130" ht="15" customHeight="1" x14ac:dyDescent="0.2">
      <c r="A11" s="85">
        <v>4</v>
      </c>
      <c r="B11" s="86" t="s">
        <v>15</v>
      </c>
      <c r="C11" s="98">
        <v>475924.21825862856</v>
      </c>
      <c r="D11" s="98">
        <v>427992</v>
      </c>
      <c r="E11" s="98">
        <f t="shared" si="0"/>
        <v>89.928602827986154</v>
      </c>
      <c r="F11" s="98">
        <v>308415.89016767795</v>
      </c>
      <c r="G11" s="98">
        <v>327971</v>
      </c>
      <c r="H11" s="98">
        <f t="shared" si="1"/>
        <v>106.34050010253702</v>
      </c>
      <c r="I11" s="98">
        <v>130624.50247276049</v>
      </c>
      <c r="J11" s="98">
        <v>1095</v>
      </c>
      <c r="K11" s="98">
        <f t="shared" si="2"/>
        <v>0.83828070482285177</v>
      </c>
      <c r="L11" s="98">
        <v>36883.825618190123</v>
      </c>
      <c r="M11" s="98">
        <v>98926</v>
      </c>
      <c r="N11" s="98">
        <f t="shared" si="3"/>
        <v>268.20970531650141</v>
      </c>
      <c r="O11" s="98">
        <v>268850.73</v>
      </c>
      <c r="P11" s="98">
        <v>226385.22</v>
      </c>
      <c r="Q11" s="98">
        <f t="shared" si="4"/>
        <v>84.204800187821704</v>
      </c>
      <c r="R11" s="98">
        <v>689332.62646854343</v>
      </c>
      <c r="S11" s="98">
        <v>821569</v>
      </c>
      <c r="T11" s="98">
        <f t="shared" si="5"/>
        <v>119.1832460054741</v>
      </c>
      <c r="U11" s="98">
        <v>129937.0531496063</v>
      </c>
      <c r="V11" s="98">
        <v>299437</v>
      </c>
      <c r="W11" s="98">
        <f t="shared" si="6"/>
        <v>230.44773814843688</v>
      </c>
      <c r="X11" s="98">
        <v>122711.57277312993</v>
      </c>
      <c r="Y11" s="98">
        <v>377435</v>
      </c>
      <c r="Z11" s="98">
        <f t="shared" si="7"/>
        <v>307.57897684010999</v>
      </c>
      <c r="AA11" s="98">
        <v>302733.09999999998</v>
      </c>
      <c r="AB11" s="98">
        <v>83722</v>
      </c>
      <c r="AC11" s="98">
        <f t="shared" si="8"/>
        <v>27.655383570544483</v>
      </c>
      <c r="AD11" s="98">
        <v>12270.349637279314</v>
      </c>
      <c r="AE11" s="98">
        <v>1180</v>
      </c>
      <c r="AF11" s="98">
        <f t="shared" si="9"/>
        <v>9.6166778851595911</v>
      </c>
      <c r="AG11" s="98">
        <v>121680.55090852793</v>
      </c>
      <c r="AH11" s="98">
        <v>59795</v>
      </c>
      <c r="AI11" s="98">
        <f t="shared" si="10"/>
        <v>49.140967519904031</v>
      </c>
      <c r="AJ11" s="98">
        <v>55864.800000000003</v>
      </c>
      <c r="AK11" s="98">
        <v>1190.6299999999999</v>
      </c>
      <c r="AL11" s="98">
        <f t="shared" si="11"/>
        <v>2.1312704959115578</v>
      </c>
      <c r="AM11" s="98">
        <v>29686.828945456458</v>
      </c>
      <c r="AN11" s="98">
        <v>10959</v>
      </c>
      <c r="AO11" s="98">
        <f t="shared" si="12"/>
        <v>36.915360748481909</v>
      </c>
      <c r="AP11" s="98">
        <v>150378.20115962042</v>
      </c>
      <c r="AQ11" s="98">
        <v>220</v>
      </c>
      <c r="AR11" s="98">
        <f t="shared" si="13"/>
        <v>0.14629780001589382</v>
      </c>
      <c r="AS11" s="98">
        <v>2124.996372793144</v>
      </c>
      <c r="AT11" s="98">
        <v>0</v>
      </c>
      <c r="AU11" s="98">
        <f t="shared" si="14"/>
        <v>0</v>
      </c>
      <c r="AV11" s="98">
        <v>381.96489118379429</v>
      </c>
      <c r="AW11" s="98">
        <v>34</v>
      </c>
      <c r="AX11" s="98">
        <f t="shared" si="15"/>
        <v>8.9013416637917757</v>
      </c>
      <c r="AY11" s="98">
        <v>83221.491481609351</v>
      </c>
      <c r="AZ11" s="98">
        <v>3878</v>
      </c>
      <c r="BA11" s="98">
        <f t="shared" si="16"/>
        <v>4.6598540004020199</v>
      </c>
      <c r="BB11" s="98">
        <f t="shared" si="30"/>
        <v>1486915.1275778355</v>
      </c>
      <c r="BC11" s="98">
        <f t="shared" si="30"/>
        <v>1265842.6299999999</v>
      </c>
      <c r="BD11" s="98">
        <f t="shared" si="17"/>
        <v>85.132137438270632</v>
      </c>
      <c r="BE11" s="98">
        <v>145471.9</v>
      </c>
      <c r="BF11" s="98">
        <v>263169</v>
      </c>
      <c r="BG11" s="98">
        <f t="shared" si="18"/>
        <v>180.90710302127079</v>
      </c>
      <c r="BH11" s="98">
        <v>0</v>
      </c>
      <c r="BI11" s="98">
        <v>49953</v>
      </c>
      <c r="BJ11" s="98" t="e">
        <f t="shared" si="19"/>
        <v>#DIV/0!</v>
      </c>
      <c r="BK11" s="98">
        <v>621349.6</v>
      </c>
      <c r="BL11" s="98">
        <v>203584</v>
      </c>
      <c r="BM11" s="98">
        <f t="shared" si="20"/>
        <v>32.764807444955309</v>
      </c>
      <c r="BN11" s="98">
        <v>39910</v>
      </c>
      <c r="BO11" s="98">
        <v>40307</v>
      </c>
      <c r="BP11" s="98">
        <f t="shared" si="21"/>
        <v>100.99473816086193</v>
      </c>
      <c r="BQ11" s="98">
        <v>26981.599999999999</v>
      </c>
      <c r="BR11" s="98">
        <v>84436</v>
      </c>
      <c r="BS11" s="98">
        <f t="shared" si="22"/>
        <v>312.93918818750558</v>
      </c>
      <c r="BT11" s="98">
        <v>554458</v>
      </c>
      <c r="BU11" s="98">
        <v>78841</v>
      </c>
      <c r="BV11" s="98">
        <f t="shared" si="23"/>
        <v>14.219471988861192</v>
      </c>
      <c r="BW11" s="98">
        <v>8358.15</v>
      </c>
      <c r="BX11" s="98">
        <v>33</v>
      </c>
      <c r="BY11" s="98">
        <f t="shared" si="24"/>
        <v>0.39482421349222019</v>
      </c>
      <c r="BZ11" s="98">
        <v>133260.6</v>
      </c>
      <c r="CA11" s="98">
        <v>110492</v>
      </c>
      <c r="CB11" s="98">
        <f t="shared" si="25"/>
        <v>82.914229712308057</v>
      </c>
      <c r="CC11" s="98">
        <v>72545.55</v>
      </c>
      <c r="CD11" s="98">
        <v>8750</v>
      </c>
      <c r="CE11" s="98">
        <f t="shared" si="26"/>
        <v>12.061387638525037</v>
      </c>
      <c r="CF11" s="98">
        <v>129740.09999999999</v>
      </c>
      <c r="CG11" s="98">
        <v>5397646</v>
      </c>
      <c r="CH11" s="98">
        <f t="shared" si="27"/>
        <v>4160.3528901241798</v>
      </c>
      <c r="CI11" s="98">
        <f t="shared" si="31"/>
        <v>965254</v>
      </c>
      <c r="CJ11" s="98">
        <f t="shared" si="31"/>
        <v>5770458</v>
      </c>
      <c r="CK11" s="98">
        <f t="shared" si="28"/>
        <v>597.8175692615622</v>
      </c>
      <c r="CL11" s="98">
        <f t="shared" si="32"/>
        <v>2452169.1275778357</v>
      </c>
      <c r="CM11" s="98">
        <f t="shared" si="32"/>
        <v>7036300.6299999999</v>
      </c>
      <c r="CN11" s="98">
        <f t="shared" si="29"/>
        <v>286.9418977209865</v>
      </c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</row>
    <row r="12" spans="1:130" ht="15" customHeight="1" x14ac:dyDescent="0.2">
      <c r="A12" s="85">
        <v>5</v>
      </c>
      <c r="B12" s="86" t="s">
        <v>13</v>
      </c>
      <c r="C12" s="98">
        <v>696469.39595974435</v>
      </c>
      <c r="D12" s="98">
        <v>586714.5199999999</v>
      </c>
      <c r="E12" s="98">
        <f t="shared" si="0"/>
        <v>84.241249278656284</v>
      </c>
      <c r="F12" s="98">
        <v>505217.95483232208</v>
      </c>
      <c r="G12" s="98">
        <v>459927.3899999999</v>
      </c>
      <c r="H12" s="98">
        <f t="shared" si="1"/>
        <v>91.035440368038039</v>
      </c>
      <c r="I12" s="98">
        <v>149200.16494552098</v>
      </c>
      <c r="J12" s="98">
        <v>13045.930000000002</v>
      </c>
      <c r="K12" s="98">
        <f t="shared" si="2"/>
        <v>8.743911244845874</v>
      </c>
      <c r="L12" s="98">
        <v>42051.276181901223</v>
      </c>
      <c r="M12" s="98">
        <v>113741.19999999998</v>
      </c>
      <c r="N12" s="98">
        <f t="shared" si="3"/>
        <v>270.48215970423735</v>
      </c>
      <c r="O12" s="98">
        <v>450292.51</v>
      </c>
      <c r="P12" s="98">
        <v>359030.68</v>
      </c>
      <c r="Q12" s="98">
        <f t="shared" si="4"/>
        <v>79.732767484851124</v>
      </c>
      <c r="R12" s="98">
        <v>563529.88043925678</v>
      </c>
      <c r="S12" s="98">
        <v>687743.25</v>
      </c>
      <c r="T12" s="98">
        <f t="shared" si="5"/>
        <v>122.04202010795278</v>
      </c>
      <c r="U12" s="98">
        <v>90379.783673720463</v>
      </c>
      <c r="V12" s="98">
        <v>318825.73999999993</v>
      </c>
      <c r="W12" s="98">
        <f t="shared" si="6"/>
        <v>352.76222960545124</v>
      </c>
      <c r="X12" s="98">
        <v>76001.518946850396</v>
      </c>
      <c r="Y12" s="98">
        <v>240188.63000000003</v>
      </c>
      <c r="Z12" s="98">
        <f t="shared" si="7"/>
        <v>316.0313548048552</v>
      </c>
      <c r="AA12" s="98">
        <v>237963.6</v>
      </c>
      <c r="AB12" s="98">
        <v>26726.090000000004</v>
      </c>
      <c r="AC12" s="98">
        <f t="shared" si="8"/>
        <v>11.231167287770063</v>
      </c>
      <c r="AD12" s="98">
        <v>8393.1952575802825</v>
      </c>
      <c r="AE12" s="98">
        <v>0</v>
      </c>
      <c r="AF12" s="98">
        <f t="shared" si="9"/>
        <v>0</v>
      </c>
      <c r="AG12" s="98">
        <v>150791.78256110562</v>
      </c>
      <c r="AH12" s="98">
        <v>102002.79000000001</v>
      </c>
      <c r="AI12" s="98">
        <f t="shared" si="10"/>
        <v>67.644793547463536</v>
      </c>
      <c r="AJ12" s="98">
        <v>38202.6</v>
      </c>
      <c r="AK12" s="98">
        <v>23906.23</v>
      </c>
      <c r="AL12" s="98">
        <f t="shared" si="11"/>
        <v>62.577494725489892</v>
      </c>
      <c r="AM12" s="98">
        <v>44495.265835042454</v>
      </c>
      <c r="AN12" s="98">
        <v>7118.2300000000005</v>
      </c>
      <c r="AO12" s="98">
        <f t="shared" si="12"/>
        <v>15.997724401489036</v>
      </c>
      <c r="AP12" s="98">
        <v>209936.67666539806</v>
      </c>
      <c r="AQ12" s="98">
        <v>37904.610000000008</v>
      </c>
      <c r="AR12" s="98">
        <f t="shared" si="13"/>
        <v>18.05525866278871</v>
      </c>
      <c r="AS12" s="98">
        <v>2291.992745586288</v>
      </c>
      <c r="AT12" s="98">
        <v>519.93000000000006</v>
      </c>
      <c r="AU12" s="98">
        <f t="shared" si="14"/>
        <v>22.684626772978849</v>
      </c>
      <c r="AV12" s="98">
        <v>458.73970982345151</v>
      </c>
      <c r="AW12" s="98">
        <v>1094.8900000000001</v>
      </c>
      <c r="AX12" s="98">
        <f t="shared" si="15"/>
        <v>238.67347355243663</v>
      </c>
      <c r="AY12" s="98">
        <v>145772.01666042354</v>
      </c>
      <c r="AZ12" s="98">
        <v>4148.3100000000004</v>
      </c>
      <c r="BA12" s="98">
        <f t="shared" si="16"/>
        <v>2.8457519454255094</v>
      </c>
      <c r="BB12" s="98">
        <f t="shared" si="30"/>
        <v>1701156.5680152746</v>
      </c>
      <c r="BC12" s="98">
        <f t="shared" si="30"/>
        <v>1349149.97</v>
      </c>
      <c r="BD12" s="98">
        <f t="shared" si="17"/>
        <v>79.307807133475208</v>
      </c>
      <c r="BE12" s="98">
        <v>173130.1</v>
      </c>
      <c r="BF12" s="98">
        <v>357268.80000000005</v>
      </c>
      <c r="BG12" s="98">
        <f t="shared" si="18"/>
        <v>206.35857080888883</v>
      </c>
      <c r="BH12" s="98">
        <v>0</v>
      </c>
      <c r="BI12" s="98">
        <v>0</v>
      </c>
      <c r="BJ12" s="98" t="e">
        <f t="shared" si="19"/>
        <v>#DIV/0!</v>
      </c>
      <c r="BK12" s="98">
        <v>409342.04</v>
      </c>
      <c r="BL12" s="98">
        <v>151920.78</v>
      </c>
      <c r="BM12" s="98">
        <f t="shared" si="20"/>
        <v>37.113407652925169</v>
      </c>
      <c r="BN12" s="98">
        <v>35114</v>
      </c>
      <c r="BO12" s="98">
        <v>96273.79</v>
      </c>
      <c r="BP12" s="98">
        <f t="shared" si="21"/>
        <v>274.17494446659447</v>
      </c>
      <c r="BQ12" s="98">
        <v>27286.04</v>
      </c>
      <c r="BR12" s="98">
        <v>44929.950000000004</v>
      </c>
      <c r="BS12" s="98">
        <f t="shared" si="22"/>
        <v>164.66277261192903</v>
      </c>
      <c r="BT12" s="98">
        <v>346942</v>
      </c>
      <c r="BU12" s="98">
        <v>10717.04</v>
      </c>
      <c r="BV12" s="98">
        <f t="shared" si="23"/>
        <v>3.0890004669368367</v>
      </c>
      <c r="BW12" s="98">
        <v>8796.31</v>
      </c>
      <c r="BX12" s="98">
        <v>8960.7200000000012</v>
      </c>
      <c r="BY12" s="98">
        <f t="shared" si="24"/>
        <v>101.86907919343453</v>
      </c>
      <c r="BZ12" s="98">
        <v>121194.1</v>
      </c>
      <c r="CA12" s="98">
        <v>64698.16</v>
      </c>
      <c r="CB12" s="98">
        <f t="shared" si="25"/>
        <v>53.383918854135636</v>
      </c>
      <c r="CC12" s="98">
        <v>129020.05</v>
      </c>
      <c r="CD12" s="98">
        <v>102735.86000000003</v>
      </c>
      <c r="CE12" s="98">
        <f t="shared" si="26"/>
        <v>79.627825287620041</v>
      </c>
      <c r="CF12" s="98">
        <v>124101.5</v>
      </c>
      <c r="CG12" s="98">
        <v>896398.61</v>
      </c>
      <c r="CH12" s="98">
        <f t="shared" si="27"/>
        <v>722.31085845054258</v>
      </c>
      <c r="CI12" s="98">
        <f t="shared" si="31"/>
        <v>792454</v>
      </c>
      <c r="CJ12" s="98">
        <f t="shared" si="31"/>
        <v>1224714.1299999999</v>
      </c>
      <c r="CK12" s="98">
        <f t="shared" si="28"/>
        <v>154.54703112104929</v>
      </c>
      <c r="CL12" s="98">
        <f t="shared" si="32"/>
        <v>2493610.5680152746</v>
      </c>
      <c r="CM12" s="98">
        <f t="shared" si="32"/>
        <v>2573864.0999999996</v>
      </c>
      <c r="CN12" s="98">
        <f t="shared" si="29"/>
        <v>103.21836669342481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</row>
    <row r="13" spans="1:130" ht="15" customHeight="1" x14ac:dyDescent="0.2">
      <c r="A13" s="85">
        <v>6</v>
      </c>
      <c r="B13" s="86" t="s">
        <v>168</v>
      </c>
      <c r="C13" s="98">
        <v>5</v>
      </c>
      <c r="D13" s="98">
        <v>0</v>
      </c>
      <c r="E13" s="98">
        <f t="shared" si="0"/>
        <v>0</v>
      </c>
      <c r="F13" s="98">
        <v>2</v>
      </c>
      <c r="G13" s="98">
        <v>0</v>
      </c>
      <c r="H13" s="98">
        <f t="shared" si="1"/>
        <v>0</v>
      </c>
      <c r="I13" s="98">
        <v>1</v>
      </c>
      <c r="J13" s="98">
        <v>0</v>
      </c>
      <c r="K13" s="98">
        <f t="shared" si="2"/>
        <v>0</v>
      </c>
      <c r="L13" s="98">
        <v>2</v>
      </c>
      <c r="M13" s="98">
        <v>0</v>
      </c>
      <c r="N13" s="98">
        <f t="shared" si="3"/>
        <v>0</v>
      </c>
      <c r="O13" s="98">
        <v>0</v>
      </c>
      <c r="P13" s="98">
        <v>0</v>
      </c>
      <c r="Q13" s="98" t="e">
        <f t="shared" si="4"/>
        <v>#DIV/0!</v>
      </c>
      <c r="R13" s="98">
        <v>2630</v>
      </c>
      <c r="S13" s="98">
        <v>287</v>
      </c>
      <c r="T13" s="98">
        <f t="shared" si="5"/>
        <v>10.912547528517111</v>
      </c>
      <c r="U13" s="98">
        <v>483</v>
      </c>
      <c r="V13" s="98">
        <v>148</v>
      </c>
      <c r="W13" s="98">
        <f t="shared" si="6"/>
        <v>30.641821946169774</v>
      </c>
      <c r="X13" s="98">
        <v>4</v>
      </c>
      <c r="Y13" s="98">
        <v>139</v>
      </c>
      <c r="Z13" s="98">
        <f t="shared" si="7"/>
        <v>3475</v>
      </c>
      <c r="AA13" s="98">
        <v>2</v>
      </c>
      <c r="AB13" s="98">
        <v>0</v>
      </c>
      <c r="AC13" s="98">
        <f t="shared" si="8"/>
        <v>0</v>
      </c>
      <c r="AD13" s="98">
        <v>4</v>
      </c>
      <c r="AE13" s="98">
        <v>0</v>
      </c>
      <c r="AF13" s="98">
        <f t="shared" si="9"/>
        <v>0</v>
      </c>
      <c r="AG13" s="98">
        <v>2137</v>
      </c>
      <c r="AH13" s="98">
        <v>0</v>
      </c>
      <c r="AI13" s="98">
        <f t="shared" si="10"/>
        <v>0</v>
      </c>
      <c r="AJ13" s="98">
        <v>100</v>
      </c>
      <c r="AK13" s="98">
        <v>0</v>
      </c>
      <c r="AL13" s="98">
        <f t="shared" si="11"/>
        <v>0</v>
      </c>
      <c r="AM13" s="98">
        <v>140</v>
      </c>
      <c r="AN13" s="98">
        <v>31</v>
      </c>
      <c r="AO13" s="98">
        <f t="shared" si="12"/>
        <v>22.142857142857142</v>
      </c>
      <c r="AP13" s="98">
        <v>770</v>
      </c>
      <c r="AQ13" s="98">
        <v>35</v>
      </c>
      <c r="AR13" s="98">
        <f t="shared" si="13"/>
        <v>4.5454545454545459</v>
      </c>
      <c r="AS13" s="98">
        <v>0</v>
      </c>
      <c r="AT13" s="98">
        <v>0</v>
      </c>
      <c r="AU13" s="98" t="e">
        <f t="shared" si="14"/>
        <v>#DIV/0!</v>
      </c>
      <c r="AV13" s="98">
        <v>0</v>
      </c>
      <c r="AW13" s="98">
        <v>0</v>
      </c>
      <c r="AX13" s="98" t="e">
        <f t="shared" si="15"/>
        <v>#DIV/0!</v>
      </c>
      <c r="AY13" s="98">
        <v>395</v>
      </c>
      <c r="AZ13" s="98">
        <v>0</v>
      </c>
      <c r="BA13" s="98">
        <f t="shared" si="16"/>
        <v>0</v>
      </c>
      <c r="BB13" s="98">
        <f t="shared" si="30"/>
        <v>4040</v>
      </c>
      <c r="BC13" s="98">
        <f t="shared" si="30"/>
        <v>353</v>
      </c>
      <c r="BD13" s="98">
        <f t="shared" si="17"/>
        <v>8.7376237623762378</v>
      </c>
      <c r="BE13" s="98">
        <v>70</v>
      </c>
      <c r="BF13" s="98">
        <v>7</v>
      </c>
      <c r="BG13" s="98">
        <f t="shared" si="18"/>
        <v>10</v>
      </c>
      <c r="BH13" s="98">
        <v>0</v>
      </c>
      <c r="BI13" s="98">
        <v>0</v>
      </c>
      <c r="BJ13" s="98" t="e">
        <f t="shared" si="19"/>
        <v>#DIV/0!</v>
      </c>
      <c r="BK13" s="98">
        <v>0</v>
      </c>
      <c r="BL13" s="98">
        <v>0</v>
      </c>
      <c r="BM13" s="98" t="e">
        <f t="shared" si="20"/>
        <v>#DIV/0!</v>
      </c>
      <c r="BN13" s="98">
        <v>0</v>
      </c>
      <c r="BO13" s="98">
        <v>0</v>
      </c>
      <c r="BP13" s="98" t="e">
        <f t="shared" si="21"/>
        <v>#DIV/0!</v>
      </c>
      <c r="BQ13" s="98">
        <v>0</v>
      </c>
      <c r="BR13" s="98">
        <v>0</v>
      </c>
      <c r="BS13" s="98" t="e">
        <f t="shared" si="22"/>
        <v>#DIV/0!</v>
      </c>
      <c r="BT13" s="98">
        <v>0</v>
      </c>
      <c r="BU13" s="98">
        <v>0</v>
      </c>
      <c r="BV13" s="98" t="e">
        <f t="shared" si="23"/>
        <v>#DIV/0!</v>
      </c>
      <c r="BW13" s="98">
        <v>125</v>
      </c>
      <c r="BX13" s="98">
        <v>39</v>
      </c>
      <c r="BY13" s="98">
        <f t="shared" si="24"/>
        <v>31.2</v>
      </c>
      <c r="BZ13" s="98">
        <v>1000</v>
      </c>
      <c r="CA13" s="98">
        <v>327</v>
      </c>
      <c r="CB13" s="98">
        <f t="shared" si="25"/>
        <v>32.700000000000003</v>
      </c>
      <c r="CC13" s="98">
        <v>470</v>
      </c>
      <c r="CD13" s="98">
        <v>0</v>
      </c>
      <c r="CE13" s="98">
        <f t="shared" si="26"/>
        <v>0</v>
      </c>
      <c r="CF13" s="98">
        <v>130</v>
      </c>
      <c r="CG13" s="98">
        <v>10786</v>
      </c>
      <c r="CH13" s="98">
        <f t="shared" si="27"/>
        <v>8296.9230769230762</v>
      </c>
      <c r="CI13" s="98">
        <f t="shared" si="31"/>
        <v>1725</v>
      </c>
      <c r="CJ13" s="98">
        <f t="shared" si="31"/>
        <v>11152</v>
      </c>
      <c r="CK13" s="98">
        <f t="shared" si="28"/>
        <v>646.49275362318838</v>
      </c>
      <c r="CL13" s="98">
        <f t="shared" si="32"/>
        <v>5765</v>
      </c>
      <c r="CM13" s="98">
        <f t="shared" si="32"/>
        <v>11505</v>
      </c>
      <c r="CN13" s="98">
        <f t="shared" si="29"/>
        <v>199.56634865568083</v>
      </c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</row>
    <row r="14" spans="1:130" ht="15" customHeight="1" x14ac:dyDescent="0.2">
      <c r="A14" s="85">
        <v>7</v>
      </c>
      <c r="B14" s="86" t="s">
        <v>17</v>
      </c>
      <c r="C14" s="98">
        <v>126550.89542963399</v>
      </c>
      <c r="D14" s="98">
        <v>106944</v>
      </c>
      <c r="E14" s="98">
        <f t="shared" si="0"/>
        <v>84.506711419884027</v>
      </c>
      <c r="F14" s="98">
        <v>78862.788011352517</v>
      </c>
      <c r="G14" s="98">
        <v>106487</v>
      </c>
      <c r="H14" s="98">
        <f t="shared" si="1"/>
        <v>135.02819604180226</v>
      </c>
      <c r="I14" s="98">
        <v>38565.951236380242</v>
      </c>
      <c r="J14" s="98">
        <v>260</v>
      </c>
      <c r="K14" s="98">
        <f t="shared" si="2"/>
        <v>0.67416980954623884</v>
      </c>
      <c r="L14" s="98">
        <v>9122.1561819012204</v>
      </c>
      <c r="M14" s="98">
        <v>197</v>
      </c>
      <c r="N14" s="98">
        <f t="shared" si="3"/>
        <v>2.159577144610362</v>
      </c>
      <c r="O14" s="98">
        <v>67391.7</v>
      </c>
      <c r="P14" s="98">
        <v>43695.12</v>
      </c>
      <c r="Q14" s="98">
        <f t="shared" si="4"/>
        <v>64.837539340898061</v>
      </c>
      <c r="R14" s="98">
        <v>511058.1787639329</v>
      </c>
      <c r="S14" s="98">
        <v>349277</v>
      </c>
      <c r="T14" s="98">
        <f t="shared" si="5"/>
        <v>68.343882264985226</v>
      </c>
      <c r="U14" s="98">
        <v>80451.291480068903</v>
      </c>
      <c r="V14" s="98">
        <v>60799</v>
      </c>
      <c r="W14" s="98">
        <f t="shared" si="6"/>
        <v>75.572435049178068</v>
      </c>
      <c r="X14" s="98">
        <v>75893.665704970466</v>
      </c>
      <c r="Y14" s="98">
        <v>236401</v>
      </c>
      <c r="Z14" s="98">
        <f t="shared" si="7"/>
        <v>311.4897637425853</v>
      </c>
      <c r="AA14" s="98">
        <v>294159.59999999998</v>
      </c>
      <c r="AB14" s="98">
        <v>51659</v>
      </c>
      <c r="AC14" s="98">
        <f t="shared" si="8"/>
        <v>17.561555019791978</v>
      </c>
      <c r="AD14" s="98">
        <v>1516.5748186396572</v>
      </c>
      <c r="AE14" s="98">
        <v>21</v>
      </c>
      <c r="AF14" s="98">
        <f t="shared" si="9"/>
        <v>1.3846992408087493</v>
      </c>
      <c r="AG14" s="98">
        <v>59037.046760253877</v>
      </c>
      <c r="AH14" s="98">
        <v>397</v>
      </c>
      <c r="AI14" s="98">
        <f t="shared" si="10"/>
        <v>0.6724591113308811</v>
      </c>
      <c r="AJ14" s="98">
        <v>52011.5</v>
      </c>
      <c r="AK14" s="98">
        <v>0</v>
      </c>
      <c r="AL14" s="98">
        <f t="shared" si="11"/>
        <v>0</v>
      </c>
      <c r="AM14" s="98">
        <v>13981.01352634935</v>
      </c>
      <c r="AN14" s="98">
        <v>9543</v>
      </c>
      <c r="AO14" s="98">
        <f t="shared" si="12"/>
        <v>68.256854068660772</v>
      </c>
      <c r="AP14" s="98">
        <v>87079.769327483897</v>
      </c>
      <c r="AQ14" s="98">
        <v>61230</v>
      </c>
      <c r="AR14" s="98">
        <f t="shared" si="13"/>
        <v>70.314839454535331</v>
      </c>
      <c r="AS14" s="98">
        <v>431.24818639657195</v>
      </c>
      <c r="AT14" s="98">
        <v>0</v>
      </c>
      <c r="AU14" s="98">
        <f t="shared" si="14"/>
        <v>0</v>
      </c>
      <c r="AV14" s="98">
        <v>177.80992745586286</v>
      </c>
      <c r="AW14" s="98">
        <v>0</v>
      </c>
      <c r="AX14" s="98">
        <f t="shared" si="15"/>
        <v>0</v>
      </c>
      <c r="AY14" s="98">
        <v>58537.591605788861</v>
      </c>
      <c r="AZ14" s="98">
        <v>99934</v>
      </c>
      <c r="BA14" s="98">
        <f t="shared" si="16"/>
        <v>170.7176487085222</v>
      </c>
      <c r="BB14" s="98">
        <f t="shared" si="30"/>
        <v>849828.00676704152</v>
      </c>
      <c r="BC14" s="98">
        <f t="shared" si="30"/>
        <v>626928</v>
      </c>
      <c r="BD14" s="98">
        <f t="shared" si="17"/>
        <v>73.771162518518423</v>
      </c>
      <c r="BE14" s="98">
        <v>48681.3</v>
      </c>
      <c r="BF14" s="98">
        <v>18983</v>
      </c>
      <c r="BG14" s="98">
        <f t="shared" si="18"/>
        <v>38.994439343238575</v>
      </c>
      <c r="BH14" s="98">
        <v>0</v>
      </c>
      <c r="BI14" s="98">
        <v>10</v>
      </c>
      <c r="BJ14" s="98" t="e">
        <f t="shared" si="19"/>
        <v>#DIV/0!</v>
      </c>
      <c r="BK14" s="98">
        <v>767008.5</v>
      </c>
      <c r="BL14" s="98">
        <v>110211</v>
      </c>
      <c r="BM14" s="98">
        <f t="shared" si="20"/>
        <v>14.368941152542639</v>
      </c>
      <c r="BN14" s="98">
        <v>38025</v>
      </c>
      <c r="BO14" s="98">
        <v>2966</v>
      </c>
      <c r="BP14" s="98">
        <f t="shared" si="21"/>
        <v>7.800131492439184</v>
      </c>
      <c r="BQ14" s="98">
        <v>25145.5</v>
      </c>
      <c r="BR14" s="98">
        <v>36928</v>
      </c>
      <c r="BS14" s="98">
        <f t="shared" si="22"/>
        <v>146.85729056888908</v>
      </c>
      <c r="BT14" s="98">
        <v>703838</v>
      </c>
      <c r="BU14" s="98">
        <v>70317</v>
      </c>
      <c r="BV14" s="98">
        <f t="shared" si="23"/>
        <v>9.9905091796691856</v>
      </c>
      <c r="BW14" s="98">
        <v>5386.5</v>
      </c>
      <c r="BX14" s="98">
        <v>1322</v>
      </c>
      <c r="BY14" s="98">
        <f t="shared" si="24"/>
        <v>24.542838577926297</v>
      </c>
      <c r="BZ14" s="98">
        <v>94623.35</v>
      </c>
      <c r="CA14" s="98">
        <v>305835</v>
      </c>
      <c r="CB14" s="98">
        <f t="shared" si="25"/>
        <v>323.21303356940962</v>
      </c>
      <c r="CC14" s="98">
        <v>38285.550000000003</v>
      </c>
      <c r="CD14" s="98">
        <v>31751</v>
      </c>
      <c r="CE14" s="98">
        <f t="shared" si="26"/>
        <v>82.932072283145985</v>
      </c>
      <c r="CF14" s="98">
        <v>298733.10000000003</v>
      </c>
      <c r="CG14" s="98">
        <v>1091574</v>
      </c>
      <c r="CH14" s="98">
        <f t="shared" si="27"/>
        <v>365.40108879799391</v>
      </c>
      <c r="CI14" s="98">
        <f t="shared" si="31"/>
        <v>1204037</v>
      </c>
      <c r="CJ14" s="98">
        <f t="shared" si="31"/>
        <v>1540703</v>
      </c>
      <c r="CK14" s="98">
        <f t="shared" si="28"/>
        <v>127.96143307888379</v>
      </c>
      <c r="CL14" s="98">
        <f t="shared" si="32"/>
        <v>2053865.0067670415</v>
      </c>
      <c r="CM14" s="98">
        <f t="shared" si="32"/>
        <v>2167631</v>
      </c>
      <c r="CN14" s="98">
        <f t="shared" si="29"/>
        <v>105.53911736448715</v>
      </c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</row>
    <row r="15" spans="1:130" ht="15" customHeight="1" x14ac:dyDescent="0.2">
      <c r="A15" s="85">
        <v>8</v>
      </c>
      <c r="B15" s="86" t="s">
        <v>16</v>
      </c>
      <c r="C15" s="98">
        <v>378439.4031855549</v>
      </c>
      <c r="D15" s="98">
        <v>231706</v>
      </c>
      <c r="E15" s="98">
        <f t="shared" si="0"/>
        <v>61.226711079657534</v>
      </c>
      <c r="F15" s="98">
        <v>269996.31824003393</v>
      </c>
      <c r="G15" s="98">
        <v>190322</v>
      </c>
      <c r="H15" s="98">
        <f t="shared" si="1"/>
        <v>70.49059084976065</v>
      </c>
      <c r="I15" s="98">
        <v>73555.962472760497</v>
      </c>
      <c r="J15" s="98">
        <v>652</v>
      </c>
      <c r="K15" s="98">
        <f t="shared" si="2"/>
        <v>0.88639993017758556</v>
      </c>
      <c r="L15" s="98">
        <v>34887.122472760493</v>
      </c>
      <c r="M15" s="98">
        <v>40732</v>
      </c>
      <c r="N15" s="98">
        <f t="shared" si="3"/>
        <v>116.75368191172295</v>
      </c>
      <c r="O15" s="98">
        <v>232616.58</v>
      </c>
      <c r="P15" s="98">
        <v>174232.09</v>
      </c>
      <c r="Q15" s="98">
        <f t="shared" si="4"/>
        <v>74.900976534002865</v>
      </c>
      <c r="R15" s="98">
        <v>427648.71739582263</v>
      </c>
      <c r="S15" s="98">
        <v>761351</v>
      </c>
      <c r="T15" s="98">
        <f t="shared" si="5"/>
        <v>178.03186798647863</v>
      </c>
      <c r="U15" s="98">
        <v>61949.141086368109</v>
      </c>
      <c r="V15" s="98">
        <v>58466</v>
      </c>
      <c r="W15" s="98">
        <f t="shared" si="6"/>
        <v>94.377418273625466</v>
      </c>
      <c r="X15" s="98">
        <v>92800.682812500003</v>
      </c>
      <c r="Y15" s="98">
        <v>232828</v>
      </c>
      <c r="Z15" s="98">
        <f t="shared" si="7"/>
        <v>250.89039535454657</v>
      </c>
      <c r="AA15" s="98">
        <v>199251.20000000001</v>
      </c>
      <c r="AB15" s="98">
        <v>436322</v>
      </c>
      <c r="AC15" s="98">
        <f t="shared" si="8"/>
        <v>218.9808643561494</v>
      </c>
      <c r="AD15" s="98">
        <v>5017.6488929387633</v>
      </c>
      <c r="AE15" s="98">
        <v>233</v>
      </c>
      <c r="AF15" s="98">
        <f t="shared" si="9"/>
        <v>4.6436090880710328</v>
      </c>
      <c r="AG15" s="98">
        <v>68630.044604015799</v>
      </c>
      <c r="AH15" s="98">
        <v>33502</v>
      </c>
      <c r="AI15" s="98">
        <f t="shared" si="10"/>
        <v>48.815355130979583</v>
      </c>
      <c r="AJ15" s="98">
        <v>65025.3</v>
      </c>
      <c r="AK15" s="98">
        <v>0</v>
      </c>
      <c r="AL15" s="98">
        <f t="shared" si="11"/>
        <v>0</v>
      </c>
      <c r="AM15" s="98">
        <v>24202.230403898873</v>
      </c>
      <c r="AN15" s="98">
        <v>6434</v>
      </c>
      <c r="AO15" s="98">
        <f t="shared" si="12"/>
        <v>26.584326703060849</v>
      </c>
      <c r="AP15" s="98">
        <v>92709.128398333778</v>
      </c>
      <c r="AQ15" s="98">
        <v>36218</v>
      </c>
      <c r="AR15" s="98">
        <f t="shared" si="13"/>
        <v>39.066271709928976</v>
      </c>
      <c r="AS15" s="98">
        <v>1161.496372793144</v>
      </c>
      <c r="AT15" s="98">
        <v>0</v>
      </c>
      <c r="AU15" s="98">
        <f t="shared" si="14"/>
        <v>0</v>
      </c>
      <c r="AV15" s="98">
        <v>772.21985491172575</v>
      </c>
      <c r="AW15" s="98">
        <v>9</v>
      </c>
      <c r="AX15" s="98">
        <f t="shared" si="15"/>
        <v>1.1654711987467365</v>
      </c>
      <c r="AY15" s="98">
        <v>55492.219958182475</v>
      </c>
      <c r="AZ15" s="98">
        <v>61</v>
      </c>
      <c r="BA15" s="98">
        <f t="shared" si="16"/>
        <v>0.10992531934380718</v>
      </c>
      <c r="BB15" s="98">
        <f t="shared" si="30"/>
        <v>1045450.7155694974</v>
      </c>
      <c r="BC15" s="98">
        <f t="shared" si="30"/>
        <v>1035779</v>
      </c>
      <c r="BD15" s="98">
        <f t="shared" si="17"/>
        <v>99.074875991238969</v>
      </c>
      <c r="BE15" s="98">
        <v>59089.9</v>
      </c>
      <c r="BF15" s="98">
        <v>403576</v>
      </c>
      <c r="BG15" s="98">
        <f t="shared" si="18"/>
        <v>682.98643253754028</v>
      </c>
      <c r="BH15" s="98">
        <v>0</v>
      </c>
      <c r="BI15" s="98">
        <v>0</v>
      </c>
      <c r="BJ15" s="98" t="e">
        <f t="shared" si="19"/>
        <v>#DIV/0!</v>
      </c>
      <c r="BK15" s="98">
        <v>557928.42000000004</v>
      </c>
      <c r="BL15" s="98">
        <v>594504</v>
      </c>
      <c r="BM15" s="98">
        <f t="shared" si="20"/>
        <v>106.55560439097187</v>
      </c>
      <c r="BN15" s="98">
        <v>23845</v>
      </c>
      <c r="BO15" s="98">
        <v>0</v>
      </c>
      <c r="BP15" s="98">
        <f t="shared" si="21"/>
        <v>0</v>
      </c>
      <c r="BQ15" s="98">
        <v>100418.42</v>
      </c>
      <c r="BR15" s="98">
        <v>0</v>
      </c>
      <c r="BS15" s="98">
        <f t="shared" si="22"/>
        <v>0</v>
      </c>
      <c r="BT15" s="98">
        <v>433665</v>
      </c>
      <c r="BU15" s="98">
        <v>594504</v>
      </c>
      <c r="BV15" s="98">
        <f t="shared" si="23"/>
        <v>137.08830548926014</v>
      </c>
      <c r="BW15" s="98">
        <v>6114.13</v>
      </c>
      <c r="BX15" s="98">
        <v>233</v>
      </c>
      <c r="BY15" s="98">
        <f t="shared" si="24"/>
        <v>3.8108447154378466</v>
      </c>
      <c r="BZ15" s="98">
        <v>63746.35</v>
      </c>
      <c r="CA15" s="98">
        <v>20137</v>
      </c>
      <c r="CB15" s="98">
        <f t="shared" si="25"/>
        <v>31.589259620354738</v>
      </c>
      <c r="CC15" s="98">
        <v>31613.599999999999</v>
      </c>
      <c r="CD15" s="98">
        <v>1180</v>
      </c>
      <c r="CE15" s="98">
        <f t="shared" si="26"/>
        <v>3.7325707923172309</v>
      </c>
      <c r="CF15" s="98">
        <v>249323.5</v>
      </c>
      <c r="CG15" s="98">
        <v>1472850</v>
      </c>
      <c r="CH15" s="98">
        <f t="shared" si="27"/>
        <v>590.73853848514079</v>
      </c>
      <c r="CI15" s="98">
        <f t="shared" si="31"/>
        <v>908726</v>
      </c>
      <c r="CJ15" s="98">
        <f t="shared" si="31"/>
        <v>2088904</v>
      </c>
      <c r="CK15" s="98">
        <f t="shared" si="28"/>
        <v>229.87171050459656</v>
      </c>
      <c r="CL15" s="98">
        <f t="shared" si="32"/>
        <v>1954176.7155694976</v>
      </c>
      <c r="CM15" s="98">
        <f t="shared" si="32"/>
        <v>3124683</v>
      </c>
      <c r="CN15" s="98">
        <f t="shared" si="29"/>
        <v>159.89766816402715</v>
      </c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</row>
    <row r="16" spans="1:130" ht="15" customHeight="1" x14ac:dyDescent="0.2">
      <c r="A16" s="85">
        <v>9</v>
      </c>
      <c r="B16" s="86" t="s">
        <v>18</v>
      </c>
      <c r="C16" s="98">
        <v>59564.380000000005</v>
      </c>
      <c r="D16" s="98">
        <v>51449</v>
      </c>
      <c r="E16" s="98">
        <f t="shared" si="0"/>
        <v>86.375447876734384</v>
      </c>
      <c r="F16" s="98">
        <v>28250.260000000002</v>
      </c>
      <c r="G16" s="98">
        <v>12668</v>
      </c>
      <c r="H16" s="98">
        <f t="shared" si="1"/>
        <v>44.842065170373651</v>
      </c>
      <c r="I16" s="98">
        <v>19779.04</v>
      </c>
      <c r="J16" s="98">
        <v>223</v>
      </c>
      <c r="K16" s="98">
        <f t="shared" si="2"/>
        <v>1.1274561353837194</v>
      </c>
      <c r="L16" s="98">
        <v>11535.08</v>
      </c>
      <c r="M16" s="98">
        <v>38558</v>
      </c>
      <c r="N16" s="98">
        <f t="shared" si="3"/>
        <v>334.26729593552886</v>
      </c>
      <c r="O16" s="98">
        <v>25272.23</v>
      </c>
      <c r="P16" s="98">
        <v>16484.850000000002</v>
      </c>
      <c r="Q16" s="98">
        <f t="shared" si="4"/>
        <v>65.229107205814458</v>
      </c>
      <c r="R16" s="98">
        <v>429889.84670275589</v>
      </c>
      <c r="S16" s="98">
        <v>9355</v>
      </c>
      <c r="T16" s="98">
        <f t="shared" si="5"/>
        <v>2.1761388578382603</v>
      </c>
      <c r="U16" s="98">
        <v>79620.404416830715</v>
      </c>
      <c r="V16" s="98">
        <v>6166</v>
      </c>
      <c r="W16" s="98">
        <f t="shared" si="6"/>
        <v>7.7442460198011602</v>
      </c>
      <c r="X16" s="98">
        <v>83142.592285925202</v>
      </c>
      <c r="Y16" s="98">
        <v>3064</v>
      </c>
      <c r="Z16" s="98">
        <f t="shared" si="7"/>
        <v>3.6852351072516289</v>
      </c>
      <c r="AA16" s="98">
        <v>179789.3</v>
      </c>
      <c r="AB16" s="98">
        <v>122</v>
      </c>
      <c r="AC16" s="98">
        <f t="shared" si="8"/>
        <v>6.7857208410066677E-2</v>
      </c>
      <c r="AD16" s="98">
        <v>592.25</v>
      </c>
      <c r="AE16" s="98">
        <v>3</v>
      </c>
      <c r="AF16" s="98">
        <f t="shared" si="9"/>
        <v>0.50654284508231318</v>
      </c>
      <c r="AG16" s="98">
        <v>86745.3</v>
      </c>
      <c r="AH16" s="98">
        <v>0</v>
      </c>
      <c r="AI16" s="98">
        <f t="shared" si="10"/>
        <v>0</v>
      </c>
      <c r="AJ16" s="98">
        <v>50001</v>
      </c>
      <c r="AK16" s="98">
        <v>0</v>
      </c>
      <c r="AL16" s="98">
        <f t="shared" si="11"/>
        <v>0</v>
      </c>
      <c r="AM16" s="98">
        <v>13012.454872047245</v>
      </c>
      <c r="AN16" s="98">
        <v>2229</v>
      </c>
      <c r="AO16" s="98">
        <f t="shared" si="12"/>
        <v>17.129742403858284</v>
      </c>
      <c r="AP16" s="98">
        <v>70330.347568897647</v>
      </c>
      <c r="AQ16" s="98">
        <v>20582</v>
      </c>
      <c r="AR16" s="98">
        <f t="shared" si="13"/>
        <v>29.264749445233836</v>
      </c>
      <c r="AS16" s="98">
        <v>255</v>
      </c>
      <c r="AT16" s="98">
        <v>0</v>
      </c>
      <c r="AU16" s="98">
        <f t="shared" si="14"/>
        <v>0</v>
      </c>
      <c r="AV16" s="98">
        <v>151</v>
      </c>
      <c r="AW16" s="98">
        <v>9</v>
      </c>
      <c r="AX16" s="98">
        <f t="shared" si="15"/>
        <v>5.9602649006622519</v>
      </c>
      <c r="AY16" s="98">
        <v>34608.92</v>
      </c>
      <c r="AZ16" s="98">
        <v>12645</v>
      </c>
      <c r="BA16" s="98">
        <f t="shared" si="16"/>
        <v>36.536823454762526</v>
      </c>
      <c r="BB16" s="98">
        <f t="shared" si="30"/>
        <v>657812.94914370088</v>
      </c>
      <c r="BC16" s="98">
        <f t="shared" si="30"/>
        <v>96269</v>
      </c>
      <c r="BD16" s="98">
        <f t="shared" si="17"/>
        <v>14.634707347326756</v>
      </c>
      <c r="BE16" s="98">
        <v>39512.6</v>
      </c>
      <c r="BF16" s="98">
        <v>0</v>
      </c>
      <c r="BG16" s="98">
        <f t="shared" si="18"/>
        <v>0</v>
      </c>
      <c r="BH16" s="98">
        <v>0</v>
      </c>
      <c r="BI16" s="98">
        <v>531</v>
      </c>
      <c r="BJ16" s="98" t="e">
        <f t="shared" si="19"/>
        <v>#DIV/0!</v>
      </c>
      <c r="BK16" s="98">
        <v>251426.8</v>
      </c>
      <c r="BL16" s="98">
        <v>7</v>
      </c>
      <c r="BM16" s="98">
        <f t="shared" si="20"/>
        <v>2.7841105244150585E-3</v>
      </c>
      <c r="BN16" s="98">
        <v>16583</v>
      </c>
      <c r="BO16" s="98">
        <v>0</v>
      </c>
      <c r="BP16" s="98">
        <f t="shared" si="21"/>
        <v>0</v>
      </c>
      <c r="BQ16" s="98">
        <v>10248.799999999999</v>
      </c>
      <c r="BR16" s="98">
        <v>7</v>
      </c>
      <c r="BS16" s="98">
        <f t="shared" si="22"/>
        <v>6.830067910389509E-2</v>
      </c>
      <c r="BT16" s="98">
        <v>224595</v>
      </c>
      <c r="BU16" s="98">
        <v>0</v>
      </c>
      <c r="BV16" s="98">
        <f t="shared" si="23"/>
        <v>0</v>
      </c>
      <c r="BW16" s="98">
        <v>2596.4499999999998</v>
      </c>
      <c r="BX16" s="98">
        <v>1242</v>
      </c>
      <c r="BY16" s="98">
        <f t="shared" si="24"/>
        <v>47.834543318762158</v>
      </c>
      <c r="BZ16" s="98">
        <v>45533.4</v>
      </c>
      <c r="CA16" s="98">
        <v>45288</v>
      </c>
      <c r="CB16" s="98">
        <f t="shared" si="25"/>
        <v>99.461054961852184</v>
      </c>
      <c r="CC16" s="98">
        <v>51156.65</v>
      </c>
      <c r="CD16" s="98">
        <v>26565</v>
      </c>
      <c r="CE16" s="98">
        <f t="shared" si="26"/>
        <v>51.928732628113835</v>
      </c>
      <c r="CF16" s="98">
        <v>180903.7</v>
      </c>
      <c r="CG16" s="98">
        <v>5823</v>
      </c>
      <c r="CH16" s="98">
        <f t="shared" si="27"/>
        <v>3.2188396367791259</v>
      </c>
      <c r="CI16" s="98">
        <f t="shared" si="31"/>
        <v>531617</v>
      </c>
      <c r="CJ16" s="98">
        <f t="shared" si="31"/>
        <v>79456</v>
      </c>
      <c r="CK16" s="98">
        <f t="shared" si="28"/>
        <v>14.946098412955191</v>
      </c>
      <c r="CL16" s="98">
        <f t="shared" si="32"/>
        <v>1189429.9491437008</v>
      </c>
      <c r="CM16" s="98">
        <f t="shared" si="32"/>
        <v>175725</v>
      </c>
      <c r="CN16" s="98">
        <f t="shared" si="29"/>
        <v>14.773883920319028</v>
      </c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</row>
    <row r="17" spans="1:130" ht="15" customHeight="1" x14ac:dyDescent="0.2">
      <c r="A17" s="85">
        <v>10</v>
      </c>
      <c r="B17" s="86" t="s">
        <v>19</v>
      </c>
      <c r="C17" s="98">
        <v>133162.40262282247</v>
      </c>
      <c r="D17" s="98">
        <v>83681.36</v>
      </c>
      <c r="E17" s="98">
        <f t="shared" si="0"/>
        <v>62.841581671535565</v>
      </c>
      <c r="F17" s="98">
        <v>90232.651386442216</v>
      </c>
      <c r="G17" s="98">
        <v>78245.36</v>
      </c>
      <c r="H17" s="98">
        <f t="shared" si="1"/>
        <v>86.715128944727709</v>
      </c>
      <c r="I17" s="98">
        <v>34936.125618190126</v>
      </c>
      <c r="J17" s="98">
        <v>2124</v>
      </c>
      <c r="K17" s="98">
        <f t="shared" si="2"/>
        <v>6.0796667129399751</v>
      </c>
      <c r="L17" s="98">
        <v>7993.6256181901217</v>
      </c>
      <c r="M17" s="98">
        <v>3312</v>
      </c>
      <c r="N17" s="98">
        <f t="shared" si="3"/>
        <v>41.433013731132021</v>
      </c>
      <c r="O17" s="98">
        <v>81422.81</v>
      </c>
      <c r="P17" s="98">
        <v>64724.29</v>
      </c>
      <c r="Q17" s="98">
        <f t="shared" si="4"/>
        <v>79.491594554400663</v>
      </c>
      <c r="R17" s="98">
        <v>302381.66719142045</v>
      </c>
      <c r="S17" s="98">
        <v>534484</v>
      </c>
      <c r="T17" s="98">
        <f t="shared" si="5"/>
        <v>176.75807034348048</v>
      </c>
      <c r="U17" s="98">
        <v>48576.549766240161</v>
      </c>
      <c r="V17" s="98">
        <v>442913</v>
      </c>
      <c r="W17" s="98">
        <f t="shared" si="6"/>
        <v>911.78357073811094</v>
      </c>
      <c r="X17" s="98">
        <v>31912.858230807087</v>
      </c>
      <c r="Y17" s="98">
        <v>77150</v>
      </c>
      <c r="Z17" s="98">
        <f t="shared" si="7"/>
        <v>241.75208451094869</v>
      </c>
      <c r="AA17" s="98">
        <v>185918.8</v>
      </c>
      <c r="AB17" s="98">
        <v>13167</v>
      </c>
      <c r="AC17" s="98">
        <f t="shared" si="8"/>
        <v>7.0821240240363004</v>
      </c>
      <c r="AD17" s="98">
        <v>1585.6879752647105</v>
      </c>
      <c r="AE17" s="98">
        <v>1254</v>
      </c>
      <c r="AF17" s="98">
        <f t="shared" si="9"/>
        <v>79.082393230021225</v>
      </c>
      <c r="AG17" s="98">
        <v>34387.771219108501</v>
      </c>
      <c r="AH17" s="98">
        <v>0</v>
      </c>
      <c r="AI17" s="98">
        <f t="shared" si="10"/>
        <v>0</v>
      </c>
      <c r="AJ17" s="98">
        <v>25168.400000000001</v>
      </c>
      <c r="AK17" s="98">
        <v>0</v>
      </c>
      <c r="AL17" s="98">
        <f t="shared" si="11"/>
        <v>0</v>
      </c>
      <c r="AM17" s="98">
        <v>14527.987677432027</v>
      </c>
      <c r="AN17" s="98">
        <v>2347</v>
      </c>
      <c r="AO17" s="98">
        <f t="shared" si="12"/>
        <v>16.155024715817053</v>
      </c>
      <c r="AP17" s="98">
        <v>75840.535251057998</v>
      </c>
      <c r="AQ17" s="98">
        <v>49734</v>
      </c>
      <c r="AR17" s="98">
        <f t="shared" si="13"/>
        <v>65.577068826536518</v>
      </c>
      <c r="AS17" s="98">
        <v>326.374093198286</v>
      </c>
      <c r="AT17" s="98">
        <v>649</v>
      </c>
      <c r="AU17" s="98">
        <f t="shared" si="14"/>
        <v>198.85156742686229</v>
      </c>
      <c r="AV17" s="98">
        <v>193.75496372793145</v>
      </c>
      <c r="AW17" s="98">
        <v>100</v>
      </c>
      <c r="AX17" s="98">
        <f t="shared" si="15"/>
        <v>51.611580976278304</v>
      </c>
      <c r="AY17" s="98">
        <v>45876.618113852433</v>
      </c>
      <c r="AZ17" s="98">
        <v>455</v>
      </c>
      <c r="BA17" s="98">
        <f t="shared" si="16"/>
        <v>0.99179063040528015</v>
      </c>
      <c r="BB17" s="98">
        <f t="shared" si="30"/>
        <v>597477.73991351156</v>
      </c>
      <c r="BC17" s="98">
        <f t="shared" si="30"/>
        <v>671450.36</v>
      </c>
      <c r="BD17" s="98">
        <f t="shared" si="17"/>
        <v>112.3808160781348</v>
      </c>
      <c r="BE17" s="98">
        <v>44241.2</v>
      </c>
      <c r="BF17" s="98">
        <v>48159.090000000004</v>
      </c>
      <c r="BG17" s="98">
        <f t="shared" si="18"/>
        <v>108.85574984403678</v>
      </c>
      <c r="BH17" s="98">
        <v>0</v>
      </c>
      <c r="BI17" s="98">
        <v>1138.92</v>
      </c>
      <c r="BJ17" s="98" t="e">
        <f t="shared" si="19"/>
        <v>#DIV/0!</v>
      </c>
      <c r="BK17" s="98">
        <v>110131</v>
      </c>
      <c r="BL17" s="98">
        <v>18767.82</v>
      </c>
      <c r="BM17" s="98">
        <f t="shared" si="20"/>
        <v>17.041359835105467</v>
      </c>
      <c r="BN17" s="98">
        <v>27056</v>
      </c>
      <c r="BO17" s="98">
        <v>6149.5</v>
      </c>
      <c r="BP17" s="98">
        <f t="shared" si="21"/>
        <v>22.728784742755767</v>
      </c>
      <c r="BQ17" s="98">
        <v>10840</v>
      </c>
      <c r="BR17" s="98">
        <v>638.54</v>
      </c>
      <c r="BS17" s="98">
        <f t="shared" si="22"/>
        <v>5.8905904059040584</v>
      </c>
      <c r="BT17" s="98">
        <v>72235</v>
      </c>
      <c r="BU17" s="98">
        <v>11979.78</v>
      </c>
      <c r="BV17" s="98">
        <f t="shared" si="23"/>
        <v>16.584453519761887</v>
      </c>
      <c r="BW17" s="98">
        <v>3995.25</v>
      </c>
      <c r="BX17" s="98">
        <v>1174.3899999999999</v>
      </c>
      <c r="BY17" s="98">
        <f t="shared" si="24"/>
        <v>29.394656154183092</v>
      </c>
      <c r="BZ17" s="98">
        <v>65448.6</v>
      </c>
      <c r="CA17" s="98">
        <v>43223</v>
      </c>
      <c r="CB17" s="98">
        <f t="shared" si="25"/>
        <v>66.041137625556544</v>
      </c>
      <c r="CC17" s="98">
        <v>21141.85</v>
      </c>
      <c r="CD17" s="98">
        <v>72727.070000000007</v>
      </c>
      <c r="CE17" s="98">
        <f t="shared" si="26"/>
        <v>343.99577142019268</v>
      </c>
      <c r="CF17" s="98">
        <v>256862.30000000002</v>
      </c>
      <c r="CG17" s="98">
        <v>586219</v>
      </c>
      <c r="CH17" s="98">
        <f t="shared" si="27"/>
        <v>228.22305959262997</v>
      </c>
      <c r="CI17" s="98">
        <f t="shared" si="31"/>
        <v>457579</v>
      </c>
      <c r="CJ17" s="98">
        <f t="shared" si="31"/>
        <v>723250.2</v>
      </c>
      <c r="CK17" s="98">
        <f t="shared" si="28"/>
        <v>158.06018195765103</v>
      </c>
      <c r="CL17" s="98">
        <f t="shared" si="32"/>
        <v>1055056.7399135116</v>
      </c>
      <c r="CM17" s="98">
        <f t="shared" si="32"/>
        <v>1394700.56</v>
      </c>
      <c r="CN17" s="98">
        <f t="shared" si="29"/>
        <v>132.19199567544877</v>
      </c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</row>
    <row r="18" spans="1:130" ht="15" customHeight="1" x14ac:dyDescent="0.2">
      <c r="A18" s="85">
        <v>11</v>
      </c>
      <c r="B18" s="86" t="s">
        <v>80</v>
      </c>
      <c r="C18" s="98">
        <v>182698.52848730996</v>
      </c>
      <c r="D18" s="98">
        <v>300357.61322</v>
      </c>
      <c r="E18" s="98">
        <f t="shared" si="0"/>
        <v>164.40067454668227</v>
      </c>
      <c r="F18" s="98">
        <v>130744.90803255692</v>
      </c>
      <c r="G18" s="98">
        <v>105823.26000000001</v>
      </c>
      <c r="H18" s="98">
        <f t="shared" si="1"/>
        <v>80.938723803797274</v>
      </c>
      <c r="I18" s="98">
        <v>35664.088090950609</v>
      </c>
      <c r="J18" s="98">
        <v>23750.3</v>
      </c>
      <c r="K18" s="98">
        <f t="shared" si="2"/>
        <v>66.594440714233187</v>
      </c>
      <c r="L18" s="98">
        <v>16289.53236380244</v>
      </c>
      <c r="M18" s="98">
        <v>170784.05321999997</v>
      </c>
      <c r="N18" s="98">
        <f t="shared" si="3"/>
        <v>1048.4282139339089</v>
      </c>
      <c r="O18" s="98">
        <v>106201.48999999999</v>
      </c>
      <c r="P18" s="98">
        <v>74996.679999999993</v>
      </c>
      <c r="Q18" s="98">
        <f t="shared" si="4"/>
        <v>70.617351978771666</v>
      </c>
      <c r="R18" s="98">
        <v>569167.94129775919</v>
      </c>
      <c r="S18" s="98">
        <v>790516.6100000001</v>
      </c>
      <c r="T18" s="98">
        <f t="shared" si="5"/>
        <v>138.88986934111995</v>
      </c>
      <c r="U18" s="98">
        <v>23176.417269931102</v>
      </c>
      <c r="V18" s="98">
        <v>588124.03</v>
      </c>
      <c r="W18" s="98">
        <f t="shared" si="6"/>
        <v>2537.5968302185661</v>
      </c>
      <c r="X18" s="98">
        <v>129171.24280757873</v>
      </c>
      <c r="Y18" s="98">
        <v>141606.62999999998</v>
      </c>
      <c r="Z18" s="98">
        <f t="shared" si="7"/>
        <v>109.62705546693992</v>
      </c>
      <c r="AA18" s="98">
        <v>313027.20000000001</v>
      </c>
      <c r="AB18" s="98">
        <v>54718.27</v>
      </c>
      <c r="AC18" s="98">
        <f t="shared" si="8"/>
        <v>17.480356339640771</v>
      </c>
      <c r="AD18" s="98">
        <v>1891.6670699751271</v>
      </c>
      <c r="AE18" s="98">
        <v>6067.6799999999994</v>
      </c>
      <c r="AF18" s="98">
        <f t="shared" si="9"/>
        <v>320.75834571036756</v>
      </c>
      <c r="AG18" s="98">
        <v>101901.41415027423</v>
      </c>
      <c r="AH18" s="98">
        <v>0</v>
      </c>
      <c r="AI18" s="98">
        <f t="shared" si="10"/>
        <v>0</v>
      </c>
      <c r="AJ18" s="98">
        <v>50834</v>
      </c>
      <c r="AK18" s="98">
        <v>0</v>
      </c>
      <c r="AL18" s="98">
        <f t="shared" si="11"/>
        <v>0</v>
      </c>
      <c r="AM18" s="98">
        <v>18608.62913793408</v>
      </c>
      <c r="AN18" s="98">
        <v>7774.33</v>
      </c>
      <c r="AO18" s="98">
        <f t="shared" si="12"/>
        <v>41.77809091886229</v>
      </c>
      <c r="AP18" s="98">
        <v>96362.468105195498</v>
      </c>
      <c r="AQ18" s="98">
        <v>107801.76999999999</v>
      </c>
      <c r="AR18" s="98">
        <f t="shared" si="13"/>
        <v>111.87111758316175</v>
      </c>
      <c r="AS18" s="98">
        <v>704.87046599142991</v>
      </c>
      <c r="AT18" s="98">
        <v>752.31</v>
      </c>
      <c r="AU18" s="98">
        <f t="shared" si="14"/>
        <v>106.73024850627617</v>
      </c>
      <c r="AV18" s="98">
        <v>233.27481863965718</v>
      </c>
      <c r="AW18" s="98">
        <v>500</v>
      </c>
      <c r="AX18" s="98">
        <f t="shared" si="15"/>
        <v>214.33946574934728</v>
      </c>
      <c r="AY18" s="98">
        <v>70549.524435010215</v>
      </c>
      <c r="AZ18" s="98">
        <v>38.6</v>
      </c>
      <c r="BA18" s="98">
        <f t="shared" si="16"/>
        <v>5.4713338338032436E-2</v>
      </c>
      <c r="BB18" s="98">
        <f t="shared" si="30"/>
        <v>989159.23674783995</v>
      </c>
      <c r="BC18" s="98">
        <f t="shared" si="30"/>
        <v>1207741.2332200003</v>
      </c>
      <c r="BD18" s="98">
        <f t="shared" si="17"/>
        <v>122.09775619048099</v>
      </c>
      <c r="BE18" s="98">
        <v>65607.399999999994</v>
      </c>
      <c r="BF18" s="98">
        <v>1138434.73</v>
      </c>
      <c r="BG18" s="98">
        <f t="shared" si="18"/>
        <v>1735.2230541067015</v>
      </c>
      <c r="BH18" s="98">
        <v>0</v>
      </c>
      <c r="BI18" s="98">
        <v>5286.95</v>
      </c>
      <c r="BJ18" s="98" t="e">
        <f t="shared" si="19"/>
        <v>#DIV/0!</v>
      </c>
      <c r="BK18" s="98">
        <v>313916.71999999997</v>
      </c>
      <c r="BL18" s="98">
        <v>81464.549999999988</v>
      </c>
      <c r="BM18" s="98">
        <f t="shared" si="20"/>
        <v>25.951007005934567</v>
      </c>
      <c r="BN18" s="98">
        <v>23111</v>
      </c>
      <c r="BO18" s="98">
        <v>13695.849999999999</v>
      </c>
      <c r="BP18" s="98">
        <f t="shared" si="21"/>
        <v>59.261174332568899</v>
      </c>
      <c r="BQ18" s="98">
        <v>11216.72</v>
      </c>
      <c r="BR18" s="98">
        <v>20497.489999999998</v>
      </c>
      <c r="BS18" s="98">
        <f t="shared" si="22"/>
        <v>182.74049811353049</v>
      </c>
      <c r="BT18" s="98">
        <v>279589</v>
      </c>
      <c r="BU18" s="98">
        <v>47271.21</v>
      </c>
      <c r="BV18" s="98">
        <f t="shared" si="23"/>
        <v>16.90739263704938</v>
      </c>
      <c r="BW18" s="98">
        <v>4603.58</v>
      </c>
      <c r="BX18" s="98">
        <v>376.26</v>
      </c>
      <c r="BY18" s="98">
        <f t="shared" si="24"/>
        <v>8.1732043322805303</v>
      </c>
      <c r="BZ18" s="98">
        <v>58620.7</v>
      </c>
      <c r="CA18" s="98">
        <v>149880.25</v>
      </c>
      <c r="CB18" s="98">
        <f t="shared" si="25"/>
        <v>255.67802840975969</v>
      </c>
      <c r="CC18" s="98">
        <v>60418.5</v>
      </c>
      <c r="CD18" s="98">
        <v>154782.06999999998</v>
      </c>
      <c r="CE18" s="98">
        <f t="shared" si="26"/>
        <v>256.18323857758799</v>
      </c>
      <c r="CF18" s="98">
        <v>339206.5</v>
      </c>
      <c r="CG18" s="98">
        <v>2611330.0199999991</v>
      </c>
      <c r="CH18" s="98">
        <f t="shared" si="27"/>
        <v>769.83489997980553</v>
      </c>
      <c r="CI18" s="98">
        <f t="shared" si="31"/>
        <v>776766</v>
      </c>
      <c r="CJ18" s="98">
        <f t="shared" si="31"/>
        <v>3003120.0999999992</v>
      </c>
      <c r="CK18" s="98">
        <f t="shared" si="28"/>
        <v>386.61837670546845</v>
      </c>
      <c r="CL18" s="98">
        <f t="shared" si="32"/>
        <v>1765925.23674784</v>
      </c>
      <c r="CM18" s="98">
        <f t="shared" si="32"/>
        <v>4210861.3332199994</v>
      </c>
      <c r="CN18" s="98">
        <f t="shared" si="29"/>
        <v>238.45071385778471</v>
      </c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</row>
    <row r="19" spans="1:130" ht="15" customHeight="1" x14ac:dyDescent="0.2">
      <c r="A19" s="85">
        <v>12</v>
      </c>
      <c r="B19" s="86" t="s">
        <v>21</v>
      </c>
      <c r="C19" s="98">
        <v>20836.000000000004</v>
      </c>
      <c r="D19" s="98">
        <v>7785</v>
      </c>
      <c r="E19" s="98">
        <f t="shared" si="0"/>
        <v>37.363217508158947</v>
      </c>
      <c r="F19" s="98">
        <v>13937.36</v>
      </c>
      <c r="G19" s="98">
        <v>5440</v>
      </c>
      <c r="H19" s="98">
        <f t="shared" si="1"/>
        <v>39.031782202655307</v>
      </c>
      <c r="I19" s="98">
        <v>4607.58</v>
      </c>
      <c r="J19" s="98">
        <v>462</v>
      </c>
      <c r="K19" s="98">
        <f t="shared" si="2"/>
        <v>10.026955581888974</v>
      </c>
      <c r="L19" s="98">
        <v>2291.06</v>
      </c>
      <c r="M19" s="98">
        <v>1883</v>
      </c>
      <c r="N19" s="98">
        <f t="shared" si="3"/>
        <v>82.189030405139988</v>
      </c>
      <c r="O19" s="98">
        <v>11686.029999999999</v>
      </c>
      <c r="P19" s="98">
        <v>5726.4400000000005</v>
      </c>
      <c r="Q19" s="98">
        <f t="shared" si="4"/>
        <v>49.002441376583846</v>
      </c>
      <c r="R19" s="98">
        <v>176494.37641486223</v>
      </c>
      <c r="S19" s="98">
        <v>58303.5</v>
      </c>
      <c r="T19" s="98">
        <f t="shared" si="5"/>
        <v>33.034197000675867</v>
      </c>
      <c r="U19" s="98">
        <v>12210.315305118111</v>
      </c>
      <c r="V19" s="98">
        <v>44139</v>
      </c>
      <c r="W19" s="98">
        <f t="shared" si="6"/>
        <v>361.48943657088506</v>
      </c>
      <c r="X19" s="98">
        <v>21511.925713582677</v>
      </c>
      <c r="Y19" s="98">
        <v>10086</v>
      </c>
      <c r="Z19" s="98">
        <f t="shared" si="7"/>
        <v>46.885621186538764</v>
      </c>
      <c r="AA19" s="98">
        <v>124092</v>
      </c>
      <c r="AB19" s="98">
        <v>0</v>
      </c>
      <c r="AC19" s="98">
        <f t="shared" si="8"/>
        <v>0</v>
      </c>
      <c r="AD19" s="98">
        <v>507.68539616141732</v>
      </c>
      <c r="AE19" s="98">
        <v>0</v>
      </c>
      <c r="AF19" s="98">
        <f t="shared" si="9"/>
        <v>0</v>
      </c>
      <c r="AG19" s="98">
        <v>18172.45</v>
      </c>
      <c r="AH19" s="98">
        <v>4078.4999999999995</v>
      </c>
      <c r="AI19" s="98">
        <f t="shared" si="10"/>
        <v>22.443313917495985</v>
      </c>
      <c r="AJ19" s="98">
        <v>2578.1</v>
      </c>
      <c r="AK19" s="98">
        <v>0</v>
      </c>
      <c r="AL19" s="98">
        <f t="shared" si="11"/>
        <v>0</v>
      </c>
      <c r="AM19" s="98">
        <v>5522.9768700787399</v>
      </c>
      <c r="AN19" s="98">
        <v>1250</v>
      </c>
      <c r="AO19" s="98">
        <f t="shared" si="12"/>
        <v>22.632721979554098</v>
      </c>
      <c r="AP19" s="98">
        <v>38467.507935531496</v>
      </c>
      <c r="AQ19" s="98">
        <v>7255</v>
      </c>
      <c r="AR19" s="98">
        <f t="shared" si="13"/>
        <v>18.860072797434153</v>
      </c>
      <c r="AS19" s="98">
        <v>123</v>
      </c>
      <c r="AT19" s="98">
        <v>3</v>
      </c>
      <c r="AU19" s="98">
        <f t="shared" si="14"/>
        <v>2.4390243902439024</v>
      </c>
      <c r="AV19" s="98">
        <v>101.3</v>
      </c>
      <c r="AW19" s="98">
        <v>4476</v>
      </c>
      <c r="AX19" s="98">
        <f t="shared" si="15"/>
        <v>4418.5587364264566</v>
      </c>
      <c r="AY19" s="98">
        <v>20837.599999999999</v>
      </c>
      <c r="AZ19" s="98">
        <v>15.46</v>
      </c>
      <c r="BA19" s="98">
        <f t="shared" si="16"/>
        <v>7.4192805313471805E-2</v>
      </c>
      <c r="BB19" s="98">
        <f t="shared" si="30"/>
        <v>264960.86122047243</v>
      </c>
      <c r="BC19" s="98">
        <f t="shared" si="30"/>
        <v>79087.960000000006</v>
      </c>
      <c r="BD19" s="98">
        <f t="shared" si="17"/>
        <v>29.848921699492575</v>
      </c>
      <c r="BE19" s="98">
        <v>12376.7</v>
      </c>
      <c r="BF19" s="98">
        <v>10555.6</v>
      </c>
      <c r="BG19" s="98">
        <f t="shared" si="18"/>
        <v>85.286061712734409</v>
      </c>
      <c r="BH19" s="98">
        <v>0</v>
      </c>
      <c r="BI19" s="98">
        <v>0</v>
      </c>
      <c r="BJ19" s="98" t="e">
        <f t="shared" si="19"/>
        <v>#DIV/0!</v>
      </c>
      <c r="BK19" s="98">
        <v>145316</v>
      </c>
      <c r="BL19" s="98">
        <v>9662</v>
      </c>
      <c r="BM19" s="98">
        <f t="shared" si="20"/>
        <v>6.6489581326213214</v>
      </c>
      <c r="BN19" s="98">
        <v>17722</v>
      </c>
      <c r="BO19" s="98">
        <v>6062</v>
      </c>
      <c r="BP19" s="98">
        <f t="shared" si="21"/>
        <v>34.206071549486516</v>
      </c>
      <c r="BQ19" s="98">
        <v>2574</v>
      </c>
      <c r="BR19" s="98">
        <v>1000</v>
      </c>
      <c r="BS19" s="98">
        <f t="shared" si="22"/>
        <v>38.85003885003885</v>
      </c>
      <c r="BT19" s="98">
        <v>125020</v>
      </c>
      <c r="BU19" s="98">
        <v>2600</v>
      </c>
      <c r="BV19" s="98">
        <f t="shared" si="23"/>
        <v>2.079667253239482</v>
      </c>
      <c r="BW19" s="98">
        <v>2509.5</v>
      </c>
      <c r="BX19" s="98">
        <v>755</v>
      </c>
      <c r="BY19" s="98">
        <f t="shared" si="24"/>
        <v>30.08567443713887</v>
      </c>
      <c r="BZ19" s="98">
        <v>37308.300000000003</v>
      </c>
      <c r="CA19" s="98">
        <v>1142</v>
      </c>
      <c r="CB19" s="98">
        <f t="shared" si="25"/>
        <v>3.0609810685557903</v>
      </c>
      <c r="CC19" s="98">
        <v>11931.7</v>
      </c>
      <c r="CD19" s="98">
        <v>132</v>
      </c>
      <c r="CE19" s="98">
        <f t="shared" si="26"/>
        <v>1.1062966718908454</v>
      </c>
      <c r="CF19" s="98">
        <v>221764.5</v>
      </c>
      <c r="CG19" s="98">
        <v>627964</v>
      </c>
      <c r="CH19" s="98">
        <f t="shared" si="27"/>
        <v>283.16705333811313</v>
      </c>
      <c r="CI19" s="98">
        <f t="shared" si="31"/>
        <v>418830</v>
      </c>
      <c r="CJ19" s="98">
        <f t="shared" si="31"/>
        <v>639655</v>
      </c>
      <c r="CK19" s="98">
        <f t="shared" si="28"/>
        <v>152.72425566458944</v>
      </c>
      <c r="CL19" s="98">
        <f t="shared" si="32"/>
        <v>683790.86122047249</v>
      </c>
      <c r="CM19" s="98">
        <f t="shared" si="32"/>
        <v>718742.96</v>
      </c>
      <c r="CN19" s="98">
        <f t="shared" si="29"/>
        <v>105.11151885199853</v>
      </c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</row>
    <row r="20" spans="1:130" ht="15" customHeight="1" x14ac:dyDescent="0.2">
      <c r="A20" s="85">
        <v>13</v>
      </c>
      <c r="B20" s="86" t="s">
        <v>20</v>
      </c>
      <c r="C20" s="98">
        <v>68540</v>
      </c>
      <c r="D20" s="98">
        <v>66886</v>
      </c>
      <c r="E20" s="98">
        <f t="shared" si="0"/>
        <v>97.586810621534866</v>
      </c>
      <c r="F20" s="98">
        <v>33850.400000000001</v>
      </c>
      <c r="G20" s="98">
        <v>20520</v>
      </c>
      <c r="H20" s="98">
        <f t="shared" si="1"/>
        <v>60.619667714414007</v>
      </c>
      <c r="I20" s="98">
        <v>17948</v>
      </c>
      <c r="J20" s="98">
        <v>29640</v>
      </c>
      <c r="K20" s="98">
        <f t="shared" si="2"/>
        <v>165.14374860708713</v>
      </c>
      <c r="L20" s="98">
        <v>16741.599999999999</v>
      </c>
      <c r="M20" s="98">
        <v>16726</v>
      </c>
      <c r="N20" s="98">
        <f t="shared" si="3"/>
        <v>99.906818942036608</v>
      </c>
      <c r="O20" s="98">
        <v>29566.1</v>
      </c>
      <c r="P20" s="98">
        <v>20038.96</v>
      </c>
      <c r="Q20" s="98">
        <f t="shared" si="4"/>
        <v>67.776811956937166</v>
      </c>
      <c r="R20" s="98">
        <v>267546.30702509847</v>
      </c>
      <c r="S20" s="98">
        <v>375076</v>
      </c>
      <c r="T20" s="98">
        <f t="shared" si="5"/>
        <v>140.19105857619414</v>
      </c>
      <c r="U20" s="98">
        <v>30999.394623523622</v>
      </c>
      <c r="V20" s="98">
        <v>137788.5</v>
      </c>
      <c r="W20" s="98">
        <f t="shared" si="6"/>
        <v>444.48771233564798</v>
      </c>
      <c r="X20" s="98">
        <v>35699.050203001971</v>
      </c>
      <c r="Y20" s="98">
        <v>160712</v>
      </c>
      <c r="Z20" s="98">
        <f t="shared" si="7"/>
        <v>450.18564663797571</v>
      </c>
      <c r="AA20" s="98">
        <v>164140.6</v>
      </c>
      <c r="AB20" s="98">
        <v>61246.5</v>
      </c>
      <c r="AC20" s="98">
        <f t="shared" si="8"/>
        <v>37.313437382341725</v>
      </c>
      <c r="AD20" s="98">
        <v>2129.0749200295277</v>
      </c>
      <c r="AE20" s="98">
        <v>15324</v>
      </c>
      <c r="AF20" s="98">
        <f t="shared" si="9"/>
        <v>719.74921388804273</v>
      </c>
      <c r="AG20" s="98">
        <v>34578.187278543308</v>
      </c>
      <c r="AH20" s="98">
        <v>5</v>
      </c>
      <c r="AI20" s="98">
        <f t="shared" si="10"/>
        <v>1.445998299367947E-2</v>
      </c>
      <c r="AJ20" s="98">
        <v>40002.400000000001</v>
      </c>
      <c r="AK20" s="98">
        <v>3085</v>
      </c>
      <c r="AL20" s="98">
        <f t="shared" si="11"/>
        <v>7.7120372777633337</v>
      </c>
      <c r="AM20" s="98">
        <v>9288.283218503937</v>
      </c>
      <c r="AN20" s="98">
        <v>11149</v>
      </c>
      <c r="AO20" s="98">
        <f t="shared" si="12"/>
        <v>120.03294621539081</v>
      </c>
      <c r="AP20" s="98">
        <v>54730.642718996067</v>
      </c>
      <c r="AQ20" s="98">
        <v>62960.5</v>
      </c>
      <c r="AR20" s="98">
        <f t="shared" si="13"/>
        <v>115.03701924945145</v>
      </c>
      <c r="AS20" s="98">
        <v>260</v>
      </c>
      <c r="AT20" s="98">
        <v>53</v>
      </c>
      <c r="AU20" s="98">
        <f t="shared" si="14"/>
        <v>20.384615384615383</v>
      </c>
      <c r="AV20" s="98">
        <v>151</v>
      </c>
      <c r="AW20" s="98">
        <v>0</v>
      </c>
      <c r="AX20" s="98">
        <f t="shared" si="15"/>
        <v>0</v>
      </c>
      <c r="AY20" s="98">
        <v>33085.26</v>
      </c>
      <c r="AZ20" s="98">
        <v>109942</v>
      </c>
      <c r="BA20" s="98">
        <f t="shared" si="16"/>
        <v>332.29903588486229</v>
      </c>
      <c r="BB20" s="98">
        <f t="shared" si="30"/>
        <v>473603.89296259847</v>
      </c>
      <c r="BC20" s="98">
        <f t="shared" si="30"/>
        <v>629151.5</v>
      </c>
      <c r="BD20" s="98">
        <f t="shared" si="17"/>
        <v>132.8433970557935</v>
      </c>
      <c r="BE20" s="98">
        <v>33630</v>
      </c>
      <c r="BF20" s="98">
        <v>30261</v>
      </c>
      <c r="BG20" s="98">
        <f t="shared" si="18"/>
        <v>89.982158786797513</v>
      </c>
      <c r="BH20" s="98">
        <v>0</v>
      </c>
      <c r="BI20" s="98">
        <v>0</v>
      </c>
      <c r="BJ20" s="98" t="e">
        <f t="shared" si="19"/>
        <v>#DIV/0!</v>
      </c>
      <c r="BK20" s="98">
        <v>155916.4</v>
      </c>
      <c r="BL20" s="98">
        <v>116784</v>
      </c>
      <c r="BM20" s="98">
        <f t="shared" si="20"/>
        <v>74.901678078765286</v>
      </c>
      <c r="BN20" s="98">
        <v>18990</v>
      </c>
      <c r="BO20" s="98">
        <v>52561</v>
      </c>
      <c r="BP20" s="98">
        <f t="shared" si="21"/>
        <v>276.78251711427066</v>
      </c>
      <c r="BQ20" s="98">
        <v>10063.4</v>
      </c>
      <c r="BR20" s="98">
        <v>40870</v>
      </c>
      <c r="BS20" s="98">
        <f t="shared" si="22"/>
        <v>406.12516644474033</v>
      </c>
      <c r="BT20" s="98">
        <v>126863</v>
      </c>
      <c r="BU20" s="98">
        <v>23353</v>
      </c>
      <c r="BV20" s="98">
        <f t="shared" si="23"/>
        <v>18.408046475331659</v>
      </c>
      <c r="BW20" s="98">
        <v>2981.35</v>
      </c>
      <c r="BX20" s="98">
        <v>30</v>
      </c>
      <c r="BY20" s="98">
        <f t="shared" si="24"/>
        <v>1.0062555553692119</v>
      </c>
      <c r="BZ20" s="98">
        <v>46326</v>
      </c>
      <c r="CA20" s="98">
        <v>3669</v>
      </c>
      <c r="CB20" s="98">
        <f t="shared" si="25"/>
        <v>7.9199585545913749</v>
      </c>
      <c r="CC20" s="98">
        <v>29216.55</v>
      </c>
      <c r="CD20" s="98">
        <v>146187</v>
      </c>
      <c r="CE20" s="98">
        <f t="shared" si="26"/>
        <v>500.35681831017013</v>
      </c>
      <c r="CF20" s="98">
        <v>332817.7</v>
      </c>
      <c r="CG20" s="98">
        <v>244537</v>
      </c>
      <c r="CH20" s="98">
        <f t="shared" si="27"/>
        <v>73.474758103310009</v>
      </c>
      <c r="CI20" s="98">
        <f t="shared" si="31"/>
        <v>567258</v>
      </c>
      <c r="CJ20" s="98">
        <f t="shared" si="31"/>
        <v>511207</v>
      </c>
      <c r="CK20" s="98">
        <f t="shared" si="28"/>
        <v>90.118958216543447</v>
      </c>
      <c r="CL20" s="98">
        <f t="shared" si="32"/>
        <v>1040861.8929625985</v>
      </c>
      <c r="CM20" s="98">
        <f t="shared" si="32"/>
        <v>1140358.5</v>
      </c>
      <c r="CN20" s="98">
        <f t="shared" si="29"/>
        <v>109.55905944007662</v>
      </c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</row>
    <row r="21" spans="1:130" ht="15" customHeight="1" x14ac:dyDescent="0.2">
      <c r="A21" s="85">
        <v>14</v>
      </c>
      <c r="B21" s="86" t="s">
        <v>22</v>
      </c>
      <c r="C21" s="98">
        <v>18243.5</v>
      </c>
      <c r="D21" s="98">
        <v>418830.3</v>
      </c>
      <c r="E21" s="98">
        <f t="shared" si="0"/>
        <v>2295.7782223805739</v>
      </c>
      <c r="F21" s="98">
        <v>12408.36</v>
      </c>
      <c r="G21" s="98">
        <v>200209.88999999998</v>
      </c>
      <c r="H21" s="98">
        <f t="shared" si="1"/>
        <v>1613.508070365463</v>
      </c>
      <c r="I21" s="98">
        <v>4512.68</v>
      </c>
      <c r="J21" s="98">
        <v>1206</v>
      </c>
      <c r="K21" s="98">
        <f t="shared" si="2"/>
        <v>26.724695746208461</v>
      </c>
      <c r="L21" s="98">
        <v>1322.4599999999998</v>
      </c>
      <c r="M21" s="98">
        <v>217414.41</v>
      </c>
      <c r="N21" s="98">
        <f t="shared" si="3"/>
        <v>16440.150174674473</v>
      </c>
      <c r="O21" s="98">
        <v>10933.029999999999</v>
      </c>
      <c r="P21" s="98">
        <v>7710.1799999999994</v>
      </c>
      <c r="Q21" s="98">
        <f t="shared" si="4"/>
        <v>70.521895576980953</v>
      </c>
      <c r="R21" s="98">
        <v>308688.7455708661</v>
      </c>
      <c r="S21" s="98">
        <v>254430</v>
      </c>
      <c r="T21" s="98">
        <f t="shared" si="5"/>
        <v>82.42283000291313</v>
      </c>
      <c r="U21" s="98">
        <v>22114.680265748033</v>
      </c>
      <c r="V21" s="98">
        <v>14465</v>
      </c>
      <c r="W21" s="98">
        <f t="shared" si="6"/>
        <v>65.409039724638845</v>
      </c>
      <c r="X21" s="98">
        <v>41202.065305118107</v>
      </c>
      <c r="Y21" s="98">
        <v>205801</v>
      </c>
      <c r="Z21" s="98">
        <f t="shared" si="7"/>
        <v>499.49195137661093</v>
      </c>
      <c r="AA21" s="98">
        <v>218998.9</v>
      </c>
      <c r="AB21" s="98">
        <v>34153</v>
      </c>
      <c r="AC21" s="98">
        <f t="shared" si="8"/>
        <v>15.595055500278768</v>
      </c>
      <c r="AD21" s="98">
        <v>228.5</v>
      </c>
      <c r="AE21" s="98">
        <v>11</v>
      </c>
      <c r="AF21" s="98">
        <f t="shared" si="9"/>
        <v>4.814004376367615</v>
      </c>
      <c r="AG21" s="98">
        <v>26144.6</v>
      </c>
      <c r="AH21" s="98">
        <v>0</v>
      </c>
      <c r="AI21" s="98">
        <f t="shared" si="10"/>
        <v>0</v>
      </c>
      <c r="AJ21" s="98">
        <v>25085</v>
      </c>
      <c r="AK21" s="98">
        <v>0</v>
      </c>
      <c r="AL21" s="98">
        <f t="shared" si="11"/>
        <v>0</v>
      </c>
      <c r="AM21" s="98">
        <v>7194.1859375000004</v>
      </c>
      <c r="AN21" s="98">
        <v>1664</v>
      </c>
      <c r="AO21" s="98">
        <f t="shared" si="12"/>
        <v>23.129788616198105</v>
      </c>
      <c r="AP21" s="98">
        <v>52653.028112696848</v>
      </c>
      <c r="AQ21" s="98">
        <v>425761</v>
      </c>
      <c r="AR21" s="98">
        <f t="shared" si="13"/>
        <v>808.61636122563516</v>
      </c>
      <c r="AS21" s="98">
        <v>157.5</v>
      </c>
      <c r="AT21" s="98">
        <v>0</v>
      </c>
      <c r="AU21" s="98">
        <f t="shared" si="14"/>
        <v>0</v>
      </c>
      <c r="AV21" s="98">
        <v>102.9</v>
      </c>
      <c r="AW21" s="98">
        <v>10</v>
      </c>
      <c r="AX21" s="98">
        <f t="shared" si="15"/>
        <v>9.7181729834791053</v>
      </c>
      <c r="AY21" s="98">
        <v>31013</v>
      </c>
      <c r="AZ21" s="98">
        <v>14</v>
      </c>
      <c r="BA21" s="98">
        <f t="shared" si="16"/>
        <v>4.5142359655628281E-2</v>
      </c>
      <c r="BB21" s="98">
        <f t="shared" si="30"/>
        <v>443137.85962106293</v>
      </c>
      <c r="BC21" s="98">
        <f t="shared" si="30"/>
        <v>1100709.3</v>
      </c>
      <c r="BD21" s="98">
        <f t="shared" si="17"/>
        <v>248.38981280932327</v>
      </c>
      <c r="BE21" s="98">
        <v>20552.3</v>
      </c>
      <c r="BF21" s="98">
        <v>299497</v>
      </c>
      <c r="BG21" s="98">
        <f t="shared" si="18"/>
        <v>1457.2432282518259</v>
      </c>
      <c r="BH21" s="98">
        <v>0</v>
      </c>
      <c r="BI21" s="98">
        <v>281</v>
      </c>
      <c r="BJ21" s="98" t="e">
        <f t="shared" si="19"/>
        <v>#DIV/0!</v>
      </c>
      <c r="BK21" s="98">
        <v>219473.6</v>
      </c>
      <c r="BL21" s="98">
        <v>12933</v>
      </c>
      <c r="BM21" s="98">
        <f t="shared" si="20"/>
        <v>5.8927360739514913</v>
      </c>
      <c r="BN21" s="98">
        <v>25159</v>
      </c>
      <c r="BO21" s="98">
        <v>6011</v>
      </c>
      <c r="BP21" s="98">
        <f t="shared" si="21"/>
        <v>23.892046583727495</v>
      </c>
      <c r="BQ21" s="98">
        <v>10050.6</v>
      </c>
      <c r="BR21" s="98">
        <v>2272</v>
      </c>
      <c r="BS21" s="98">
        <f t="shared" si="22"/>
        <v>22.605615585139194</v>
      </c>
      <c r="BT21" s="98">
        <v>184264</v>
      </c>
      <c r="BU21" s="98">
        <v>4650</v>
      </c>
      <c r="BV21" s="98">
        <f t="shared" si="23"/>
        <v>2.5235531628532972</v>
      </c>
      <c r="BW21" s="98">
        <v>3362.4</v>
      </c>
      <c r="BX21" s="98">
        <v>789</v>
      </c>
      <c r="BY21" s="98">
        <f t="shared" si="24"/>
        <v>23.465381870092791</v>
      </c>
      <c r="BZ21" s="98">
        <v>66858.3</v>
      </c>
      <c r="CA21" s="98">
        <v>243016</v>
      </c>
      <c r="CB21" s="98">
        <f t="shared" si="25"/>
        <v>363.47917909967794</v>
      </c>
      <c r="CC21" s="98">
        <v>16613.7</v>
      </c>
      <c r="CD21" s="98">
        <v>1422</v>
      </c>
      <c r="CE21" s="98">
        <f t="shared" si="26"/>
        <v>8.5592011412268185</v>
      </c>
      <c r="CF21" s="98">
        <v>279004</v>
      </c>
      <c r="CG21" s="98">
        <v>1494009</v>
      </c>
      <c r="CH21" s="98">
        <f t="shared" si="27"/>
        <v>535.47941964989752</v>
      </c>
      <c r="CI21" s="98">
        <f t="shared" si="31"/>
        <v>585312</v>
      </c>
      <c r="CJ21" s="98">
        <f t="shared" si="31"/>
        <v>1752450</v>
      </c>
      <c r="CK21" s="98">
        <f t="shared" si="28"/>
        <v>299.40442020665904</v>
      </c>
      <c r="CL21" s="98">
        <f t="shared" si="32"/>
        <v>1028449.8596210629</v>
      </c>
      <c r="CM21" s="98">
        <f t="shared" si="32"/>
        <v>2853159.3</v>
      </c>
      <c r="CN21" s="98">
        <f t="shared" si="29"/>
        <v>277.42327672165368</v>
      </c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</row>
    <row r="22" spans="1:130" ht="15" customHeight="1" x14ac:dyDescent="0.2">
      <c r="A22" s="85">
        <v>15</v>
      </c>
      <c r="B22" s="86" t="s">
        <v>81</v>
      </c>
      <c r="C22" s="98">
        <v>2611</v>
      </c>
      <c r="D22" s="98">
        <v>467</v>
      </c>
      <c r="E22" s="98">
        <f t="shared" si="0"/>
        <v>17.885867483722713</v>
      </c>
      <c r="F22" s="98">
        <v>1851.48</v>
      </c>
      <c r="G22" s="98">
        <v>72</v>
      </c>
      <c r="H22" s="98">
        <f t="shared" si="1"/>
        <v>3.8887808671981334</v>
      </c>
      <c r="I22" s="98">
        <v>498.84000000000003</v>
      </c>
      <c r="J22" s="98">
        <v>0</v>
      </c>
      <c r="K22" s="98">
        <f t="shared" si="2"/>
        <v>0</v>
      </c>
      <c r="L22" s="98">
        <v>260.67999999999995</v>
      </c>
      <c r="M22" s="98">
        <v>395</v>
      </c>
      <c r="N22" s="98">
        <f t="shared" si="3"/>
        <v>151.52677612398347</v>
      </c>
      <c r="O22" s="98">
        <v>3174.01</v>
      </c>
      <c r="P22" s="98">
        <v>269</v>
      </c>
      <c r="Q22" s="98">
        <f t="shared" si="4"/>
        <v>8.4750835693649353</v>
      </c>
      <c r="R22" s="98">
        <v>40270</v>
      </c>
      <c r="S22" s="98">
        <v>7808</v>
      </c>
      <c r="T22" s="98">
        <f t="shared" si="5"/>
        <v>19.389123416935682</v>
      </c>
      <c r="U22" s="98">
        <v>3770.25</v>
      </c>
      <c r="V22" s="98">
        <v>178</v>
      </c>
      <c r="W22" s="98">
        <f t="shared" si="6"/>
        <v>4.7211723360519864</v>
      </c>
      <c r="X22" s="98">
        <v>1726</v>
      </c>
      <c r="Y22" s="98">
        <v>5851</v>
      </c>
      <c r="Z22" s="98">
        <f t="shared" si="7"/>
        <v>338.99188876013903</v>
      </c>
      <c r="AA22" s="98">
        <v>29449.5</v>
      </c>
      <c r="AB22" s="98">
        <v>0</v>
      </c>
      <c r="AC22" s="98">
        <f t="shared" si="8"/>
        <v>0</v>
      </c>
      <c r="AD22" s="98">
        <v>49</v>
      </c>
      <c r="AE22" s="98">
        <v>0</v>
      </c>
      <c r="AF22" s="98">
        <f t="shared" si="9"/>
        <v>0</v>
      </c>
      <c r="AG22" s="98">
        <v>5275.25</v>
      </c>
      <c r="AH22" s="98">
        <v>1779</v>
      </c>
      <c r="AI22" s="98">
        <f t="shared" si="10"/>
        <v>33.723520212312216</v>
      </c>
      <c r="AJ22" s="98">
        <v>2575</v>
      </c>
      <c r="AK22" s="98">
        <v>0</v>
      </c>
      <c r="AL22" s="98">
        <f t="shared" si="11"/>
        <v>0</v>
      </c>
      <c r="AM22" s="98">
        <v>1783.9</v>
      </c>
      <c r="AN22" s="98">
        <v>336</v>
      </c>
      <c r="AO22" s="98">
        <f t="shared" si="12"/>
        <v>18.835136498682662</v>
      </c>
      <c r="AP22" s="98">
        <v>14796.84</v>
      </c>
      <c r="AQ22" s="98">
        <v>1313</v>
      </c>
      <c r="AR22" s="98">
        <f t="shared" si="13"/>
        <v>8.8735162372506551</v>
      </c>
      <c r="AS22" s="98">
        <v>100</v>
      </c>
      <c r="AT22" s="98">
        <v>3</v>
      </c>
      <c r="AU22" s="98">
        <f t="shared" si="14"/>
        <v>3</v>
      </c>
      <c r="AV22" s="98">
        <v>100</v>
      </c>
      <c r="AW22" s="98">
        <v>0</v>
      </c>
      <c r="AX22" s="98">
        <f t="shared" si="15"/>
        <v>0</v>
      </c>
      <c r="AY22" s="98">
        <v>4422.26</v>
      </c>
      <c r="AZ22" s="98">
        <v>3492</v>
      </c>
      <c r="BA22" s="98">
        <f t="shared" si="16"/>
        <v>78.964149552491264</v>
      </c>
      <c r="BB22" s="98">
        <f t="shared" si="30"/>
        <v>66659</v>
      </c>
      <c r="BC22" s="98">
        <f t="shared" si="30"/>
        <v>13419</v>
      </c>
      <c r="BD22" s="98">
        <f t="shared" si="17"/>
        <v>20.130815043730031</v>
      </c>
      <c r="BE22" s="98">
        <v>2343.3000000000002</v>
      </c>
      <c r="BF22" s="98">
        <v>0</v>
      </c>
      <c r="BG22" s="98">
        <f t="shared" si="18"/>
        <v>0</v>
      </c>
      <c r="BH22" s="98">
        <v>0</v>
      </c>
      <c r="BI22" s="98">
        <v>0</v>
      </c>
      <c r="BJ22" s="98" t="e">
        <f t="shared" si="19"/>
        <v>#DIV/0!</v>
      </c>
      <c r="BK22" s="98">
        <v>71079.3</v>
      </c>
      <c r="BL22" s="98">
        <v>0</v>
      </c>
      <c r="BM22" s="98">
        <f t="shared" si="20"/>
        <v>0</v>
      </c>
      <c r="BN22" s="98">
        <v>4585</v>
      </c>
      <c r="BO22" s="98">
        <v>0</v>
      </c>
      <c r="BP22" s="98">
        <f t="shared" si="21"/>
        <v>0</v>
      </c>
      <c r="BQ22" s="98">
        <v>10014.299999999999</v>
      </c>
      <c r="BR22" s="98">
        <v>0</v>
      </c>
      <c r="BS22" s="98">
        <f t="shared" si="22"/>
        <v>0</v>
      </c>
      <c r="BT22" s="98">
        <v>56480</v>
      </c>
      <c r="BU22" s="98">
        <v>0</v>
      </c>
      <c r="BV22" s="98">
        <f t="shared" si="23"/>
        <v>0</v>
      </c>
      <c r="BW22" s="98">
        <v>745.7</v>
      </c>
      <c r="BX22" s="98">
        <v>184</v>
      </c>
      <c r="BY22" s="98">
        <f t="shared" si="24"/>
        <v>24.674802199275845</v>
      </c>
      <c r="BZ22" s="98">
        <v>11136.75</v>
      </c>
      <c r="CA22" s="98">
        <v>134</v>
      </c>
      <c r="CB22" s="98">
        <f t="shared" si="25"/>
        <v>1.2032235616315352</v>
      </c>
      <c r="CC22" s="98">
        <v>2128.4499999999998</v>
      </c>
      <c r="CD22" s="98">
        <v>0</v>
      </c>
      <c r="CE22" s="98">
        <f t="shared" si="26"/>
        <v>0</v>
      </c>
      <c r="CF22" s="98">
        <v>27130.799999999999</v>
      </c>
      <c r="CG22" s="98">
        <v>65791</v>
      </c>
      <c r="CH22" s="98">
        <f t="shared" si="27"/>
        <v>242.49561384109572</v>
      </c>
      <c r="CI22" s="98">
        <f t="shared" si="31"/>
        <v>112221</v>
      </c>
      <c r="CJ22" s="98">
        <f t="shared" si="31"/>
        <v>66109</v>
      </c>
      <c r="CK22" s="98">
        <f t="shared" si="28"/>
        <v>58.909651491253868</v>
      </c>
      <c r="CL22" s="98">
        <f t="shared" si="32"/>
        <v>178880</v>
      </c>
      <c r="CM22" s="98">
        <f t="shared" si="32"/>
        <v>79528</v>
      </c>
      <c r="CN22" s="98">
        <f t="shared" si="29"/>
        <v>44.458855098389982</v>
      </c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</row>
    <row r="23" spans="1:130" ht="15" customHeight="1" x14ac:dyDescent="0.2">
      <c r="A23" s="85">
        <v>16</v>
      </c>
      <c r="B23" s="86" t="s">
        <v>23</v>
      </c>
      <c r="C23" s="98">
        <v>59821.884272851828</v>
      </c>
      <c r="D23" s="98">
        <v>108770.6</v>
      </c>
      <c r="E23" s="98">
        <f t="shared" si="0"/>
        <v>181.82409551643281</v>
      </c>
      <c r="F23" s="98">
        <v>45721.95303647159</v>
      </c>
      <c r="G23" s="98">
        <v>73429.390000000014</v>
      </c>
      <c r="H23" s="98">
        <f t="shared" si="1"/>
        <v>160.59985438816818</v>
      </c>
      <c r="I23" s="98">
        <v>11497.585618190122</v>
      </c>
      <c r="J23" s="98">
        <v>2500.5299999999997</v>
      </c>
      <c r="K23" s="98">
        <f t="shared" si="2"/>
        <v>21.748305105412364</v>
      </c>
      <c r="L23" s="98">
        <v>2602.345618190122</v>
      </c>
      <c r="M23" s="98">
        <v>32840.68</v>
      </c>
      <c r="N23" s="98">
        <f t="shared" si="3"/>
        <v>1261.9645818928548</v>
      </c>
      <c r="O23" s="98">
        <v>35479.839999999997</v>
      </c>
      <c r="P23" s="98">
        <v>26908.54</v>
      </c>
      <c r="Q23" s="98">
        <f t="shared" si="4"/>
        <v>75.841773807322696</v>
      </c>
      <c r="R23" s="98">
        <v>478143.64121676708</v>
      </c>
      <c r="S23" s="98">
        <v>667624.65999999992</v>
      </c>
      <c r="T23" s="98">
        <f t="shared" si="5"/>
        <v>139.62847195898007</v>
      </c>
      <c r="U23" s="98">
        <v>65571.778850885836</v>
      </c>
      <c r="V23" s="98">
        <v>126831.2</v>
      </c>
      <c r="W23" s="98">
        <f t="shared" si="6"/>
        <v>193.42345475852008</v>
      </c>
      <c r="X23" s="98">
        <v>124651.73042568898</v>
      </c>
      <c r="Y23" s="98">
        <v>227892.46</v>
      </c>
      <c r="Z23" s="98">
        <f t="shared" si="7"/>
        <v>182.82334246122471</v>
      </c>
      <c r="AA23" s="98">
        <v>248339.7</v>
      </c>
      <c r="AB23" s="98">
        <v>312850</v>
      </c>
      <c r="AC23" s="98">
        <f t="shared" si="8"/>
        <v>125.97663603523721</v>
      </c>
      <c r="AD23" s="98">
        <v>1794.5308225766651</v>
      </c>
      <c r="AE23" s="98">
        <v>51</v>
      </c>
      <c r="AF23" s="98">
        <f t="shared" si="9"/>
        <v>2.8419684609692015</v>
      </c>
      <c r="AG23" s="98">
        <v>37785.901117615584</v>
      </c>
      <c r="AH23" s="98">
        <v>0</v>
      </c>
      <c r="AI23" s="98">
        <f t="shared" si="10"/>
        <v>0</v>
      </c>
      <c r="AJ23" s="98">
        <v>50159.3</v>
      </c>
      <c r="AK23" s="98">
        <v>5984</v>
      </c>
      <c r="AL23" s="98">
        <f t="shared" si="11"/>
        <v>11.929991048519415</v>
      </c>
      <c r="AM23" s="98">
        <v>9067.7578446659718</v>
      </c>
      <c r="AN23" s="98">
        <v>9350.98</v>
      </c>
      <c r="AO23" s="98">
        <f t="shared" si="12"/>
        <v>103.12339786952549</v>
      </c>
      <c r="AP23" s="98">
        <v>49872.704229896583</v>
      </c>
      <c r="AQ23" s="98">
        <v>13275.030000000002</v>
      </c>
      <c r="AR23" s="98">
        <f t="shared" si="13"/>
        <v>26.617826735054368</v>
      </c>
      <c r="AS23" s="98">
        <v>392.874093198286</v>
      </c>
      <c r="AT23" s="98">
        <v>0</v>
      </c>
      <c r="AU23" s="98">
        <f t="shared" si="14"/>
        <v>0</v>
      </c>
      <c r="AV23" s="98">
        <v>174.45496372793144</v>
      </c>
      <c r="AW23" s="98">
        <v>0</v>
      </c>
      <c r="AX23" s="98">
        <f t="shared" si="15"/>
        <v>0</v>
      </c>
      <c r="AY23" s="98">
        <v>33891.488186396571</v>
      </c>
      <c r="AZ23" s="98">
        <v>160.07</v>
      </c>
      <c r="BA23" s="98">
        <f t="shared" si="16"/>
        <v>0.47230147911961323</v>
      </c>
      <c r="BB23" s="98">
        <f t="shared" si="30"/>
        <v>681524.10480750434</v>
      </c>
      <c r="BC23" s="98">
        <f t="shared" si="30"/>
        <v>805165.33999999985</v>
      </c>
      <c r="BD23" s="98">
        <f t="shared" si="17"/>
        <v>118.14187265282683</v>
      </c>
      <c r="BE23" s="98">
        <v>79712.899999999994</v>
      </c>
      <c r="BF23" s="98">
        <v>37456.720000000001</v>
      </c>
      <c r="BG23" s="98">
        <f t="shared" si="18"/>
        <v>46.989533689026494</v>
      </c>
      <c r="BH23" s="98">
        <v>0</v>
      </c>
      <c r="BI23" s="98">
        <v>7292.51</v>
      </c>
      <c r="BJ23" s="98" t="e">
        <f t="shared" si="19"/>
        <v>#DIV/0!</v>
      </c>
      <c r="BK23" s="98">
        <v>245722.6</v>
      </c>
      <c r="BL23" s="98">
        <v>345100</v>
      </c>
      <c r="BM23" s="98">
        <f t="shared" si="20"/>
        <v>140.44292222205038</v>
      </c>
      <c r="BN23" s="98">
        <v>19114</v>
      </c>
      <c r="BO23" s="98">
        <v>159598</v>
      </c>
      <c r="BP23" s="98">
        <f t="shared" si="21"/>
        <v>834.97959610756516</v>
      </c>
      <c r="BQ23" s="98">
        <v>50072.6</v>
      </c>
      <c r="BR23" s="98">
        <v>52281</v>
      </c>
      <c r="BS23" s="98">
        <f t="shared" si="22"/>
        <v>104.41039610485576</v>
      </c>
      <c r="BT23" s="98">
        <v>176536</v>
      </c>
      <c r="BU23" s="98">
        <v>133221</v>
      </c>
      <c r="BV23" s="98">
        <f t="shared" si="23"/>
        <v>75.463928037340821</v>
      </c>
      <c r="BW23" s="98">
        <v>3156.4</v>
      </c>
      <c r="BX23" s="98">
        <v>53.95</v>
      </c>
      <c r="BY23" s="98">
        <f t="shared" si="24"/>
        <v>1.7092257001647446</v>
      </c>
      <c r="BZ23" s="98">
        <v>93259</v>
      </c>
      <c r="CA23" s="98">
        <v>113169.18</v>
      </c>
      <c r="CB23" s="98">
        <f t="shared" si="25"/>
        <v>121.34933893779689</v>
      </c>
      <c r="CC23" s="98">
        <v>24306.6</v>
      </c>
      <c r="CD23" s="98">
        <v>170318.62</v>
      </c>
      <c r="CE23" s="98">
        <f t="shared" si="26"/>
        <v>700.70935466087394</v>
      </c>
      <c r="CF23" s="98">
        <v>277716.39999999997</v>
      </c>
      <c r="CG23" s="98">
        <v>2592136.96</v>
      </c>
      <c r="CH23" s="98">
        <f t="shared" si="27"/>
        <v>933.37554426025986</v>
      </c>
      <c r="CI23" s="98">
        <f t="shared" si="31"/>
        <v>644161</v>
      </c>
      <c r="CJ23" s="98">
        <f t="shared" si="31"/>
        <v>3228071.2199999997</v>
      </c>
      <c r="CK23" s="98">
        <f t="shared" si="28"/>
        <v>501.12801302779894</v>
      </c>
      <c r="CL23" s="98">
        <f t="shared" si="32"/>
        <v>1325685.1048075045</v>
      </c>
      <c r="CM23" s="98">
        <f t="shared" si="32"/>
        <v>4033236.5599999996</v>
      </c>
      <c r="CN23" s="98">
        <f t="shared" si="29"/>
        <v>304.23790275486607</v>
      </c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</row>
    <row r="24" spans="1:130" ht="15" customHeight="1" x14ac:dyDescent="0.2">
      <c r="A24" s="85">
        <v>17</v>
      </c>
      <c r="B24" s="86" t="s">
        <v>24</v>
      </c>
      <c r="C24" s="98">
        <v>355941.67764402687</v>
      </c>
      <c r="D24" s="98">
        <v>297940.81</v>
      </c>
      <c r="E24" s="98">
        <f t="shared" si="0"/>
        <v>83.704951882023522</v>
      </c>
      <c r="F24" s="98">
        <v>307831.36367912835</v>
      </c>
      <c r="G24" s="98">
        <v>215216.81</v>
      </c>
      <c r="H24" s="98">
        <f t="shared" si="1"/>
        <v>69.913866939281007</v>
      </c>
      <c r="I24" s="98">
        <v>38465.272145886338</v>
      </c>
      <c r="J24" s="98">
        <v>0</v>
      </c>
      <c r="K24" s="98">
        <f t="shared" si="2"/>
        <v>0</v>
      </c>
      <c r="L24" s="98">
        <v>9645.0418190122</v>
      </c>
      <c r="M24" s="98">
        <v>82724</v>
      </c>
      <c r="N24" s="98">
        <f t="shared" si="3"/>
        <v>857.68420243586047</v>
      </c>
      <c r="O24" s="98">
        <v>282648.09999999998</v>
      </c>
      <c r="P24" s="98">
        <v>236030.48</v>
      </c>
      <c r="Q24" s="98">
        <f t="shared" si="4"/>
        <v>83.506834116344692</v>
      </c>
      <c r="R24" s="98">
        <v>244905.45448893681</v>
      </c>
      <c r="S24" s="98">
        <v>12006.36</v>
      </c>
      <c r="T24" s="98">
        <f t="shared" si="5"/>
        <v>4.9024469565427209</v>
      </c>
      <c r="U24" s="98">
        <v>24225.072422490157</v>
      </c>
      <c r="V24" s="98">
        <v>8964.9700000000012</v>
      </c>
      <c r="W24" s="98">
        <f t="shared" si="6"/>
        <v>37.00698946797398</v>
      </c>
      <c r="X24" s="98">
        <v>24964.173468257875</v>
      </c>
      <c r="Y24" s="98">
        <v>1199.8899999999999</v>
      </c>
      <c r="Z24" s="98">
        <f t="shared" si="7"/>
        <v>4.8064479343795163</v>
      </c>
      <c r="AA24" s="98">
        <v>53219.7</v>
      </c>
      <c r="AB24" s="98">
        <v>1841.5</v>
      </c>
      <c r="AC24" s="98">
        <f t="shared" si="8"/>
        <v>3.4601848563595814</v>
      </c>
      <c r="AD24" s="98">
        <v>4990.4699949490468</v>
      </c>
      <c r="AE24" s="98">
        <v>0</v>
      </c>
      <c r="AF24" s="98">
        <f t="shared" si="9"/>
        <v>0</v>
      </c>
      <c r="AG24" s="98">
        <v>137506.03860323972</v>
      </c>
      <c r="AH24" s="98">
        <v>0</v>
      </c>
      <c r="AI24" s="98">
        <f t="shared" si="10"/>
        <v>0</v>
      </c>
      <c r="AJ24" s="98">
        <v>6227.4818639657187</v>
      </c>
      <c r="AK24" s="98">
        <v>21.53</v>
      </c>
      <c r="AL24" s="98">
        <f t="shared" si="11"/>
        <v>0.34572561543020691</v>
      </c>
      <c r="AM24" s="98">
        <v>15011.562442631848</v>
      </c>
      <c r="AN24" s="98">
        <v>450.6</v>
      </c>
      <c r="AO24" s="98">
        <f t="shared" si="12"/>
        <v>3.0016862116919003</v>
      </c>
      <c r="AP24" s="98">
        <v>61674.144065685483</v>
      </c>
      <c r="AQ24" s="98">
        <v>9909.33</v>
      </c>
      <c r="AR24" s="98">
        <f t="shared" si="13"/>
        <v>16.06723554922166</v>
      </c>
      <c r="AS24" s="98">
        <v>3147.9601007245819</v>
      </c>
      <c r="AT24" s="98">
        <v>133.88000000000002</v>
      </c>
      <c r="AU24" s="98">
        <f t="shared" si="14"/>
        <v>4.2529128615443437</v>
      </c>
      <c r="AV24" s="98">
        <v>207.52215541534866</v>
      </c>
      <c r="AW24" s="98">
        <v>1008.42</v>
      </c>
      <c r="AX24" s="98">
        <f t="shared" si="15"/>
        <v>485.93365753246013</v>
      </c>
      <c r="AY24" s="98">
        <v>41969.734875000548</v>
      </c>
      <c r="AZ24" s="98">
        <v>45.98</v>
      </c>
      <c r="BA24" s="98">
        <f t="shared" si="16"/>
        <v>0.10955513571134845</v>
      </c>
      <c r="BB24" s="98">
        <f t="shared" si="30"/>
        <v>729085.53763638728</v>
      </c>
      <c r="BC24" s="98">
        <f t="shared" si="30"/>
        <v>321516.90999999997</v>
      </c>
      <c r="BD24" s="98">
        <f t="shared" si="17"/>
        <v>44.098654191155866</v>
      </c>
      <c r="BE24" s="98">
        <v>18517</v>
      </c>
      <c r="BF24" s="98">
        <v>34764.370000000003</v>
      </c>
      <c r="BG24" s="98">
        <f t="shared" si="18"/>
        <v>187.74299292541988</v>
      </c>
      <c r="BH24" s="98">
        <v>0</v>
      </c>
      <c r="BI24" s="98">
        <v>0</v>
      </c>
      <c r="BJ24" s="98" t="e">
        <f t="shared" si="19"/>
        <v>#DIV/0!</v>
      </c>
      <c r="BK24" s="98">
        <v>84640.23</v>
      </c>
      <c r="BL24" s="98">
        <v>3120.09</v>
      </c>
      <c r="BM24" s="98">
        <f t="shared" si="20"/>
        <v>3.6862966936644668</v>
      </c>
      <c r="BN24" s="98">
        <v>10073</v>
      </c>
      <c r="BO24" s="98">
        <v>898.9799999999999</v>
      </c>
      <c r="BP24" s="98">
        <f t="shared" si="21"/>
        <v>8.9246500546014094</v>
      </c>
      <c r="BQ24" s="98">
        <v>12343.23</v>
      </c>
      <c r="BR24" s="98">
        <v>130.98000000000002</v>
      </c>
      <c r="BS24" s="98">
        <f t="shared" si="22"/>
        <v>1.0611485000279508</v>
      </c>
      <c r="BT24" s="98">
        <v>62224</v>
      </c>
      <c r="BU24" s="98">
        <v>2090.13</v>
      </c>
      <c r="BV24" s="98">
        <f t="shared" si="23"/>
        <v>3.3590415273849326</v>
      </c>
      <c r="BW24" s="98">
        <v>3445.5949999999998</v>
      </c>
      <c r="BX24" s="98">
        <v>93.03</v>
      </c>
      <c r="BY24" s="98">
        <f t="shared" si="24"/>
        <v>2.6999690909697747</v>
      </c>
      <c r="BZ24" s="98">
        <v>29869.224999999999</v>
      </c>
      <c r="CA24" s="98">
        <v>18087.21</v>
      </c>
      <c r="CB24" s="98">
        <f t="shared" si="25"/>
        <v>60.554667889776184</v>
      </c>
      <c r="CC24" s="98">
        <v>18788.650000000001</v>
      </c>
      <c r="CD24" s="98">
        <v>175308.56</v>
      </c>
      <c r="CE24" s="98">
        <f t="shared" si="26"/>
        <v>933.05564795767657</v>
      </c>
      <c r="CF24" s="98">
        <v>122806.8</v>
      </c>
      <c r="CG24" s="98">
        <v>649085.04</v>
      </c>
      <c r="CH24" s="98">
        <f t="shared" si="27"/>
        <v>528.5416117022836</v>
      </c>
      <c r="CI24" s="98">
        <f t="shared" si="31"/>
        <v>259550.5</v>
      </c>
      <c r="CJ24" s="98">
        <f t="shared" si="31"/>
        <v>845693.93</v>
      </c>
      <c r="CK24" s="98">
        <f t="shared" si="28"/>
        <v>325.83020645307948</v>
      </c>
      <c r="CL24" s="98">
        <f t="shared" si="32"/>
        <v>988636.03763638728</v>
      </c>
      <c r="CM24" s="98">
        <f t="shared" si="32"/>
        <v>1167210.8400000001</v>
      </c>
      <c r="CN24" s="98">
        <f t="shared" si="29"/>
        <v>118.06274458602037</v>
      </c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</row>
    <row r="25" spans="1:130" ht="15" customHeight="1" x14ac:dyDescent="0.2">
      <c r="A25" s="85">
        <v>18</v>
      </c>
      <c r="B25" s="86" t="s">
        <v>25</v>
      </c>
      <c r="C25" s="98">
        <v>1006169.4326140145</v>
      </c>
      <c r="D25" s="98">
        <v>2247866</v>
      </c>
      <c r="E25" s="98">
        <f t="shared" si="0"/>
        <v>223.40829756277478</v>
      </c>
      <c r="F25" s="98">
        <v>738332.81550368632</v>
      </c>
      <c r="G25" s="98">
        <v>529171</v>
      </c>
      <c r="H25" s="98">
        <f t="shared" si="1"/>
        <v>71.671066067814237</v>
      </c>
      <c r="I25" s="98">
        <v>200421.45529131597</v>
      </c>
      <c r="J25" s="98">
        <v>2013</v>
      </c>
      <c r="K25" s="98">
        <f t="shared" si="2"/>
        <v>1.0043834863258878</v>
      </c>
      <c r="L25" s="98">
        <v>67415.161819012195</v>
      </c>
      <c r="M25" s="98">
        <v>1716682</v>
      </c>
      <c r="N25" s="98">
        <f t="shared" si="3"/>
        <v>2546.4331074495281</v>
      </c>
      <c r="O25" s="98">
        <v>665677.61</v>
      </c>
      <c r="P25" s="98">
        <v>558075.79</v>
      </c>
      <c r="Q25" s="98">
        <f t="shared" si="4"/>
        <v>83.835745955162906</v>
      </c>
      <c r="R25" s="98">
        <v>1395284.9842297458</v>
      </c>
      <c r="S25" s="98">
        <v>2312512</v>
      </c>
      <c r="T25" s="98">
        <f t="shared" si="5"/>
        <v>165.7376110355406</v>
      </c>
      <c r="U25" s="98">
        <v>170677.89361589568</v>
      </c>
      <c r="V25" s="98">
        <v>651837</v>
      </c>
      <c r="W25" s="98">
        <f t="shared" si="6"/>
        <v>381.91061899728805</v>
      </c>
      <c r="X25" s="98">
        <v>215656.72998400591</v>
      </c>
      <c r="Y25" s="98">
        <v>980338</v>
      </c>
      <c r="Z25" s="98">
        <f t="shared" si="7"/>
        <v>454.58261380143637</v>
      </c>
      <c r="AA25" s="98">
        <v>648002.79999999993</v>
      </c>
      <c r="AB25" s="98">
        <v>296186</v>
      </c>
      <c r="AC25" s="98">
        <f t="shared" si="8"/>
        <v>45.707518547759371</v>
      </c>
      <c r="AD25" s="98">
        <v>13004.211972075705</v>
      </c>
      <c r="AE25" s="98">
        <v>0</v>
      </c>
      <c r="AF25" s="98">
        <f t="shared" si="9"/>
        <v>0</v>
      </c>
      <c r="AG25" s="98">
        <v>347943.34865776863</v>
      </c>
      <c r="AH25" s="98">
        <v>384151</v>
      </c>
      <c r="AI25" s="98">
        <f t="shared" si="10"/>
        <v>110.40619154868358</v>
      </c>
      <c r="AJ25" s="98">
        <v>131159.1818639657</v>
      </c>
      <c r="AK25" s="98">
        <v>42134</v>
      </c>
      <c r="AL25" s="98">
        <f t="shared" si="11"/>
        <v>32.124323590017582</v>
      </c>
      <c r="AM25" s="98">
        <v>72943.041845234082</v>
      </c>
      <c r="AN25" s="98">
        <v>39347</v>
      </c>
      <c r="AO25" s="98">
        <f t="shared" si="12"/>
        <v>53.942088243980791</v>
      </c>
      <c r="AP25" s="98">
        <v>404854.7164182908</v>
      </c>
      <c r="AQ25" s="98">
        <v>198385</v>
      </c>
      <c r="AR25" s="98">
        <f t="shared" si="13"/>
        <v>49.001528685423814</v>
      </c>
      <c r="AS25" s="98">
        <v>4245.8414483365805</v>
      </c>
      <c r="AT25" s="98">
        <v>42101</v>
      </c>
      <c r="AU25" s="98">
        <f t="shared" si="14"/>
        <v>991.58201059283954</v>
      </c>
      <c r="AV25" s="98">
        <v>621.20460100724586</v>
      </c>
      <c r="AW25" s="98">
        <v>3198</v>
      </c>
      <c r="AX25" s="98">
        <f t="shared" si="15"/>
        <v>514.80623208756583</v>
      </c>
      <c r="AY25" s="98">
        <v>251597.49294703547</v>
      </c>
      <c r="AZ25" s="98">
        <v>14119</v>
      </c>
      <c r="BA25" s="98">
        <f t="shared" si="16"/>
        <v>5.6117411324810904</v>
      </c>
      <c r="BB25" s="98">
        <f t="shared" si="30"/>
        <v>3266875.8959676302</v>
      </c>
      <c r="BC25" s="98">
        <f t="shared" si="30"/>
        <v>4899662</v>
      </c>
      <c r="BD25" s="98">
        <f t="shared" si="17"/>
        <v>149.98004687131672</v>
      </c>
      <c r="BE25" s="98">
        <v>181878.5</v>
      </c>
      <c r="BF25" s="98">
        <v>997191</v>
      </c>
      <c r="BG25" s="98">
        <f t="shared" si="18"/>
        <v>548.27316037904427</v>
      </c>
      <c r="BH25" s="98">
        <v>0</v>
      </c>
      <c r="BI25" s="98">
        <v>515.42999999999995</v>
      </c>
      <c r="BJ25" s="98" t="e">
        <f t="shared" si="19"/>
        <v>#DIV/0!</v>
      </c>
      <c r="BK25" s="98">
        <v>700957.12</v>
      </c>
      <c r="BL25" s="98">
        <v>2555467</v>
      </c>
      <c r="BM25" s="98">
        <f t="shared" si="20"/>
        <v>364.56823492997688</v>
      </c>
      <c r="BN25" s="98">
        <v>81504</v>
      </c>
      <c r="BO25" s="98">
        <v>1029075</v>
      </c>
      <c r="BP25" s="98">
        <f t="shared" si="21"/>
        <v>1262.6067432273264</v>
      </c>
      <c r="BQ25" s="98">
        <v>29156.12</v>
      </c>
      <c r="BR25" s="98">
        <v>305035</v>
      </c>
      <c r="BS25" s="98">
        <f t="shared" si="22"/>
        <v>1046.2125961890679</v>
      </c>
      <c r="BT25" s="98">
        <v>590297</v>
      </c>
      <c r="BU25" s="98">
        <v>1221357</v>
      </c>
      <c r="BV25" s="98">
        <f t="shared" si="23"/>
        <v>206.90550688890505</v>
      </c>
      <c r="BW25" s="98">
        <v>15532.18</v>
      </c>
      <c r="BX25" s="98">
        <v>21923</v>
      </c>
      <c r="BY25" s="98">
        <f t="shared" si="24"/>
        <v>141.14567304782716</v>
      </c>
      <c r="BZ25" s="98">
        <v>272095.7</v>
      </c>
      <c r="CA25" s="98">
        <v>1016173</v>
      </c>
      <c r="CB25" s="98">
        <f t="shared" si="25"/>
        <v>373.46161662973725</v>
      </c>
      <c r="CC25" s="98">
        <v>171063.8</v>
      </c>
      <c r="CD25" s="98">
        <v>598059</v>
      </c>
      <c r="CE25" s="98">
        <f t="shared" si="26"/>
        <v>349.61166535526513</v>
      </c>
      <c r="CF25" s="98">
        <v>265280.2</v>
      </c>
      <c r="CG25" s="98">
        <v>542343.65</v>
      </c>
      <c r="CH25" s="98">
        <f t="shared" si="27"/>
        <v>204.44181284543666</v>
      </c>
      <c r="CI25" s="98">
        <f t="shared" si="31"/>
        <v>1424929</v>
      </c>
      <c r="CJ25" s="98">
        <f t="shared" si="31"/>
        <v>4734481.08</v>
      </c>
      <c r="CK25" s="98">
        <f t="shared" si="28"/>
        <v>332.26084106646721</v>
      </c>
      <c r="CL25" s="98">
        <f t="shared" si="32"/>
        <v>4691804.8959676307</v>
      </c>
      <c r="CM25" s="98">
        <f t="shared" si="32"/>
        <v>9634143.0800000001</v>
      </c>
      <c r="CN25" s="98">
        <f t="shared" si="29"/>
        <v>205.33980618588936</v>
      </c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</row>
    <row r="26" spans="1:130" ht="15" customHeight="1" x14ac:dyDescent="0.2">
      <c r="A26" s="85">
        <v>19</v>
      </c>
      <c r="B26" s="86" t="s">
        <v>28</v>
      </c>
      <c r="C26" s="98">
        <v>58207.64427285183</v>
      </c>
      <c r="D26" s="98">
        <v>40750</v>
      </c>
      <c r="E26" s="98">
        <f t="shared" si="0"/>
        <v>70.007986938935247</v>
      </c>
      <c r="F26" s="98">
        <v>33087.773036471583</v>
      </c>
      <c r="G26" s="98">
        <v>17573</v>
      </c>
      <c r="H26" s="98">
        <f t="shared" si="1"/>
        <v>53.110253085421768</v>
      </c>
      <c r="I26" s="98">
        <v>11045.965618190123</v>
      </c>
      <c r="J26" s="98">
        <v>16277</v>
      </c>
      <c r="K26" s="98">
        <f t="shared" si="2"/>
        <v>147.3569678072833</v>
      </c>
      <c r="L26" s="98">
        <v>14073.905618190121</v>
      </c>
      <c r="M26" s="98">
        <v>6900</v>
      </c>
      <c r="N26" s="98">
        <f t="shared" si="3"/>
        <v>49.026902603936371</v>
      </c>
      <c r="O26" s="98">
        <v>25298.36</v>
      </c>
      <c r="P26" s="98">
        <v>15006.89</v>
      </c>
      <c r="Q26" s="98">
        <f t="shared" si="4"/>
        <v>59.319615975106686</v>
      </c>
      <c r="R26" s="98">
        <v>199515.43347808596</v>
      </c>
      <c r="S26" s="98">
        <v>360540</v>
      </c>
      <c r="T26" s="98">
        <f t="shared" si="5"/>
        <v>180.70782481075599</v>
      </c>
      <c r="U26" s="98">
        <v>25465.657910925198</v>
      </c>
      <c r="V26" s="98">
        <v>67549</v>
      </c>
      <c r="W26" s="98">
        <f t="shared" si="6"/>
        <v>265.25527137871563</v>
      </c>
      <c r="X26" s="98">
        <v>44289.063047490155</v>
      </c>
      <c r="Y26" s="98">
        <v>82003</v>
      </c>
      <c r="Z26" s="98">
        <f t="shared" si="7"/>
        <v>185.15406368400716</v>
      </c>
      <c r="AA26" s="98">
        <v>106277.9</v>
      </c>
      <c r="AB26" s="98">
        <v>69131</v>
      </c>
      <c r="AC26" s="98">
        <f t="shared" si="8"/>
        <v>65.047389908908627</v>
      </c>
      <c r="AD26" s="98">
        <v>523.13740931982863</v>
      </c>
      <c r="AE26" s="98">
        <v>71</v>
      </c>
      <c r="AF26" s="98">
        <f t="shared" si="9"/>
        <v>13.57196001186621</v>
      </c>
      <c r="AG26" s="98">
        <v>22959.675110350767</v>
      </c>
      <c r="AH26" s="98">
        <v>141786</v>
      </c>
      <c r="AI26" s="98">
        <f t="shared" si="10"/>
        <v>617.54358159919911</v>
      </c>
      <c r="AJ26" s="98">
        <v>32538.7</v>
      </c>
      <c r="AK26" s="98">
        <v>96</v>
      </c>
      <c r="AL26" s="98">
        <f t="shared" si="11"/>
        <v>0.29503329881033968</v>
      </c>
      <c r="AM26" s="98">
        <v>8087.0635362807607</v>
      </c>
      <c r="AN26" s="98">
        <v>3689</v>
      </c>
      <c r="AO26" s="98">
        <f t="shared" si="12"/>
        <v>45.616063030173379</v>
      </c>
      <c r="AP26" s="98">
        <v>48752.737148203669</v>
      </c>
      <c r="AQ26" s="98">
        <v>7443</v>
      </c>
      <c r="AR26" s="98">
        <f t="shared" si="13"/>
        <v>15.266835126351964</v>
      </c>
      <c r="AS26" s="98">
        <v>558.374093198286</v>
      </c>
      <c r="AT26" s="98">
        <v>0</v>
      </c>
      <c r="AU26" s="98">
        <f t="shared" si="14"/>
        <v>0</v>
      </c>
      <c r="AV26" s="98">
        <v>133.15496372793143</v>
      </c>
      <c r="AW26" s="98">
        <v>0</v>
      </c>
      <c r="AX26" s="98">
        <f t="shared" si="15"/>
        <v>0</v>
      </c>
      <c r="AY26" s="98">
        <v>24833.868186396568</v>
      </c>
      <c r="AZ26" s="98">
        <v>7172</v>
      </c>
      <c r="BA26" s="98">
        <f t="shared" si="16"/>
        <v>28.879914905599197</v>
      </c>
      <c r="BB26" s="98">
        <f t="shared" si="30"/>
        <v>372626.97567874496</v>
      </c>
      <c r="BC26" s="98">
        <f t="shared" si="30"/>
        <v>419690</v>
      </c>
      <c r="BD26" s="98">
        <f t="shared" si="17"/>
        <v>112.63006368111948</v>
      </c>
      <c r="BE26" s="98">
        <v>19150.7</v>
      </c>
      <c r="BF26" s="98">
        <v>27891</v>
      </c>
      <c r="BG26" s="98">
        <f t="shared" si="18"/>
        <v>145.63958497600609</v>
      </c>
      <c r="BH26" s="98">
        <v>0</v>
      </c>
      <c r="BI26" s="98">
        <v>1186</v>
      </c>
      <c r="BJ26" s="98" t="e">
        <f t="shared" si="19"/>
        <v>#DIV/0!</v>
      </c>
      <c r="BK26" s="98">
        <v>303622</v>
      </c>
      <c r="BL26" s="98">
        <v>4257</v>
      </c>
      <c r="BM26" s="98">
        <f t="shared" si="20"/>
        <v>1.4020723136004638</v>
      </c>
      <c r="BN26" s="98">
        <v>16282</v>
      </c>
      <c r="BO26" s="98">
        <v>1206</v>
      </c>
      <c r="BP26" s="98">
        <f t="shared" si="21"/>
        <v>7.4069524628424031</v>
      </c>
      <c r="BQ26" s="98">
        <v>15123</v>
      </c>
      <c r="BR26" s="98">
        <v>1522</v>
      </c>
      <c r="BS26" s="98">
        <f t="shared" si="22"/>
        <v>10.06414071282153</v>
      </c>
      <c r="BT26" s="98">
        <v>272217</v>
      </c>
      <c r="BU26" s="98">
        <v>1529</v>
      </c>
      <c r="BV26" s="98">
        <f t="shared" si="23"/>
        <v>0.56168424455489552</v>
      </c>
      <c r="BW26" s="98">
        <v>2588.25</v>
      </c>
      <c r="BX26" s="98">
        <v>624</v>
      </c>
      <c r="BY26" s="98">
        <f t="shared" si="24"/>
        <v>24.108953926398147</v>
      </c>
      <c r="BZ26" s="98">
        <v>52928.9</v>
      </c>
      <c r="CA26" s="98">
        <v>28385</v>
      </c>
      <c r="CB26" s="98">
        <f t="shared" si="25"/>
        <v>53.628546975281935</v>
      </c>
      <c r="CC26" s="98">
        <v>14549.95</v>
      </c>
      <c r="CD26" s="98">
        <v>11433</v>
      </c>
      <c r="CE26" s="98">
        <f t="shared" si="26"/>
        <v>78.577589613710003</v>
      </c>
      <c r="CF26" s="98">
        <v>223092.9</v>
      </c>
      <c r="CG26" s="98">
        <v>1090133</v>
      </c>
      <c r="CH26" s="98">
        <f t="shared" si="27"/>
        <v>488.64531323049727</v>
      </c>
      <c r="CI26" s="98">
        <f t="shared" si="31"/>
        <v>596782</v>
      </c>
      <c r="CJ26" s="98">
        <f t="shared" si="31"/>
        <v>1136018</v>
      </c>
      <c r="CK26" s="98">
        <f t="shared" si="28"/>
        <v>190.35728289392105</v>
      </c>
      <c r="CL26" s="98">
        <f t="shared" si="32"/>
        <v>969408.97567874496</v>
      </c>
      <c r="CM26" s="98">
        <f t="shared" si="32"/>
        <v>1555708</v>
      </c>
      <c r="CN26" s="98">
        <f t="shared" si="29"/>
        <v>160.48004908462394</v>
      </c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</row>
    <row r="27" spans="1:130" ht="15" customHeight="1" x14ac:dyDescent="0.2">
      <c r="A27" s="85">
        <v>20</v>
      </c>
      <c r="B27" s="86" t="s">
        <v>29</v>
      </c>
      <c r="C27" s="98">
        <v>52375.5</v>
      </c>
      <c r="D27" s="98">
        <v>28861.670000000002</v>
      </c>
      <c r="E27" s="98">
        <f t="shared" si="0"/>
        <v>55.105287777682321</v>
      </c>
      <c r="F27" s="98">
        <v>38635.699999999997</v>
      </c>
      <c r="G27" s="98">
        <v>17566.390000000003</v>
      </c>
      <c r="H27" s="98">
        <f t="shared" si="1"/>
        <v>45.466731546212451</v>
      </c>
      <c r="I27" s="98">
        <v>11221.5</v>
      </c>
      <c r="J27" s="98">
        <v>673.28</v>
      </c>
      <c r="K27" s="98">
        <f t="shared" si="2"/>
        <v>5.9999108853540077</v>
      </c>
      <c r="L27" s="98">
        <v>2518.2999999999997</v>
      </c>
      <c r="M27" s="98">
        <v>10622</v>
      </c>
      <c r="N27" s="98">
        <f t="shared" si="3"/>
        <v>421.79247905332966</v>
      </c>
      <c r="O27" s="98">
        <v>29987.03</v>
      </c>
      <c r="P27" s="98">
        <v>21699.84</v>
      </c>
      <c r="Q27" s="98">
        <f t="shared" si="4"/>
        <v>72.364085406257303</v>
      </c>
      <c r="R27" s="98">
        <v>105687.25485974409</v>
      </c>
      <c r="S27" s="98">
        <v>68039.97</v>
      </c>
      <c r="T27" s="98">
        <f t="shared" si="5"/>
        <v>64.378595214999947</v>
      </c>
      <c r="U27" s="98">
        <v>5643.4947342519681</v>
      </c>
      <c r="V27" s="98">
        <v>30666.97</v>
      </c>
      <c r="W27" s="98">
        <f t="shared" si="6"/>
        <v>543.40389145529753</v>
      </c>
      <c r="X27" s="98">
        <v>3107.4242556594486</v>
      </c>
      <c r="Y27" s="98">
        <v>34011</v>
      </c>
      <c r="Z27" s="98">
        <f t="shared" si="7"/>
        <v>1094.5077724117295</v>
      </c>
      <c r="AA27" s="98">
        <v>73758.600000000006</v>
      </c>
      <c r="AB27" s="98">
        <v>1838</v>
      </c>
      <c r="AC27" s="98">
        <f t="shared" si="8"/>
        <v>2.4919128074556727</v>
      </c>
      <c r="AD27" s="98">
        <v>617.2558255413386</v>
      </c>
      <c r="AE27" s="98">
        <v>0</v>
      </c>
      <c r="AF27" s="98">
        <f t="shared" si="9"/>
        <v>0</v>
      </c>
      <c r="AG27" s="98">
        <v>22560.48004429134</v>
      </c>
      <c r="AH27" s="98">
        <v>1524</v>
      </c>
      <c r="AI27" s="98">
        <f t="shared" si="10"/>
        <v>6.7551754085375944</v>
      </c>
      <c r="AJ27" s="98">
        <v>2586.4</v>
      </c>
      <c r="AK27" s="98">
        <v>0</v>
      </c>
      <c r="AL27" s="98">
        <f t="shared" si="11"/>
        <v>0</v>
      </c>
      <c r="AM27" s="98">
        <v>7153.7664370078737</v>
      </c>
      <c r="AN27" s="98">
        <v>893</v>
      </c>
      <c r="AO27" s="98">
        <f t="shared" si="12"/>
        <v>12.482934798937958</v>
      </c>
      <c r="AP27" s="98">
        <v>40634.434916338585</v>
      </c>
      <c r="AQ27" s="98">
        <v>7166</v>
      </c>
      <c r="AR27" s="98">
        <f t="shared" si="13"/>
        <v>17.635288923677496</v>
      </c>
      <c r="AS27" s="98">
        <v>164</v>
      </c>
      <c r="AT27" s="98">
        <v>0</v>
      </c>
      <c r="AU27" s="98">
        <f t="shared" si="14"/>
        <v>0</v>
      </c>
      <c r="AV27" s="98">
        <v>104</v>
      </c>
      <c r="AW27" s="98">
        <v>0</v>
      </c>
      <c r="AX27" s="98">
        <f t="shared" si="15"/>
        <v>0</v>
      </c>
      <c r="AY27" s="98">
        <v>20499.399999999998</v>
      </c>
      <c r="AZ27" s="98">
        <v>62699</v>
      </c>
      <c r="BA27" s="98">
        <f t="shared" si="16"/>
        <v>305.85773242143676</v>
      </c>
      <c r="BB27" s="98">
        <f t="shared" si="30"/>
        <v>229204.75621309056</v>
      </c>
      <c r="BC27" s="98">
        <f t="shared" si="30"/>
        <v>167659.64000000001</v>
      </c>
      <c r="BD27" s="98">
        <f t="shared" si="17"/>
        <v>73.148412262495839</v>
      </c>
      <c r="BE27" s="98">
        <v>6523.3</v>
      </c>
      <c r="BF27" s="98">
        <v>1732</v>
      </c>
      <c r="BG27" s="98">
        <f t="shared" si="18"/>
        <v>26.550978799074088</v>
      </c>
      <c r="BH27" s="98">
        <v>0</v>
      </c>
      <c r="BI27" s="98">
        <v>0</v>
      </c>
      <c r="BJ27" s="98" t="e">
        <f t="shared" si="19"/>
        <v>#DIV/0!</v>
      </c>
      <c r="BK27" s="98">
        <v>163304</v>
      </c>
      <c r="BL27" s="98">
        <v>1000</v>
      </c>
      <c r="BM27" s="98">
        <f t="shared" si="20"/>
        <v>0.61235487189536075</v>
      </c>
      <c r="BN27" s="98">
        <v>13774</v>
      </c>
      <c r="BO27" s="98">
        <v>0</v>
      </c>
      <c r="BP27" s="98">
        <f t="shared" si="21"/>
        <v>0</v>
      </c>
      <c r="BQ27" s="98">
        <v>30072</v>
      </c>
      <c r="BR27" s="98">
        <v>0</v>
      </c>
      <c r="BS27" s="98">
        <f t="shared" si="22"/>
        <v>0</v>
      </c>
      <c r="BT27" s="98">
        <v>119458</v>
      </c>
      <c r="BU27" s="98">
        <v>1000</v>
      </c>
      <c r="BV27" s="98">
        <f t="shared" si="23"/>
        <v>0.83711429958646566</v>
      </c>
      <c r="BW27" s="98">
        <v>2222.5</v>
      </c>
      <c r="BX27" s="98">
        <v>37</v>
      </c>
      <c r="BY27" s="98">
        <f t="shared" si="24"/>
        <v>1.6647919010123735</v>
      </c>
      <c r="BZ27" s="98">
        <v>31464.799999999999</v>
      </c>
      <c r="CA27" s="98">
        <v>4666</v>
      </c>
      <c r="CB27" s="98">
        <f t="shared" si="25"/>
        <v>14.829269532938394</v>
      </c>
      <c r="CC27" s="98">
        <v>11501.7</v>
      </c>
      <c r="CD27" s="98">
        <v>3707</v>
      </c>
      <c r="CE27" s="98">
        <f t="shared" si="26"/>
        <v>32.23001817122686</v>
      </c>
      <c r="CF27" s="98">
        <v>122318</v>
      </c>
      <c r="CG27" s="98">
        <v>187427</v>
      </c>
      <c r="CH27" s="98">
        <f t="shared" si="27"/>
        <v>153.22928759463039</v>
      </c>
      <c r="CI27" s="98">
        <f t="shared" si="31"/>
        <v>330811</v>
      </c>
      <c r="CJ27" s="98">
        <f t="shared" si="31"/>
        <v>196837</v>
      </c>
      <c r="CK27" s="98">
        <f t="shared" si="28"/>
        <v>59.501346690406308</v>
      </c>
      <c r="CL27" s="98">
        <f t="shared" si="32"/>
        <v>560015.75621309062</v>
      </c>
      <c r="CM27" s="98">
        <f t="shared" si="32"/>
        <v>364496.64000000001</v>
      </c>
      <c r="CN27" s="98">
        <f t="shared" si="29"/>
        <v>65.086854424379098</v>
      </c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</row>
    <row r="28" spans="1:130" ht="15" customHeight="1" x14ac:dyDescent="0.2">
      <c r="A28" s="85">
        <v>21</v>
      </c>
      <c r="B28" s="86" t="s">
        <v>72</v>
      </c>
      <c r="C28" s="98">
        <v>276688.60992855747</v>
      </c>
      <c r="D28" s="98">
        <v>163051</v>
      </c>
      <c r="E28" s="98">
        <f t="shared" si="0"/>
        <v>58.929422516561367</v>
      </c>
      <c r="F28" s="98">
        <v>186441.66183760684</v>
      </c>
      <c r="G28" s="98">
        <v>87476</v>
      </c>
      <c r="H28" s="98">
        <f t="shared" si="1"/>
        <v>46.918697858525185</v>
      </c>
      <c r="I28" s="98">
        <v>63954.065618190121</v>
      </c>
      <c r="J28" s="98">
        <v>4499</v>
      </c>
      <c r="K28" s="98">
        <f t="shared" si="2"/>
        <v>7.0347365042581016</v>
      </c>
      <c r="L28" s="98">
        <v>26292.882472760488</v>
      </c>
      <c r="M28" s="98">
        <v>71076</v>
      </c>
      <c r="N28" s="98">
        <f t="shared" si="3"/>
        <v>270.32410795444343</v>
      </c>
      <c r="O28" s="98">
        <v>157694.04999999999</v>
      </c>
      <c r="P28" s="98">
        <v>142366.57</v>
      </c>
      <c r="Q28" s="98">
        <f t="shared" si="4"/>
        <v>90.280242025618605</v>
      </c>
      <c r="R28" s="98">
        <v>829521.40095126303</v>
      </c>
      <c r="S28" s="98">
        <v>567303</v>
      </c>
      <c r="T28" s="98">
        <f t="shared" si="5"/>
        <v>68.389193979738067</v>
      </c>
      <c r="U28" s="98">
        <v>152853.10385088582</v>
      </c>
      <c r="V28" s="98">
        <v>93733</v>
      </c>
      <c r="W28" s="98">
        <f t="shared" si="6"/>
        <v>61.322274548929158</v>
      </c>
      <c r="X28" s="98">
        <v>162966.46883612205</v>
      </c>
      <c r="Y28" s="98">
        <v>306880</v>
      </c>
      <c r="Z28" s="98">
        <f t="shared" si="7"/>
        <v>188.3086761293186</v>
      </c>
      <c r="AA28" s="98">
        <v>437555.20000000001</v>
      </c>
      <c r="AB28" s="98">
        <v>166685</v>
      </c>
      <c r="AC28" s="98">
        <f t="shared" si="8"/>
        <v>38.094622118534986</v>
      </c>
      <c r="AD28" s="98">
        <v>2976.4541416032935</v>
      </c>
      <c r="AE28" s="98">
        <v>5</v>
      </c>
      <c r="AF28" s="98">
        <f t="shared" si="9"/>
        <v>0.16798511793320309</v>
      </c>
      <c r="AG28" s="98">
        <v>73170.174122651806</v>
      </c>
      <c r="AH28" s="98">
        <v>0</v>
      </c>
      <c r="AI28" s="98">
        <f t="shared" si="10"/>
        <v>0</v>
      </c>
      <c r="AJ28" s="98">
        <v>95052</v>
      </c>
      <c r="AK28" s="98">
        <v>0</v>
      </c>
      <c r="AL28" s="98">
        <f t="shared" si="11"/>
        <v>0</v>
      </c>
      <c r="AM28" s="98">
        <v>22012.607520040605</v>
      </c>
      <c r="AN28" s="98">
        <v>4406</v>
      </c>
      <c r="AO28" s="98">
        <f t="shared" si="12"/>
        <v>20.015802289613859</v>
      </c>
      <c r="AP28" s="98">
        <v>104787.42022153044</v>
      </c>
      <c r="AQ28" s="98">
        <v>17835</v>
      </c>
      <c r="AR28" s="98">
        <f t="shared" si="13"/>
        <v>17.020172805376006</v>
      </c>
      <c r="AS28" s="98">
        <v>810.374093198286</v>
      </c>
      <c r="AT28" s="98">
        <v>2025</v>
      </c>
      <c r="AU28" s="98">
        <f t="shared" si="14"/>
        <v>249.88459243655927</v>
      </c>
      <c r="AV28" s="98">
        <v>343.32748186396572</v>
      </c>
      <c r="AW28" s="98">
        <v>0</v>
      </c>
      <c r="AX28" s="98">
        <f t="shared" si="15"/>
        <v>0</v>
      </c>
      <c r="AY28" s="98">
        <v>85603.452766495058</v>
      </c>
      <c r="AZ28" s="98">
        <v>857</v>
      </c>
      <c r="BA28" s="98">
        <f t="shared" si="16"/>
        <v>1.0011278427491506</v>
      </c>
      <c r="BB28" s="98">
        <f t="shared" si="30"/>
        <v>1414819.1929629487</v>
      </c>
      <c r="BC28" s="98">
        <f t="shared" si="30"/>
        <v>755477</v>
      </c>
      <c r="BD28" s="98">
        <f t="shared" si="17"/>
        <v>53.397423766768512</v>
      </c>
      <c r="BE28" s="98">
        <v>105649.60000000001</v>
      </c>
      <c r="BF28" s="98">
        <v>72254</v>
      </c>
      <c r="BG28" s="98">
        <f t="shared" si="18"/>
        <v>68.390225803031896</v>
      </c>
      <c r="BH28" s="98">
        <v>0</v>
      </c>
      <c r="BI28" s="98">
        <v>52906</v>
      </c>
      <c r="BJ28" s="98" t="e">
        <f t="shared" si="19"/>
        <v>#DIV/0!</v>
      </c>
      <c r="BK28" s="98">
        <v>543581.72</v>
      </c>
      <c r="BL28" s="98">
        <v>503009</v>
      </c>
      <c r="BM28" s="98">
        <f t="shared" si="20"/>
        <v>92.536040395177395</v>
      </c>
      <c r="BN28" s="98">
        <v>38804</v>
      </c>
      <c r="BO28" s="98">
        <v>132123</v>
      </c>
      <c r="BP28" s="98">
        <f t="shared" si="21"/>
        <v>340.48809401092672</v>
      </c>
      <c r="BQ28" s="98">
        <v>81155.72</v>
      </c>
      <c r="BR28" s="98">
        <v>58752</v>
      </c>
      <c r="BS28" s="98">
        <f t="shared" si="22"/>
        <v>72.39415779935166</v>
      </c>
      <c r="BT28" s="98">
        <v>423622</v>
      </c>
      <c r="BU28" s="98">
        <v>312134</v>
      </c>
      <c r="BV28" s="98">
        <f t="shared" si="23"/>
        <v>73.682197808423538</v>
      </c>
      <c r="BW28" s="98">
        <v>6206.08</v>
      </c>
      <c r="BX28" s="98">
        <v>2463</v>
      </c>
      <c r="BY28" s="98">
        <f t="shared" si="24"/>
        <v>39.686887697225949</v>
      </c>
      <c r="BZ28" s="98">
        <v>116703.8</v>
      </c>
      <c r="CA28" s="98">
        <v>44715</v>
      </c>
      <c r="CB28" s="98">
        <f t="shared" si="25"/>
        <v>38.314947756628321</v>
      </c>
      <c r="CC28" s="98">
        <v>55446.9</v>
      </c>
      <c r="CD28" s="98">
        <v>20728</v>
      </c>
      <c r="CE28" s="98">
        <f t="shared" si="26"/>
        <v>37.383514678007245</v>
      </c>
      <c r="CF28" s="98">
        <v>358805.5</v>
      </c>
      <c r="CG28" s="98">
        <v>1749376</v>
      </c>
      <c r="CH28" s="98">
        <f t="shared" si="27"/>
        <v>487.55551405984579</v>
      </c>
      <c r="CI28" s="98">
        <f t="shared" si="31"/>
        <v>1080744</v>
      </c>
      <c r="CJ28" s="98">
        <f t="shared" si="31"/>
        <v>2373197</v>
      </c>
      <c r="CK28" s="98">
        <f t="shared" si="28"/>
        <v>219.58919040956971</v>
      </c>
      <c r="CL28" s="98">
        <f t="shared" si="32"/>
        <v>2495563.1929629487</v>
      </c>
      <c r="CM28" s="98">
        <f t="shared" si="32"/>
        <v>3128674</v>
      </c>
      <c r="CN28" s="98">
        <f t="shared" si="29"/>
        <v>125.36945603390501</v>
      </c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</row>
    <row r="29" spans="1:130" ht="15" customHeight="1" x14ac:dyDescent="0.2">
      <c r="A29" s="85">
        <v>22</v>
      </c>
      <c r="B29" s="86" t="s">
        <v>82</v>
      </c>
      <c r="C29" s="98">
        <v>8472</v>
      </c>
      <c r="D29" s="98">
        <v>11919</v>
      </c>
      <c r="E29" s="98">
        <f t="shared" si="0"/>
        <v>140.68696883852692</v>
      </c>
      <c r="F29" s="98">
        <v>3880.2</v>
      </c>
      <c r="G29" s="98">
        <v>5737</v>
      </c>
      <c r="H29" s="98">
        <f t="shared" si="1"/>
        <v>147.85320344312149</v>
      </c>
      <c r="I29" s="98">
        <v>1150.5999999999999</v>
      </c>
      <c r="J29" s="98">
        <v>163</v>
      </c>
      <c r="K29" s="98">
        <f t="shared" si="2"/>
        <v>14.166521814705371</v>
      </c>
      <c r="L29" s="98">
        <v>3441.2</v>
      </c>
      <c r="M29" s="98">
        <v>6019</v>
      </c>
      <c r="N29" s="98">
        <f t="shared" si="3"/>
        <v>174.90991514587935</v>
      </c>
      <c r="O29" s="98">
        <v>3548.0299999999997</v>
      </c>
      <c r="P29" s="98">
        <v>1151.21</v>
      </c>
      <c r="Q29" s="98">
        <f t="shared" si="4"/>
        <v>32.446456202456012</v>
      </c>
      <c r="R29" s="98">
        <v>58576.000000000007</v>
      </c>
      <c r="S29" s="98">
        <v>8165</v>
      </c>
      <c r="T29" s="98">
        <f t="shared" si="5"/>
        <v>13.939155968314667</v>
      </c>
      <c r="U29" s="98">
        <v>5053.6000000000004</v>
      </c>
      <c r="V29" s="98">
        <v>2555</v>
      </c>
      <c r="W29" s="98">
        <f t="shared" si="6"/>
        <v>50.558018046541079</v>
      </c>
      <c r="X29" s="98">
        <v>2128.6</v>
      </c>
      <c r="Y29" s="98">
        <v>2961</v>
      </c>
      <c r="Z29" s="98">
        <f t="shared" si="7"/>
        <v>139.10551536220993</v>
      </c>
      <c r="AA29" s="98">
        <v>42942.400000000001</v>
      </c>
      <c r="AB29" s="98">
        <v>2629</v>
      </c>
      <c r="AC29" s="98">
        <f t="shared" si="8"/>
        <v>6.1221543276575137</v>
      </c>
      <c r="AD29" s="98">
        <v>79</v>
      </c>
      <c r="AE29" s="98">
        <v>20</v>
      </c>
      <c r="AF29" s="98">
        <f t="shared" si="9"/>
        <v>25.316455696202532</v>
      </c>
      <c r="AG29" s="98">
        <v>8372.4</v>
      </c>
      <c r="AH29" s="98">
        <v>0</v>
      </c>
      <c r="AI29" s="98">
        <f t="shared" si="10"/>
        <v>0</v>
      </c>
      <c r="AJ29" s="98">
        <v>4400</v>
      </c>
      <c r="AK29" s="98">
        <v>0</v>
      </c>
      <c r="AL29" s="98">
        <f t="shared" si="11"/>
        <v>0</v>
      </c>
      <c r="AM29" s="98">
        <v>2640</v>
      </c>
      <c r="AN29" s="98">
        <v>345</v>
      </c>
      <c r="AO29" s="98">
        <f t="shared" si="12"/>
        <v>13.068181818181818</v>
      </c>
      <c r="AP29" s="98">
        <v>16358</v>
      </c>
      <c r="AQ29" s="98">
        <v>2274</v>
      </c>
      <c r="AR29" s="98">
        <f t="shared" si="13"/>
        <v>13.90145494559237</v>
      </c>
      <c r="AS29" s="98">
        <v>100</v>
      </c>
      <c r="AT29" s="98">
        <v>0</v>
      </c>
      <c r="AU29" s="98">
        <f t="shared" si="14"/>
        <v>0</v>
      </c>
      <c r="AV29" s="98">
        <v>100</v>
      </c>
      <c r="AW29" s="98">
        <v>0</v>
      </c>
      <c r="AX29" s="98">
        <f t="shared" si="15"/>
        <v>0</v>
      </c>
      <c r="AY29" s="98">
        <v>8045</v>
      </c>
      <c r="AZ29" s="98">
        <v>2</v>
      </c>
      <c r="BA29" s="98">
        <f t="shared" si="16"/>
        <v>2.4860161591050343E-2</v>
      </c>
      <c r="BB29" s="98">
        <f t="shared" si="30"/>
        <v>98691</v>
      </c>
      <c r="BC29" s="98">
        <f t="shared" si="30"/>
        <v>22705</v>
      </c>
      <c r="BD29" s="98">
        <f t="shared" si="17"/>
        <v>23.006150510178234</v>
      </c>
      <c r="BE29" s="98">
        <v>2546</v>
      </c>
      <c r="BF29" s="98">
        <v>0</v>
      </c>
      <c r="BG29" s="98">
        <f t="shared" si="18"/>
        <v>0</v>
      </c>
      <c r="BH29" s="98">
        <v>0</v>
      </c>
      <c r="BI29" s="98">
        <v>2</v>
      </c>
      <c r="BJ29" s="98" t="e">
        <f t="shared" si="19"/>
        <v>#DIV/0!</v>
      </c>
      <c r="BK29" s="98">
        <v>75541</v>
      </c>
      <c r="BL29" s="98">
        <v>5709</v>
      </c>
      <c r="BM29" s="98">
        <f t="shared" si="20"/>
        <v>7.5574853390873828</v>
      </c>
      <c r="BN29" s="98">
        <v>8500</v>
      </c>
      <c r="BO29" s="98">
        <v>0</v>
      </c>
      <c r="BP29" s="98">
        <f t="shared" si="21"/>
        <v>0</v>
      </c>
      <c r="BQ29" s="98">
        <v>5005</v>
      </c>
      <c r="BR29" s="98">
        <v>0</v>
      </c>
      <c r="BS29" s="98">
        <f t="shared" si="22"/>
        <v>0</v>
      </c>
      <c r="BT29" s="98">
        <v>62036</v>
      </c>
      <c r="BU29" s="98">
        <v>5709</v>
      </c>
      <c r="BV29" s="98">
        <f t="shared" si="23"/>
        <v>9.2027210007092659</v>
      </c>
      <c r="BW29" s="98">
        <v>1258.5</v>
      </c>
      <c r="BX29" s="98">
        <v>49</v>
      </c>
      <c r="BY29" s="98">
        <f t="shared" si="24"/>
        <v>3.8935240365514505</v>
      </c>
      <c r="BZ29" s="98">
        <v>18131.400000000001</v>
      </c>
      <c r="CA29" s="98">
        <v>1138</v>
      </c>
      <c r="CB29" s="98">
        <f t="shared" si="25"/>
        <v>6.2764044695941834</v>
      </c>
      <c r="CC29" s="98">
        <v>3225.7</v>
      </c>
      <c r="CD29" s="98">
        <v>191</v>
      </c>
      <c r="CE29" s="98">
        <f t="shared" si="26"/>
        <v>5.9211953994481821</v>
      </c>
      <c r="CF29" s="98">
        <v>19923.399999999998</v>
      </c>
      <c r="CG29" s="98">
        <v>54602</v>
      </c>
      <c r="CH29" s="98">
        <f t="shared" si="27"/>
        <v>274.05964845357727</v>
      </c>
      <c r="CI29" s="98">
        <f t="shared" si="31"/>
        <v>118079.99999999999</v>
      </c>
      <c r="CJ29" s="98">
        <f t="shared" si="31"/>
        <v>61691</v>
      </c>
      <c r="CK29" s="98">
        <f t="shared" si="28"/>
        <v>52.245088075880766</v>
      </c>
      <c r="CL29" s="98">
        <f t="shared" si="32"/>
        <v>216771</v>
      </c>
      <c r="CM29" s="98">
        <f t="shared" si="32"/>
        <v>84396</v>
      </c>
      <c r="CN29" s="98">
        <f t="shared" si="29"/>
        <v>38.933252141661015</v>
      </c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</row>
    <row r="30" spans="1:130" ht="15" customHeight="1" x14ac:dyDescent="0.2">
      <c r="A30" s="85">
        <v>23</v>
      </c>
      <c r="B30" s="86" t="s">
        <v>73</v>
      </c>
      <c r="C30" s="98">
        <v>25043.969661381874</v>
      </c>
      <c r="D30" s="98">
        <v>10488.48</v>
      </c>
      <c r="E30" s="98">
        <f t="shared" si="0"/>
        <v>41.880261563219236</v>
      </c>
      <c r="F30" s="98">
        <v>18058.907188621386</v>
      </c>
      <c r="G30" s="98">
        <v>7939.4800000000005</v>
      </c>
      <c r="H30" s="98">
        <f t="shared" si="1"/>
        <v>43.964343562286722</v>
      </c>
      <c r="I30" s="98">
        <v>4881.571236380244</v>
      </c>
      <c r="J30" s="98">
        <v>2207</v>
      </c>
      <c r="K30" s="98">
        <f t="shared" si="2"/>
        <v>45.210853086649259</v>
      </c>
      <c r="L30" s="98">
        <v>2103.4912363802441</v>
      </c>
      <c r="M30" s="98">
        <v>342</v>
      </c>
      <c r="N30" s="98">
        <f t="shared" si="3"/>
        <v>16.258684328465502</v>
      </c>
      <c r="O30" s="98">
        <v>13529.04</v>
      </c>
      <c r="P30" s="98">
        <v>8999.0099999999984</v>
      </c>
      <c r="Q30" s="98">
        <f t="shared" si="4"/>
        <v>66.516249489985967</v>
      </c>
      <c r="R30" s="98">
        <v>283179.01143654797</v>
      </c>
      <c r="S30" s="98">
        <v>15387</v>
      </c>
      <c r="T30" s="98">
        <f t="shared" si="5"/>
        <v>5.4336654125398596</v>
      </c>
      <c r="U30" s="98">
        <v>46405.99058809055</v>
      </c>
      <c r="V30" s="98">
        <v>5303</v>
      </c>
      <c r="W30" s="98">
        <f t="shared" si="6"/>
        <v>11.42740394676747</v>
      </c>
      <c r="X30" s="98">
        <v>51830.632197342522</v>
      </c>
      <c r="Y30" s="98">
        <v>574</v>
      </c>
      <c r="Z30" s="98">
        <f t="shared" si="7"/>
        <v>1.1074532099367878</v>
      </c>
      <c r="AA30" s="98">
        <v>163915.70000000001</v>
      </c>
      <c r="AB30" s="98">
        <v>9448</v>
      </c>
      <c r="AC30" s="98">
        <f t="shared" si="8"/>
        <v>5.7639384146851089</v>
      </c>
      <c r="AD30" s="98">
        <v>361.6</v>
      </c>
      <c r="AE30" s="98">
        <v>0</v>
      </c>
      <c r="AF30" s="98">
        <f t="shared" si="9"/>
        <v>0</v>
      </c>
      <c r="AG30" s="98">
        <v>20665.088651114922</v>
      </c>
      <c r="AH30" s="98">
        <v>62</v>
      </c>
      <c r="AI30" s="98">
        <f t="shared" si="10"/>
        <v>0.30002290842655049</v>
      </c>
      <c r="AJ30" s="98">
        <v>35150.5</v>
      </c>
      <c r="AK30" s="98">
        <v>0</v>
      </c>
      <c r="AL30" s="98">
        <f t="shared" si="11"/>
        <v>0</v>
      </c>
      <c r="AM30" s="98">
        <v>9137.6728277082348</v>
      </c>
      <c r="AN30" s="98">
        <v>490</v>
      </c>
      <c r="AO30" s="98">
        <f t="shared" si="12"/>
        <v>5.3624156745267708</v>
      </c>
      <c r="AP30" s="98">
        <v>40948.00108191304</v>
      </c>
      <c r="AQ30" s="98">
        <v>3551</v>
      </c>
      <c r="AR30" s="98">
        <f t="shared" si="13"/>
        <v>8.6719739820669695</v>
      </c>
      <c r="AS30" s="98">
        <v>344.74818639657195</v>
      </c>
      <c r="AT30" s="98">
        <v>254</v>
      </c>
      <c r="AU30" s="98">
        <f t="shared" si="14"/>
        <v>73.676964817392204</v>
      </c>
      <c r="AV30" s="98">
        <v>152.05496372793144</v>
      </c>
      <c r="AW30" s="98">
        <v>10588</v>
      </c>
      <c r="AX30" s="98">
        <f t="shared" si="15"/>
        <v>6963.2715305137108</v>
      </c>
      <c r="AY30" s="98">
        <v>33912.13121234157</v>
      </c>
      <c r="AZ30" s="98">
        <v>617</v>
      </c>
      <c r="BA30" s="98">
        <f t="shared" si="16"/>
        <v>1.8194079167028481</v>
      </c>
      <c r="BB30" s="98">
        <f t="shared" si="30"/>
        <v>427868.08937001717</v>
      </c>
      <c r="BC30" s="98">
        <f t="shared" si="30"/>
        <v>41375.479999999996</v>
      </c>
      <c r="BD30" s="98">
        <f t="shared" si="17"/>
        <v>9.6701485873649204</v>
      </c>
      <c r="BE30" s="98">
        <v>25013</v>
      </c>
      <c r="BF30" s="98">
        <v>3178</v>
      </c>
      <c r="BG30" s="98">
        <f t="shared" si="18"/>
        <v>12.705393195538321</v>
      </c>
      <c r="BH30" s="98">
        <v>0</v>
      </c>
      <c r="BI30" s="98">
        <v>679</v>
      </c>
      <c r="BJ30" s="98" t="e">
        <f t="shared" si="19"/>
        <v>#DIV/0!</v>
      </c>
      <c r="BK30" s="98">
        <v>782874</v>
      </c>
      <c r="BL30" s="98">
        <v>20526</v>
      </c>
      <c r="BM30" s="98">
        <f t="shared" si="20"/>
        <v>2.6218778500754913</v>
      </c>
      <c r="BN30" s="98">
        <v>17679</v>
      </c>
      <c r="BO30" s="98">
        <v>8633</v>
      </c>
      <c r="BP30" s="98">
        <f t="shared" si="21"/>
        <v>48.831947508343234</v>
      </c>
      <c r="BQ30" s="98">
        <v>40056</v>
      </c>
      <c r="BR30" s="98">
        <v>7475</v>
      </c>
      <c r="BS30" s="98">
        <f t="shared" si="22"/>
        <v>18.661374076293189</v>
      </c>
      <c r="BT30" s="98">
        <v>725139</v>
      </c>
      <c r="BU30" s="98">
        <v>4418</v>
      </c>
      <c r="BV30" s="98">
        <f t="shared" si="23"/>
        <v>0.60926250001723814</v>
      </c>
      <c r="BW30" s="98">
        <v>2579.25</v>
      </c>
      <c r="BX30" s="98">
        <v>674</v>
      </c>
      <c r="BY30" s="98">
        <f t="shared" si="24"/>
        <v>26.131627411069108</v>
      </c>
      <c r="BZ30" s="98">
        <v>67680.600000000006</v>
      </c>
      <c r="CA30" s="98">
        <v>16149</v>
      </c>
      <c r="CB30" s="98">
        <f t="shared" si="25"/>
        <v>23.860604072658926</v>
      </c>
      <c r="CC30" s="98">
        <v>14461.15</v>
      </c>
      <c r="CD30" s="98">
        <v>82</v>
      </c>
      <c r="CE30" s="98">
        <f t="shared" si="26"/>
        <v>0.5670365081615224</v>
      </c>
      <c r="CF30" s="98">
        <v>121711</v>
      </c>
      <c r="CG30" s="98">
        <v>1323</v>
      </c>
      <c r="CH30" s="98">
        <f t="shared" si="27"/>
        <v>1.0870011749143462</v>
      </c>
      <c r="CI30" s="98">
        <f t="shared" si="31"/>
        <v>989306</v>
      </c>
      <c r="CJ30" s="98">
        <f t="shared" si="31"/>
        <v>39433</v>
      </c>
      <c r="CK30" s="98">
        <f t="shared" si="28"/>
        <v>3.9859254871596854</v>
      </c>
      <c r="CL30" s="98">
        <f t="shared" si="32"/>
        <v>1417174.0893700172</v>
      </c>
      <c r="CM30" s="98">
        <f t="shared" si="32"/>
        <v>80808.479999999996</v>
      </c>
      <c r="CN30" s="98">
        <f t="shared" si="29"/>
        <v>5.7020856227989709</v>
      </c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</row>
    <row r="31" spans="1:130" ht="15" customHeight="1" x14ac:dyDescent="0.2">
      <c r="A31" s="99"/>
      <c r="B31" s="88" t="s">
        <v>83</v>
      </c>
      <c r="C31" s="90">
        <v>4263895.7571576303</v>
      </c>
      <c r="D31" s="90">
        <v>5311524.8832200002</v>
      </c>
      <c r="E31" s="90">
        <f t="shared" si="0"/>
        <v>124.56976403102156</v>
      </c>
      <c r="F31" s="90">
        <v>3018059.7214343967</v>
      </c>
      <c r="G31" s="90">
        <v>2568864.64</v>
      </c>
      <c r="H31" s="90">
        <f t="shared" si="1"/>
        <v>85.116428338240198</v>
      </c>
      <c r="I31" s="90">
        <v>908260.18721928622</v>
      </c>
      <c r="J31" s="90">
        <v>106944.2</v>
      </c>
      <c r="K31" s="90">
        <f t="shared" si="2"/>
        <v>11.774621579243556</v>
      </c>
      <c r="L31" s="90">
        <v>337575.84850394726</v>
      </c>
      <c r="M31" s="90">
        <v>2635716.0432199999</v>
      </c>
      <c r="N31" s="90">
        <f t="shared" si="3"/>
        <v>780.77743265723609</v>
      </c>
      <c r="O31" s="90">
        <v>2647026.6599999997</v>
      </c>
      <c r="P31" s="90">
        <v>2118932.06</v>
      </c>
      <c r="Q31" s="90">
        <f t="shared" si="4"/>
        <v>80.049517143888551</v>
      </c>
      <c r="R31" s="90">
        <v>8694656.1408275776</v>
      </c>
      <c r="S31" s="90">
        <v>9074878.2000000011</v>
      </c>
      <c r="T31" s="90">
        <f t="shared" si="5"/>
        <v>104.37305458679396</v>
      </c>
      <c r="U31" s="90">
        <v>1168743.2326070375</v>
      </c>
      <c r="V31" s="90">
        <v>3044571.72</v>
      </c>
      <c r="W31" s="90">
        <f t="shared" si="6"/>
        <v>260.49962344668961</v>
      </c>
      <c r="X31" s="90">
        <v>1446839.9583538384</v>
      </c>
      <c r="Y31" s="90">
        <v>3512374.58</v>
      </c>
      <c r="Z31" s="90">
        <f t="shared" si="7"/>
        <v>242.76178990772769</v>
      </c>
      <c r="AA31" s="90">
        <v>4530114.3000000007</v>
      </c>
      <c r="AB31" s="90">
        <v>1711214.54</v>
      </c>
      <c r="AC31" s="90">
        <f t="shared" si="8"/>
        <v>37.774202297721274</v>
      </c>
      <c r="AD31" s="90">
        <v>61293.233662583138</v>
      </c>
      <c r="AE31" s="90">
        <v>77478.070000000007</v>
      </c>
      <c r="AF31" s="90">
        <f t="shared" si="9"/>
        <v>126.40558405926787</v>
      </c>
      <c r="AG31" s="90">
        <v>1487665.4162041175</v>
      </c>
      <c r="AH31" s="90">
        <v>729239.29</v>
      </c>
      <c r="AI31" s="90">
        <f t="shared" si="10"/>
        <v>49.019038962450658</v>
      </c>
      <c r="AJ31" s="90">
        <v>848449.26372793154</v>
      </c>
      <c r="AK31" s="90">
        <v>356787.17000000004</v>
      </c>
      <c r="AL31" s="90">
        <f t="shared" si="11"/>
        <v>42.051680077173053</v>
      </c>
      <c r="AM31" s="90">
        <v>360735.78183145728</v>
      </c>
      <c r="AN31" s="90">
        <v>126401.71</v>
      </c>
      <c r="AO31" s="90">
        <f t="shared" si="12"/>
        <v>35.039970074013155</v>
      </c>
      <c r="AP31" s="90">
        <v>1896192.7088938125</v>
      </c>
      <c r="AQ31" s="90">
        <v>1166912.03</v>
      </c>
      <c r="AR31" s="90">
        <f t="shared" si="13"/>
        <v>61.539738262190923</v>
      </c>
      <c r="AS31" s="90">
        <v>18860.272531406317</v>
      </c>
      <c r="AT31" s="90">
        <v>46531.12</v>
      </c>
      <c r="AU31" s="90">
        <f t="shared" si="14"/>
        <v>246.71499270498828</v>
      </c>
      <c r="AV31" s="90">
        <v>5140.03825894071</v>
      </c>
      <c r="AW31" s="90">
        <v>21027.31</v>
      </c>
      <c r="AX31" s="90">
        <f t="shared" si="15"/>
        <v>409.08858924200769</v>
      </c>
      <c r="AY31" s="90">
        <v>1185823.4115474212</v>
      </c>
      <c r="AZ31" s="90">
        <v>329822.59999999998</v>
      </c>
      <c r="BA31" s="90">
        <f t="shared" si="16"/>
        <v>27.813804044364687</v>
      </c>
      <c r="BB31" s="90">
        <f t="shared" si="30"/>
        <v>17273753.374776177</v>
      </c>
      <c r="BC31" s="90">
        <f t="shared" si="30"/>
        <v>16433885.023220001</v>
      </c>
      <c r="BD31" s="90">
        <f t="shared" si="17"/>
        <v>95.137893118338795</v>
      </c>
      <c r="BE31" s="90">
        <v>1154414.6000000001</v>
      </c>
      <c r="BF31" s="90">
        <v>3776833.45</v>
      </c>
      <c r="BG31" s="90">
        <f t="shared" si="18"/>
        <v>327.16438704084305</v>
      </c>
      <c r="BH31" s="90">
        <v>0</v>
      </c>
      <c r="BI31" s="90">
        <v>120189.81</v>
      </c>
      <c r="BJ31" s="90" t="e">
        <f t="shared" si="19"/>
        <v>#DIV/0!</v>
      </c>
      <c r="BK31" s="90">
        <v>7248330.0099999998</v>
      </c>
      <c r="BL31" s="90">
        <v>4899398.4800000004</v>
      </c>
      <c r="BM31" s="90">
        <f t="shared" si="20"/>
        <v>67.593479784179976</v>
      </c>
      <c r="BN31" s="90">
        <v>548187</v>
      </c>
      <c r="BO31" s="90">
        <v>1585006.17</v>
      </c>
      <c r="BP31" s="90">
        <f t="shared" si="21"/>
        <v>289.13603752004332</v>
      </c>
      <c r="BQ31" s="90">
        <v>559016.00999999989</v>
      </c>
      <c r="BR31" s="90">
        <v>689896.49</v>
      </c>
      <c r="BS31" s="90">
        <f t="shared" si="22"/>
        <v>123.41265324404576</v>
      </c>
      <c r="BT31" s="90">
        <v>6141127</v>
      </c>
      <c r="BU31" s="90">
        <v>2624495.8199999998</v>
      </c>
      <c r="BV31" s="90">
        <f t="shared" si="23"/>
        <v>42.736387311319241</v>
      </c>
      <c r="BW31" s="90">
        <v>97513.764999999999</v>
      </c>
      <c r="BX31" s="90">
        <v>43546.600000000006</v>
      </c>
      <c r="BY31" s="90">
        <f t="shared" si="24"/>
        <v>44.656874852488784</v>
      </c>
      <c r="BZ31" s="90">
        <v>1612614.375</v>
      </c>
      <c r="CA31" s="90">
        <v>2897628.77</v>
      </c>
      <c r="CB31" s="90">
        <f t="shared" si="25"/>
        <v>179.68516310664785</v>
      </c>
      <c r="CC31" s="90">
        <v>856149.64999999991</v>
      </c>
      <c r="CD31" s="90">
        <v>1535161.85</v>
      </c>
      <c r="CE31" s="90">
        <f t="shared" si="26"/>
        <v>179.30998978975231</v>
      </c>
      <c r="CF31" s="90">
        <v>4088022.6999999997</v>
      </c>
      <c r="CG31" s="90">
        <v>24177754.339999996</v>
      </c>
      <c r="CH31" s="90">
        <f t="shared" si="27"/>
        <v>591.42906275936275</v>
      </c>
      <c r="CI31" s="90">
        <f t="shared" si="31"/>
        <v>13902630.499999998</v>
      </c>
      <c r="CJ31" s="90">
        <f t="shared" si="31"/>
        <v>33673679.849999994</v>
      </c>
      <c r="CK31" s="90">
        <f t="shared" si="28"/>
        <v>242.21085247140817</v>
      </c>
      <c r="CL31" s="90">
        <f t="shared" si="32"/>
        <v>31176383.874776177</v>
      </c>
      <c r="CM31" s="90">
        <f t="shared" si="32"/>
        <v>50107564.873219997</v>
      </c>
      <c r="CN31" s="90">
        <f t="shared" si="29"/>
        <v>160.72282492569781</v>
      </c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</row>
    <row r="32" spans="1:130" ht="15" customHeight="1" x14ac:dyDescent="0.2">
      <c r="A32" s="100">
        <v>24</v>
      </c>
      <c r="B32" s="101" t="s">
        <v>33</v>
      </c>
      <c r="C32" s="98">
        <v>115552.18613394663</v>
      </c>
      <c r="D32" s="98">
        <v>64528.249999999993</v>
      </c>
      <c r="E32" s="98">
        <f t="shared" si="0"/>
        <v>55.843383114534639</v>
      </c>
      <c r="F32" s="98">
        <v>70122.394897566381</v>
      </c>
      <c r="G32" s="98">
        <v>50766.32</v>
      </c>
      <c r="H32" s="98">
        <f t="shared" si="1"/>
        <v>72.396728711503073</v>
      </c>
      <c r="I32" s="98">
        <v>38532.905618190125</v>
      </c>
      <c r="J32" s="98">
        <v>858.62999999999988</v>
      </c>
      <c r="K32" s="98">
        <f t="shared" si="2"/>
        <v>2.2283032805983591</v>
      </c>
      <c r="L32" s="98">
        <v>6896.8856181901219</v>
      </c>
      <c r="M32" s="98">
        <v>12903.299999999997</v>
      </c>
      <c r="N32" s="98">
        <f t="shared" si="3"/>
        <v>187.08879216393436</v>
      </c>
      <c r="O32" s="98">
        <v>57056.19</v>
      </c>
      <c r="P32" s="98">
        <v>27032.14</v>
      </c>
      <c r="Q32" s="98">
        <f t="shared" si="4"/>
        <v>47.378102183128597</v>
      </c>
      <c r="R32" s="98">
        <v>446867.46752019768</v>
      </c>
      <c r="S32" s="98">
        <v>385667.81000000006</v>
      </c>
      <c r="T32" s="98">
        <f t="shared" si="5"/>
        <v>86.304740897829731</v>
      </c>
      <c r="U32" s="98">
        <v>44258.832197342519</v>
      </c>
      <c r="V32" s="98">
        <v>109462.74000000003</v>
      </c>
      <c r="W32" s="98">
        <f t="shared" si="6"/>
        <v>247.32405842053063</v>
      </c>
      <c r="X32" s="98">
        <v>45201.373240649606</v>
      </c>
      <c r="Y32" s="98">
        <v>90339.750000000015</v>
      </c>
      <c r="Z32" s="98">
        <f t="shared" si="7"/>
        <v>199.86063148797757</v>
      </c>
      <c r="AA32" s="98">
        <v>283732.5</v>
      </c>
      <c r="AB32" s="98">
        <v>185623.32</v>
      </c>
      <c r="AC32" s="98">
        <f t="shared" si="8"/>
        <v>65.421944965768816</v>
      </c>
      <c r="AD32" s="98">
        <v>893.55832294190691</v>
      </c>
      <c r="AE32" s="98">
        <v>242</v>
      </c>
      <c r="AF32" s="98">
        <f t="shared" si="9"/>
        <v>27.082731343517818</v>
      </c>
      <c r="AG32" s="98">
        <v>72781.203759263692</v>
      </c>
      <c r="AH32" s="98">
        <v>0</v>
      </c>
      <c r="AI32" s="98">
        <f t="shared" si="10"/>
        <v>0</v>
      </c>
      <c r="AJ32" s="98">
        <v>25100.9</v>
      </c>
      <c r="AK32" s="98">
        <v>0</v>
      </c>
      <c r="AL32" s="98">
        <f t="shared" si="11"/>
        <v>0</v>
      </c>
      <c r="AM32" s="98">
        <v>12528.753854918756</v>
      </c>
      <c r="AN32" s="98">
        <v>4173.75</v>
      </c>
      <c r="AO32" s="98">
        <f t="shared" si="12"/>
        <v>33.313368977724764</v>
      </c>
      <c r="AP32" s="98">
        <v>117663.43803223554</v>
      </c>
      <c r="AQ32" s="98">
        <v>304104.39999999997</v>
      </c>
      <c r="AR32" s="98">
        <f t="shared" si="13"/>
        <v>258.45275736094527</v>
      </c>
      <c r="AS32" s="98">
        <v>293.58322941906965</v>
      </c>
      <c r="AT32" s="98">
        <v>0</v>
      </c>
      <c r="AU32" s="98">
        <f t="shared" si="14"/>
        <v>0</v>
      </c>
      <c r="AV32" s="98">
        <v>140.6316645883814</v>
      </c>
      <c r="AW32" s="98">
        <v>940</v>
      </c>
      <c r="AX32" s="98">
        <f t="shared" si="15"/>
        <v>668.41276660651874</v>
      </c>
      <c r="AY32" s="98">
        <v>60779.174968825726</v>
      </c>
      <c r="AZ32" s="98">
        <v>23.59</v>
      </c>
      <c r="BA32" s="98">
        <f t="shared" si="16"/>
        <v>3.8812636091390774E-2</v>
      </c>
      <c r="BB32" s="98">
        <f t="shared" si="30"/>
        <v>778926.13540413172</v>
      </c>
      <c r="BC32" s="98">
        <f t="shared" si="30"/>
        <v>759437.79999999993</v>
      </c>
      <c r="BD32" s="98">
        <f t="shared" si="17"/>
        <v>97.498050903886977</v>
      </c>
      <c r="BE32" s="98">
        <v>29252.2</v>
      </c>
      <c r="BF32" s="98">
        <v>23751.250000000004</v>
      </c>
      <c r="BG32" s="98">
        <f t="shared" si="18"/>
        <v>81.194747745468732</v>
      </c>
      <c r="BH32" s="98">
        <v>0</v>
      </c>
      <c r="BI32" s="98">
        <v>1608.76</v>
      </c>
      <c r="BJ32" s="98" t="e">
        <f t="shared" si="19"/>
        <v>#DIV/0!</v>
      </c>
      <c r="BK32" s="98">
        <v>258843.8</v>
      </c>
      <c r="BL32" s="98">
        <v>21731.520000000004</v>
      </c>
      <c r="BM32" s="98">
        <f t="shared" si="20"/>
        <v>8.395611561876315</v>
      </c>
      <c r="BN32" s="98">
        <v>44795</v>
      </c>
      <c r="BO32" s="98">
        <v>4518.63</v>
      </c>
      <c r="BP32" s="98">
        <f t="shared" si="21"/>
        <v>10.087353499274473</v>
      </c>
      <c r="BQ32" s="98">
        <v>50978.8</v>
      </c>
      <c r="BR32" s="98">
        <v>3318.2200000000003</v>
      </c>
      <c r="BS32" s="98">
        <f t="shared" si="22"/>
        <v>6.5090194355300639</v>
      </c>
      <c r="BT32" s="98">
        <v>163070</v>
      </c>
      <c r="BU32" s="98">
        <v>13894.670000000002</v>
      </c>
      <c r="BV32" s="98">
        <f t="shared" si="23"/>
        <v>8.520678236340224</v>
      </c>
      <c r="BW32" s="98">
        <v>6249.7</v>
      </c>
      <c r="BX32" s="98">
        <v>443.98</v>
      </c>
      <c r="BY32" s="98">
        <f t="shared" si="24"/>
        <v>7.1040209930076648</v>
      </c>
      <c r="BZ32" s="98">
        <v>142502.5</v>
      </c>
      <c r="CA32" s="98">
        <v>448936.19999999995</v>
      </c>
      <c r="CB32" s="98">
        <f t="shared" si="25"/>
        <v>315.03742039613337</v>
      </c>
      <c r="CC32" s="98">
        <v>119278.39999999999</v>
      </c>
      <c r="CD32" s="98">
        <v>269771.97000000003</v>
      </c>
      <c r="CE32" s="98">
        <f t="shared" si="26"/>
        <v>226.17001066412698</v>
      </c>
      <c r="CF32" s="98">
        <v>561492.6</v>
      </c>
      <c r="CG32" s="98">
        <v>3035961.0299999993</v>
      </c>
      <c r="CH32" s="98">
        <f t="shared" si="27"/>
        <v>540.69475359069725</v>
      </c>
      <c r="CI32" s="98">
        <f t="shared" si="31"/>
        <v>1088367</v>
      </c>
      <c r="CJ32" s="98">
        <f t="shared" si="31"/>
        <v>3778453.459999999</v>
      </c>
      <c r="CK32" s="98">
        <f t="shared" si="28"/>
        <v>347.16722024831688</v>
      </c>
      <c r="CL32" s="98">
        <f t="shared" si="32"/>
        <v>1867293.1354041318</v>
      </c>
      <c r="CM32" s="98">
        <f t="shared" si="32"/>
        <v>4537891.2599999988</v>
      </c>
      <c r="CN32" s="98">
        <f t="shared" si="29"/>
        <v>243.01975806374281</v>
      </c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</row>
    <row r="33" spans="1:130" ht="15" customHeight="1" x14ac:dyDescent="0.2">
      <c r="A33" s="100">
        <v>25</v>
      </c>
      <c r="B33" s="101" t="s">
        <v>30</v>
      </c>
      <c r="C33" s="98">
        <v>26472</v>
      </c>
      <c r="D33" s="98">
        <v>7906.82</v>
      </c>
      <c r="E33" s="98">
        <f t="shared" si="0"/>
        <v>29.868615896041099</v>
      </c>
      <c r="F33" s="98">
        <v>12892.74</v>
      </c>
      <c r="G33" s="98">
        <v>7906.82</v>
      </c>
      <c r="H33" s="98">
        <f t="shared" si="1"/>
        <v>61.327692949675551</v>
      </c>
      <c r="I33" s="98">
        <v>5557.92</v>
      </c>
      <c r="J33" s="98">
        <v>0</v>
      </c>
      <c r="K33" s="98">
        <f t="shared" si="2"/>
        <v>0</v>
      </c>
      <c r="L33" s="98">
        <v>8021.34</v>
      </c>
      <c r="M33" s="98">
        <v>0</v>
      </c>
      <c r="N33" s="98">
        <f t="shared" si="3"/>
        <v>0</v>
      </c>
      <c r="O33" s="98">
        <v>14153.5</v>
      </c>
      <c r="P33" s="98">
        <v>10360.89</v>
      </c>
      <c r="Q33" s="98">
        <f t="shared" si="4"/>
        <v>73.20373052601829</v>
      </c>
      <c r="R33" s="98">
        <v>94759</v>
      </c>
      <c r="S33" s="98">
        <v>0</v>
      </c>
      <c r="T33" s="98">
        <f t="shared" si="5"/>
        <v>0</v>
      </c>
      <c r="U33" s="98">
        <v>13419.25</v>
      </c>
      <c r="V33" s="98">
        <v>0</v>
      </c>
      <c r="W33" s="98">
        <f t="shared" si="6"/>
        <v>0</v>
      </c>
      <c r="X33" s="98">
        <v>9527</v>
      </c>
      <c r="Y33" s="98">
        <v>0</v>
      </c>
      <c r="Z33" s="98">
        <f t="shared" si="7"/>
        <v>0</v>
      </c>
      <c r="AA33" s="98">
        <v>57572.5</v>
      </c>
      <c r="AB33" s="98">
        <v>0</v>
      </c>
      <c r="AC33" s="98">
        <f t="shared" si="8"/>
        <v>0</v>
      </c>
      <c r="AD33" s="98">
        <v>994</v>
      </c>
      <c r="AE33" s="98">
        <v>0</v>
      </c>
      <c r="AF33" s="98">
        <f t="shared" si="9"/>
        <v>0</v>
      </c>
      <c r="AG33" s="98">
        <v>13246.25</v>
      </c>
      <c r="AH33" s="98">
        <v>0</v>
      </c>
      <c r="AI33" s="98">
        <f t="shared" si="10"/>
        <v>0</v>
      </c>
      <c r="AJ33" s="98">
        <v>357</v>
      </c>
      <c r="AK33" s="98">
        <v>0</v>
      </c>
      <c r="AL33" s="98">
        <f t="shared" si="11"/>
        <v>0</v>
      </c>
      <c r="AM33" s="98">
        <v>5100.8999999999996</v>
      </c>
      <c r="AN33" s="98">
        <v>0</v>
      </c>
      <c r="AO33" s="98">
        <f t="shared" si="12"/>
        <v>0</v>
      </c>
      <c r="AP33" s="98">
        <v>26466.84</v>
      </c>
      <c r="AQ33" s="98">
        <v>0</v>
      </c>
      <c r="AR33" s="98">
        <f t="shared" si="13"/>
        <v>0</v>
      </c>
      <c r="AS33" s="98">
        <v>178</v>
      </c>
      <c r="AT33" s="98">
        <v>0</v>
      </c>
      <c r="AU33" s="98">
        <f t="shared" si="14"/>
        <v>0</v>
      </c>
      <c r="AV33" s="98">
        <v>56</v>
      </c>
      <c r="AW33" s="98">
        <v>0</v>
      </c>
      <c r="AX33" s="98">
        <f t="shared" si="15"/>
        <v>0</v>
      </c>
      <c r="AY33" s="98">
        <v>18546.260000000002</v>
      </c>
      <c r="AZ33" s="98">
        <v>0</v>
      </c>
      <c r="BA33" s="98">
        <f t="shared" si="16"/>
        <v>0</v>
      </c>
      <c r="BB33" s="98">
        <f t="shared" si="30"/>
        <v>171936</v>
      </c>
      <c r="BC33" s="98">
        <f t="shared" si="30"/>
        <v>7906.82</v>
      </c>
      <c r="BD33" s="98">
        <f t="shared" si="17"/>
        <v>4.5986995160990132</v>
      </c>
      <c r="BE33" s="98">
        <v>10597.3</v>
      </c>
      <c r="BF33" s="98">
        <v>0</v>
      </c>
      <c r="BG33" s="98">
        <f t="shared" si="18"/>
        <v>0</v>
      </c>
      <c r="BH33" s="98">
        <v>0</v>
      </c>
      <c r="BI33" s="98">
        <v>0</v>
      </c>
      <c r="BJ33" s="98" t="e">
        <f t="shared" si="19"/>
        <v>#DIV/0!</v>
      </c>
      <c r="BK33" s="98">
        <v>43750.6</v>
      </c>
      <c r="BL33" s="98">
        <v>0</v>
      </c>
      <c r="BM33" s="98">
        <f t="shared" si="20"/>
        <v>0</v>
      </c>
      <c r="BN33" s="98">
        <v>10539</v>
      </c>
      <c r="BO33" s="98">
        <v>0</v>
      </c>
      <c r="BP33" s="98">
        <f t="shared" si="21"/>
        <v>0</v>
      </c>
      <c r="BQ33" s="98">
        <v>10101.6</v>
      </c>
      <c r="BR33" s="98">
        <v>0</v>
      </c>
      <c r="BS33" s="98">
        <f t="shared" si="22"/>
        <v>0</v>
      </c>
      <c r="BT33" s="98">
        <v>23110</v>
      </c>
      <c r="BU33" s="98">
        <v>0</v>
      </c>
      <c r="BV33" s="98">
        <f t="shared" si="23"/>
        <v>0</v>
      </c>
      <c r="BW33" s="98">
        <v>1572.65</v>
      </c>
      <c r="BX33" s="98">
        <v>0</v>
      </c>
      <c r="BY33" s="98">
        <f t="shared" si="24"/>
        <v>0</v>
      </c>
      <c r="BZ33" s="98">
        <v>24869.85</v>
      </c>
      <c r="CA33" s="98">
        <v>0</v>
      </c>
      <c r="CB33" s="98">
        <f t="shared" si="25"/>
        <v>0</v>
      </c>
      <c r="CC33" s="98">
        <v>6612.45</v>
      </c>
      <c r="CD33" s="98">
        <v>0</v>
      </c>
      <c r="CE33" s="98">
        <f t="shared" si="26"/>
        <v>0</v>
      </c>
      <c r="CF33" s="98">
        <v>13136.449999999999</v>
      </c>
      <c r="CG33" s="98">
        <v>0</v>
      </c>
      <c r="CH33" s="98">
        <f t="shared" si="27"/>
        <v>0</v>
      </c>
      <c r="CI33" s="98">
        <f t="shared" si="31"/>
        <v>89942</v>
      </c>
      <c r="CJ33" s="98">
        <f t="shared" si="31"/>
        <v>0</v>
      </c>
      <c r="CK33" s="98">
        <f t="shared" si="28"/>
        <v>0</v>
      </c>
      <c r="CL33" s="98">
        <f t="shared" si="32"/>
        <v>261878</v>
      </c>
      <c r="CM33" s="98">
        <f t="shared" si="32"/>
        <v>7906.82</v>
      </c>
      <c r="CN33" s="98">
        <f t="shared" si="29"/>
        <v>3.0192761514903887</v>
      </c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</row>
    <row r="34" spans="1:130" ht="15" customHeight="1" x14ac:dyDescent="0.2">
      <c r="A34" s="100">
        <v>26</v>
      </c>
      <c r="B34" s="101" t="s">
        <v>31</v>
      </c>
      <c r="C34" s="98">
        <v>431186.5769720102</v>
      </c>
      <c r="D34" s="98">
        <v>586413.1100000001</v>
      </c>
      <c r="E34" s="98">
        <f t="shared" si="0"/>
        <v>135.99985280573011</v>
      </c>
      <c r="F34" s="98">
        <v>133561.96213544725</v>
      </c>
      <c r="G34" s="98">
        <v>404987.88000000006</v>
      </c>
      <c r="H34" s="98">
        <f t="shared" si="1"/>
        <v>303.22097214272401</v>
      </c>
      <c r="I34" s="98">
        <v>129927.80247276049</v>
      </c>
      <c r="J34" s="98">
        <v>4086.51</v>
      </c>
      <c r="K34" s="98">
        <f t="shared" si="2"/>
        <v>3.145215975508199</v>
      </c>
      <c r="L34" s="98">
        <v>167696.81236380246</v>
      </c>
      <c r="M34" s="98">
        <v>177338.72</v>
      </c>
      <c r="N34" s="98">
        <f t="shared" si="3"/>
        <v>105.74960698434764</v>
      </c>
      <c r="O34" s="98">
        <v>118363.26999999999</v>
      </c>
      <c r="P34" s="98">
        <v>113449.81000000003</v>
      </c>
      <c r="Q34" s="98">
        <f t="shared" si="4"/>
        <v>95.848830469114304</v>
      </c>
      <c r="R34" s="98">
        <v>727381.92457800847</v>
      </c>
      <c r="S34" s="98">
        <v>953477.19000000006</v>
      </c>
      <c r="T34" s="98">
        <f t="shared" si="5"/>
        <v>131.08343193339056</v>
      </c>
      <c r="U34" s="98">
        <v>119911.81421013779</v>
      </c>
      <c r="V34" s="98">
        <v>299597.81000000011</v>
      </c>
      <c r="W34" s="98">
        <f t="shared" si="6"/>
        <v>249.84845069141736</v>
      </c>
      <c r="X34" s="98">
        <v>158136</v>
      </c>
      <c r="Y34" s="98">
        <v>511531.46</v>
      </c>
      <c r="Z34" s="98">
        <f t="shared" si="7"/>
        <v>323.47565386755701</v>
      </c>
      <c r="AA34" s="98">
        <v>324301.09999999998</v>
      </c>
      <c r="AB34" s="98">
        <v>142347.91999999995</v>
      </c>
      <c r="AC34" s="98">
        <f t="shared" si="8"/>
        <v>43.893751825078596</v>
      </c>
      <c r="AD34" s="98">
        <v>2375.4115089024481</v>
      </c>
      <c r="AE34" s="98">
        <v>0</v>
      </c>
      <c r="AF34" s="98">
        <f t="shared" si="9"/>
        <v>0</v>
      </c>
      <c r="AG34" s="98">
        <v>122657.59885896824</v>
      </c>
      <c r="AH34" s="98">
        <v>0</v>
      </c>
      <c r="AI34" s="98">
        <f t="shared" si="10"/>
        <v>0</v>
      </c>
      <c r="AJ34" s="98">
        <v>230055.1</v>
      </c>
      <c r="AK34" s="98">
        <v>0</v>
      </c>
      <c r="AL34" s="98">
        <f t="shared" si="11"/>
        <v>0</v>
      </c>
      <c r="AM34" s="98">
        <v>18848.848183166789</v>
      </c>
      <c r="AN34" s="98">
        <v>719.04999999999984</v>
      </c>
      <c r="AO34" s="98">
        <f t="shared" si="12"/>
        <v>3.814821961599526</v>
      </c>
      <c r="AP34" s="98">
        <v>142842.55641284338</v>
      </c>
      <c r="AQ34" s="98">
        <v>62860.850000000006</v>
      </c>
      <c r="AR34" s="98">
        <f t="shared" si="13"/>
        <v>44.00708834860086</v>
      </c>
      <c r="AS34" s="98">
        <v>970.33291767627873</v>
      </c>
      <c r="AT34" s="98">
        <v>0</v>
      </c>
      <c r="AU34" s="98">
        <f t="shared" si="14"/>
        <v>0</v>
      </c>
      <c r="AV34" s="98">
        <v>288.92665835352557</v>
      </c>
      <c r="AW34" s="98">
        <v>0</v>
      </c>
      <c r="AX34" s="98">
        <f t="shared" si="15"/>
        <v>0</v>
      </c>
      <c r="AY34" s="98">
        <v>96791.049887772591</v>
      </c>
      <c r="AZ34" s="98">
        <v>1115.97</v>
      </c>
      <c r="BA34" s="98">
        <f t="shared" si="16"/>
        <v>1.1529681734973909</v>
      </c>
      <c r="BB34" s="98">
        <f t="shared" si="30"/>
        <v>1648365.3156098314</v>
      </c>
      <c r="BC34" s="98">
        <f t="shared" si="30"/>
        <v>1604586.1700000004</v>
      </c>
      <c r="BD34" s="98">
        <f t="shared" si="17"/>
        <v>97.344087187758234</v>
      </c>
      <c r="BE34" s="98">
        <v>101784.4</v>
      </c>
      <c r="BF34" s="98">
        <v>136370.93</v>
      </c>
      <c r="BG34" s="98">
        <f t="shared" si="18"/>
        <v>133.98018753364954</v>
      </c>
      <c r="BH34" s="98">
        <v>0</v>
      </c>
      <c r="BI34" s="98">
        <v>0</v>
      </c>
      <c r="BJ34" s="98" t="e">
        <f t="shared" si="19"/>
        <v>#DIV/0!</v>
      </c>
      <c r="BK34" s="98">
        <v>377065.2</v>
      </c>
      <c r="BL34" s="98">
        <v>2694.58</v>
      </c>
      <c r="BM34" s="98">
        <f t="shared" si="20"/>
        <v>0.71461911626954699</v>
      </c>
      <c r="BN34" s="98">
        <v>52757</v>
      </c>
      <c r="BO34" s="98">
        <v>1602.3600000000001</v>
      </c>
      <c r="BP34" s="98">
        <f t="shared" si="21"/>
        <v>3.0372462422048261</v>
      </c>
      <c r="BQ34" s="98">
        <v>51129.2</v>
      </c>
      <c r="BR34" s="98">
        <v>1092.22</v>
      </c>
      <c r="BS34" s="98">
        <f t="shared" si="22"/>
        <v>2.136196146233464</v>
      </c>
      <c r="BT34" s="98">
        <v>273179</v>
      </c>
      <c r="BU34" s="98">
        <v>0</v>
      </c>
      <c r="BV34" s="98">
        <f t="shared" si="23"/>
        <v>0</v>
      </c>
      <c r="BW34" s="98">
        <v>9967.5499999999993</v>
      </c>
      <c r="BX34" s="98">
        <v>106.83000000000001</v>
      </c>
      <c r="BY34" s="98">
        <f t="shared" si="24"/>
        <v>1.0717779193482853</v>
      </c>
      <c r="BZ34" s="98">
        <v>178139.9</v>
      </c>
      <c r="CA34" s="98">
        <v>0</v>
      </c>
      <c r="CB34" s="98">
        <f t="shared" si="25"/>
        <v>0</v>
      </c>
      <c r="CC34" s="98">
        <v>178417.55</v>
      </c>
      <c r="CD34" s="98">
        <v>538480.85</v>
      </c>
      <c r="CE34" s="98">
        <f t="shared" si="26"/>
        <v>301.80935115407647</v>
      </c>
      <c r="CF34" s="98">
        <v>858470.79999999993</v>
      </c>
      <c r="CG34" s="98">
        <v>18209820.969999999</v>
      </c>
      <c r="CH34" s="98">
        <f t="shared" si="27"/>
        <v>2121.1928198373203</v>
      </c>
      <c r="CI34" s="98">
        <f t="shared" si="31"/>
        <v>1602061</v>
      </c>
      <c r="CJ34" s="98">
        <f t="shared" si="31"/>
        <v>18751103.23</v>
      </c>
      <c r="CK34" s="98">
        <f t="shared" si="28"/>
        <v>1170.4362836371399</v>
      </c>
      <c r="CL34" s="98">
        <f t="shared" si="32"/>
        <v>3250426.3156098314</v>
      </c>
      <c r="CM34" s="98">
        <f t="shared" si="32"/>
        <v>20355689.400000002</v>
      </c>
      <c r="CN34" s="98">
        <f t="shared" si="29"/>
        <v>626.24675730207878</v>
      </c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</row>
    <row r="35" spans="1:130" ht="15" customHeight="1" x14ac:dyDescent="0.2">
      <c r="A35" s="100">
        <v>27</v>
      </c>
      <c r="B35" s="101" t="s">
        <v>84</v>
      </c>
      <c r="C35" s="98">
        <v>285162.37827037257</v>
      </c>
      <c r="D35" s="98">
        <v>414226.33</v>
      </c>
      <c r="E35" s="98">
        <f t="shared" si="0"/>
        <v>145.25981039730891</v>
      </c>
      <c r="F35" s="98">
        <v>172112.64523390096</v>
      </c>
      <c r="G35" s="98">
        <v>414226.33</v>
      </c>
      <c r="H35" s="98">
        <f t="shared" si="1"/>
        <v>240.67164236367802</v>
      </c>
      <c r="I35" s="98">
        <v>84278.776854570373</v>
      </c>
      <c r="J35" s="98">
        <v>0</v>
      </c>
      <c r="K35" s="98">
        <f t="shared" si="2"/>
        <v>0</v>
      </c>
      <c r="L35" s="98">
        <v>28770.956181901223</v>
      </c>
      <c r="M35" s="98">
        <v>0</v>
      </c>
      <c r="N35" s="98">
        <f t="shared" si="3"/>
        <v>0</v>
      </c>
      <c r="O35" s="98">
        <v>160382.83000000002</v>
      </c>
      <c r="P35" s="98">
        <v>163372.73000000001</v>
      </c>
      <c r="Q35" s="98">
        <f t="shared" si="4"/>
        <v>101.86422698739011</v>
      </c>
      <c r="R35" s="98">
        <v>949404.09540336626</v>
      </c>
      <c r="S35" s="98">
        <v>764167.34000000008</v>
      </c>
      <c r="T35" s="98">
        <f t="shared" si="5"/>
        <v>80.489155639815735</v>
      </c>
      <c r="U35" s="98">
        <v>122972.02972256397</v>
      </c>
      <c r="V35" s="98">
        <v>265618.46000000002</v>
      </c>
      <c r="W35" s="98">
        <f t="shared" si="6"/>
        <v>215.99908580777213</v>
      </c>
      <c r="X35" s="98">
        <v>138084.74143885335</v>
      </c>
      <c r="Y35" s="98">
        <v>446449.81999999995</v>
      </c>
      <c r="Z35" s="98">
        <f t="shared" si="7"/>
        <v>323.31582428873702</v>
      </c>
      <c r="AA35" s="98">
        <v>548518.40000000002</v>
      </c>
      <c r="AB35" s="98">
        <v>52099.06</v>
      </c>
      <c r="AC35" s="98">
        <f t="shared" si="8"/>
        <v>9.4981426329545169</v>
      </c>
      <c r="AD35" s="98">
        <v>3910.0131928660753</v>
      </c>
      <c r="AE35" s="98">
        <v>0</v>
      </c>
      <c r="AF35" s="98">
        <f t="shared" si="9"/>
        <v>0</v>
      </c>
      <c r="AG35" s="98">
        <v>135918.9110490827</v>
      </c>
      <c r="AH35" s="98">
        <v>0</v>
      </c>
      <c r="AI35" s="98">
        <f t="shared" si="10"/>
        <v>0</v>
      </c>
      <c r="AJ35" s="98">
        <v>65027.4</v>
      </c>
      <c r="AK35" s="98">
        <v>5954.0700000000006</v>
      </c>
      <c r="AL35" s="98">
        <f t="shared" si="11"/>
        <v>9.1562479816200568</v>
      </c>
      <c r="AM35" s="98">
        <v>26794.498951105405</v>
      </c>
      <c r="AN35" s="98">
        <v>73.73</v>
      </c>
      <c r="AO35" s="98">
        <f t="shared" si="12"/>
        <v>0.27516842219943166</v>
      </c>
      <c r="AP35" s="98">
        <v>208931.70909321003</v>
      </c>
      <c r="AQ35" s="98">
        <v>53762.64</v>
      </c>
      <c r="AR35" s="98">
        <f t="shared" si="13"/>
        <v>25.732159198494397</v>
      </c>
      <c r="AS35" s="98">
        <v>613.24968825720907</v>
      </c>
      <c r="AT35" s="98">
        <v>0</v>
      </c>
      <c r="AU35" s="98">
        <f t="shared" si="14"/>
        <v>0</v>
      </c>
      <c r="AV35" s="98">
        <v>234.09499376514418</v>
      </c>
      <c r="AW35" s="98">
        <v>0</v>
      </c>
      <c r="AX35" s="98">
        <f t="shared" si="15"/>
        <v>0</v>
      </c>
      <c r="AY35" s="98">
        <v>111248.77814836595</v>
      </c>
      <c r="AZ35" s="98">
        <v>75748.159999999989</v>
      </c>
      <c r="BA35" s="98">
        <f t="shared" si="16"/>
        <v>68.088981524794036</v>
      </c>
      <c r="BB35" s="98">
        <f t="shared" si="30"/>
        <v>1647416.2045484425</v>
      </c>
      <c r="BC35" s="98">
        <f t="shared" si="30"/>
        <v>1313932.27</v>
      </c>
      <c r="BD35" s="98">
        <f t="shared" si="17"/>
        <v>79.75715343653242</v>
      </c>
      <c r="BE35" s="98">
        <v>88029.9</v>
      </c>
      <c r="BF35" s="98">
        <v>274722.74</v>
      </c>
      <c r="BG35" s="98">
        <f t="shared" si="18"/>
        <v>312.07889592059064</v>
      </c>
      <c r="BH35" s="98">
        <v>0</v>
      </c>
      <c r="BI35" s="98">
        <v>0</v>
      </c>
      <c r="BJ35" s="98" t="e">
        <f t="shared" si="19"/>
        <v>#DIV/0!</v>
      </c>
      <c r="BK35" s="98">
        <v>387928.4</v>
      </c>
      <c r="BL35" s="98">
        <v>59703.360000000001</v>
      </c>
      <c r="BM35" s="98">
        <f t="shared" si="20"/>
        <v>15.390303983931055</v>
      </c>
      <c r="BN35" s="98">
        <v>73043</v>
      </c>
      <c r="BO35" s="98">
        <v>2418.9799999999996</v>
      </c>
      <c r="BP35" s="98">
        <f t="shared" si="21"/>
        <v>3.311720493407992</v>
      </c>
      <c r="BQ35" s="98">
        <v>12335.4</v>
      </c>
      <c r="BR35" s="98">
        <v>19417</v>
      </c>
      <c r="BS35" s="98">
        <f t="shared" si="22"/>
        <v>157.40875853235403</v>
      </c>
      <c r="BT35" s="98">
        <v>302550</v>
      </c>
      <c r="BU35" s="98">
        <v>37867.379999999997</v>
      </c>
      <c r="BV35" s="98">
        <f t="shared" si="23"/>
        <v>12.516073376301437</v>
      </c>
      <c r="BW35" s="98">
        <v>11229.35</v>
      </c>
      <c r="BX35" s="98">
        <v>0</v>
      </c>
      <c r="BY35" s="98">
        <f t="shared" si="24"/>
        <v>0</v>
      </c>
      <c r="BZ35" s="98">
        <v>296423.5</v>
      </c>
      <c r="CA35" s="98">
        <v>1445328.54</v>
      </c>
      <c r="CB35" s="98">
        <f t="shared" si="25"/>
        <v>487.58905417417992</v>
      </c>
      <c r="CC35" s="98">
        <v>145936.25</v>
      </c>
      <c r="CD35" s="98">
        <v>0</v>
      </c>
      <c r="CE35" s="98">
        <f t="shared" si="26"/>
        <v>0</v>
      </c>
      <c r="CF35" s="98">
        <v>859993.5</v>
      </c>
      <c r="CG35" s="98">
        <v>14850066.429999998</v>
      </c>
      <c r="CH35" s="98">
        <f t="shared" si="27"/>
        <v>1726.7649615956398</v>
      </c>
      <c r="CI35" s="98">
        <f t="shared" si="31"/>
        <v>1701511</v>
      </c>
      <c r="CJ35" s="98">
        <f t="shared" si="31"/>
        <v>16355098.329999998</v>
      </c>
      <c r="CK35" s="98">
        <f t="shared" si="28"/>
        <v>961.21026135005877</v>
      </c>
      <c r="CL35" s="98">
        <f t="shared" si="32"/>
        <v>3348927.2045484427</v>
      </c>
      <c r="CM35" s="98">
        <f t="shared" si="32"/>
        <v>17669030.599999998</v>
      </c>
      <c r="CN35" s="98">
        <f t="shared" si="29"/>
        <v>527.60270739842565</v>
      </c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</row>
    <row r="36" spans="1:130" ht="15" customHeight="1" x14ac:dyDescent="0.2">
      <c r="A36" s="100">
        <v>28</v>
      </c>
      <c r="B36" s="101" t="s">
        <v>169</v>
      </c>
      <c r="C36" s="98">
        <v>31814</v>
      </c>
      <c r="D36" s="98">
        <v>128169.6110061787</v>
      </c>
      <c r="E36" s="98">
        <f t="shared" si="0"/>
        <v>402.8717263034473</v>
      </c>
      <c r="F36" s="98">
        <v>24751.360000000001</v>
      </c>
      <c r="G36" s="98">
        <v>83299.194738221471</v>
      </c>
      <c r="H36" s="98">
        <f t="shared" si="1"/>
        <v>336.5439100648266</v>
      </c>
      <c r="I36" s="98">
        <v>5733.88</v>
      </c>
      <c r="J36" s="98">
        <v>3424.3374413179995</v>
      </c>
      <c r="K36" s="98">
        <f t="shared" si="2"/>
        <v>59.721121497450234</v>
      </c>
      <c r="L36" s="98">
        <v>1328.7600000000002</v>
      </c>
      <c r="M36" s="98">
        <v>41446.078826639234</v>
      </c>
      <c r="N36" s="98">
        <f t="shared" si="3"/>
        <v>3119.1546123181934</v>
      </c>
      <c r="O36" s="98">
        <v>23887.09</v>
      </c>
      <c r="P36" s="98">
        <v>653.26</v>
      </c>
      <c r="Q36" s="98">
        <f t="shared" si="4"/>
        <v>2.7347826796817865</v>
      </c>
      <c r="R36" s="98">
        <v>23636</v>
      </c>
      <c r="S36" s="98">
        <v>322765.29090667923</v>
      </c>
      <c r="T36" s="98">
        <f t="shared" si="5"/>
        <v>1365.5664702431852</v>
      </c>
      <c r="U36" s="98">
        <v>4035.95</v>
      </c>
      <c r="V36" s="98">
        <v>55539.977711700318</v>
      </c>
      <c r="W36" s="98">
        <f t="shared" si="6"/>
        <v>1376.1314612842161</v>
      </c>
      <c r="X36" s="98">
        <v>6134.2</v>
      </c>
      <c r="Y36" s="98">
        <v>177199.97942810622</v>
      </c>
      <c r="Z36" s="98">
        <f t="shared" si="7"/>
        <v>2888.7219104056962</v>
      </c>
      <c r="AA36" s="98">
        <v>7777.3</v>
      </c>
      <c r="AB36" s="98">
        <v>88019.90337987266</v>
      </c>
      <c r="AC36" s="98">
        <f t="shared" si="8"/>
        <v>1131.7539940579977</v>
      </c>
      <c r="AD36" s="98">
        <v>239</v>
      </c>
      <c r="AE36" s="98">
        <v>0</v>
      </c>
      <c r="AF36" s="98">
        <f t="shared" si="9"/>
        <v>0</v>
      </c>
      <c r="AG36" s="98">
        <v>5449.55</v>
      </c>
      <c r="AH36" s="98">
        <v>2005.4303870000003</v>
      </c>
      <c r="AI36" s="98">
        <f t="shared" si="10"/>
        <v>36.799926360892186</v>
      </c>
      <c r="AJ36" s="98">
        <v>2376</v>
      </c>
      <c r="AK36" s="98">
        <v>5122.4266346644999</v>
      </c>
      <c r="AL36" s="98">
        <f t="shared" si="11"/>
        <v>215.59034657678873</v>
      </c>
      <c r="AM36" s="98">
        <v>1977</v>
      </c>
      <c r="AN36" s="98">
        <v>486.95968000000147</v>
      </c>
      <c r="AO36" s="98">
        <f t="shared" si="12"/>
        <v>24.631243297926225</v>
      </c>
      <c r="AP36" s="98">
        <v>5404</v>
      </c>
      <c r="AQ36" s="98">
        <v>24651.59232389996</v>
      </c>
      <c r="AR36" s="98">
        <f t="shared" si="13"/>
        <v>456.17306298852628</v>
      </c>
      <c r="AS36" s="98">
        <v>80</v>
      </c>
      <c r="AT36" s="98">
        <v>0</v>
      </c>
      <c r="AU36" s="98">
        <f t="shared" si="14"/>
        <v>0</v>
      </c>
      <c r="AV36" s="98">
        <v>51</v>
      </c>
      <c r="AW36" s="98">
        <v>0</v>
      </c>
      <c r="AX36" s="98">
        <f t="shared" si="15"/>
        <v>0</v>
      </c>
      <c r="AY36" s="98">
        <v>2464</v>
      </c>
      <c r="AZ36" s="98">
        <v>2303.8758200004909</v>
      </c>
      <c r="BA36" s="98">
        <f t="shared" si="16"/>
        <v>93.50145373378615</v>
      </c>
      <c r="BB36" s="98">
        <f t="shared" si="30"/>
        <v>67802</v>
      </c>
      <c r="BC36" s="98">
        <f t="shared" si="30"/>
        <v>483499.7563714229</v>
      </c>
      <c r="BD36" s="98">
        <f t="shared" si="17"/>
        <v>713.10544876467202</v>
      </c>
      <c r="BE36" s="98">
        <v>17288</v>
      </c>
      <c r="BF36" s="98">
        <v>19023.038735400005</v>
      </c>
      <c r="BG36" s="98">
        <f t="shared" si="18"/>
        <v>110.03608708583992</v>
      </c>
      <c r="BH36" s="98">
        <v>0</v>
      </c>
      <c r="BI36" s="98">
        <v>0</v>
      </c>
      <c r="BJ36" s="98" t="e">
        <f t="shared" si="19"/>
        <v>#DIV/0!</v>
      </c>
      <c r="BK36" s="98">
        <v>0</v>
      </c>
      <c r="BL36" s="98">
        <v>0</v>
      </c>
      <c r="BM36" s="98" t="e">
        <f t="shared" si="20"/>
        <v>#DIV/0!</v>
      </c>
      <c r="BN36" s="98">
        <v>0</v>
      </c>
      <c r="BO36" s="98">
        <v>0</v>
      </c>
      <c r="BP36" s="98" t="e">
        <f t="shared" si="21"/>
        <v>#DIV/0!</v>
      </c>
      <c r="BQ36" s="98">
        <v>0</v>
      </c>
      <c r="BR36" s="98">
        <v>0</v>
      </c>
      <c r="BS36" s="98" t="e">
        <f t="shared" si="22"/>
        <v>#DIV/0!</v>
      </c>
      <c r="BT36" s="98">
        <v>0</v>
      </c>
      <c r="BU36" s="98">
        <v>0</v>
      </c>
      <c r="BV36" s="98" t="e">
        <f t="shared" si="23"/>
        <v>#DIV/0!</v>
      </c>
      <c r="BW36" s="98">
        <v>331.5</v>
      </c>
      <c r="BX36" s="98">
        <v>0</v>
      </c>
      <c r="BY36" s="98">
        <f t="shared" si="24"/>
        <v>0</v>
      </c>
      <c r="BZ36" s="98">
        <v>49.1</v>
      </c>
      <c r="CA36" s="98">
        <v>0</v>
      </c>
      <c r="CB36" s="98">
        <f t="shared" si="25"/>
        <v>0</v>
      </c>
      <c r="CC36" s="98">
        <v>553.1</v>
      </c>
      <c r="CD36" s="98">
        <v>0</v>
      </c>
      <c r="CE36" s="98">
        <f t="shared" si="26"/>
        <v>0</v>
      </c>
      <c r="CF36" s="98">
        <v>23436.400000000001</v>
      </c>
      <c r="CG36" s="98">
        <v>5967312.701318102</v>
      </c>
      <c r="CH36" s="98">
        <f t="shared" si="27"/>
        <v>25461.729196114171</v>
      </c>
      <c r="CI36" s="98">
        <f t="shared" si="31"/>
        <v>24370.100000000002</v>
      </c>
      <c r="CJ36" s="98">
        <f t="shared" si="31"/>
        <v>5967312.701318102</v>
      </c>
      <c r="CK36" s="98">
        <f t="shared" si="28"/>
        <v>24486.205232305576</v>
      </c>
      <c r="CL36" s="98">
        <f t="shared" si="32"/>
        <v>92172.1</v>
      </c>
      <c r="CM36" s="98">
        <f t="shared" si="32"/>
        <v>6450812.4576895246</v>
      </c>
      <c r="CN36" s="98">
        <f t="shared" si="29"/>
        <v>6998.6606117138745</v>
      </c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</row>
    <row r="37" spans="1:130" ht="15" customHeight="1" x14ac:dyDescent="0.2">
      <c r="A37" s="100">
        <v>29</v>
      </c>
      <c r="B37" s="101" t="s">
        <v>86</v>
      </c>
      <c r="C37" s="98">
        <v>6584</v>
      </c>
      <c r="D37" s="98">
        <v>9932</v>
      </c>
      <c r="E37" s="98">
        <f t="shared" si="0"/>
        <v>150.8505467800729</v>
      </c>
      <c r="F37" s="98">
        <v>2374</v>
      </c>
      <c r="G37" s="98">
        <v>9377</v>
      </c>
      <c r="H37" s="98">
        <f t="shared" si="1"/>
        <v>394.98736310025271</v>
      </c>
      <c r="I37" s="98">
        <v>3643</v>
      </c>
      <c r="J37" s="98">
        <v>125</v>
      </c>
      <c r="K37" s="98">
        <f t="shared" si="2"/>
        <v>3.4312379906670327</v>
      </c>
      <c r="L37" s="98">
        <v>567</v>
      </c>
      <c r="M37" s="98">
        <v>430</v>
      </c>
      <c r="N37" s="98">
        <f t="shared" si="3"/>
        <v>75.837742504409164</v>
      </c>
      <c r="O37" s="98">
        <v>1754</v>
      </c>
      <c r="P37" s="98">
        <v>689.87</v>
      </c>
      <c r="Q37" s="98">
        <f t="shared" si="4"/>
        <v>39.331242873432153</v>
      </c>
      <c r="R37" s="98">
        <v>100981</v>
      </c>
      <c r="S37" s="98">
        <v>53845</v>
      </c>
      <c r="T37" s="98">
        <f t="shared" si="5"/>
        <v>53.321912042859545</v>
      </c>
      <c r="U37" s="98">
        <v>17049</v>
      </c>
      <c r="V37" s="98">
        <v>10650</v>
      </c>
      <c r="W37" s="98">
        <f t="shared" si="6"/>
        <v>62.467006862572582</v>
      </c>
      <c r="X37" s="98">
        <v>15541</v>
      </c>
      <c r="Y37" s="98">
        <v>35628</v>
      </c>
      <c r="Z37" s="98">
        <f t="shared" si="7"/>
        <v>229.25165690753491</v>
      </c>
      <c r="AA37" s="98">
        <v>61750</v>
      </c>
      <c r="AB37" s="98">
        <v>7567</v>
      </c>
      <c r="AC37" s="98">
        <f t="shared" si="8"/>
        <v>12.254251012145749</v>
      </c>
      <c r="AD37" s="98">
        <v>178</v>
      </c>
      <c r="AE37" s="98">
        <v>0</v>
      </c>
      <c r="AF37" s="98">
        <f t="shared" si="9"/>
        <v>0</v>
      </c>
      <c r="AG37" s="98">
        <v>6463</v>
      </c>
      <c r="AH37" s="98">
        <v>0</v>
      </c>
      <c r="AI37" s="98">
        <f t="shared" si="10"/>
        <v>0</v>
      </c>
      <c r="AJ37" s="98">
        <v>5000</v>
      </c>
      <c r="AK37" s="98">
        <v>0</v>
      </c>
      <c r="AL37" s="98">
        <f t="shared" si="11"/>
        <v>0</v>
      </c>
      <c r="AM37" s="98">
        <v>2147</v>
      </c>
      <c r="AN37" s="98">
        <v>313</v>
      </c>
      <c r="AO37" s="98">
        <f t="shared" si="12"/>
        <v>14.578481602235676</v>
      </c>
      <c r="AP37" s="98">
        <v>14648</v>
      </c>
      <c r="AQ37" s="98">
        <v>3556</v>
      </c>
      <c r="AR37" s="98">
        <f t="shared" si="13"/>
        <v>24.27635172037138</v>
      </c>
      <c r="AS37" s="98">
        <v>100</v>
      </c>
      <c r="AT37" s="98">
        <v>0</v>
      </c>
      <c r="AU37" s="98">
        <f t="shared" si="14"/>
        <v>0</v>
      </c>
      <c r="AV37" s="98">
        <v>50</v>
      </c>
      <c r="AW37" s="98">
        <v>0</v>
      </c>
      <c r="AX37" s="98">
        <f t="shared" si="15"/>
        <v>0</v>
      </c>
      <c r="AY37" s="98">
        <v>10139</v>
      </c>
      <c r="AZ37" s="98">
        <v>335</v>
      </c>
      <c r="BA37" s="98">
        <f t="shared" si="16"/>
        <v>3.3040733800177531</v>
      </c>
      <c r="BB37" s="98">
        <f t="shared" si="30"/>
        <v>139649</v>
      </c>
      <c r="BC37" s="98">
        <f t="shared" si="30"/>
        <v>67981</v>
      </c>
      <c r="BD37" s="98">
        <f t="shared" si="17"/>
        <v>48.679904618006574</v>
      </c>
      <c r="BE37" s="98">
        <v>8029</v>
      </c>
      <c r="BF37" s="98">
        <v>0</v>
      </c>
      <c r="BG37" s="98">
        <f t="shared" si="18"/>
        <v>0</v>
      </c>
      <c r="BH37" s="98">
        <v>0</v>
      </c>
      <c r="BI37" s="98">
        <v>0</v>
      </c>
      <c r="BJ37" s="98" t="e">
        <f t="shared" si="19"/>
        <v>#DIV/0!</v>
      </c>
      <c r="BK37" s="98">
        <v>39102</v>
      </c>
      <c r="BL37" s="98">
        <v>37421</v>
      </c>
      <c r="BM37" s="98">
        <f t="shared" si="20"/>
        <v>95.70098716178201</v>
      </c>
      <c r="BN37" s="98">
        <v>7869</v>
      </c>
      <c r="BO37" s="98">
        <v>1018</v>
      </c>
      <c r="BP37" s="98">
        <f t="shared" si="21"/>
        <v>12.936840767568942</v>
      </c>
      <c r="BQ37" s="98">
        <v>10023</v>
      </c>
      <c r="BR37" s="98">
        <v>6099</v>
      </c>
      <c r="BS37" s="98">
        <f t="shared" si="22"/>
        <v>60.850044896737501</v>
      </c>
      <c r="BT37" s="98">
        <v>21210</v>
      </c>
      <c r="BU37" s="98">
        <v>30304</v>
      </c>
      <c r="BV37" s="98">
        <f t="shared" si="23"/>
        <v>142.87600188590289</v>
      </c>
      <c r="BW37" s="98">
        <v>1133</v>
      </c>
      <c r="BX37" s="98">
        <v>446</v>
      </c>
      <c r="BY37" s="98">
        <f t="shared" si="24"/>
        <v>39.364518976169464</v>
      </c>
      <c r="BZ37" s="98">
        <v>16502.2</v>
      </c>
      <c r="CA37" s="98">
        <v>12659</v>
      </c>
      <c r="CB37" s="98">
        <f t="shared" si="25"/>
        <v>76.710983990013446</v>
      </c>
      <c r="CC37" s="98">
        <v>4021</v>
      </c>
      <c r="CD37" s="98">
        <v>2350</v>
      </c>
      <c r="CE37" s="98">
        <f t="shared" si="26"/>
        <v>58.443173339965185</v>
      </c>
      <c r="CF37" s="98">
        <v>59798.8</v>
      </c>
      <c r="CG37" s="98">
        <v>298738</v>
      </c>
      <c r="CH37" s="98">
        <f t="shared" si="27"/>
        <v>499.57189776383473</v>
      </c>
      <c r="CI37" s="98">
        <f t="shared" si="31"/>
        <v>120557</v>
      </c>
      <c r="CJ37" s="98">
        <f t="shared" si="31"/>
        <v>351614</v>
      </c>
      <c r="CK37" s="98">
        <f t="shared" si="28"/>
        <v>291.6578879700059</v>
      </c>
      <c r="CL37" s="98">
        <f t="shared" si="32"/>
        <v>260206</v>
      </c>
      <c r="CM37" s="98">
        <f t="shared" si="32"/>
        <v>419595</v>
      </c>
      <c r="CN37" s="98">
        <f t="shared" si="29"/>
        <v>161.25492878719169</v>
      </c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</row>
    <row r="38" spans="1:130" ht="15" customHeight="1" x14ac:dyDescent="0.2">
      <c r="A38" s="100">
        <v>30</v>
      </c>
      <c r="B38" s="101" t="s">
        <v>32</v>
      </c>
      <c r="C38" s="98">
        <v>71245</v>
      </c>
      <c r="D38" s="98">
        <v>95831.959999999992</v>
      </c>
      <c r="E38" s="98">
        <f t="shared" si="0"/>
        <v>134.51043582005752</v>
      </c>
      <c r="F38" s="98">
        <v>34021.72</v>
      </c>
      <c r="G38" s="98">
        <v>77418.06</v>
      </c>
      <c r="H38" s="98">
        <f t="shared" si="1"/>
        <v>227.5548091043016</v>
      </c>
      <c r="I38" s="98">
        <v>15648.76</v>
      </c>
      <c r="J38" s="98">
        <v>3069.05</v>
      </c>
      <c r="K38" s="98">
        <f t="shared" si="2"/>
        <v>19.612097060725578</v>
      </c>
      <c r="L38" s="98">
        <v>21574.52</v>
      </c>
      <c r="M38" s="98">
        <v>15344.849999999999</v>
      </c>
      <c r="N38" s="98">
        <f t="shared" si="3"/>
        <v>71.124873230088085</v>
      </c>
      <c r="O38" s="98">
        <v>37094.28</v>
      </c>
      <c r="P38" s="98">
        <v>11730.3</v>
      </c>
      <c r="Q38" s="98">
        <f t="shared" si="4"/>
        <v>31.622934856802722</v>
      </c>
      <c r="R38" s="98">
        <v>94307</v>
      </c>
      <c r="S38" s="98">
        <v>176487.35</v>
      </c>
      <c r="T38" s="98">
        <f t="shared" si="5"/>
        <v>187.14130446308334</v>
      </c>
      <c r="U38" s="98">
        <v>31351.5</v>
      </c>
      <c r="V38" s="98">
        <v>106573.06</v>
      </c>
      <c r="W38" s="98">
        <f t="shared" si="6"/>
        <v>339.92970033331738</v>
      </c>
      <c r="X38" s="98">
        <v>31768</v>
      </c>
      <c r="Y38" s="98">
        <v>54773.350000000006</v>
      </c>
      <c r="Z38" s="98">
        <f t="shared" si="7"/>
        <v>172.41674011583984</v>
      </c>
      <c r="AA38" s="98">
        <v>20251</v>
      </c>
      <c r="AB38" s="98">
        <v>15140.939999999999</v>
      </c>
      <c r="AC38" s="98">
        <f t="shared" si="8"/>
        <v>74.766381907066318</v>
      </c>
      <c r="AD38" s="98">
        <v>1279</v>
      </c>
      <c r="AE38" s="98">
        <v>0</v>
      </c>
      <c r="AF38" s="98">
        <f t="shared" si="9"/>
        <v>0</v>
      </c>
      <c r="AG38" s="98">
        <v>9657.5</v>
      </c>
      <c r="AH38" s="98">
        <v>0</v>
      </c>
      <c r="AI38" s="98">
        <f t="shared" si="10"/>
        <v>0</v>
      </c>
      <c r="AJ38" s="98">
        <v>17500</v>
      </c>
      <c r="AK38" s="98">
        <v>0</v>
      </c>
      <c r="AL38" s="98">
        <f t="shared" si="11"/>
        <v>0</v>
      </c>
      <c r="AM38" s="98">
        <v>2717.1</v>
      </c>
      <c r="AN38" s="98">
        <v>1252.69</v>
      </c>
      <c r="AO38" s="98">
        <f t="shared" si="12"/>
        <v>46.103934341761438</v>
      </c>
      <c r="AP38" s="98">
        <v>13460.16</v>
      </c>
      <c r="AQ38" s="98">
        <v>1475.5799999999997</v>
      </c>
      <c r="AR38" s="98">
        <f t="shared" si="13"/>
        <v>10.962573996148633</v>
      </c>
      <c r="AS38" s="98">
        <v>100</v>
      </c>
      <c r="AT38" s="98">
        <v>0</v>
      </c>
      <c r="AU38" s="98">
        <f t="shared" si="14"/>
        <v>0</v>
      </c>
      <c r="AV38" s="98">
        <v>50</v>
      </c>
      <c r="AW38" s="98">
        <v>835.5</v>
      </c>
      <c r="AX38" s="98">
        <f t="shared" si="15"/>
        <v>1671</v>
      </c>
      <c r="AY38" s="98">
        <v>9419.74</v>
      </c>
      <c r="AZ38" s="98">
        <v>22107.280000000006</v>
      </c>
      <c r="BA38" s="98">
        <f t="shared" si="16"/>
        <v>234.69097873189716</v>
      </c>
      <c r="BB38" s="98">
        <f t="shared" si="30"/>
        <v>208799</v>
      </c>
      <c r="BC38" s="98">
        <f t="shared" si="30"/>
        <v>297990.36000000004</v>
      </c>
      <c r="BD38" s="98">
        <f t="shared" si="17"/>
        <v>142.71637316270673</v>
      </c>
      <c r="BE38" s="98">
        <v>23850.7</v>
      </c>
      <c r="BF38" s="98">
        <v>106825.10999999999</v>
      </c>
      <c r="BG38" s="98">
        <f t="shared" si="18"/>
        <v>447.89087951297023</v>
      </c>
      <c r="BH38" s="98">
        <v>0</v>
      </c>
      <c r="BI38" s="98">
        <v>775</v>
      </c>
      <c r="BJ38" s="98" t="e">
        <f t="shared" si="19"/>
        <v>#DIV/0!</v>
      </c>
      <c r="BK38" s="98">
        <v>98371.6</v>
      </c>
      <c r="BL38" s="98">
        <v>386691.08999999997</v>
      </c>
      <c r="BM38" s="98">
        <f t="shared" si="20"/>
        <v>393.09220344083042</v>
      </c>
      <c r="BN38" s="98">
        <v>4099</v>
      </c>
      <c r="BO38" s="98">
        <v>3031.1099999999997</v>
      </c>
      <c r="BP38" s="98">
        <f t="shared" si="21"/>
        <v>73.94754818248353</v>
      </c>
      <c r="BQ38" s="98">
        <v>10264.6</v>
      </c>
      <c r="BR38" s="98">
        <v>60418.060000000005</v>
      </c>
      <c r="BS38" s="98">
        <f t="shared" si="22"/>
        <v>588.60608304269044</v>
      </c>
      <c r="BT38" s="98">
        <v>84008</v>
      </c>
      <c r="BU38" s="98">
        <v>323241.92</v>
      </c>
      <c r="BV38" s="98">
        <f t="shared" si="23"/>
        <v>384.77516427006952</v>
      </c>
      <c r="BW38" s="98">
        <v>854.65</v>
      </c>
      <c r="BX38" s="98">
        <v>86</v>
      </c>
      <c r="BY38" s="98">
        <f t="shared" si="24"/>
        <v>10.062598724624115</v>
      </c>
      <c r="BZ38" s="98">
        <v>11257</v>
      </c>
      <c r="CA38" s="98">
        <v>626.75</v>
      </c>
      <c r="CB38" s="98">
        <f t="shared" si="25"/>
        <v>5.5676467975481927</v>
      </c>
      <c r="CC38" s="98">
        <v>5385.25</v>
      </c>
      <c r="CD38" s="98">
        <v>44667.360000000001</v>
      </c>
      <c r="CE38" s="98">
        <f t="shared" si="26"/>
        <v>829.43893041177284</v>
      </c>
      <c r="CF38" s="98">
        <v>107333.5</v>
      </c>
      <c r="CG38" s="98">
        <v>570801.94000000006</v>
      </c>
      <c r="CH38" s="98">
        <f t="shared" si="27"/>
        <v>531.80222390959023</v>
      </c>
      <c r="CI38" s="98">
        <f t="shared" si="31"/>
        <v>223202</v>
      </c>
      <c r="CJ38" s="98">
        <f t="shared" si="31"/>
        <v>1003648.14</v>
      </c>
      <c r="CK38" s="98">
        <f t="shared" si="28"/>
        <v>449.6591159577423</v>
      </c>
      <c r="CL38" s="98">
        <f t="shared" si="32"/>
        <v>432001</v>
      </c>
      <c r="CM38" s="98">
        <f t="shared" si="32"/>
        <v>1301638.5</v>
      </c>
      <c r="CN38" s="98">
        <f t="shared" si="29"/>
        <v>301.30451086918782</v>
      </c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</row>
    <row r="39" spans="1:130" ht="15" customHeight="1" x14ac:dyDescent="0.2">
      <c r="A39" s="99"/>
      <c r="B39" s="88" t="s">
        <v>87</v>
      </c>
      <c r="C39" s="90">
        <v>968016.14137632935</v>
      </c>
      <c r="D39" s="90">
        <v>1307008.0810061786</v>
      </c>
      <c r="E39" s="90">
        <f t="shared" si="0"/>
        <v>135.01924452911177</v>
      </c>
      <c r="F39" s="90">
        <v>449836.82226691453</v>
      </c>
      <c r="G39" s="90">
        <v>1047981.6047382215</v>
      </c>
      <c r="H39" s="90">
        <f t="shared" si="1"/>
        <v>232.96927971725546</v>
      </c>
      <c r="I39" s="90">
        <v>283323.04494552099</v>
      </c>
      <c r="J39" s="90">
        <v>11563.527441318001</v>
      </c>
      <c r="K39" s="90">
        <f t="shared" si="2"/>
        <v>4.081393182662393</v>
      </c>
      <c r="L39" s="90">
        <v>234856.2741638938</v>
      </c>
      <c r="M39" s="90">
        <v>247462.94882663924</v>
      </c>
      <c r="N39" s="90">
        <f t="shared" si="3"/>
        <v>105.36782536793029</v>
      </c>
      <c r="O39" s="90">
        <v>412691.16000000003</v>
      </c>
      <c r="P39" s="90">
        <v>327289</v>
      </c>
      <c r="Q39" s="90">
        <f t="shared" si="4"/>
        <v>79.306036019768385</v>
      </c>
      <c r="R39" s="90">
        <v>2437336.4875015724</v>
      </c>
      <c r="S39" s="90">
        <v>2656409.9809066793</v>
      </c>
      <c r="T39" s="90">
        <f t="shared" si="5"/>
        <v>108.98823344780233</v>
      </c>
      <c r="U39" s="90">
        <v>352998.37613004429</v>
      </c>
      <c r="V39" s="90">
        <v>847442.04771170067</v>
      </c>
      <c r="W39" s="90">
        <f t="shared" si="6"/>
        <v>240.06967312492785</v>
      </c>
      <c r="X39" s="90">
        <v>404392.31467950298</v>
      </c>
      <c r="Y39" s="90">
        <v>1315922.3594281063</v>
      </c>
      <c r="Z39" s="90">
        <f t="shared" si="7"/>
        <v>325.40736103529252</v>
      </c>
      <c r="AA39" s="90">
        <v>1303902.8</v>
      </c>
      <c r="AB39" s="90">
        <v>490798.14337987266</v>
      </c>
      <c r="AC39" s="90">
        <f t="shared" si="8"/>
        <v>37.640700164143574</v>
      </c>
      <c r="AD39" s="90">
        <v>9868.983024710431</v>
      </c>
      <c r="AE39" s="90">
        <v>242</v>
      </c>
      <c r="AF39" s="90">
        <f t="shared" si="9"/>
        <v>2.4521270266051611</v>
      </c>
      <c r="AG39" s="90">
        <v>366174.0136673146</v>
      </c>
      <c r="AH39" s="90">
        <v>2005.4303870000003</v>
      </c>
      <c r="AI39" s="90">
        <f t="shared" si="10"/>
        <v>0.54767141089974314</v>
      </c>
      <c r="AJ39" s="90">
        <v>345416.4</v>
      </c>
      <c r="AK39" s="90">
        <v>11076.496634664501</v>
      </c>
      <c r="AL39" s="90">
        <f t="shared" si="11"/>
        <v>3.206708377096311</v>
      </c>
      <c r="AM39" s="90">
        <v>70114.100989190949</v>
      </c>
      <c r="AN39" s="90">
        <v>7019.1796800000011</v>
      </c>
      <c r="AO39" s="90">
        <f t="shared" si="12"/>
        <v>10.011081338805305</v>
      </c>
      <c r="AP39" s="90">
        <v>529416.70353828894</v>
      </c>
      <c r="AQ39" s="90">
        <v>450411.0623239</v>
      </c>
      <c r="AR39" s="90">
        <f t="shared" si="13"/>
        <v>85.076851431704952</v>
      </c>
      <c r="AS39" s="90">
        <v>2335.1658353525572</v>
      </c>
      <c r="AT39" s="90">
        <v>0</v>
      </c>
      <c r="AU39" s="90">
        <f t="shared" si="14"/>
        <v>0</v>
      </c>
      <c r="AV39" s="90">
        <v>870.65331670705109</v>
      </c>
      <c r="AW39" s="90">
        <v>1775.5</v>
      </c>
      <c r="AX39" s="90">
        <f t="shared" si="15"/>
        <v>203.92732284248595</v>
      </c>
      <c r="AY39" s="90">
        <v>309388.00300496427</v>
      </c>
      <c r="AZ39" s="90">
        <v>101633.87582000048</v>
      </c>
      <c r="BA39" s="90">
        <f t="shared" si="16"/>
        <v>32.849973118825076</v>
      </c>
      <c r="BB39" s="90">
        <f t="shared" si="30"/>
        <v>4662893.6555624055</v>
      </c>
      <c r="BC39" s="90">
        <f t="shared" si="30"/>
        <v>4535334.1763714235</v>
      </c>
      <c r="BD39" s="90">
        <f t="shared" si="17"/>
        <v>97.264370826068159</v>
      </c>
      <c r="BE39" s="90">
        <v>278831.5</v>
      </c>
      <c r="BF39" s="90">
        <v>560693.06873539998</v>
      </c>
      <c r="BG39" s="90">
        <f t="shared" si="18"/>
        <v>201.08670244767896</v>
      </c>
      <c r="BH39" s="90">
        <v>0</v>
      </c>
      <c r="BI39" s="90">
        <v>2383.7600000000002</v>
      </c>
      <c r="BJ39" s="90" t="e">
        <f t="shared" si="19"/>
        <v>#DIV/0!</v>
      </c>
      <c r="BK39" s="90">
        <v>1205061.6000000001</v>
      </c>
      <c r="BL39" s="90">
        <v>508241.55</v>
      </c>
      <c r="BM39" s="90">
        <f t="shared" si="20"/>
        <v>42.175565962769035</v>
      </c>
      <c r="BN39" s="90">
        <v>193102</v>
      </c>
      <c r="BO39" s="90">
        <v>12589.079999999998</v>
      </c>
      <c r="BP39" s="90">
        <f t="shared" si="21"/>
        <v>6.5193938954542148</v>
      </c>
      <c r="BQ39" s="90">
        <v>144832.6</v>
      </c>
      <c r="BR39" s="90">
        <v>90344.5</v>
      </c>
      <c r="BS39" s="90">
        <f t="shared" si="22"/>
        <v>62.378566703905058</v>
      </c>
      <c r="BT39" s="90">
        <v>867127</v>
      </c>
      <c r="BU39" s="90">
        <v>405307.97</v>
      </c>
      <c r="BV39" s="90">
        <f t="shared" si="23"/>
        <v>46.741477315318285</v>
      </c>
      <c r="BW39" s="90">
        <v>31338.400000000001</v>
      </c>
      <c r="BX39" s="90">
        <v>1082.81</v>
      </c>
      <c r="BY39" s="90">
        <f t="shared" si="24"/>
        <v>3.4552178796620119</v>
      </c>
      <c r="BZ39" s="90">
        <v>669744.04999999993</v>
      </c>
      <c r="CA39" s="90">
        <v>1907550.49</v>
      </c>
      <c r="CB39" s="90">
        <f t="shared" si="25"/>
        <v>284.8178330214356</v>
      </c>
      <c r="CC39" s="90">
        <v>460203.99999999994</v>
      </c>
      <c r="CD39" s="90">
        <v>855270.18</v>
      </c>
      <c r="CE39" s="90">
        <f t="shared" si="26"/>
        <v>185.84588139173067</v>
      </c>
      <c r="CF39" s="90">
        <v>2483662.0499999993</v>
      </c>
      <c r="CG39" s="90">
        <v>42932701.071318097</v>
      </c>
      <c r="CH39" s="90">
        <f t="shared" si="27"/>
        <v>1728.6047862799251</v>
      </c>
      <c r="CI39" s="90">
        <f t="shared" si="31"/>
        <v>4850010.0999999996</v>
      </c>
      <c r="CJ39" s="90">
        <f t="shared" si="31"/>
        <v>46207229.861318097</v>
      </c>
      <c r="CK39" s="90">
        <f t="shared" si="28"/>
        <v>952.72440486913831</v>
      </c>
      <c r="CL39" s="90">
        <f t="shared" si="32"/>
        <v>9512903.755562406</v>
      </c>
      <c r="CM39" s="90">
        <f t="shared" si="32"/>
        <v>50742564.037689522</v>
      </c>
      <c r="CN39" s="90">
        <f t="shared" si="29"/>
        <v>533.40773061032201</v>
      </c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</row>
    <row r="40" spans="1:130" ht="15" customHeight="1" x14ac:dyDescent="0.2">
      <c r="A40" s="102" t="s">
        <v>88</v>
      </c>
      <c r="B40" s="103" t="s">
        <v>89</v>
      </c>
      <c r="C40" s="93">
        <v>5248695.8985339599</v>
      </c>
      <c r="D40" s="93">
        <v>6618532.9642261788</v>
      </c>
      <c r="E40" s="93">
        <f t="shared" si="0"/>
        <v>126.09861748848576</v>
      </c>
      <c r="F40" s="93">
        <v>3477613.8437013109</v>
      </c>
      <c r="G40" s="93">
        <v>3616846.2447382216</v>
      </c>
      <c r="H40" s="93">
        <f t="shared" si="1"/>
        <v>104.00367629341854</v>
      </c>
      <c r="I40" s="93">
        <v>1194810.0321648072</v>
      </c>
      <c r="J40" s="93">
        <v>118507.727441318</v>
      </c>
      <c r="K40" s="93">
        <f t="shared" si="2"/>
        <v>9.918541379050918</v>
      </c>
      <c r="L40" s="93">
        <v>576272.02266784105</v>
      </c>
      <c r="M40" s="93">
        <v>2883178.9920466393</v>
      </c>
      <c r="N40" s="93">
        <f t="shared" si="3"/>
        <v>500.31562849416389</v>
      </c>
      <c r="O40" s="93">
        <v>3064175.4099999997</v>
      </c>
      <c r="P40" s="93">
        <v>2448523.7000000002</v>
      </c>
      <c r="Q40" s="93">
        <f t="shared" si="4"/>
        <v>79.908078761065454</v>
      </c>
      <c r="R40" s="93">
        <v>11368873.62832915</v>
      </c>
      <c r="S40" s="93">
        <v>11731288.180906679</v>
      </c>
      <c r="T40" s="93">
        <f t="shared" si="5"/>
        <v>103.18777888140526</v>
      </c>
      <c r="U40" s="93">
        <v>1556218.3587370818</v>
      </c>
      <c r="V40" s="93">
        <v>3892013.7677117009</v>
      </c>
      <c r="W40" s="93">
        <f t="shared" si="6"/>
        <v>250.09432293744354</v>
      </c>
      <c r="X40" s="93">
        <v>1890210.2730333414</v>
      </c>
      <c r="Y40" s="93">
        <v>4828296.939428106</v>
      </c>
      <c r="Z40" s="93">
        <f t="shared" si="7"/>
        <v>255.43702773765108</v>
      </c>
      <c r="AA40" s="93">
        <v>5860925.6000000006</v>
      </c>
      <c r="AB40" s="93">
        <v>2202012.6833798727</v>
      </c>
      <c r="AC40" s="93">
        <f t="shared" si="8"/>
        <v>37.57107381434551</v>
      </c>
      <c r="AD40" s="93">
        <v>71612.966687293563</v>
      </c>
      <c r="AE40" s="93">
        <v>77720.070000000007</v>
      </c>
      <c r="AF40" s="93">
        <f t="shared" si="9"/>
        <v>108.52792950105507</v>
      </c>
      <c r="AG40" s="93">
        <v>1989906.429871432</v>
      </c>
      <c r="AH40" s="93">
        <v>731244.72038700001</v>
      </c>
      <c r="AI40" s="93">
        <f t="shared" si="10"/>
        <v>36.747693731219599</v>
      </c>
      <c r="AJ40" s="93">
        <v>1204265.6637279317</v>
      </c>
      <c r="AK40" s="93">
        <v>367863.66663466452</v>
      </c>
      <c r="AL40" s="93">
        <f t="shared" si="11"/>
        <v>30.546720521442388</v>
      </c>
      <c r="AM40" s="93">
        <v>436836.88282064826</v>
      </c>
      <c r="AN40" s="93">
        <v>133420.88968000002</v>
      </c>
      <c r="AO40" s="93">
        <f t="shared" si="12"/>
        <v>30.542496507736168</v>
      </c>
      <c r="AP40" s="93">
        <v>2458182.4124321016</v>
      </c>
      <c r="AQ40" s="93">
        <v>1617323.0923239</v>
      </c>
      <c r="AR40" s="93">
        <f t="shared" si="13"/>
        <v>65.793453087305124</v>
      </c>
      <c r="AS40" s="93">
        <v>21195.438366758874</v>
      </c>
      <c r="AT40" s="93">
        <v>46531.12</v>
      </c>
      <c r="AU40" s="93">
        <f t="shared" si="14"/>
        <v>219.53365245314038</v>
      </c>
      <c r="AV40" s="93">
        <v>6060.6915756477611</v>
      </c>
      <c r="AW40" s="93">
        <v>22802.81</v>
      </c>
      <c r="AX40" s="93">
        <f t="shared" si="15"/>
        <v>376.24105624551368</v>
      </c>
      <c r="AY40" s="93">
        <v>1513326.4145523855</v>
      </c>
      <c r="AZ40" s="93">
        <v>431456.47582000046</v>
      </c>
      <c r="BA40" s="93">
        <f t="shared" si="16"/>
        <v>28.510470158390611</v>
      </c>
      <c r="BB40" s="93">
        <f t="shared" si="30"/>
        <v>22257437.030338582</v>
      </c>
      <c r="BC40" s="93">
        <f t="shared" si="30"/>
        <v>20969219.199591424</v>
      </c>
      <c r="BD40" s="93">
        <f t="shared" si="17"/>
        <v>94.212191507084938</v>
      </c>
      <c r="BE40" s="93">
        <v>1447647.1</v>
      </c>
      <c r="BF40" s="93">
        <v>4337526.5187354004</v>
      </c>
      <c r="BG40" s="93">
        <f t="shared" si="18"/>
        <v>299.62595985826937</v>
      </c>
      <c r="BH40" s="93">
        <v>0</v>
      </c>
      <c r="BI40" s="93">
        <v>122573.56999999999</v>
      </c>
      <c r="BJ40" s="93" t="e">
        <f t="shared" si="19"/>
        <v>#DIV/0!</v>
      </c>
      <c r="BK40" s="93">
        <v>8824391.6099999994</v>
      </c>
      <c r="BL40" s="93">
        <v>5407640.0300000003</v>
      </c>
      <c r="BM40" s="93">
        <f t="shared" si="20"/>
        <v>61.28059892391834</v>
      </c>
      <c r="BN40" s="93">
        <v>741289</v>
      </c>
      <c r="BO40" s="93">
        <v>1597595.25</v>
      </c>
      <c r="BP40" s="93">
        <f t="shared" si="21"/>
        <v>215.5158446975471</v>
      </c>
      <c r="BQ40" s="93">
        <v>714848.60999999987</v>
      </c>
      <c r="BR40" s="93">
        <v>780240.99</v>
      </c>
      <c r="BS40" s="93">
        <f t="shared" si="22"/>
        <v>109.14772429927508</v>
      </c>
      <c r="BT40" s="93">
        <v>7368254</v>
      </c>
      <c r="BU40" s="93">
        <v>3029803.79</v>
      </c>
      <c r="BV40" s="93">
        <f t="shared" si="23"/>
        <v>41.119697963723837</v>
      </c>
      <c r="BW40" s="93">
        <v>128886.16500000001</v>
      </c>
      <c r="BX40" s="93">
        <v>44629.41</v>
      </c>
      <c r="BY40" s="93">
        <f t="shared" si="24"/>
        <v>34.626998173155357</v>
      </c>
      <c r="BZ40" s="93">
        <v>2283000.4249999998</v>
      </c>
      <c r="CA40" s="93">
        <v>4805179.26</v>
      </c>
      <c r="CB40" s="93">
        <f t="shared" si="25"/>
        <v>210.47649432653958</v>
      </c>
      <c r="CC40" s="93">
        <v>1495894.65</v>
      </c>
      <c r="CD40" s="93">
        <v>2390432.0300000003</v>
      </c>
      <c r="CE40" s="93">
        <f t="shared" si="26"/>
        <v>159.79949055904441</v>
      </c>
      <c r="CF40" s="93">
        <v>6573566.7499999991</v>
      </c>
      <c r="CG40" s="93">
        <v>67110455.411318094</v>
      </c>
      <c r="CH40" s="93">
        <f t="shared" si="27"/>
        <v>1020.9138807530646</v>
      </c>
      <c r="CI40" s="93">
        <f t="shared" si="31"/>
        <v>19305739.599999998</v>
      </c>
      <c r="CJ40" s="93">
        <f t="shared" si="31"/>
        <v>79880909.711318091</v>
      </c>
      <c r="CK40" s="93">
        <f t="shared" si="28"/>
        <v>413.76767410308435</v>
      </c>
      <c r="CL40" s="93">
        <f t="shared" si="32"/>
        <v>41563176.630338579</v>
      </c>
      <c r="CM40" s="93">
        <f t="shared" si="32"/>
        <v>100850128.91090952</v>
      </c>
      <c r="CN40" s="93">
        <f t="shared" si="29"/>
        <v>242.64297651709109</v>
      </c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</row>
    <row r="41" spans="1:130" ht="15" customHeight="1" x14ac:dyDescent="0.2">
      <c r="A41" s="100">
        <v>31</v>
      </c>
      <c r="B41" s="101" t="s">
        <v>90</v>
      </c>
      <c r="C41" s="98">
        <v>238956.32258987406</v>
      </c>
      <c r="D41" s="98">
        <v>161597.44</v>
      </c>
      <c r="E41" s="98">
        <f t="shared" si="0"/>
        <v>67.626350392641925</v>
      </c>
      <c r="F41" s="98">
        <v>214609.95424218697</v>
      </c>
      <c r="G41" s="98">
        <v>161597.44</v>
      </c>
      <c r="H41" s="98">
        <f t="shared" si="1"/>
        <v>75.298203464335842</v>
      </c>
      <c r="I41" s="98">
        <v>18799.245983884648</v>
      </c>
      <c r="J41" s="98">
        <v>0</v>
      </c>
      <c r="K41" s="98">
        <f t="shared" si="2"/>
        <v>0</v>
      </c>
      <c r="L41" s="98">
        <v>5547.1223638024394</v>
      </c>
      <c r="M41" s="98">
        <v>0</v>
      </c>
      <c r="N41" s="98">
        <f t="shared" si="3"/>
        <v>0</v>
      </c>
      <c r="O41" s="98">
        <v>189435.91</v>
      </c>
      <c r="P41" s="98">
        <v>138796.09</v>
      </c>
      <c r="Q41" s="98">
        <f t="shared" si="4"/>
        <v>73.268098957584115</v>
      </c>
      <c r="R41" s="98">
        <v>38019.964681297599</v>
      </c>
      <c r="S41" s="98">
        <v>31211</v>
      </c>
      <c r="T41" s="98">
        <f t="shared" si="5"/>
        <v>82.091080992910562</v>
      </c>
      <c r="U41" s="98">
        <v>3168.4</v>
      </c>
      <c r="V41" s="98">
        <v>26321</v>
      </c>
      <c r="W41" s="98">
        <f t="shared" si="6"/>
        <v>830.7347557126626</v>
      </c>
      <c r="X41" s="98">
        <v>7216.4</v>
      </c>
      <c r="Y41" s="98">
        <v>1960</v>
      </c>
      <c r="Z41" s="98">
        <f t="shared" si="7"/>
        <v>27.160356964691541</v>
      </c>
      <c r="AA41" s="98">
        <v>2095.4</v>
      </c>
      <c r="AB41" s="98">
        <v>600</v>
      </c>
      <c r="AC41" s="98">
        <f t="shared" si="8"/>
        <v>28.634150997422925</v>
      </c>
      <c r="AD41" s="98">
        <v>1629.8</v>
      </c>
      <c r="AE41" s="98">
        <v>0</v>
      </c>
      <c r="AF41" s="98">
        <f t="shared" si="9"/>
        <v>0</v>
      </c>
      <c r="AG41" s="98">
        <v>23909.964681297599</v>
      </c>
      <c r="AH41" s="98">
        <v>2330</v>
      </c>
      <c r="AI41" s="98">
        <f t="shared" si="10"/>
        <v>9.7448910153452815</v>
      </c>
      <c r="AJ41" s="98">
        <v>218.7</v>
      </c>
      <c r="AK41" s="98">
        <v>0</v>
      </c>
      <c r="AL41" s="98">
        <f t="shared" si="11"/>
        <v>0</v>
      </c>
      <c r="AM41" s="98">
        <v>4937.5903058689555</v>
      </c>
      <c r="AN41" s="98">
        <v>397</v>
      </c>
      <c r="AO41" s="98">
        <f t="shared" si="12"/>
        <v>8.0403592725810995</v>
      </c>
      <c r="AP41" s="98">
        <v>22693.580826666832</v>
      </c>
      <c r="AQ41" s="98">
        <v>15532</v>
      </c>
      <c r="AR41" s="98">
        <f t="shared" si="13"/>
        <v>68.442261794791847</v>
      </c>
      <c r="AS41" s="98">
        <v>3621.9908853825727</v>
      </c>
      <c r="AT41" s="98">
        <v>0</v>
      </c>
      <c r="AU41" s="98">
        <f t="shared" si="14"/>
        <v>0</v>
      </c>
      <c r="AV41" s="98">
        <v>154.09074337059224</v>
      </c>
      <c r="AW41" s="98">
        <v>0</v>
      </c>
      <c r="AX41" s="98">
        <f t="shared" si="15"/>
        <v>0</v>
      </c>
      <c r="AY41" s="98">
        <v>14843.909291176929</v>
      </c>
      <c r="AZ41" s="98">
        <v>2947</v>
      </c>
      <c r="BA41" s="98">
        <f t="shared" si="16"/>
        <v>19.853260634997731</v>
      </c>
      <c r="BB41" s="98">
        <f t="shared" si="30"/>
        <v>323446.1493236376</v>
      </c>
      <c r="BC41" s="98">
        <f t="shared" si="30"/>
        <v>211684.44</v>
      </c>
      <c r="BD41" s="98">
        <f t="shared" si="17"/>
        <v>65.446579111439746</v>
      </c>
      <c r="BE41" s="98">
        <v>1832.7</v>
      </c>
      <c r="BF41" s="98">
        <v>28525</v>
      </c>
      <c r="BG41" s="98">
        <f t="shared" si="18"/>
        <v>1556.4467725214165</v>
      </c>
      <c r="BH41" s="98">
        <v>0</v>
      </c>
      <c r="BI41" s="98">
        <v>0</v>
      </c>
      <c r="BJ41" s="98" t="e">
        <f t="shared" si="19"/>
        <v>#DIV/0!</v>
      </c>
      <c r="BK41" s="98">
        <v>1785.4</v>
      </c>
      <c r="BL41" s="98">
        <v>1099</v>
      </c>
      <c r="BM41" s="98">
        <f t="shared" si="20"/>
        <v>61.554833650722529</v>
      </c>
      <c r="BN41" s="98">
        <v>710</v>
      </c>
      <c r="BO41" s="98">
        <v>0</v>
      </c>
      <c r="BP41" s="98">
        <f t="shared" si="21"/>
        <v>0</v>
      </c>
      <c r="BQ41" s="98">
        <v>721.4</v>
      </c>
      <c r="BR41" s="98">
        <v>0</v>
      </c>
      <c r="BS41" s="98">
        <f t="shared" si="22"/>
        <v>0</v>
      </c>
      <c r="BT41" s="98">
        <v>354</v>
      </c>
      <c r="BU41" s="98">
        <v>1099</v>
      </c>
      <c r="BV41" s="98">
        <f t="shared" si="23"/>
        <v>310.45197740112991</v>
      </c>
      <c r="BW41" s="98">
        <v>814.1</v>
      </c>
      <c r="BX41" s="98">
        <v>105</v>
      </c>
      <c r="BY41" s="98">
        <f t="shared" si="24"/>
        <v>12.89767841788478</v>
      </c>
      <c r="BZ41" s="98">
        <v>3274.5</v>
      </c>
      <c r="CA41" s="98">
        <v>5842</v>
      </c>
      <c r="CB41" s="98">
        <f t="shared" si="25"/>
        <v>178.40891739196826</v>
      </c>
      <c r="CC41" s="98">
        <v>5026.3999999999996</v>
      </c>
      <c r="CD41" s="98">
        <v>1943</v>
      </c>
      <c r="CE41" s="98">
        <f t="shared" si="26"/>
        <v>38.655896864555153</v>
      </c>
      <c r="CF41" s="98">
        <v>3044.6</v>
      </c>
      <c r="CG41" s="98">
        <v>9385</v>
      </c>
      <c r="CH41" s="98">
        <f t="shared" si="27"/>
        <v>308.25067332326086</v>
      </c>
      <c r="CI41" s="98">
        <f t="shared" si="31"/>
        <v>13945</v>
      </c>
      <c r="CJ41" s="98">
        <f t="shared" si="31"/>
        <v>18374</v>
      </c>
      <c r="CK41" s="98">
        <f t="shared" si="28"/>
        <v>131.7604876299749</v>
      </c>
      <c r="CL41" s="98">
        <f t="shared" si="32"/>
        <v>337391.1493236376</v>
      </c>
      <c r="CM41" s="98">
        <f t="shared" si="32"/>
        <v>230058.44</v>
      </c>
      <c r="CN41" s="98">
        <f t="shared" si="29"/>
        <v>68.187455557501821</v>
      </c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</row>
    <row r="42" spans="1:130" ht="15" customHeight="1" x14ac:dyDescent="0.2">
      <c r="A42" s="100">
        <v>32</v>
      </c>
      <c r="B42" s="104" t="s">
        <v>122</v>
      </c>
      <c r="C42" s="98">
        <v>154312</v>
      </c>
      <c r="D42" s="98">
        <v>75514.76999999999</v>
      </c>
      <c r="E42" s="98">
        <f t="shared" si="0"/>
        <v>48.936421017160029</v>
      </c>
      <c r="F42" s="98">
        <v>122639</v>
      </c>
      <c r="G42" s="98">
        <v>75514.76999999999</v>
      </c>
      <c r="H42" s="98">
        <f t="shared" si="1"/>
        <v>61.574841608297518</v>
      </c>
      <c r="I42" s="98">
        <v>25718</v>
      </c>
      <c r="J42" s="98">
        <v>0</v>
      </c>
      <c r="K42" s="98">
        <f t="shared" si="2"/>
        <v>0</v>
      </c>
      <c r="L42" s="98">
        <v>5955</v>
      </c>
      <c r="M42" s="98">
        <v>0</v>
      </c>
      <c r="N42" s="98">
        <f t="shared" si="3"/>
        <v>0</v>
      </c>
      <c r="O42" s="98">
        <v>115020</v>
      </c>
      <c r="P42" s="98">
        <v>72829.7</v>
      </c>
      <c r="Q42" s="98">
        <f t="shared" si="4"/>
        <v>63.319161884889589</v>
      </c>
      <c r="R42" s="98">
        <v>41585.664308562991</v>
      </c>
      <c r="S42" s="98">
        <v>5328</v>
      </c>
      <c r="T42" s="98">
        <f t="shared" si="5"/>
        <v>12.812107462000794</v>
      </c>
      <c r="U42" s="98">
        <v>19371.240655757872</v>
      </c>
      <c r="V42" s="98">
        <v>5229</v>
      </c>
      <c r="W42" s="98">
        <f t="shared" si="6"/>
        <v>26.993624687873265</v>
      </c>
      <c r="X42" s="98">
        <v>7733.00188238189</v>
      </c>
      <c r="Y42" s="98">
        <v>83</v>
      </c>
      <c r="Z42" s="98">
        <f t="shared" si="7"/>
        <v>1.0733218646836105</v>
      </c>
      <c r="AA42" s="98">
        <v>1532</v>
      </c>
      <c r="AB42" s="98">
        <v>0</v>
      </c>
      <c r="AC42" s="98">
        <f t="shared" si="8"/>
        <v>0</v>
      </c>
      <c r="AD42" s="98">
        <v>4058.3897145669289</v>
      </c>
      <c r="AE42" s="98">
        <v>0</v>
      </c>
      <c r="AF42" s="98">
        <f t="shared" si="9"/>
        <v>0</v>
      </c>
      <c r="AG42" s="98">
        <v>8891.0320558562998</v>
      </c>
      <c r="AH42" s="98">
        <v>16</v>
      </c>
      <c r="AI42" s="98">
        <f t="shared" si="10"/>
        <v>0.17995661133019086</v>
      </c>
      <c r="AJ42" s="98">
        <v>22</v>
      </c>
      <c r="AK42" s="98">
        <v>0</v>
      </c>
      <c r="AL42" s="98">
        <f t="shared" si="11"/>
        <v>0</v>
      </c>
      <c r="AM42" s="98">
        <v>3651.4448818897636</v>
      </c>
      <c r="AN42" s="98">
        <v>463</v>
      </c>
      <c r="AO42" s="98">
        <f t="shared" si="12"/>
        <v>12.679912061561222</v>
      </c>
      <c r="AP42" s="98">
        <v>12949.678887795275</v>
      </c>
      <c r="AQ42" s="98">
        <v>1444</v>
      </c>
      <c r="AR42" s="98">
        <f t="shared" si="13"/>
        <v>11.150855650644212</v>
      </c>
      <c r="AS42" s="98">
        <v>273</v>
      </c>
      <c r="AT42" s="98">
        <v>0</v>
      </c>
      <c r="AU42" s="98">
        <f t="shared" si="14"/>
        <v>0</v>
      </c>
      <c r="AV42" s="98">
        <v>21</v>
      </c>
      <c r="AW42" s="98">
        <v>0</v>
      </c>
      <c r="AX42" s="98">
        <f t="shared" si="15"/>
        <v>0</v>
      </c>
      <c r="AY42" s="98">
        <v>11255</v>
      </c>
      <c r="AZ42" s="98">
        <v>5267</v>
      </c>
      <c r="BA42" s="98">
        <f t="shared" si="16"/>
        <v>46.796979120390937</v>
      </c>
      <c r="BB42" s="98">
        <f t="shared" si="30"/>
        <v>224069.78807824804</v>
      </c>
      <c r="BC42" s="98">
        <f t="shared" si="30"/>
        <v>88016.76999999999</v>
      </c>
      <c r="BD42" s="98">
        <f t="shared" si="17"/>
        <v>39.280962754900003</v>
      </c>
      <c r="BE42" s="98">
        <v>25686</v>
      </c>
      <c r="BF42" s="98">
        <v>14085</v>
      </c>
      <c r="BG42" s="98">
        <f t="shared" si="18"/>
        <v>54.835318850735817</v>
      </c>
      <c r="BH42" s="98">
        <v>0</v>
      </c>
      <c r="BI42" s="98">
        <v>0</v>
      </c>
      <c r="BJ42" s="98" t="e">
        <f t="shared" si="19"/>
        <v>#DIV/0!</v>
      </c>
      <c r="BK42" s="98">
        <v>7</v>
      </c>
      <c r="BL42" s="98">
        <v>0</v>
      </c>
      <c r="BM42" s="98">
        <f t="shared" si="20"/>
        <v>0</v>
      </c>
      <c r="BN42" s="98">
        <v>4</v>
      </c>
      <c r="BO42" s="98">
        <v>0</v>
      </c>
      <c r="BP42" s="98">
        <f t="shared" si="21"/>
        <v>0</v>
      </c>
      <c r="BQ42" s="98">
        <v>3</v>
      </c>
      <c r="BR42" s="98">
        <v>0</v>
      </c>
      <c r="BS42" s="98">
        <f t="shared" si="22"/>
        <v>0</v>
      </c>
      <c r="BT42" s="98">
        <v>0</v>
      </c>
      <c r="BU42" s="98">
        <v>0</v>
      </c>
      <c r="BV42" s="98" t="e">
        <f t="shared" si="23"/>
        <v>#DIV/0!</v>
      </c>
      <c r="BW42" s="98">
        <v>734.5</v>
      </c>
      <c r="BX42" s="98">
        <v>0</v>
      </c>
      <c r="BY42" s="98">
        <f t="shared" si="24"/>
        <v>0</v>
      </c>
      <c r="BZ42" s="98">
        <v>979.5</v>
      </c>
      <c r="CA42" s="98">
        <v>5</v>
      </c>
      <c r="CB42" s="98">
        <f t="shared" si="25"/>
        <v>0.51046452271567122</v>
      </c>
      <c r="CC42" s="98">
        <v>1370</v>
      </c>
      <c r="CD42" s="98">
        <v>142</v>
      </c>
      <c r="CE42" s="98">
        <f t="shared" si="26"/>
        <v>10.364963503649635</v>
      </c>
      <c r="CF42" s="98">
        <v>10075</v>
      </c>
      <c r="CG42" s="98">
        <v>7678</v>
      </c>
      <c r="CH42" s="98">
        <f t="shared" si="27"/>
        <v>76.208436724565757</v>
      </c>
      <c r="CI42" s="98">
        <f t="shared" si="31"/>
        <v>13166</v>
      </c>
      <c r="CJ42" s="98">
        <f t="shared" si="31"/>
        <v>7825</v>
      </c>
      <c r="CK42" s="98">
        <f t="shared" si="28"/>
        <v>59.433389032356068</v>
      </c>
      <c r="CL42" s="98">
        <f t="shared" si="32"/>
        <v>237235.78807824804</v>
      </c>
      <c r="CM42" s="98">
        <f t="shared" si="32"/>
        <v>95841.76999999999</v>
      </c>
      <c r="CN42" s="98">
        <f t="shared" si="29"/>
        <v>40.399372614214627</v>
      </c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</row>
    <row r="43" spans="1:130" ht="15" customHeight="1" x14ac:dyDescent="0.2">
      <c r="A43" s="105" t="s">
        <v>93</v>
      </c>
      <c r="B43" s="88" t="s">
        <v>94</v>
      </c>
      <c r="C43" s="90">
        <v>393268.32258987403</v>
      </c>
      <c r="D43" s="90">
        <v>237112.21</v>
      </c>
      <c r="E43" s="90">
        <f t="shared" si="0"/>
        <v>60.292730530263462</v>
      </c>
      <c r="F43" s="90">
        <v>337248.95424218697</v>
      </c>
      <c r="G43" s="90">
        <v>237112.21</v>
      </c>
      <c r="H43" s="90">
        <f t="shared" si="1"/>
        <v>70.307767308812402</v>
      </c>
      <c r="I43" s="90">
        <v>44517.245983884648</v>
      </c>
      <c r="J43" s="90">
        <v>0</v>
      </c>
      <c r="K43" s="90">
        <f t="shared" si="2"/>
        <v>0</v>
      </c>
      <c r="L43" s="90">
        <v>11502.122363802438</v>
      </c>
      <c r="M43" s="90">
        <v>0</v>
      </c>
      <c r="N43" s="90">
        <f t="shared" si="3"/>
        <v>0</v>
      </c>
      <c r="O43" s="90">
        <v>304455.90999999997</v>
      </c>
      <c r="P43" s="90">
        <v>211625.79</v>
      </c>
      <c r="Q43" s="90">
        <f t="shared" si="4"/>
        <v>69.509503034445956</v>
      </c>
      <c r="R43" s="90">
        <v>79605.62898986059</v>
      </c>
      <c r="S43" s="90">
        <v>36539</v>
      </c>
      <c r="T43" s="90">
        <f t="shared" si="5"/>
        <v>45.900020467967146</v>
      </c>
      <c r="U43" s="90">
        <v>22539.640655757874</v>
      </c>
      <c r="V43" s="90">
        <v>31550</v>
      </c>
      <c r="W43" s="90">
        <f t="shared" si="6"/>
        <v>139.97561221962241</v>
      </c>
      <c r="X43" s="90">
        <v>14949.40188238189</v>
      </c>
      <c r="Y43" s="90">
        <v>2043</v>
      </c>
      <c r="Z43" s="90">
        <f t="shared" si="7"/>
        <v>13.666098590925625</v>
      </c>
      <c r="AA43" s="90">
        <v>3627.4</v>
      </c>
      <c r="AB43" s="90">
        <v>600</v>
      </c>
      <c r="AC43" s="90">
        <f t="shared" si="8"/>
        <v>16.540773005458455</v>
      </c>
      <c r="AD43" s="90">
        <v>5688.1897145669291</v>
      </c>
      <c r="AE43" s="90">
        <v>0</v>
      </c>
      <c r="AF43" s="90">
        <f t="shared" si="9"/>
        <v>0</v>
      </c>
      <c r="AG43" s="90">
        <v>32800.996737153895</v>
      </c>
      <c r="AH43" s="90">
        <v>2346</v>
      </c>
      <c r="AI43" s="90">
        <f t="shared" si="10"/>
        <v>7.1522216803328753</v>
      </c>
      <c r="AJ43" s="90">
        <v>240.7</v>
      </c>
      <c r="AK43" s="90">
        <v>0</v>
      </c>
      <c r="AL43" s="90">
        <f t="shared" si="11"/>
        <v>0</v>
      </c>
      <c r="AM43" s="90">
        <v>8589.03518775872</v>
      </c>
      <c r="AN43" s="90">
        <v>860</v>
      </c>
      <c r="AO43" s="90">
        <f t="shared" si="12"/>
        <v>10.012766058121297</v>
      </c>
      <c r="AP43" s="90">
        <v>35643.25971446211</v>
      </c>
      <c r="AQ43" s="90">
        <v>16976</v>
      </c>
      <c r="AR43" s="90">
        <f t="shared" si="13"/>
        <v>47.627518178737326</v>
      </c>
      <c r="AS43" s="90">
        <v>3894.9908853825727</v>
      </c>
      <c r="AT43" s="90">
        <v>0</v>
      </c>
      <c r="AU43" s="90">
        <f t="shared" si="14"/>
        <v>0</v>
      </c>
      <c r="AV43" s="90">
        <v>175.09074337059224</v>
      </c>
      <c r="AW43" s="90">
        <v>0</v>
      </c>
      <c r="AX43" s="90">
        <f t="shared" si="15"/>
        <v>0</v>
      </c>
      <c r="AY43" s="90">
        <v>26098.909291176929</v>
      </c>
      <c r="AZ43" s="90">
        <v>8214</v>
      </c>
      <c r="BA43" s="90">
        <f t="shared" si="16"/>
        <v>31.472579594645545</v>
      </c>
      <c r="BB43" s="90">
        <f t="shared" si="30"/>
        <v>547515.93740188552</v>
      </c>
      <c r="BC43" s="90">
        <f t="shared" si="30"/>
        <v>299701.20999999996</v>
      </c>
      <c r="BD43" s="90">
        <f t="shared" si="17"/>
        <v>54.738353630793846</v>
      </c>
      <c r="BE43" s="90">
        <v>27518.7</v>
      </c>
      <c r="BF43" s="90">
        <v>42610</v>
      </c>
      <c r="BG43" s="90">
        <f t="shared" si="18"/>
        <v>154.8401632344551</v>
      </c>
      <c r="BH43" s="90">
        <v>0</v>
      </c>
      <c r="BI43" s="90">
        <v>0</v>
      </c>
      <c r="BJ43" s="90" t="e">
        <f t="shared" si="19"/>
        <v>#DIV/0!</v>
      </c>
      <c r="BK43" s="90">
        <v>1792.4</v>
      </c>
      <c r="BL43" s="90">
        <v>1099</v>
      </c>
      <c r="BM43" s="90">
        <f t="shared" si="20"/>
        <v>61.314438741352376</v>
      </c>
      <c r="BN43" s="90">
        <v>714</v>
      </c>
      <c r="BO43" s="90">
        <v>0</v>
      </c>
      <c r="BP43" s="90">
        <f t="shared" si="21"/>
        <v>0</v>
      </c>
      <c r="BQ43" s="90">
        <v>724.4</v>
      </c>
      <c r="BR43" s="90">
        <v>0</v>
      </c>
      <c r="BS43" s="90">
        <f t="shared" si="22"/>
        <v>0</v>
      </c>
      <c r="BT43" s="90">
        <v>354</v>
      </c>
      <c r="BU43" s="90">
        <v>1099</v>
      </c>
      <c r="BV43" s="90">
        <f t="shared" si="23"/>
        <v>310.45197740112991</v>
      </c>
      <c r="BW43" s="90">
        <v>1548.6</v>
      </c>
      <c r="BX43" s="90">
        <v>105</v>
      </c>
      <c r="BY43" s="90">
        <f t="shared" si="24"/>
        <v>6.7803177063153823</v>
      </c>
      <c r="BZ43" s="90">
        <v>4254</v>
      </c>
      <c r="CA43" s="90">
        <v>5847</v>
      </c>
      <c r="CB43" s="90">
        <f t="shared" si="25"/>
        <v>137.44710860366715</v>
      </c>
      <c r="CC43" s="90">
        <v>6396.4</v>
      </c>
      <c r="CD43" s="90">
        <v>2085</v>
      </c>
      <c r="CE43" s="90">
        <f t="shared" si="26"/>
        <v>32.596460509036334</v>
      </c>
      <c r="CF43" s="90">
        <v>13119.6</v>
      </c>
      <c r="CG43" s="90">
        <v>17063</v>
      </c>
      <c r="CH43" s="90">
        <f t="shared" si="27"/>
        <v>130.05731882069574</v>
      </c>
      <c r="CI43" s="90">
        <f t="shared" si="31"/>
        <v>27111</v>
      </c>
      <c r="CJ43" s="90">
        <f t="shared" si="31"/>
        <v>26199</v>
      </c>
      <c r="CK43" s="90">
        <f t="shared" si="28"/>
        <v>96.636051787097486</v>
      </c>
      <c r="CL43" s="90">
        <f t="shared" si="32"/>
        <v>574626.93740188552</v>
      </c>
      <c r="CM43" s="90">
        <f t="shared" si="32"/>
        <v>325900.20999999996</v>
      </c>
      <c r="CN43" s="90">
        <f t="shared" si="29"/>
        <v>56.715094400816483</v>
      </c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</row>
    <row r="44" spans="1:130" ht="15" customHeight="1" x14ac:dyDescent="0.2">
      <c r="A44" s="100">
        <v>33</v>
      </c>
      <c r="B44" s="101" t="s">
        <v>95</v>
      </c>
      <c r="C44" s="98">
        <v>2103796.7388761663</v>
      </c>
      <c r="D44" s="98">
        <v>2822163.19</v>
      </c>
      <c r="E44" s="98">
        <f t="shared" si="0"/>
        <v>134.14619092467933</v>
      </c>
      <c r="F44" s="98">
        <v>1729509.7388761663</v>
      </c>
      <c r="G44" s="98">
        <v>2815498.19</v>
      </c>
      <c r="H44" s="98">
        <f t="shared" si="1"/>
        <v>162.79169331706152</v>
      </c>
      <c r="I44" s="98">
        <v>214251.2</v>
      </c>
      <c r="J44" s="98">
        <v>60</v>
      </c>
      <c r="K44" s="98">
        <f t="shared" si="2"/>
        <v>2.8004510593172868E-2</v>
      </c>
      <c r="L44" s="98">
        <v>160035.79999999999</v>
      </c>
      <c r="M44" s="98">
        <v>6605</v>
      </c>
      <c r="N44" s="98">
        <f t="shared" si="3"/>
        <v>4.1272015386557257</v>
      </c>
      <c r="O44" s="98">
        <v>1754878.97</v>
      </c>
      <c r="P44" s="98">
        <v>1557127.83</v>
      </c>
      <c r="Q44" s="98">
        <f t="shared" si="4"/>
        <v>88.731351655550355</v>
      </c>
      <c r="R44" s="98">
        <v>289074.96179872047</v>
      </c>
      <c r="S44" s="98">
        <v>6965.4</v>
      </c>
      <c r="T44" s="98">
        <f t="shared" si="5"/>
        <v>2.4095480136567229</v>
      </c>
      <c r="U44" s="98">
        <v>94699.881754429138</v>
      </c>
      <c r="V44" s="98">
        <v>88.9</v>
      </c>
      <c r="W44" s="98">
        <f t="shared" si="6"/>
        <v>9.3875513203417624E-2</v>
      </c>
      <c r="X44" s="98">
        <v>66480.411134350405</v>
      </c>
      <c r="Y44" s="98">
        <v>3231.11</v>
      </c>
      <c r="Z44" s="98">
        <f t="shared" si="7"/>
        <v>4.8602437091886257</v>
      </c>
      <c r="AA44" s="98">
        <v>16698.8</v>
      </c>
      <c r="AB44" s="98">
        <v>0</v>
      </c>
      <c r="AC44" s="98">
        <f t="shared" si="8"/>
        <v>0</v>
      </c>
      <c r="AD44" s="98">
        <v>5395.3181225393701</v>
      </c>
      <c r="AE44" s="98">
        <v>6.95</v>
      </c>
      <c r="AF44" s="98">
        <f t="shared" si="9"/>
        <v>0.12881538849332763</v>
      </c>
      <c r="AG44" s="98">
        <v>105800.55078740157</v>
      </c>
      <c r="AH44" s="98">
        <v>3638.44</v>
      </c>
      <c r="AI44" s="98">
        <f t="shared" si="10"/>
        <v>3.4389613030570865</v>
      </c>
      <c r="AJ44" s="98">
        <v>276.60000000000002</v>
      </c>
      <c r="AK44" s="98">
        <v>0</v>
      </c>
      <c r="AL44" s="98">
        <f t="shared" si="11"/>
        <v>0</v>
      </c>
      <c r="AM44" s="98">
        <v>55342.397268700784</v>
      </c>
      <c r="AN44" s="98">
        <v>722.57999999999993</v>
      </c>
      <c r="AO44" s="98">
        <f t="shared" si="12"/>
        <v>1.3056535959071278</v>
      </c>
      <c r="AP44" s="98">
        <v>133344.01431594489</v>
      </c>
      <c r="AQ44" s="98">
        <v>13447.08</v>
      </c>
      <c r="AR44" s="98">
        <f t="shared" si="13"/>
        <v>10.084502157058607</v>
      </c>
      <c r="AS44" s="98">
        <v>1700</v>
      </c>
      <c r="AT44" s="98">
        <v>0</v>
      </c>
      <c r="AU44" s="98">
        <f t="shared" si="14"/>
        <v>0</v>
      </c>
      <c r="AV44" s="98">
        <v>259.3</v>
      </c>
      <c r="AW44" s="98">
        <v>0</v>
      </c>
      <c r="AX44" s="98">
        <f t="shared" si="15"/>
        <v>0</v>
      </c>
      <c r="AY44" s="98">
        <v>101555.98000000001</v>
      </c>
      <c r="AZ44" s="98">
        <v>328731.96999999997</v>
      </c>
      <c r="BA44" s="98">
        <f t="shared" si="16"/>
        <v>323.695335321465</v>
      </c>
      <c r="BB44" s="98">
        <f t="shared" si="30"/>
        <v>2685349.9922595327</v>
      </c>
      <c r="BC44" s="98">
        <f t="shared" si="30"/>
        <v>3172030.2199999997</v>
      </c>
      <c r="BD44" s="98">
        <f t="shared" si="17"/>
        <v>118.12353060656203</v>
      </c>
      <c r="BE44" s="98">
        <v>100877.3</v>
      </c>
      <c r="BF44" s="98">
        <v>1204386</v>
      </c>
      <c r="BG44" s="98">
        <f t="shared" si="18"/>
        <v>1193.9118116761649</v>
      </c>
      <c r="BH44" s="98">
        <v>0</v>
      </c>
      <c r="BI44" s="98">
        <v>11060.24</v>
      </c>
      <c r="BJ44" s="98" t="e">
        <f t="shared" si="19"/>
        <v>#DIV/0!</v>
      </c>
      <c r="BK44" s="98">
        <v>12374.19</v>
      </c>
      <c r="BL44" s="98">
        <v>2374.2799999999997</v>
      </c>
      <c r="BM44" s="98">
        <f t="shared" si="20"/>
        <v>19.187356909826015</v>
      </c>
      <c r="BN44" s="98">
        <v>5586</v>
      </c>
      <c r="BO44" s="98">
        <v>372.8</v>
      </c>
      <c r="BP44" s="98">
        <f t="shared" si="21"/>
        <v>6.6738274257071257</v>
      </c>
      <c r="BQ44" s="98">
        <v>5499.99</v>
      </c>
      <c r="BR44" s="98">
        <v>917.48</v>
      </c>
      <c r="BS44" s="98">
        <f t="shared" si="22"/>
        <v>16.681484875427046</v>
      </c>
      <c r="BT44" s="98">
        <v>1288.2</v>
      </c>
      <c r="BU44" s="98">
        <v>1084</v>
      </c>
      <c r="BV44" s="98">
        <f t="shared" si="23"/>
        <v>84.14842415773947</v>
      </c>
      <c r="BW44" s="98">
        <v>20320.485000000001</v>
      </c>
      <c r="BX44" s="98">
        <v>1347.89</v>
      </c>
      <c r="BY44" s="98">
        <f t="shared" si="24"/>
        <v>6.6331586081729839</v>
      </c>
      <c r="BZ44" s="98">
        <v>55899.425000000003</v>
      </c>
      <c r="CA44" s="98">
        <v>5196.8999999999996</v>
      </c>
      <c r="CB44" s="98">
        <f t="shared" si="25"/>
        <v>9.2968755939797223</v>
      </c>
      <c r="CC44" s="98">
        <v>83656.2</v>
      </c>
      <c r="CD44" s="98">
        <v>109128.4</v>
      </c>
      <c r="CE44" s="98">
        <f t="shared" si="26"/>
        <v>130.44866967421422</v>
      </c>
      <c r="CF44" s="98">
        <v>230008.9</v>
      </c>
      <c r="CG44" s="98">
        <v>1874900.78</v>
      </c>
      <c r="CH44" s="98">
        <f t="shared" si="27"/>
        <v>815.14270969514655</v>
      </c>
      <c r="CI44" s="98">
        <f t="shared" si="31"/>
        <v>402259.19999999995</v>
      </c>
      <c r="CJ44" s="98">
        <f t="shared" si="31"/>
        <v>2004008.49</v>
      </c>
      <c r="CK44" s="98">
        <f t="shared" si="28"/>
        <v>498.18835467280803</v>
      </c>
      <c r="CL44" s="98">
        <f t="shared" si="32"/>
        <v>3087609.1922595324</v>
      </c>
      <c r="CM44" s="98">
        <f t="shared" si="32"/>
        <v>5176038.71</v>
      </c>
      <c r="CN44" s="98">
        <f t="shared" si="29"/>
        <v>167.63904975331874</v>
      </c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</row>
    <row r="45" spans="1:130" ht="15" customHeight="1" x14ac:dyDescent="0.2">
      <c r="A45" s="100">
        <v>34</v>
      </c>
      <c r="B45" s="101" t="s">
        <v>96</v>
      </c>
      <c r="C45" s="98">
        <v>0</v>
      </c>
      <c r="D45" s="98">
        <v>0</v>
      </c>
      <c r="E45" s="98" t="e">
        <f t="shared" si="0"/>
        <v>#DIV/0!</v>
      </c>
      <c r="F45" s="98">
        <v>0</v>
      </c>
      <c r="G45" s="98">
        <v>0</v>
      </c>
      <c r="H45" s="98" t="e">
        <f t="shared" si="1"/>
        <v>#DIV/0!</v>
      </c>
      <c r="I45" s="98">
        <v>0</v>
      </c>
      <c r="J45" s="98">
        <v>0</v>
      </c>
      <c r="K45" s="98" t="e">
        <f t="shared" si="2"/>
        <v>#DIV/0!</v>
      </c>
      <c r="L45" s="98">
        <v>0</v>
      </c>
      <c r="M45" s="98">
        <v>0</v>
      </c>
      <c r="N45" s="98" t="e">
        <f t="shared" si="3"/>
        <v>#DIV/0!</v>
      </c>
      <c r="O45" s="98"/>
      <c r="P45" s="98">
        <v>0</v>
      </c>
      <c r="Q45" s="98" t="e">
        <f t="shared" si="4"/>
        <v>#DIV/0!</v>
      </c>
      <c r="R45" s="98">
        <v>0</v>
      </c>
      <c r="S45" s="98">
        <v>0</v>
      </c>
      <c r="T45" s="98" t="e">
        <f t="shared" si="5"/>
        <v>#DIV/0!</v>
      </c>
      <c r="U45" s="98">
        <v>0</v>
      </c>
      <c r="V45" s="98">
        <v>0</v>
      </c>
      <c r="W45" s="98" t="e">
        <f t="shared" si="6"/>
        <v>#DIV/0!</v>
      </c>
      <c r="X45" s="98">
        <v>0</v>
      </c>
      <c r="Y45" s="98">
        <v>0</v>
      </c>
      <c r="Z45" s="98" t="e">
        <f t="shared" si="7"/>
        <v>#DIV/0!</v>
      </c>
      <c r="AA45" s="98">
        <v>0</v>
      </c>
      <c r="AB45" s="98">
        <v>0</v>
      </c>
      <c r="AC45" s="98" t="e">
        <f t="shared" si="8"/>
        <v>#DIV/0!</v>
      </c>
      <c r="AD45" s="98">
        <v>0</v>
      </c>
      <c r="AE45" s="98">
        <v>0</v>
      </c>
      <c r="AF45" s="98" t="e">
        <f t="shared" si="9"/>
        <v>#DIV/0!</v>
      </c>
      <c r="AG45" s="98">
        <v>0</v>
      </c>
      <c r="AH45" s="98">
        <v>0</v>
      </c>
      <c r="AI45" s="98" t="e">
        <f t="shared" si="10"/>
        <v>#DIV/0!</v>
      </c>
      <c r="AJ45" s="98">
        <v>0</v>
      </c>
      <c r="AK45" s="98">
        <v>0</v>
      </c>
      <c r="AL45" s="98" t="e">
        <f t="shared" si="11"/>
        <v>#DIV/0!</v>
      </c>
      <c r="AM45" s="98">
        <v>0</v>
      </c>
      <c r="AN45" s="98">
        <v>0</v>
      </c>
      <c r="AO45" s="98" t="e">
        <f t="shared" si="12"/>
        <v>#DIV/0!</v>
      </c>
      <c r="AP45" s="98">
        <v>0</v>
      </c>
      <c r="AQ45" s="98">
        <v>0</v>
      </c>
      <c r="AR45" s="98" t="e">
        <f t="shared" si="13"/>
        <v>#DIV/0!</v>
      </c>
      <c r="AS45" s="98">
        <v>0</v>
      </c>
      <c r="AT45" s="98">
        <v>0</v>
      </c>
      <c r="AU45" s="98" t="e">
        <f t="shared" si="14"/>
        <v>#DIV/0!</v>
      </c>
      <c r="AV45" s="98">
        <v>0</v>
      </c>
      <c r="AW45" s="98">
        <v>0</v>
      </c>
      <c r="AX45" s="98" t="e">
        <f t="shared" si="15"/>
        <v>#DIV/0!</v>
      </c>
      <c r="AY45" s="98">
        <v>0</v>
      </c>
      <c r="AZ45" s="98">
        <v>0</v>
      </c>
      <c r="BA45" s="98" t="e">
        <f t="shared" si="16"/>
        <v>#DIV/0!</v>
      </c>
      <c r="BB45" s="98">
        <f t="shared" si="30"/>
        <v>0</v>
      </c>
      <c r="BC45" s="98">
        <f t="shared" si="30"/>
        <v>0</v>
      </c>
      <c r="BD45" s="98" t="e">
        <f t="shared" si="17"/>
        <v>#DIV/0!</v>
      </c>
      <c r="BE45" s="98">
        <v>0</v>
      </c>
      <c r="BF45" s="98">
        <v>0</v>
      </c>
      <c r="BG45" s="98" t="e">
        <f t="shared" si="18"/>
        <v>#DIV/0!</v>
      </c>
      <c r="BH45" s="98">
        <v>0</v>
      </c>
      <c r="BI45" s="98">
        <v>0</v>
      </c>
      <c r="BJ45" s="98" t="e">
        <f t="shared" si="19"/>
        <v>#DIV/0!</v>
      </c>
      <c r="BK45" s="98">
        <v>0</v>
      </c>
      <c r="BL45" s="98">
        <v>0</v>
      </c>
      <c r="BM45" s="98" t="e">
        <f t="shared" si="20"/>
        <v>#DIV/0!</v>
      </c>
      <c r="BN45" s="98">
        <v>0</v>
      </c>
      <c r="BO45" s="98">
        <v>0</v>
      </c>
      <c r="BP45" s="98" t="e">
        <f t="shared" si="21"/>
        <v>#DIV/0!</v>
      </c>
      <c r="BQ45" s="98">
        <v>0</v>
      </c>
      <c r="BR45" s="98">
        <v>0</v>
      </c>
      <c r="BS45" s="98" t="e">
        <f t="shared" si="22"/>
        <v>#DIV/0!</v>
      </c>
      <c r="BT45" s="98">
        <v>0</v>
      </c>
      <c r="BU45" s="98">
        <v>0</v>
      </c>
      <c r="BV45" s="98" t="e">
        <f t="shared" si="23"/>
        <v>#DIV/0!</v>
      </c>
      <c r="BW45" s="98">
        <v>0</v>
      </c>
      <c r="BX45" s="98">
        <v>0</v>
      </c>
      <c r="BY45" s="98" t="e">
        <f t="shared" si="24"/>
        <v>#DIV/0!</v>
      </c>
      <c r="BZ45" s="98">
        <v>0</v>
      </c>
      <c r="CA45" s="98">
        <v>0</v>
      </c>
      <c r="CB45" s="98" t="e">
        <f t="shared" si="25"/>
        <v>#DIV/0!</v>
      </c>
      <c r="CC45" s="98">
        <v>0</v>
      </c>
      <c r="CD45" s="98">
        <v>0</v>
      </c>
      <c r="CE45" s="98" t="e">
        <f t="shared" si="26"/>
        <v>#DIV/0!</v>
      </c>
      <c r="CF45" s="98">
        <v>0</v>
      </c>
      <c r="CG45" s="98">
        <v>0</v>
      </c>
      <c r="CH45" s="98" t="e">
        <f t="shared" si="27"/>
        <v>#DIV/0!</v>
      </c>
      <c r="CI45" s="98">
        <f t="shared" si="31"/>
        <v>0</v>
      </c>
      <c r="CJ45" s="98">
        <f t="shared" si="31"/>
        <v>0</v>
      </c>
      <c r="CK45" s="98" t="e">
        <f t="shared" si="28"/>
        <v>#DIV/0!</v>
      </c>
      <c r="CL45" s="98">
        <f t="shared" si="32"/>
        <v>0</v>
      </c>
      <c r="CM45" s="98">
        <f t="shared" si="32"/>
        <v>0</v>
      </c>
      <c r="CN45" s="98" t="e">
        <f t="shared" si="29"/>
        <v>#DIV/0!</v>
      </c>
    </row>
    <row r="46" spans="1:130" ht="15" customHeight="1" x14ac:dyDescent="0.2">
      <c r="A46" s="105" t="s">
        <v>97</v>
      </c>
      <c r="B46" s="88" t="s">
        <v>98</v>
      </c>
      <c r="C46" s="90">
        <v>2103796.7388761663</v>
      </c>
      <c r="D46" s="90">
        <v>2822163.19</v>
      </c>
      <c r="E46" s="90">
        <f t="shared" si="0"/>
        <v>134.14619092467933</v>
      </c>
      <c r="F46" s="90">
        <v>1729509.7388761663</v>
      </c>
      <c r="G46" s="90">
        <v>2815498.19</v>
      </c>
      <c r="H46" s="90">
        <f t="shared" si="1"/>
        <v>162.79169331706152</v>
      </c>
      <c r="I46" s="90">
        <v>214251.2</v>
      </c>
      <c r="J46" s="90">
        <v>60</v>
      </c>
      <c r="K46" s="90">
        <f t="shared" si="2"/>
        <v>2.8004510593172868E-2</v>
      </c>
      <c r="L46" s="90">
        <v>160035.79999999999</v>
      </c>
      <c r="M46" s="90">
        <v>6605</v>
      </c>
      <c r="N46" s="90">
        <f t="shared" si="3"/>
        <v>4.1272015386557257</v>
      </c>
      <c r="O46" s="90">
        <v>1754878.97</v>
      </c>
      <c r="P46" s="90">
        <v>1557127.83</v>
      </c>
      <c r="Q46" s="90">
        <f t="shared" si="4"/>
        <v>88.731351655550355</v>
      </c>
      <c r="R46" s="90">
        <v>289074.96179872047</v>
      </c>
      <c r="S46" s="90">
        <v>6965.4</v>
      </c>
      <c r="T46" s="90">
        <f t="shared" si="5"/>
        <v>2.4095480136567229</v>
      </c>
      <c r="U46" s="90">
        <v>94699.881754429138</v>
      </c>
      <c r="V46" s="90">
        <v>88.9</v>
      </c>
      <c r="W46" s="90">
        <f t="shared" si="6"/>
        <v>9.3875513203417624E-2</v>
      </c>
      <c r="X46" s="90">
        <v>66480.411134350405</v>
      </c>
      <c r="Y46" s="90">
        <v>3231.11</v>
      </c>
      <c r="Z46" s="90">
        <f t="shared" si="7"/>
        <v>4.8602437091886257</v>
      </c>
      <c r="AA46" s="90">
        <v>16698.8</v>
      </c>
      <c r="AB46" s="90">
        <v>0</v>
      </c>
      <c r="AC46" s="90">
        <f t="shared" si="8"/>
        <v>0</v>
      </c>
      <c r="AD46" s="90">
        <v>5395.3181225393701</v>
      </c>
      <c r="AE46" s="90">
        <v>6.95</v>
      </c>
      <c r="AF46" s="90">
        <f t="shared" si="9"/>
        <v>0.12881538849332763</v>
      </c>
      <c r="AG46" s="90">
        <v>105800.55078740157</v>
      </c>
      <c r="AH46" s="90">
        <v>3638.44</v>
      </c>
      <c r="AI46" s="90">
        <f t="shared" si="10"/>
        <v>3.4389613030570865</v>
      </c>
      <c r="AJ46" s="90">
        <v>276.60000000000002</v>
      </c>
      <c r="AK46" s="90">
        <v>0</v>
      </c>
      <c r="AL46" s="90">
        <f t="shared" si="11"/>
        <v>0</v>
      </c>
      <c r="AM46" s="90">
        <v>55342.397268700784</v>
      </c>
      <c r="AN46" s="90">
        <v>722.57999999999993</v>
      </c>
      <c r="AO46" s="90">
        <f t="shared" si="12"/>
        <v>1.3056535959071278</v>
      </c>
      <c r="AP46" s="90">
        <v>133344.01431594489</v>
      </c>
      <c r="AQ46" s="90">
        <v>13447.08</v>
      </c>
      <c r="AR46" s="90">
        <f t="shared" si="13"/>
        <v>10.084502157058607</v>
      </c>
      <c r="AS46" s="90">
        <v>1700</v>
      </c>
      <c r="AT46" s="90">
        <v>0</v>
      </c>
      <c r="AU46" s="90">
        <f t="shared" si="14"/>
        <v>0</v>
      </c>
      <c r="AV46" s="90">
        <v>259.3</v>
      </c>
      <c r="AW46" s="90">
        <v>0</v>
      </c>
      <c r="AX46" s="90">
        <f t="shared" si="15"/>
        <v>0</v>
      </c>
      <c r="AY46" s="90">
        <v>101555.98000000001</v>
      </c>
      <c r="AZ46" s="90">
        <v>328731.96999999997</v>
      </c>
      <c r="BA46" s="90">
        <f t="shared" si="16"/>
        <v>323.695335321465</v>
      </c>
      <c r="BB46" s="90">
        <f t="shared" si="30"/>
        <v>2685349.9922595327</v>
      </c>
      <c r="BC46" s="90">
        <f t="shared" si="30"/>
        <v>3172030.2199999997</v>
      </c>
      <c r="BD46" s="90">
        <f t="shared" si="17"/>
        <v>118.12353060656203</v>
      </c>
      <c r="BE46" s="90">
        <v>100877.3</v>
      </c>
      <c r="BF46" s="90">
        <v>1204386</v>
      </c>
      <c r="BG46" s="90">
        <f t="shared" si="18"/>
        <v>1193.9118116761649</v>
      </c>
      <c r="BH46" s="90">
        <v>0</v>
      </c>
      <c r="BI46" s="90">
        <v>11060.24</v>
      </c>
      <c r="BJ46" s="90" t="e">
        <f t="shared" si="19"/>
        <v>#DIV/0!</v>
      </c>
      <c r="BK46" s="90">
        <v>12374.19</v>
      </c>
      <c r="BL46" s="90">
        <v>2374.2799999999997</v>
      </c>
      <c r="BM46" s="90">
        <f t="shared" si="20"/>
        <v>19.187356909826015</v>
      </c>
      <c r="BN46" s="90">
        <v>5586</v>
      </c>
      <c r="BO46" s="90">
        <v>372.8</v>
      </c>
      <c r="BP46" s="90">
        <f t="shared" si="21"/>
        <v>6.6738274257071257</v>
      </c>
      <c r="BQ46" s="90">
        <v>5499.99</v>
      </c>
      <c r="BR46" s="90">
        <v>917.48</v>
      </c>
      <c r="BS46" s="90">
        <f t="shared" si="22"/>
        <v>16.681484875427046</v>
      </c>
      <c r="BT46" s="90">
        <v>1288.2</v>
      </c>
      <c r="BU46" s="90">
        <v>1084</v>
      </c>
      <c r="BV46" s="90">
        <f t="shared" si="23"/>
        <v>84.14842415773947</v>
      </c>
      <c r="BW46" s="90">
        <v>20320.485000000001</v>
      </c>
      <c r="BX46" s="90">
        <v>1347.89</v>
      </c>
      <c r="BY46" s="90">
        <f t="shared" si="24"/>
        <v>6.6331586081729839</v>
      </c>
      <c r="BZ46" s="90">
        <v>55899.425000000003</v>
      </c>
      <c r="CA46" s="90">
        <v>5196.8999999999996</v>
      </c>
      <c r="CB46" s="90">
        <f t="shared" si="25"/>
        <v>9.2968755939797223</v>
      </c>
      <c r="CC46" s="90">
        <v>83656.2</v>
      </c>
      <c r="CD46" s="90">
        <v>109128.4</v>
      </c>
      <c r="CE46" s="90">
        <f t="shared" si="26"/>
        <v>130.44866967421422</v>
      </c>
      <c r="CF46" s="90">
        <v>230008.9</v>
      </c>
      <c r="CG46" s="90">
        <v>1874900.78</v>
      </c>
      <c r="CH46" s="90">
        <f t="shared" si="27"/>
        <v>815.14270969514655</v>
      </c>
      <c r="CI46" s="90">
        <f t="shared" si="31"/>
        <v>402259.19999999995</v>
      </c>
      <c r="CJ46" s="90">
        <f t="shared" si="31"/>
        <v>2004008.49</v>
      </c>
      <c r="CK46" s="90">
        <f t="shared" si="28"/>
        <v>498.18835467280803</v>
      </c>
      <c r="CL46" s="90">
        <f t="shared" si="32"/>
        <v>3087609.1922595324</v>
      </c>
      <c r="CM46" s="90">
        <f t="shared" si="32"/>
        <v>5176038.71</v>
      </c>
      <c r="CN46" s="90">
        <f t="shared" si="29"/>
        <v>167.63904975331874</v>
      </c>
    </row>
    <row r="47" spans="1:130" ht="15" customHeight="1" x14ac:dyDescent="0.2">
      <c r="A47" s="100">
        <v>35</v>
      </c>
      <c r="B47" s="106" t="s">
        <v>99</v>
      </c>
      <c r="C47" s="98">
        <v>0</v>
      </c>
      <c r="D47" s="98">
        <v>0</v>
      </c>
      <c r="E47" s="98" t="e">
        <f t="shared" si="0"/>
        <v>#DIV/0!</v>
      </c>
      <c r="F47" s="98">
        <v>0</v>
      </c>
      <c r="G47" s="98">
        <v>0</v>
      </c>
      <c r="H47" s="98" t="e">
        <f t="shared" si="1"/>
        <v>#DIV/0!</v>
      </c>
      <c r="I47" s="98">
        <v>0</v>
      </c>
      <c r="J47" s="98">
        <v>0</v>
      </c>
      <c r="K47" s="98" t="e">
        <f t="shared" si="2"/>
        <v>#DIV/0!</v>
      </c>
      <c r="L47" s="98">
        <v>0</v>
      </c>
      <c r="M47" s="98">
        <v>0</v>
      </c>
      <c r="N47" s="98" t="e">
        <f t="shared" si="3"/>
        <v>#DIV/0!</v>
      </c>
      <c r="O47" s="98">
        <v>0</v>
      </c>
      <c r="P47" s="98">
        <v>0</v>
      </c>
      <c r="Q47" s="98" t="e">
        <f t="shared" si="4"/>
        <v>#DIV/0!</v>
      </c>
      <c r="R47" s="98">
        <v>0</v>
      </c>
      <c r="S47" s="98">
        <v>0</v>
      </c>
      <c r="T47" s="98" t="e">
        <f t="shared" si="5"/>
        <v>#DIV/0!</v>
      </c>
      <c r="U47" s="98">
        <v>0</v>
      </c>
      <c r="V47" s="98">
        <v>0</v>
      </c>
      <c r="W47" s="98" t="e">
        <f t="shared" si="6"/>
        <v>#DIV/0!</v>
      </c>
      <c r="X47" s="98">
        <v>0</v>
      </c>
      <c r="Y47" s="98">
        <v>0</v>
      </c>
      <c r="Z47" s="98" t="e">
        <f t="shared" si="7"/>
        <v>#DIV/0!</v>
      </c>
      <c r="AA47" s="98">
        <v>0</v>
      </c>
      <c r="AB47" s="98">
        <v>0</v>
      </c>
      <c r="AC47" s="98" t="e">
        <f t="shared" si="8"/>
        <v>#DIV/0!</v>
      </c>
      <c r="AD47" s="98">
        <v>0</v>
      </c>
      <c r="AE47" s="98">
        <v>0</v>
      </c>
      <c r="AF47" s="98" t="e">
        <f t="shared" si="9"/>
        <v>#DIV/0!</v>
      </c>
      <c r="AG47" s="98">
        <v>0</v>
      </c>
      <c r="AH47" s="98">
        <v>0</v>
      </c>
      <c r="AI47" s="98" t="e">
        <f t="shared" si="10"/>
        <v>#DIV/0!</v>
      </c>
      <c r="AJ47" s="98">
        <v>0</v>
      </c>
      <c r="AK47" s="98">
        <v>0</v>
      </c>
      <c r="AL47" s="98" t="e">
        <f t="shared" si="11"/>
        <v>#DIV/0!</v>
      </c>
      <c r="AM47" s="98">
        <v>0</v>
      </c>
      <c r="AN47" s="98">
        <v>0</v>
      </c>
      <c r="AO47" s="98" t="e">
        <f t="shared" si="12"/>
        <v>#DIV/0!</v>
      </c>
      <c r="AP47" s="98">
        <v>0</v>
      </c>
      <c r="AQ47" s="98">
        <v>0</v>
      </c>
      <c r="AR47" s="98" t="e">
        <f t="shared" si="13"/>
        <v>#DIV/0!</v>
      </c>
      <c r="AS47" s="98">
        <v>0</v>
      </c>
      <c r="AT47" s="98">
        <v>0</v>
      </c>
      <c r="AU47" s="98" t="e">
        <f t="shared" si="14"/>
        <v>#DIV/0!</v>
      </c>
      <c r="AV47" s="98">
        <v>0</v>
      </c>
      <c r="AW47" s="98">
        <v>0</v>
      </c>
      <c r="AX47" s="98" t="e">
        <f t="shared" si="15"/>
        <v>#DIV/0!</v>
      </c>
      <c r="AY47" s="98">
        <v>0</v>
      </c>
      <c r="AZ47" s="98">
        <v>0</v>
      </c>
      <c r="BA47" s="98" t="e">
        <f t="shared" si="16"/>
        <v>#DIV/0!</v>
      </c>
      <c r="BB47" s="98">
        <f t="shared" si="30"/>
        <v>0</v>
      </c>
      <c r="BC47" s="98">
        <f t="shared" si="30"/>
        <v>0</v>
      </c>
      <c r="BD47" s="98" t="e">
        <f t="shared" si="17"/>
        <v>#DIV/0!</v>
      </c>
      <c r="BE47" s="98">
        <v>0</v>
      </c>
      <c r="BF47" s="98">
        <v>0</v>
      </c>
      <c r="BG47" s="98" t="e">
        <f t="shared" si="18"/>
        <v>#DIV/0!</v>
      </c>
      <c r="BH47" s="98">
        <v>0</v>
      </c>
      <c r="BI47" s="98">
        <v>0</v>
      </c>
      <c r="BJ47" s="98" t="e">
        <f t="shared" si="19"/>
        <v>#DIV/0!</v>
      </c>
      <c r="BK47" s="98">
        <v>0</v>
      </c>
      <c r="BL47" s="98">
        <v>0</v>
      </c>
      <c r="BM47" s="98" t="e">
        <f t="shared" si="20"/>
        <v>#DIV/0!</v>
      </c>
      <c r="BN47" s="98">
        <v>0</v>
      </c>
      <c r="BO47" s="98">
        <v>0</v>
      </c>
      <c r="BP47" s="98" t="e">
        <f t="shared" si="21"/>
        <v>#DIV/0!</v>
      </c>
      <c r="BQ47" s="98">
        <v>0</v>
      </c>
      <c r="BR47" s="98">
        <v>0</v>
      </c>
      <c r="BS47" s="98" t="e">
        <f t="shared" si="22"/>
        <v>#DIV/0!</v>
      </c>
      <c r="BT47" s="98">
        <v>0</v>
      </c>
      <c r="BU47" s="98">
        <v>0</v>
      </c>
      <c r="BV47" s="98" t="e">
        <f t="shared" si="23"/>
        <v>#DIV/0!</v>
      </c>
      <c r="BW47" s="98">
        <v>0</v>
      </c>
      <c r="BX47" s="98">
        <v>0</v>
      </c>
      <c r="BY47" s="98" t="e">
        <f t="shared" si="24"/>
        <v>#DIV/0!</v>
      </c>
      <c r="BZ47" s="98">
        <v>0</v>
      </c>
      <c r="CA47" s="98">
        <v>0</v>
      </c>
      <c r="CB47" s="98" t="e">
        <f t="shared" si="25"/>
        <v>#DIV/0!</v>
      </c>
      <c r="CC47" s="98">
        <v>0</v>
      </c>
      <c r="CD47" s="98">
        <v>0</v>
      </c>
      <c r="CE47" s="98" t="e">
        <f t="shared" si="26"/>
        <v>#DIV/0!</v>
      </c>
      <c r="CF47" s="98">
        <v>0</v>
      </c>
      <c r="CG47" s="98">
        <v>0</v>
      </c>
      <c r="CH47" s="98" t="e">
        <f t="shared" si="27"/>
        <v>#DIV/0!</v>
      </c>
      <c r="CI47" s="98">
        <f t="shared" si="31"/>
        <v>0</v>
      </c>
      <c r="CJ47" s="98">
        <f t="shared" si="31"/>
        <v>0</v>
      </c>
      <c r="CK47" s="98" t="e">
        <f t="shared" si="28"/>
        <v>#DIV/0!</v>
      </c>
      <c r="CL47" s="98">
        <f t="shared" si="32"/>
        <v>0</v>
      </c>
      <c r="CM47" s="98">
        <f t="shared" si="32"/>
        <v>0</v>
      </c>
      <c r="CN47" s="98" t="e">
        <f t="shared" si="29"/>
        <v>#DIV/0!</v>
      </c>
    </row>
    <row r="48" spans="1:130" ht="15" customHeight="1" x14ac:dyDescent="0.2">
      <c r="A48" s="107">
        <v>36</v>
      </c>
      <c r="B48" s="106" t="s">
        <v>123</v>
      </c>
      <c r="C48" s="94">
        <v>16784</v>
      </c>
      <c r="D48" s="94">
        <v>0</v>
      </c>
      <c r="E48" s="94">
        <f t="shared" si="0"/>
        <v>0</v>
      </c>
      <c r="F48" s="94">
        <v>9717.2999999999993</v>
      </c>
      <c r="G48" s="94"/>
      <c r="H48" s="94">
        <f t="shared" si="1"/>
        <v>0</v>
      </c>
      <c r="I48" s="94">
        <v>3226.8</v>
      </c>
      <c r="J48" s="94"/>
      <c r="K48" s="94">
        <f t="shared" si="2"/>
        <v>0</v>
      </c>
      <c r="L48" s="94">
        <v>3839.9</v>
      </c>
      <c r="M48" s="94"/>
      <c r="N48" s="94">
        <f t="shared" si="3"/>
        <v>0</v>
      </c>
      <c r="O48" s="94">
        <v>4457.59</v>
      </c>
      <c r="P48" s="94">
        <v>2302.64</v>
      </c>
      <c r="Q48" s="94">
        <f t="shared" si="4"/>
        <v>51.656612653922849</v>
      </c>
      <c r="R48" s="94">
        <v>236881</v>
      </c>
      <c r="S48" s="94">
        <v>0</v>
      </c>
      <c r="T48" s="94">
        <f t="shared" si="5"/>
        <v>0</v>
      </c>
      <c r="U48" s="94">
        <v>34476.75</v>
      </c>
      <c r="V48" s="94"/>
      <c r="W48" s="94">
        <f t="shared" si="6"/>
        <v>0</v>
      </c>
      <c r="X48" s="94">
        <v>38978</v>
      </c>
      <c r="Y48" s="94"/>
      <c r="Z48" s="94">
        <f t="shared" si="7"/>
        <v>0</v>
      </c>
      <c r="AA48" s="94">
        <v>26908.5</v>
      </c>
      <c r="AB48" s="94"/>
      <c r="AC48" s="94">
        <f t="shared" si="8"/>
        <v>0</v>
      </c>
      <c r="AD48" s="94">
        <v>450.75</v>
      </c>
      <c r="AE48" s="94"/>
      <c r="AF48" s="94">
        <f t="shared" si="9"/>
        <v>0</v>
      </c>
      <c r="AG48" s="94">
        <v>136067</v>
      </c>
      <c r="AH48" s="94"/>
      <c r="AI48" s="94">
        <f t="shared" si="10"/>
        <v>0</v>
      </c>
      <c r="AJ48" s="94">
        <v>10400</v>
      </c>
      <c r="AK48" s="94"/>
      <c r="AL48" s="94">
        <f t="shared" si="11"/>
        <v>0</v>
      </c>
      <c r="AM48" s="94">
        <v>5987</v>
      </c>
      <c r="AN48" s="94"/>
      <c r="AO48" s="94">
        <f t="shared" si="12"/>
        <v>0</v>
      </c>
      <c r="AP48" s="94">
        <v>32573</v>
      </c>
      <c r="AQ48" s="94"/>
      <c r="AR48" s="94">
        <f t="shared" si="13"/>
        <v>0</v>
      </c>
      <c r="AS48" s="94">
        <v>0</v>
      </c>
      <c r="AT48" s="94"/>
      <c r="AU48" s="94" t="e">
        <f t="shared" si="14"/>
        <v>#DIV/0!</v>
      </c>
      <c r="AV48" s="94">
        <v>50</v>
      </c>
      <c r="AW48" s="94"/>
      <c r="AX48" s="94">
        <f t="shared" si="15"/>
        <v>0</v>
      </c>
      <c r="AY48" s="94">
        <v>18115</v>
      </c>
      <c r="AZ48" s="94"/>
      <c r="BA48" s="94">
        <f t="shared" si="16"/>
        <v>0</v>
      </c>
      <c r="BB48" s="94">
        <f t="shared" si="30"/>
        <v>320790</v>
      </c>
      <c r="BC48" s="94">
        <f t="shared" si="30"/>
        <v>0</v>
      </c>
      <c r="BD48" s="94">
        <f t="shared" si="17"/>
        <v>0</v>
      </c>
      <c r="BE48" s="94">
        <v>14401</v>
      </c>
      <c r="BF48" s="94"/>
      <c r="BG48" s="94">
        <f t="shared" si="18"/>
        <v>0</v>
      </c>
      <c r="BH48" s="94">
        <v>0</v>
      </c>
      <c r="BI48" s="94"/>
      <c r="BJ48" s="94" t="e">
        <f t="shared" si="19"/>
        <v>#DIV/0!</v>
      </c>
      <c r="BK48" s="94">
        <v>371000</v>
      </c>
      <c r="BL48" s="94">
        <v>0</v>
      </c>
      <c r="BM48" s="94">
        <f t="shared" si="20"/>
        <v>0</v>
      </c>
      <c r="BN48" s="94">
        <v>0</v>
      </c>
      <c r="BO48" s="94"/>
      <c r="BP48" s="94" t="e">
        <f t="shared" si="21"/>
        <v>#DIV/0!</v>
      </c>
      <c r="BQ48" s="94">
        <v>11000</v>
      </c>
      <c r="BR48" s="94"/>
      <c r="BS48" s="94">
        <f t="shared" si="22"/>
        <v>0</v>
      </c>
      <c r="BT48" s="94">
        <v>360000</v>
      </c>
      <c r="BU48" s="94"/>
      <c r="BV48" s="94">
        <f t="shared" si="23"/>
        <v>0</v>
      </c>
      <c r="BW48" s="94">
        <v>34</v>
      </c>
      <c r="BX48" s="94"/>
      <c r="BY48" s="94">
        <f t="shared" si="24"/>
        <v>0</v>
      </c>
      <c r="BZ48" s="94">
        <v>642</v>
      </c>
      <c r="CA48" s="94"/>
      <c r="CB48" s="94">
        <f t="shared" si="25"/>
        <v>0</v>
      </c>
      <c r="CC48" s="94">
        <v>179541</v>
      </c>
      <c r="CD48" s="94"/>
      <c r="CE48" s="94">
        <f t="shared" si="26"/>
        <v>0</v>
      </c>
      <c r="CF48" s="94">
        <v>1882</v>
      </c>
      <c r="CG48" s="94"/>
      <c r="CH48" s="94">
        <f t="shared" si="27"/>
        <v>0</v>
      </c>
      <c r="CI48" s="94">
        <f t="shared" si="31"/>
        <v>553099</v>
      </c>
      <c r="CJ48" s="94">
        <f t="shared" si="31"/>
        <v>0</v>
      </c>
      <c r="CK48" s="94">
        <f t="shared" si="28"/>
        <v>0</v>
      </c>
      <c r="CL48" s="94">
        <f t="shared" si="32"/>
        <v>873889</v>
      </c>
      <c r="CM48" s="94">
        <f t="shared" si="32"/>
        <v>0</v>
      </c>
      <c r="CN48" s="94">
        <f t="shared" si="29"/>
        <v>0</v>
      </c>
    </row>
    <row r="49" spans="1:92" ht="15" customHeight="1" x14ac:dyDescent="0.2">
      <c r="A49" s="105" t="s">
        <v>100</v>
      </c>
      <c r="B49" s="88" t="s">
        <v>101</v>
      </c>
      <c r="C49" s="90">
        <v>16784</v>
      </c>
      <c r="D49" s="90">
        <v>0</v>
      </c>
      <c r="E49" s="90">
        <f t="shared" si="0"/>
        <v>0</v>
      </c>
      <c r="F49" s="90">
        <v>9717.2999999999993</v>
      </c>
      <c r="G49" s="90">
        <v>0</v>
      </c>
      <c r="H49" s="90">
        <f t="shared" si="1"/>
        <v>0</v>
      </c>
      <c r="I49" s="90">
        <v>3226.8</v>
      </c>
      <c r="J49" s="90">
        <v>0</v>
      </c>
      <c r="K49" s="90">
        <f t="shared" si="2"/>
        <v>0</v>
      </c>
      <c r="L49" s="90">
        <v>3839.9</v>
      </c>
      <c r="M49" s="90">
        <v>0</v>
      </c>
      <c r="N49" s="90">
        <f t="shared" si="3"/>
        <v>0</v>
      </c>
      <c r="O49" s="90">
        <v>4457.59</v>
      </c>
      <c r="P49" s="90">
        <v>2302.64</v>
      </c>
      <c r="Q49" s="90">
        <f t="shared" si="4"/>
        <v>51.656612653922849</v>
      </c>
      <c r="R49" s="90">
        <v>236881</v>
      </c>
      <c r="S49" s="90">
        <v>0</v>
      </c>
      <c r="T49" s="90">
        <f t="shared" si="5"/>
        <v>0</v>
      </c>
      <c r="U49" s="90">
        <v>34476.75</v>
      </c>
      <c r="V49" s="90">
        <v>0</v>
      </c>
      <c r="W49" s="90">
        <f t="shared" si="6"/>
        <v>0</v>
      </c>
      <c r="X49" s="90">
        <v>38978</v>
      </c>
      <c r="Y49" s="90">
        <v>0</v>
      </c>
      <c r="Z49" s="90">
        <f t="shared" si="7"/>
        <v>0</v>
      </c>
      <c r="AA49" s="90">
        <v>26908.5</v>
      </c>
      <c r="AB49" s="90">
        <v>0</v>
      </c>
      <c r="AC49" s="90">
        <f t="shared" si="8"/>
        <v>0</v>
      </c>
      <c r="AD49" s="90">
        <v>450.75</v>
      </c>
      <c r="AE49" s="90">
        <v>0</v>
      </c>
      <c r="AF49" s="90">
        <f t="shared" si="9"/>
        <v>0</v>
      </c>
      <c r="AG49" s="90">
        <v>136067</v>
      </c>
      <c r="AH49" s="90">
        <v>0</v>
      </c>
      <c r="AI49" s="90">
        <f t="shared" si="10"/>
        <v>0</v>
      </c>
      <c r="AJ49" s="90">
        <v>10400</v>
      </c>
      <c r="AK49" s="90">
        <v>0</v>
      </c>
      <c r="AL49" s="90">
        <f t="shared" si="11"/>
        <v>0</v>
      </c>
      <c r="AM49" s="90">
        <v>5987</v>
      </c>
      <c r="AN49" s="90">
        <v>0</v>
      </c>
      <c r="AO49" s="90">
        <f t="shared" si="12"/>
        <v>0</v>
      </c>
      <c r="AP49" s="90">
        <v>32573</v>
      </c>
      <c r="AQ49" s="90">
        <v>0</v>
      </c>
      <c r="AR49" s="90">
        <f t="shared" si="13"/>
        <v>0</v>
      </c>
      <c r="AS49" s="90">
        <v>0</v>
      </c>
      <c r="AT49" s="90">
        <v>0</v>
      </c>
      <c r="AU49" s="90" t="e">
        <f t="shared" si="14"/>
        <v>#DIV/0!</v>
      </c>
      <c r="AV49" s="90">
        <v>50</v>
      </c>
      <c r="AW49" s="90">
        <v>0</v>
      </c>
      <c r="AX49" s="90">
        <f t="shared" si="15"/>
        <v>0</v>
      </c>
      <c r="AY49" s="90">
        <v>18115</v>
      </c>
      <c r="AZ49" s="90">
        <v>0</v>
      </c>
      <c r="BA49" s="90">
        <f t="shared" si="16"/>
        <v>0</v>
      </c>
      <c r="BB49" s="90">
        <f t="shared" si="30"/>
        <v>320790</v>
      </c>
      <c r="BC49" s="90">
        <f t="shared" si="30"/>
        <v>0</v>
      </c>
      <c r="BD49" s="90">
        <f t="shared" si="17"/>
        <v>0</v>
      </c>
      <c r="BE49" s="90">
        <v>14401</v>
      </c>
      <c r="BF49" s="90">
        <v>0</v>
      </c>
      <c r="BG49" s="90">
        <f t="shared" si="18"/>
        <v>0</v>
      </c>
      <c r="BH49" s="90">
        <v>0</v>
      </c>
      <c r="BI49" s="90">
        <v>0</v>
      </c>
      <c r="BJ49" s="90" t="e">
        <f t="shared" si="19"/>
        <v>#DIV/0!</v>
      </c>
      <c r="BK49" s="90">
        <v>371000</v>
      </c>
      <c r="BL49" s="90">
        <v>0</v>
      </c>
      <c r="BM49" s="90">
        <f t="shared" si="20"/>
        <v>0</v>
      </c>
      <c r="BN49" s="90">
        <v>0</v>
      </c>
      <c r="BO49" s="90">
        <v>0</v>
      </c>
      <c r="BP49" s="90" t="e">
        <f t="shared" si="21"/>
        <v>#DIV/0!</v>
      </c>
      <c r="BQ49" s="90">
        <v>11000</v>
      </c>
      <c r="BR49" s="90">
        <v>0</v>
      </c>
      <c r="BS49" s="90">
        <f t="shared" si="22"/>
        <v>0</v>
      </c>
      <c r="BT49" s="90">
        <v>360000</v>
      </c>
      <c r="BU49" s="90">
        <v>0</v>
      </c>
      <c r="BV49" s="90">
        <f t="shared" si="23"/>
        <v>0</v>
      </c>
      <c r="BW49" s="90">
        <v>34</v>
      </c>
      <c r="BX49" s="90">
        <v>0</v>
      </c>
      <c r="BY49" s="90">
        <f t="shared" si="24"/>
        <v>0</v>
      </c>
      <c r="BZ49" s="90">
        <v>642</v>
      </c>
      <c r="CA49" s="90">
        <v>0</v>
      </c>
      <c r="CB49" s="90">
        <f t="shared" si="25"/>
        <v>0</v>
      </c>
      <c r="CC49" s="90">
        <v>179541</v>
      </c>
      <c r="CD49" s="90">
        <v>0</v>
      </c>
      <c r="CE49" s="90">
        <f t="shared" si="26"/>
        <v>0</v>
      </c>
      <c r="CF49" s="90">
        <v>1882</v>
      </c>
      <c r="CG49" s="90">
        <v>0</v>
      </c>
      <c r="CH49" s="90">
        <f t="shared" si="27"/>
        <v>0</v>
      </c>
      <c r="CI49" s="90">
        <f t="shared" si="31"/>
        <v>553099</v>
      </c>
      <c r="CJ49" s="90">
        <f t="shared" si="31"/>
        <v>0</v>
      </c>
      <c r="CK49" s="90">
        <f t="shared" si="28"/>
        <v>0</v>
      </c>
      <c r="CL49" s="90">
        <f t="shared" si="32"/>
        <v>873889</v>
      </c>
      <c r="CM49" s="90">
        <f t="shared" si="32"/>
        <v>0</v>
      </c>
      <c r="CN49" s="90">
        <f t="shared" si="29"/>
        <v>0</v>
      </c>
    </row>
    <row r="50" spans="1:92" ht="15" customHeight="1" x14ac:dyDescent="0.2">
      <c r="A50" s="108"/>
      <c r="B50" s="109" t="s">
        <v>102</v>
      </c>
      <c r="C50" s="93">
        <v>7745760.9600000009</v>
      </c>
      <c r="D50" s="93">
        <v>9677808.3642261792</v>
      </c>
      <c r="E50" s="93">
        <f t="shared" si="0"/>
        <v>124.94328722773002</v>
      </c>
      <c r="F50" s="93">
        <v>5544372.5368196648</v>
      </c>
      <c r="G50" s="93">
        <v>6669456.6447382215</v>
      </c>
      <c r="H50" s="93">
        <f t="shared" si="1"/>
        <v>120.29236131675816</v>
      </c>
      <c r="I50" s="93">
        <v>1453578.4781486918</v>
      </c>
      <c r="J50" s="93">
        <v>118567.727441318</v>
      </c>
      <c r="K50" s="93">
        <f t="shared" si="2"/>
        <v>8.1569539741898449</v>
      </c>
      <c r="L50" s="93">
        <v>747809.94503164338</v>
      </c>
      <c r="M50" s="93">
        <v>2889783.9920466393</v>
      </c>
      <c r="N50" s="93">
        <f t="shared" si="3"/>
        <v>386.432944793795</v>
      </c>
      <c r="O50" s="93">
        <v>5123510.29</v>
      </c>
      <c r="P50" s="93">
        <v>4217277.32</v>
      </c>
      <c r="Q50" s="93">
        <f t="shared" si="4"/>
        <v>82.312264078618654</v>
      </c>
      <c r="R50" s="93">
        <v>11737554.219117731</v>
      </c>
      <c r="S50" s="93">
        <v>11774792.58090668</v>
      </c>
      <c r="T50" s="93">
        <f t="shared" si="5"/>
        <v>100.31725827283759</v>
      </c>
      <c r="U50" s="93">
        <v>1673457.8811472687</v>
      </c>
      <c r="V50" s="93">
        <v>3923652.6677117008</v>
      </c>
      <c r="W50" s="93">
        <f t="shared" si="6"/>
        <v>234.46378375664713</v>
      </c>
      <c r="X50" s="93">
        <v>1971640.0860500736</v>
      </c>
      <c r="Y50" s="93">
        <v>4833571.0494281063</v>
      </c>
      <c r="Z50" s="93">
        <f t="shared" si="7"/>
        <v>245.15483751963788</v>
      </c>
      <c r="AA50" s="93">
        <v>5881251.8000000007</v>
      </c>
      <c r="AB50" s="93">
        <v>2202612.6833798727</v>
      </c>
      <c r="AC50" s="93">
        <f t="shared" si="8"/>
        <v>37.45142629975259</v>
      </c>
      <c r="AD50" s="93">
        <v>82696.474524399862</v>
      </c>
      <c r="AE50" s="93">
        <v>77727.02</v>
      </c>
      <c r="AF50" s="93">
        <f t="shared" si="9"/>
        <v>93.990729891473663</v>
      </c>
      <c r="AG50" s="93">
        <v>2128507.9773959876</v>
      </c>
      <c r="AH50" s="93">
        <v>737229.16038699995</v>
      </c>
      <c r="AI50" s="93">
        <f t="shared" si="10"/>
        <v>34.635959470958838</v>
      </c>
      <c r="AJ50" s="93">
        <v>1204782.9637279317</v>
      </c>
      <c r="AK50" s="93">
        <v>367863.66663466452</v>
      </c>
      <c r="AL50" s="93">
        <f t="shared" si="11"/>
        <v>30.533604616751269</v>
      </c>
      <c r="AM50" s="93">
        <v>500768.31527710776</v>
      </c>
      <c r="AN50" s="93">
        <v>135003.46968000001</v>
      </c>
      <c r="AO50" s="93">
        <f t="shared" si="12"/>
        <v>26.959267501837409</v>
      </c>
      <c r="AP50" s="93">
        <v>2627169.686462509</v>
      </c>
      <c r="AQ50" s="93">
        <v>1647746.1723239</v>
      </c>
      <c r="AR50" s="93">
        <f t="shared" si="13"/>
        <v>62.719442174387851</v>
      </c>
      <c r="AS50" s="93">
        <v>26790.429252141446</v>
      </c>
      <c r="AT50" s="93">
        <v>46531.12</v>
      </c>
      <c r="AU50" s="93">
        <f t="shared" si="14"/>
        <v>173.68560825235983</v>
      </c>
      <c r="AV50" s="93">
        <v>6495.0823190183537</v>
      </c>
      <c r="AW50" s="93">
        <v>22802.81</v>
      </c>
      <c r="AX50" s="93">
        <f t="shared" si="15"/>
        <v>351.07807538067271</v>
      </c>
      <c r="AY50" s="93">
        <v>1640981.3038435623</v>
      </c>
      <c r="AZ50" s="93">
        <v>768402.44582000049</v>
      </c>
      <c r="BA50" s="93">
        <f t="shared" si="16"/>
        <v>46.825789179938987</v>
      </c>
      <c r="BB50" s="93">
        <f t="shared" si="30"/>
        <v>25490302.960000001</v>
      </c>
      <c r="BC50" s="93">
        <f t="shared" si="30"/>
        <v>24440950.629591424</v>
      </c>
      <c r="BD50" s="93">
        <f t="shared" si="17"/>
        <v>95.88332734979555</v>
      </c>
      <c r="BE50" s="93">
        <v>1576043.1</v>
      </c>
      <c r="BF50" s="93">
        <v>5584522.5187354004</v>
      </c>
      <c r="BG50" s="93">
        <f t="shared" si="18"/>
        <v>354.338185214313</v>
      </c>
      <c r="BH50" s="93">
        <v>0</v>
      </c>
      <c r="BI50" s="93">
        <v>133633.81</v>
      </c>
      <c r="BJ50" s="93" t="e">
        <f t="shared" si="19"/>
        <v>#DIV/0!</v>
      </c>
      <c r="BK50" s="93">
        <v>8838558.1999999993</v>
      </c>
      <c r="BL50" s="93">
        <v>5411113.3100000005</v>
      </c>
      <c r="BM50" s="93">
        <f t="shared" si="20"/>
        <v>61.221674254518135</v>
      </c>
      <c r="BN50" s="93">
        <v>747589</v>
      </c>
      <c r="BO50" s="93">
        <v>1597968.05</v>
      </c>
      <c r="BP50" s="93">
        <f t="shared" si="21"/>
        <v>213.74954018852605</v>
      </c>
      <c r="BQ50" s="93">
        <v>721072.99999999988</v>
      </c>
      <c r="BR50" s="93">
        <v>781158.47</v>
      </c>
      <c r="BS50" s="93">
        <f t="shared" si="22"/>
        <v>108.33278600086263</v>
      </c>
      <c r="BT50" s="93">
        <v>7369896.2000000002</v>
      </c>
      <c r="BU50" s="93">
        <v>3031986.79</v>
      </c>
      <c r="BV50" s="93">
        <f t="shared" si="23"/>
        <v>41.140155949550547</v>
      </c>
      <c r="BW50" s="93">
        <v>150755.25</v>
      </c>
      <c r="BX50" s="93">
        <v>46082.3</v>
      </c>
      <c r="BY50" s="93">
        <f t="shared" si="24"/>
        <v>30.567625339747707</v>
      </c>
      <c r="BZ50" s="93">
        <v>2343153.8499999996</v>
      </c>
      <c r="CA50" s="93">
        <v>4816223.16</v>
      </c>
      <c r="CB50" s="93">
        <f t="shared" si="25"/>
        <v>205.54446990324604</v>
      </c>
      <c r="CC50" s="93">
        <v>1585947.2499999998</v>
      </c>
      <c r="CD50" s="93">
        <v>2501645.4300000002</v>
      </c>
      <c r="CE50" s="93">
        <f t="shared" si="26"/>
        <v>157.73824949095882</v>
      </c>
      <c r="CF50" s="93">
        <v>6816695.2499999991</v>
      </c>
      <c r="CG50" s="93">
        <v>69002419.191318095</v>
      </c>
      <c r="CH50" s="93">
        <f t="shared" si="27"/>
        <v>1012.2561836883951</v>
      </c>
      <c r="CI50" s="93">
        <f t="shared" si="31"/>
        <v>19735109.799999997</v>
      </c>
      <c r="CJ50" s="93">
        <f t="shared" si="31"/>
        <v>81911117.2013181</v>
      </c>
      <c r="CK50" s="93">
        <f t="shared" si="28"/>
        <v>415.05275638911377</v>
      </c>
      <c r="CL50" s="93">
        <f t="shared" si="32"/>
        <v>45225412.759999998</v>
      </c>
      <c r="CM50" s="93">
        <f t="shared" si="32"/>
        <v>106352067.83090952</v>
      </c>
      <c r="CN50" s="93">
        <f t="shared" si="29"/>
        <v>235.15997166304143</v>
      </c>
    </row>
    <row r="51" spans="1:92" ht="15" customHeight="1" x14ac:dyDescent="0.2"/>
    <row r="52" spans="1:92" ht="15" customHeight="1" x14ac:dyDescent="0.2"/>
  </sheetData>
  <sheetProtection password="CA2B" sheet="1" objects="1" scenarios="1"/>
  <mergeCells count="34">
    <mergeCell ref="A5:A7"/>
    <mergeCell ref="B5:B7"/>
    <mergeCell ref="C5:E5"/>
    <mergeCell ref="F5:H5"/>
    <mergeCell ref="I5:K5"/>
    <mergeCell ref="L5:N5"/>
    <mergeCell ref="O5:Q5"/>
    <mergeCell ref="R5:T5"/>
    <mergeCell ref="U5:W5"/>
    <mergeCell ref="X5:Z5"/>
    <mergeCell ref="AV5:AX5"/>
    <mergeCell ref="AY5:BA5"/>
    <mergeCell ref="BB5:BD5"/>
    <mergeCell ref="AA5:AC5"/>
    <mergeCell ref="AD5:AF5"/>
    <mergeCell ref="AG5:AI5"/>
    <mergeCell ref="AJ5:AL5"/>
    <mergeCell ref="AM5:AO5"/>
    <mergeCell ref="CL5:CN5"/>
    <mergeCell ref="C7:BG7"/>
    <mergeCell ref="BH7:CN7"/>
    <mergeCell ref="BQ5:BS5"/>
    <mergeCell ref="BT5:BV5"/>
    <mergeCell ref="BW5:BY5"/>
    <mergeCell ref="BZ5:CB5"/>
    <mergeCell ref="CC5:CE5"/>
    <mergeCell ref="CF5:CH5"/>
    <mergeCell ref="BE5:BG5"/>
    <mergeCell ref="BH5:BJ5"/>
    <mergeCell ref="BK5:BM5"/>
    <mergeCell ref="BN5:BP5"/>
    <mergeCell ref="CI5:CK5"/>
    <mergeCell ref="AP5:AR5"/>
    <mergeCell ref="AS5:AU5"/>
  </mergeCells>
  <printOptions horizontalCentered="1" verticalCentered="1"/>
  <pageMargins left="0.31496062992125984" right="0.31496062992125984" top="0.31496062992125984" bottom="0.31496062992125984" header="0.19685039370078741" footer="0.19685039370078741"/>
  <pageSetup paperSize="9" scale="91" orientation="portrait" verticalDpi="2438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5"/>
  <sheetViews>
    <sheetView zoomScaleNormal="100" workbookViewId="0">
      <pane xSplit="2" ySplit="5" topLeftCell="C6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8" sqref="C8"/>
    </sheetView>
  </sheetViews>
  <sheetFormatPr defaultRowHeight="12.75" x14ac:dyDescent="0.2"/>
  <cols>
    <col min="1" max="1" width="5.7109375" style="76" customWidth="1"/>
    <col min="2" max="2" width="17.5703125" style="76" customWidth="1"/>
    <col min="3" max="4" width="8.7109375" style="76" customWidth="1"/>
    <col min="5" max="5" width="5.7109375" style="76" customWidth="1"/>
    <col min="6" max="7" width="8.7109375" style="76" customWidth="1"/>
    <col min="8" max="8" width="5.7109375" style="76" customWidth="1"/>
    <col min="9" max="10" width="8.7109375" style="76" customWidth="1"/>
    <col min="11" max="11" width="5.7109375" style="76" customWidth="1"/>
    <col min="12" max="13" width="8.7109375" style="76" customWidth="1"/>
    <col min="14" max="14" width="5.7109375" style="76" customWidth="1"/>
    <col min="15" max="16" width="8.7109375" style="76" customWidth="1"/>
    <col min="17" max="17" width="5.7109375" style="76" customWidth="1"/>
    <col min="18" max="19" width="8.7109375" style="76" customWidth="1"/>
    <col min="20" max="20" width="5.7109375" style="76" customWidth="1"/>
    <col min="21" max="22" width="8.7109375" style="76" customWidth="1"/>
    <col min="23" max="23" width="5.7109375" style="76" customWidth="1"/>
    <col min="24" max="25" width="8.7109375" style="76" customWidth="1"/>
    <col min="26" max="26" width="5.7109375" style="76" customWidth="1"/>
    <col min="27" max="28" width="8.7109375" style="76" customWidth="1"/>
    <col min="29" max="29" width="5.7109375" style="76" customWidth="1"/>
    <col min="30" max="31" width="8.7109375" style="76" customWidth="1"/>
    <col min="32" max="32" width="5.7109375" style="76" customWidth="1"/>
    <col min="33" max="34" width="8.7109375" style="76" customWidth="1"/>
    <col min="35" max="35" width="5.7109375" style="76" customWidth="1"/>
    <col min="36" max="37" width="8.7109375" style="76" customWidth="1"/>
    <col min="38" max="38" width="5.7109375" style="76" customWidth="1"/>
    <col min="39" max="40" width="8.7109375" style="76" customWidth="1"/>
    <col min="41" max="41" width="5.7109375" style="76" customWidth="1"/>
    <col min="42" max="43" width="8.7109375" style="76" customWidth="1"/>
    <col min="44" max="44" width="5.7109375" style="76" customWidth="1"/>
    <col min="45" max="46" width="8.7109375" style="76" customWidth="1"/>
    <col min="47" max="47" width="5.7109375" style="76" customWidth="1"/>
    <col min="48" max="49" width="8.7109375" style="76" customWidth="1"/>
    <col min="50" max="50" width="5.7109375" style="76" customWidth="1"/>
    <col min="51" max="52" width="8.7109375" style="76" customWidth="1"/>
    <col min="53" max="53" width="5.7109375" style="76" customWidth="1"/>
    <col min="54" max="55" width="8.7109375" style="76" customWidth="1"/>
    <col min="56" max="56" width="5.7109375" style="76" customWidth="1"/>
    <col min="57" max="57" width="8.7109375" style="76" customWidth="1"/>
    <col min="58" max="58" width="9.140625" style="76"/>
    <col min="59" max="59" width="5.7109375" style="76" customWidth="1"/>
    <col min="60" max="61" width="9.140625" style="76"/>
    <col min="62" max="62" width="5.7109375" style="76" customWidth="1"/>
    <col min="63" max="64" width="9.140625" style="76"/>
    <col min="65" max="65" width="5.7109375" style="76" customWidth="1"/>
    <col min="66" max="67" width="9.140625" style="76"/>
    <col min="68" max="68" width="5.7109375" style="76" customWidth="1"/>
    <col min="69" max="70" width="9.140625" style="76"/>
    <col min="71" max="71" width="5.7109375" style="76" customWidth="1"/>
    <col min="72" max="73" width="9.140625" style="76"/>
    <col min="74" max="74" width="5.7109375" style="76" customWidth="1"/>
    <col min="75" max="76" width="9.140625" style="76"/>
    <col min="77" max="77" width="5.7109375" style="76" customWidth="1"/>
    <col min="78" max="79" width="9.140625" style="76"/>
    <col min="80" max="80" width="5.7109375" style="76" customWidth="1"/>
    <col min="81" max="82" width="9.140625" style="76"/>
    <col min="83" max="83" width="5.7109375" style="76" customWidth="1"/>
    <col min="84" max="85" width="9.140625" style="76"/>
    <col min="86" max="86" width="5.7109375" style="76" customWidth="1"/>
    <col min="87" max="88" width="9.140625" style="76"/>
    <col min="89" max="89" width="5.7109375" style="76" customWidth="1"/>
    <col min="90" max="91" width="9.140625" style="76"/>
    <col min="92" max="92" width="5.7109375" style="76" customWidth="1"/>
    <col min="93" max="16384" width="9.140625" style="76"/>
  </cols>
  <sheetData>
    <row r="1" spans="1:92" ht="19.5" x14ac:dyDescent="0.2">
      <c r="A1" s="75" t="s">
        <v>120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</row>
    <row r="2" spans="1:92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</row>
    <row r="3" spans="1:92" ht="15.75" x14ac:dyDescent="0.2">
      <c r="A3" s="78" t="s">
        <v>141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</row>
    <row r="4" spans="1:92" x14ac:dyDescent="0.2">
      <c r="A4" s="79" t="s">
        <v>115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</row>
    <row r="5" spans="1:92" ht="39.950000000000003" customHeight="1" x14ac:dyDescent="0.2">
      <c r="A5" s="299" t="s">
        <v>36</v>
      </c>
      <c r="B5" s="299" t="s">
        <v>74</v>
      </c>
      <c r="C5" s="296" t="s">
        <v>142</v>
      </c>
      <c r="D5" s="297"/>
      <c r="E5" s="298"/>
      <c r="F5" s="296" t="s">
        <v>143</v>
      </c>
      <c r="G5" s="297"/>
      <c r="H5" s="298"/>
      <c r="I5" s="296" t="s">
        <v>144</v>
      </c>
      <c r="J5" s="297"/>
      <c r="K5" s="298"/>
      <c r="L5" s="296" t="s">
        <v>145</v>
      </c>
      <c r="M5" s="297"/>
      <c r="N5" s="298"/>
      <c r="O5" s="296" t="s">
        <v>146</v>
      </c>
      <c r="P5" s="297"/>
      <c r="Q5" s="298"/>
      <c r="R5" s="296" t="s">
        <v>147</v>
      </c>
      <c r="S5" s="297"/>
      <c r="T5" s="298"/>
      <c r="U5" s="296" t="s">
        <v>148</v>
      </c>
      <c r="V5" s="297"/>
      <c r="W5" s="298"/>
      <c r="X5" s="296" t="s">
        <v>149</v>
      </c>
      <c r="Y5" s="297"/>
      <c r="Z5" s="298"/>
      <c r="AA5" s="296" t="s">
        <v>150</v>
      </c>
      <c r="AB5" s="297"/>
      <c r="AC5" s="298"/>
      <c r="AD5" s="296" t="s">
        <v>151</v>
      </c>
      <c r="AE5" s="297"/>
      <c r="AF5" s="298"/>
      <c r="AG5" s="296" t="s">
        <v>152</v>
      </c>
      <c r="AH5" s="297"/>
      <c r="AI5" s="298"/>
      <c r="AJ5" s="296" t="s">
        <v>153</v>
      </c>
      <c r="AK5" s="297"/>
      <c r="AL5" s="298"/>
      <c r="AM5" s="296" t="s">
        <v>154</v>
      </c>
      <c r="AN5" s="297"/>
      <c r="AO5" s="298"/>
      <c r="AP5" s="296" t="s">
        <v>155</v>
      </c>
      <c r="AQ5" s="297"/>
      <c r="AR5" s="298"/>
      <c r="AS5" s="296" t="s">
        <v>156</v>
      </c>
      <c r="AT5" s="297"/>
      <c r="AU5" s="298"/>
      <c r="AV5" s="296" t="s">
        <v>157</v>
      </c>
      <c r="AW5" s="297"/>
      <c r="AX5" s="298"/>
      <c r="AY5" s="296" t="s">
        <v>34</v>
      </c>
      <c r="AZ5" s="297"/>
      <c r="BA5" s="298"/>
      <c r="BB5" s="293" t="s">
        <v>130</v>
      </c>
      <c r="BC5" s="293"/>
      <c r="BD5" s="293"/>
      <c r="BE5" s="293" t="s">
        <v>158</v>
      </c>
      <c r="BF5" s="293"/>
      <c r="BG5" s="293"/>
      <c r="BH5" s="293" t="s">
        <v>142</v>
      </c>
      <c r="BI5" s="293"/>
      <c r="BJ5" s="293"/>
      <c r="BK5" s="293" t="s">
        <v>159</v>
      </c>
      <c r="BL5" s="293"/>
      <c r="BM5" s="293"/>
      <c r="BN5" s="293" t="s">
        <v>160</v>
      </c>
      <c r="BO5" s="293"/>
      <c r="BP5" s="293"/>
      <c r="BQ5" s="293" t="s">
        <v>161</v>
      </c>
      <c r="BR5" s="293"/>
      <c r="BS5" s="293"/>
      <c r="BT5" s="293" t="s">
        <v>162</v>
      </c>
      <c r="BU5" s="293"/>
      <c r="BV5" s="293"/>
      <c r="BW5" s="293" t="s">
        <v>154</v>
      </c>
      <c r="BX5" s="293"/>
      <c r="BY5" s="293"/>
      <c r="BZ5" s="293" t="s">
        <v>155</v>
      </c>
      <c r="CA5" s="293"/>
      <c r="CB5" s="293"/>
      <c r="CC5" s="293" t="s">
        <v>163</v>
      </c>
      <c r="CD5" s="293"/>
      <c r="CE5" s="293"/>
      <c r="CF5" s="293" t="s">
        <v>34</v>
      </c>
      <c r="CG5" s="293"/>
      <c r="CH5" s="293"/>
      <c r="CI5" s="293" t="s">
        <v>164</v>
      </c>
      <c r="CJ5" s="293"/>
      <c r="CK5" s="293"/>
      <c r="CL5" s="293" t="s">
        <v>132</v>
      </c>
      <c r="CM5" s="293"/>
      <c r="CN5" s="293"/>
    </row>
    <row r="6" spans="1:92" ht="15" customHeight="1" x14ac:dyDescent="0.2">
      <c r="A6" s="300"/>
      <c r="B6" s="300"/>
      <c r="C6" s="81" t="s">
        <v>133</v>
      </c>
      <c r="D6" s="81" t="s">
        <v>78</v>
      </c>
      <c r="E6" s="82" t="s">
        <v>134</v>
      </c>
      <c r="F6" s="81" t="s">
        <v>133</v>
      </c>
      <c r="G6" s="81" t="s">
        <v>78</v>
      </c>
      <c r="H6" s="82" t="s">
        <v>134</v>
      </c>
      <c r="I6" s="81" t="s">
        <v>133</v>
      </c>
      <c r="J6" s="81" t="s">
        <v>78</v>
      </c>
      <c r="K6" s="82" t="s">
        <v>134</v>
      </c>
      <c r="L6" s="81" t="s">
        <v>133</v>
      </c>
      <c r="M6" s="81" t="s">
        <v>78</v>
      </c>
      <c r="N6" s="82" t="s">
        <v>134</v>
      </c>
      <c r="O6" s="81" t="s">
        <v>133</v>
      </c>
      <c r="P6" s="81" t="s">
        <v>78</v>
      </c>
      <c r="Q6" s="82" t="s">
        <v>134</v>
      </c>
      <c r="R6" s="81" t="s">
        <v>133</v>
      </c>
      <c r="S6" s="81" t="s">
        <v>78</v>
      </c>
      <c r="T6" s="82" t="s">
        <v>134</v>
      </c>
      <c r="U6" s="81" t="s">
        <v>133</v>
      </c>
      <c r="V6" s="81" t="s">
        <v>78</v>
      </c>
      <c r="W6" s="82" t="s">
        <v>134</v>
      </c>
      <c r="X6" s="81" t="s">
        <v>133</v>
      </c>
      <c r="Y6" s="81" t="s">
        <v>78</v>
      </c>
      <c r="Z6" s="82" t="s">
        <v>134</v>
      </c>
      <c r="AA6" s="81" t="s">
        <v>133</v>
      </c>
      <c r="AB6" s="81" t="s">
        <v>78</v>
      </c>
      <c r="AC6" s="82" t="s">
        <v>134</v>
      </c>
      <c r="AD6" s="81" t="s">
        <v>133</v>
      </c>
      <c r="AE6" s="81" t="s">
        <v>78</v>
      </c>
      <c r="AF6" s="82" t="s">
        <v>134</v>
      </c>
      <c r="AG6" s="81" t="s">
        <v>133</v>
      </c>
      <c r="AH6" s="81" t="s">
        <v>78</v>
      </c>
      <c r="AI6" s="82" t="s">
        <v>134</v>
      </c>
      <c r="AJ6" s="81" t="s">
        <v>133</v>
      </c>
      <c r="AK6" s="81" t="s">
        <v>78</v>
      </c>
      <c r="AL6" s="82" t="s">
        <v>134</v>
      </c>
      <c r="AM6" s="81" t="s">
        <v>133</v>
      </c>
      <c r="AN6" s="81" t="s">
        <v>78</v>
      </c>
      <c r="AO6" s="82" t="s">
        <v>134</v>
      </c>
      <c r="AP6" s="81" t="s">
        <v>133</v>
      </c>
      <c r="AQ6" s="81" t="s">
        <v>78</v>
      </c>
      <c r="AR6" s="82" t="s">
        <v>134</v>
      </c>
      <c r="AS6" s="81" t="s">
        <v>133</v>
      </c>
      <c r="AT6" s="81" t="s">
        <v>78</v>
      </c>
      <c r="AU6" s="82" t="s">
        <v>134</v>
      </c>
      <c r="AV6" s="81" t="s">
        <v>133</v>
      </c>
      <c r="AW6" s="81" t="s">
        <v>78</v>
      </c>
      <c r="AX6" s="82" t="s">
        <v>134</v>
      </c>
      <c r="AY6" s="81" t="s">
        <v>133</v>
      </c>
      <c r="AZ6" s="81" t="s">
        <v>78</v>
      </c>
      <c r="BA6" s="82" t="s">
        <v>134</v>
      </c>
      <c r="BB6" s="81" t="s">
        <v>133</v>
      </c>
      <c r="BC6" s="81" t="s">
        <v>78</v>
      </c>
      <c r="BD6" s="82" t="s">
        <v>134</v>
      </c>
      <c r="BE6" s="81" t="s">
        <v>133</v>
      </c>
      <c r="BF6" s="81" t="s">
        <v>78</v>
      </c>
      <c r="BG6" s="82" t="s">
        <v>134</v>
      </c>
      <c r="BH6" s="81" t="s">
        <v>133</v>
      </c>
      <c r="BI6" s="81" t="s">
        <v>78</v>
      </c>
      <c r="BJ6" s="82" t="s">
        <v>134</v>
      </c>
      <c r="BK6" s="81" t="s">
        <v>133</v>
      </c>
      <c r="BL6" s="81" t="s">
        <v>78</v>
      </c>
      <c r="BM6" s="82" t="s">
        <v>134</v>
      </c>
      <c r="BN6" s="81" t="s">
        <v>133</v>
      </c>
      <c r="BO6" s="81" t="s">
        <v>78</v>
      </c>
      <c r="BP6" s="82" t="s">
        <v>134</v>
      </c>
      <c r="BQ6" s="81" t="s">
        <v>133</v>
      </c>
      <c r="BR6" s="81" t="s">
        <v>78</v>
      </c>
      <c r="BS6" s="82" t="s">
        <v>134</v>
      </c>
      <c r="BT6" s="81" t="s">
        <v>133</v>
      </c>
      <c r="BU6" s="81" t="s">
        <v>78</v>
      </c>
      <c r="BV6" s="82" t="s">
        <v>134</v>
      </c>
      <c r="BW6" s="81" t="s">
        <v>133</v>
      </c>
      <c r="BX6" s="81" t="s">
        <v>78</v>
      </c>
      <c r="BY6" s="82" t="s">
        <v>134</v>
      </c>
      <c r="BZ6" s="81" t="s">
        <v>133</v>
      </c>
      <c r="CA6" s="81" t="s">
        <v>78</v>
      </c>
      <c r="CB6" s="82" t="s">
        <v>134</v>
      </c>
      <c r="CC6" s="81" t="s">
        <v>133</v>
      </c>
      <c r="CD6" s="81" t="s">
        <v>78</v>
      </c>
      <c r="CE6" s="82" t="s">
        <v>134</v>
      </c>
      <c r="CF6" s="81" t="s">
        <v>133</v>
      </c>
      <c r="CG6" s="81" t="s">
        <v>78</v>
      </c>
      <c r="CH6" s="82" t="s">
        <v>134</v>
      </c>
      <c r="CI6" s="81" t="s">
        <v>133</v>
      </c>
      <c r="CJ6" s="81" t="s">
        <v>78</v>
      </c>
      <c r="CK6" s="82" t="s">
        <v>134</v>
      </c>
      <c r="CL6" s="81" t="s">
        <v>133</v>
      </c>
      <c r="CM6" s="81" t="s">
        <v>78</v>
      </c>
      <c r="CN6" s="82" t="s">
        <v>134</v>
      </c>
    </row>
    <row r="7" spans="1:92" ht="15" customHeight="1" x14ac:dyDescent="0.2">
      <c r="A7" s="301"/>
      <c r="B7" s="301"/>
      <c r="C7" s="294" t="s">
        <v>165</v>
      </c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5" t="s">
        <v>166</v>
      </c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  <c r="CH7" s="295"/>
      <c r="CI7" s="295"/>
      <c r="CJ7" s="295"/>
      <c r="CK7" s="295"/>
      <c r="CL7" s="295"/>
      <c r="CM7" s="295"/>
      <c r="CN7" s="295"/>
    </row>
    <row r="8" spans="1:92" ht="15" customHeight="1" x14ac:dyDescent="0.2">
      <c r="A8" s="83">
        <v>1</v>
      </c>
      <c r="B8" s="84" t="s">
        <v>37</v>
      </c>
      <c r="C8" s="95">
        <v>548913</v>
      </c>
      <c r="D8" s="95">
        <v>504020.43936999992</v>
      </c>
      <c r="E8" s="95">
        <f t="shared" ref="E8:E44" si="0">(D8/C8)*100</f>
        <v>91.821552663172483</v>
      </c>
      <c r="F8" s="95">
        <v>417160.19999999995</v>
      </c>
      <c r="G8" s="95">
        <v>198121.97126999995</v>
      </c>
      <c r="H8" s="95">
        <f t="shared" ref="H8:H44" si="1">(G8/F8)*100</f>
        <v>47.493018574159272</v>
      </c>
      <c r="I8" s="95">
        <v>43917.599999999991</v>
      </c>
      <c r="J8" s="95">
        <v>3162.31</v>
      </c>
      <c r="K8" s="95">
        <f t="shared" ref="K8:K44" si="2">(J8/I8)*100</f>
        <v>7.2005528535256946</v>
      </c>
      <c r="L8" s="95">
        <v>87835.200000000012</v>
      </c>
      <c r="M8" s="95">
        <v>302736.1581</v>
      </c>
      <c r="N8" s="95">
        <f t="shared" ref="N8:N44" si="3">(M8/L8)*100</f>
        <v>344.6638228181867</v>
      </c>
      <c r="O8" s="95">
        <v>384321.11</v>
      </c>
      <c r="P8" s="95">
        <v>336531</v>
      </c>
      <c r="Q8" s="95">
        <f t="shared" ref="Q8:Q44" si="4">(P8/O8)*100</f>
        <v>87.565057251213702</v>
      </c>
      <c r="R8" s="95">
        <v>113051</v>
      </c>
      <c r="S8" s="95">
        <v>120941.45851</v>
      </c>
      <c r="T8" s="95">
        <f t="shared" ref="T8:T44" si="5">(S8/R8)*100</f>
        <v>106.97955658065827</v>
      </c>
      <c r="U8" s="95">
        <v>16957.700000000004</v>
      </c>
      <c r="V8" s="95">
        <v>52160.605299999996</v>
      </c>
      <c r="W8" s="95">
        <f t="shared" ref="W8:W44" si="6">(V8/U8)*100</f>
        <v>307.59245239625648</v>
      </c>
      <c r="X8" s="95">
        <v>45220.399999999994</v>
      </c>
      <c r="Y8" s="95">
        <v>56401.693209999998</v>
      </c>
      <c r="Z8" s="95">
        <f t="shared" ref="Z8:Z44" si="7">(Y8/X8)*100</f>
        <v>124.72621473936543</v>
      </c>
      <c r="AA8" s="95">
        <v>11305</v>
      </c>
      <c r="AB8" s="96">
        <v>4657.1100000000006</v>
      </c>
      <c r="AC8" s="95">
        <f t="shared" ref="AC8:AC44" si="8">(AB8/AA8)*100</f>
        <v>41.195134896063692</v>
      </c>
      <c r="AD8" s="95">
        <v>0</v>
      </c>
      <c r="AE8" s="95">
        <v>669.05</v>
      </c>
      <c r="AF8" s="95" t="e">
        <f t="shared" ref="AF8:AF44" si="9">(AE8/AD8)*100</f>
        <v>#DIV/0!</v>
      </c>
      <c r="AG8" s="95">
        <v>39567.9</v>
      </c>
      <c r="AH8" s="95">
        <v>7053</v>
      </c>
      <c r="AI8" s="95">
        <f t="shared" ref="AI8:AI44" si="10">(AH8/AG8)*100</f>
        <v>17.825055158348054</v>
      </c>
      <c r="AJ8" s="95">
        <v>0</v>
      </c>
      <c r="AK8" s="95">
        <v>450.1</v>
      </c>
      <c r="AL8" s="95" t="e">
        <f t="shared" ref="AL8:AL44" si="11">(AK8/AJ8)*100</f>
        <v>#DIV/0!</v>
      </c>
      <c r="AM8" s="95">
        <v>74396.399999999994</v>
      </c>
      <c r="AN8" s="95">
        <v>4180.17</v>
      </c>
      <c r="AO8" s="95">
        <f t="shared" ref="AO8:AO44" si="12">(AN8/AM8)*100</f>
        <v>5.6187799409648864</v>
      </c>
      <c r="AP8" s="95">
        <v>119033.75999999998</v>
      </c>
      <c r="AQ8" s="95">
        <v>18207.91</v>
      </c>
      <c r="AR8" s="95">
        <f t="shared" ref="AR8:AR44" si="13">(AQ8/AP8)*100</f>
        <v>15.296425148630105</v>
      </c>
      <c r="AS8" s="95">
        <v>0</v>
      </c>
      <c r="AT8" s="95">
        <v>333.68</v>
      </c>
      <c r="AU8" s="95" t="e">
        <f t="shared" ref="AU8:AU44" si="14">(AT8/AS8)*100</f>
        <v>#DIV/0!</v>
      </c>
      <c r="AV8" s="95">
        <v>0</v>
      </c>
      <c r="AW8" s="95">
        <v>46.95</v>
      </c>
      <c r="AX8" s="95" t="e">
        <f t="shared" ref="AX8:AX44" si="15">(AW8/AV8)*100</f>
        <v>#DIV/0!</v>
      </c>
      <c r="AY8" s="95">
        <v>54612.84</v>
      </c>
      <c r="AZ8" s="95">
        <v>27485.51</v>
      </c>
      <c r="BA8" s="95">
        <f t="shared" ref="BA8:BA44" si="16">(AZ8/AY8)*100</f>
        <v>50.327926546211479</v>
      </c>
      <c r="BB8" s="95">
        <f>C8+R8+AJ8+AM8+AP8+AS8+AV8+AY8</f>
        <v>910007</v>
      </c>
      <c r="BC8" s="95">
        <f>D8+S8+AK8+AN8+AQ8+AT8+AW8+AZ8</f>
        <v>675666.21788000001</v>
      </c>
      <c r="BD8" s="95">
        <f t="shared" ref="BD8:BD44" si="17">(BC8/BB8)*100</f>
        <v>74.248463789838979</v>
      </c>
      <c r="BE8" s="95">
        <v>24798.699999999997</v>
      </c>
      <c r="BF8" s="95">
        <v>117017.68726000001</v>
      </c>
      <c r="BG8" s="95">
        <f t="shared" ref="BG8:BG44" si="18">(BF8/BE8)*100</f>
        <v>471.87024827914377</v>
      </c>
      <c r="BH8" s="95">
        <v>0</v>
      </c>
      <c r="BI8" s="95">
        <v>7577.22</v>
      </c>
      <c r="BJ8" s="95" t="e">
        <f t="shared" ref="BJ8:BJ44" si="19">(BI8/BH8)*100</f>
        <v>#DIV/0!</v>
      </c>
      <c r="BK8" s="95">
        <v>0</v>
      </c>
      <c r="BL8" s="95">
        <v>51621.7</v>
      </c>
      <c r="BM8" s="95" t="e">
        <f t="shared" ref="BM8:BM44" si="20">(BL8/BK8)*100</f>
        <v>#DIV/0!</v>
      </c>
      <c r="BN8" s="95">
        <v>0</v>
      </c>
      <c r="BO8" s="95">
        <v>1534.7599999999998</v>
      </c>
      <c r="BP8" s="95" t="e">
        <f t="shared" ref="BP8:BP44" si="21">(BO8/BN8)*100</f>
        <v>#DIV/0!</v>
      </c>
      <c r="BQ8" s="95">
        <v>0</v>
      </c>
      <c r="BR8" s="95">
        <v>5394.94</v>
      </c>
      <c r="BS8" s="95" t="e">
        <f t="shared" ref="BS8:BS44" si="22">(BR8/BQ8)*100</f>
        <v>#DIV/0!</v>
      </c>
      <c r="BT8" s="95">
        <v>0</v>
      </c>
      <c r="BU8" s="95">
        <v>44692</v>
      </c>
      <c r="BV8" s="95" t="e">
        <f t="shared" ref="BV8:BV44" si="23">(BU8/BT8)*100</f>
        <v>#DIV/0!</v>
      </c>
      <c r="BW8" s="95">
        <v>23828.75</v>
      </c>
      <c r="BX8" s="95">
        <v>679.6099999999999</v>
      </c>
      <c r="BY8" s="95">
        <f t="shared" ref="BY8:BY44" si="24">(BX8/BW8)*100</f>
        <v>2.8520589623878716</v>
      </c>
      <c r="BZ8" s="95">
        <v>0</v>
      </c>
      <c r="CA8" s="95">
        <v>13374.52</v>
      </c>
      <c r="CB8" s="95" t="e">
        <f t="shared" ref="CB8:CB44" si="25">(CA8/BZ8)*100</f>
        <v>#DIV/0!</v>
      </c>
      <c r="CC8" s="95">
        <v>33360.25</v>
      </c>
      <c r="CD8" s="95">
        <v>30354.59</v>
      </c>
      <c r="CE8" s="95">
        <f t="shared" ref="CE8:CE44" si="26">(CD8/CC8)*100</f>
        <v>90.990295336515757</v>
      </c>
      <c r="CF8" s="95">
        <v>38125.999999999993</v>
      </c>
      <c r="CG8" s="95">
        <v>47515.738789999996</v>
      </c>
      <c r="CH8" s="95">
        <f t="shared" ref="CH8:CH44" si="27">(CG8/CF8)*100</f>
        <v>124.62817707076536</v>
      </c>
      <c r="CI8" s="95">
        <f>BH8+BK8+BW8+BZ8+CC8+CF8</f>
        <v>95315</v>
      </c>
      <c r="CJ8" s="95">
        <f>BI8+BL8+BX8+CA8+CD8+CG8</f>
        <v>151123.37878999999</v>
      </c>
      <c r="CK8" s="95">
        <f t="shared" ref="CK8:CK44" si="28">(CJ8/CI8)*100</f>
        <v>158.55151737921628</v>
      </c>
      <c r="CL8" s="95">
        <f>BB8+CI8</f>
        <v>1005322</v>
      </c>
      <c r="CM8" s="95">
        <f>BC8+CJ8</f>
        <v>826789.59667</v>
      </c>
      <c r="CN8" s="95">
        <f t="shared" ref="CN8:CN44" si="29">(CM8/CL8)*100</f>
        <v>82.241271619441335</v>
      </c>
    </row>
    <row r="9" spans="1:92" ht="15" customHeight="1" x14ac:dyDescent="0.2">
      <c r="A9" s="85">
        <v>2</v>
      </c>
      <c r="B9" s="86" t="s">
        <v>38</v>
      </c>
      <c r="C9" s="95">
        <v>142304</v>
      </c>
      <c r="D9" s="95">
        <v>113007.50609889999</v>
      </c>
      <c r="E9" s="95">
        <f t="shared" si="0"/>
        <v>79.412740400059022</v>
      </c>
      <c r="F9" s="95">
        <v>103001</v>
      </c>
      <c r="G9" s="95">
        <v>62346.142819999994</v>
      </c>
      <c r="H9" s="95">
        <f t="shared" si="1"/>
        <v>60.529648081086584</v>
      </c>
      <c r="I9" s="95">
        <v>39303</v>
      </c>
      <c r="J9" s="95">
        <v>558.44627890000004</v>
      </c>
      <c r="K9" s="95">
        <f t="shared" si="2"/>
        <v>1.4208744342671042</v>
      </c>
      <c r="L9" s="95">
        <v>0</v>
      </c>
      <c r="M9" s="95">
        <v>50102.917000000001</v>
      </c>
      <c r="N9" s="95" t="e">
        <f t="shared" si="3"/>
        <v>#DIV/0!</v>
      </c>
      <c r="O9" s="95">
        <v>103001</v>
      </c>
      <c r="P9" s="95">
        <v>85284</v>
      </c>
      <c r="Q9" s="95">
        <f t="shared" si="4"/>
        <v>82.799196124309475</v>
      </c>
      <c r="R9" s="95">
        <v>45238.585076279538</v>
      </c>
      <c r="S9" s="95">
        <v>122204.09892</v>
      </c>
      <c r="T9" s="95">
        <f t="shared" si="5"/>
        <v>270.13245156528262</v>
      </c>
      <c r="U9" s="95">
        <v>16034.131147268703</v>
      </c>
      <c r="V9" s="95">
        <v>21053.980030000002</v>
      </c>
      <c r="W9" s="95">
        <f t="shared" si="6"/>
        <v>131.30727094985994</v>
      </c>
      <c r="X9" s="95">
        <v>18202.286050073821</v>
      </c>
      <c r="Y9" s="95">
        <v>85724.888890000002</v>
      </c>
      <c r="Z9" s="95">
        <f t="shared" si="7"/>
        <v>470.9567174923742</v>
      </c>
      <c r="AA9" s="95">
        <v>0</v>
      </c>
      <c r="AB9" s="95">
        <v>3717.79</v>
      </c>
      <c r="AC9" s="95" t="e">
        <f t="shared" si="8"/>
        <v>#DIV/0!</v>
      </c>
      <c r="AD9" s="95">
        <v>7179.5155776328738</v>
      </c>
      <c r="AE9" s="95">
        <v>150.63</v>
      </c>
      <c r="AF9" s="95">
        <f t="shared" si="9"/>
        <v>2.0980524155316833</v>
      </c>
      <c r="AG9" s="95">
        <v>3822.6523013041342</v>
      </c>
      <c r="AH9" s="95">
        <v>11556.81</v>
      </c>
      <c r="AI9" s="95">
        <f t="shared" si="10"/>
        <v>302.32438341455446</v>
      </c>
      <c r="AJ9" s="95">
        <v>0</v>
      </c>
      <c r="AK9" s="95">
        <v>3</v>
      </c>
      <c r="AL9" s="95" t="e">
        <f t="shared" si="11"/>
        <v>#DIV/0!</v>
      </c>
      <c r="AM9" s="95">
        <v>15135.055794783466</v>
      </c>
      <c r="AN9" s="95">
        <v>1476.8899999999999</v>
      </c>
      <c r="AO9" s="95">
        <f t="shared" si="12"/>
        <v>9.758074367383788</v>
      </c>
      <c r="AP9" s="95">
        <v>17441.359128937009</v>
      </c>
      <c r="AQ9" s="95">
        <v>5700.9599999999991</v>
      </c>
      <c r="AR9" s="95">
        <f t="shared" si="13"/>
        <v>32.686443515411135</v>
      </c>
      <c r="AS9" s="95">
        <v>0</v>
      </c>
      <c r="AT9" s="95">
        <v>1227</v>
      </c>
      <c r="AU9" s="95" t="e">
        <f t="shared" si="14"/>
        <v>#DIV/0!</v>
      </c>
      <c r="AV9" s="95">
        <v>0</v>
      </c>
      <c r="AW9" s="95">
        <v>149</v>
      </c>
      <c r="AX9" s="95" t="e">
        <f t="shared" si="15"/>
        <v>#DIV/0!</v>
      </c>
      <c r="AY9" s="95">
        <v>0</v>
      </c>
      <c r="AZ9" s="95">
        <v>1825.19</v>
      </c>
      <c r="BA9" s="95" t="e">
        <f t="shared" si="16"/>
        <v>#DIV/0!</v>
      </c>
      <c r="BB9" s="95">
        <f t="shared" ref="BB9:BC44" si="30">C9+R9+AJ9+AM9+AP9+AS9+AV9+AY9</f>
        <v>220119</v>
      </c>
      <c r="BC9" s="95">
        <f t="shared" si="30"/>
        <v>245593.64501890002</v>
      </c>
      <c r="BD9" s="95">
        <f t="shared" si="17"/>
        <v>111.57312409146871</v>
      </c>
      <c r="BE9" s="95">
        <v>0</v>
      </c>
      <c r="BF9" s="95">
        <v>54754.101439999999</v>
      </c>
      <c r="BG9" s="95" t="e">
        <f t="shared" si="18"/>
        <v>#DIV/0!</v>
      </c>
      <c r="BH9" s="95">
        <v>0</v>
      </c>
      <c r="BI9" s="95">
        <v>1627.4</v>
      </c>
      <c r="BJ9" s="95" t="e">
        <f t="shared" si="19"/>
        <v>#DIV/0!</v>
      </c>
      <c r="BK9" s="95">
        <v>0</v>
      </c>
      <c r="BL9" s="95">
        <v>14647.820000000002</v>
      </c>
      <c r="BM9" s="95" t="e">
        <f t="shared" si="20"/>
        <v>#DIV/0!</v>
      </c>
      <c r="BN9" s="95">
        <v>0</v>
      </c>
      <c r="BO9" s="95">
        <v>12295.03</v>
      </c>
      <c r="BP9" s="95" t="e">
        <f t="shared" si="21"/>
        <v>#DIV/0!</v>
      </c>
      <c r="BQ9" s="95">
        <v>0</v>
      </c>
      <c r="BR9" s="95">
        <v>2269.86</v>
      </c>
      <c r="BS9" s="95" t="e">
        <f t="shared" si="22"/>
        <v>#DIV/0!</v>
      </c>
      <c r="BT9" s="95">
        <v>0</v>
      </c>
      <c r="BU9" s="95">
        <v>82.93</v>
      </c>
      <c r="BV9" s="95" t="e">
        <f t="shared" si="23"/>
        <v>#DIV/0!</v>
      </c>
      <c r="BW9" s="95">
        <v>625.5</v>
      </c>
      <c r="BX9" s="95">
        <v>365.82</v>
      </c>
      <c r="BY9" s="95">
        <f t="shared" si="24"/>
        <v>58.484412470023983</v>
      </c>
      <c r="BZ9" s="95">
        <v>2626.8999999999996</v>
      </c>
      <c r="CA9" s="95">
        <v>8461.7100000000009</v>
      </c>
      <c r="CB9" s="95">
        <f t="shared" si="25"/>
        <v>322.11770527998789</v>
      </c>
      <c r="CC9" s="95">
        <v>0</v>
      </c>
      <c r="CD9" s="95">
        <v>23187.87</v>
      </c>
      <c r="CE9" s="95" t="e">
        <f t="shared" si="26"/>
        <v>#DIV/0!</v>
      </c>
      <c r="CF9" s="95">
        <v>15175.599999999999</v>
      </c>
      <c r="CG9" s="95">
        <v>25293.886029999998</v>
      </c>
      <c r="CH9" s="95">
        <f t="shared" si="27"/>
        <v>166.6747016921901</v>
      </c>
      <c r="CI9" s="95">
        <f t="shared" ref="CI9:CJ44" si="31">BH9+BK9+BW9+BZ9+CC9+CF9</f>
        <v>18428</v>
      </c>
      <c r="CJ9" s="95">
        <f t="shared" si="31"/>
        <v>73584.50602999999</v>
      </c>
      <c r="CK9" s="95">
        <f t="shared" si="28"/>
        <v>399.30815080312561</v>
      </c>
      <c r="CL9" s="95">
        <f t="shared" ref="CL9:CM44" si="32">BB9+CI9</f>
        <v>238547</v>
      </c>
      <c r="CM9" s="95">
        <f t="shared" si="32"/>
        <v>319178.15104889998</v>
      </c>
      <c r="CN9" s="95">
        <f t="shared" si="29"/>
        <v>133.80094951892079</v>
      </c>
    </row>
    <row r="10" spans="1:92" ht="15" customHeight="1" x14ac:dyDescent="0.2">
      <c r="A10" s="85">
        <v>3</v>
      </c>
      <c r="B10" s="86" t="s">
        <v>39</v>
      </c>
      <c r="C10" s="95">
        <v>268501</v>
      </c>
      <c r="D10" s="95">
        <v>159020.52000000002</v>
      </c>
      <c r="E10" s="95">
        <f t="shared" si="0"/>
        <v>59.225298974677941</v>
      </c>
      <c r="F10" s="95">
        <v>214568</v>
      </c>
      <c r="G10" s="95">
        <v>106487.75</v>
      </c>
      <c r="H10" s="95">
        <f t="shared" si="1"/>
        <v>49.628905521792625</v>
      </c>
      <c r="I10" s="95">
        <v>53933</v>
      </c>
      <c r="J10" s="95">
        <v>702.35</v>
      </c>
      <c r="K10" s="95">
        <f t="shared" si="2"/>
        <v>1.3022639200489496</v>
      </c>
      <c r="L10" s="95">
        <v>0</v>
      </c>
      <c r="M10" s="95">
        <v>51830.42</v>
      </c>
      <c r="N10" s="95" t="e">
        <f t="shared" si="3"/>
        <v>#DIV/0!</v>
      </c>
      <c r="O10" s="95">
        <v>214568</v>
      </c>
      <c r="P10" s="95">
        <v>141124</v>
      </c>
      <c r="Q10" s="95">
        <f t="shared" si="4"/>
        <v>65.771224040863501</v>
      </c>
      <c r="R10" s="95">
        <v>31352</v>
      </c>
      <c r="S10" s="95">
        <v>104721.15000000001</v>
      </c>
      <c r="T10" s="95">
        <f t="shared" si="5"/>
        <v>334.01744705281959</v>
      </c>
      <c r="U10" s="95">
        <v>6229</v>
      </c>
      <c r="V10" s="95">
        <v>42076.73</v>
      </c>
      <c r="W10" s="95">
        <f t="shared" si="6"/>
        <v>675.49735109969504</v>
      </c>
      <c r="X10" s="95">
        <v>20231</v>
      </c>
      <c r="Y10" s="95">
        <v>47434.280000000006</v>
      </c>
      <c r="Z10" s="95">
        <f t="shared" si="7"/>
        <v>234.46334832682521</v>
      </c>
      <c r="AA10" s="95">
        <v>0</v>
      </c>
      <c r="AB10" s="95">
        <v>5247.5700000000006</v>
      </c>
      <c r="AC10" s="95" t="e">
        <f t="shared" si="8"/>
        <v>#DIV/0!</v>
      </c>
      <c r="AD10" s="95">
        <v>1834</v>
      </c>
      <c r="AE10" s="95">
        <v>631.55999999999995</v>
      </c>
      <c r="AF10" s="95">
        <f t="shared" si="9"/>
        <v>34.436205016357682</v>
      </c>
      <c r="AG10" s="95">
        <v>3058</v>
      </c>
      <c r="AH10" s="95">
        <v>9331.01</v>
      </c>
      <c r="AI10" s="95">
        <f t="shared" si="10"/>
        <v>305.13440156965339</v>
      </c>
      <c r="AJ10" s="95">
        <v>0</v>
      </c>
      <c r="AK10" s="95">
        <v>107</v>
      </c>
      <c r="AL10" s="95" t="e">
        <f t="shared" si="11"/>
        <v>#DIV/0!</v>
      </c>
      <c r="AM10" s="95">
        <v>4824</v>
      </c>
      <c r="AN10" s="95">
        <v>2230.4</v>
      </c>
      <c r="AO10" s="95">
        <f t="shared" si="12"/>
        <v>46.235489220563849</v>
      </c>
      <c r="AP10" s="95">
        <v>24993</v>
      </c>
      <c r="AQ10" s="95">
        <v>17831.41</v>
      </c>
      <c r="AR10" s="95">
        <f t="shared" si="13"/>
        <v>71.345616772696346</v>
      </c>
      <c r="AS10" s="95">
        <v>0</v>
      </c>
      <c r="AT10" s="95">
        <v>180</v>
      </c>
      <c r="AU10" s="95" t="e">
        <f t="shared" si="14"/>
        <v>#DIV/0!</v>
      </c>
      <c r="AV10" s="95">
        <v>0</v>
      </c>
      <c r="AW10" s="95">
        <v>367</v>
      </c>
      <c r="AX10" s="95" t="e">
        <f t="shared" si="15"/>
        <v>#DIV/0!</v>
      </c>
      <c r="AY10" s="95">
        <v>0</v>
      </c>
      <c r="AZ10" s="95">
        <v>2191.5100000000002</v>
      </c>
      <c r="BA10" s="95" t="e">
        <f t="shared" si="16"/>
        <v>#DIV/0!</v>
      </c>
      <c r="BB10" s="95">
        <f t="shared" si="30"/>
        <v>329670</v>
      </c>
      <c r="BC10" s="95">
        <f t="shared" si="30"/>
        <v>286648.99000000005</v>
      </c>
      <c r="BD10" s="95">
        <f t="shared" si="17"/>
        <v>86.950280583613932</v>
      </c>
      <c r="BE10" s="95">
        <v>0</v>
      </c>
      <c r="BF10" s="95">
        <v>77103.17</v>
      </c>
      <c r="BG10" s="95" t="e">
        <f t="shared" si="18"/>
        <v>#DIV/0!</v>
      </c>
      <c r="BH10" s="95">
        <v>0</v>
      </c>
      <c r="BI10" s="95">
        <v>2268.46</v>
      </c>
      <c r="BJ10" s="95" t="e">
        <f t="shared" si="19"/>
        <v>#DIV/0!</v>
      </c>
      <c r="BK10" s="95">
        <v>0</v>
      </c>
      <c r="BL10" s="95">
        <v>8787.11</v>
      </c>
      <c r="BM10" s="95" t="e">
        <f t="shared" si="20"/>
        <v>#DIV/0!</v>
      </c>
      <c r="BN10" s="95">
        <v>0</v>
      </c>
      <c r="BO10" s="95">
        <v>5392.01</v>
      </c>
      <c r="BP10" s="95" t="e">
        <f t="shared" si="21"/>
        <v>#DIV/0!</v>
      </c>
      <c r="BQ10" s="95">
        <v>0</v>
      </c>
      <c r="BR10" s="95">
        <v>3074.1</v>
      </c>
      <c r="BS10" s="95" t="e">
        <f t="shared" si="22"/>
        <v>#DIV/0!</v>
      </c>
      <c r="BT10" s="95">
        <v>0</v>
      </c>
      <c r="BU10" s="95">
        <v>321</v>
      </c>
      <c r="BV10" s="95" t="e">
        <f t="shared" si="23"/>
        <v>#DIV/0!</v>
      </c>
      <c r="BW10" s="95">
        <v>0</v>
      </c>
      <c r="BX10" s="95">
        <v>632.29999999999995</v>
      </c>
      <c r="BY10" s="95" t="e">
        <f t="shared" si="24"/>
        <v>#DIV/0!</v>
      </c>
      <c r="BZ10" s="95">
        <v>2155</v>
      </c>
      <c r="CA10" s="95">
        <v>14485.96</v>
      </c>
      <c r="CB10" s="95">
        <f t="shared" si="25"/>
        <v>672.20232018561478</v>
      </c>
      <c r="CC10" s="95">
        <v>0</v>
      </c>
      <c r="CD10" s="95">
        <v>21308.78</v>
      </c>
      <c r="CE10" s="95" t="e">
        <f t="shared" si="26"/>
        <v>#DIV/0!</v>
      </c>
      <c r="CF10" s="95">
        <v>16057</v>
      </c>
      <c r="CG10" s="95">
        <v>22142.52</v>
      </c>
      <c r="CH10" s="95">
        <f t="shared" si="27"/>
        <v>137.89948309148659</v>
      </c>
      <c r="CI10" s="95">
        <f t="shared" si="31"/>
        <v>18212</v>
      </c>
      <c r="CJ10" s="95">
        <f t="shared" si="31"/>
        <v>69625.13</v>
      </c>
      <c r="CK10" s="95">
        <f t="shared" si="28"/>
        <v>382.30359103887548</v>
      </c>
      <c r="CL10" s="95">
        <f t="shared" si="32"/>
        <v>347882</v>
      </c>
      <c r="CM10" s="95">
        <f t="shared" si="32"/>
        <v>356274.12000000005</v>
      </c>
      <c r="CN10" s="95">
        <f t="shared" si="29"/>
        <v>102.41234671526553</v>
      </c>
    </row>
    <row r="11" spans="1:92" ht="15" customHeight="1" x14ac:dyDescent="0.2">
      <c r="A11" s="85">
        <v>4</v>
      </c>
      <c r="B11" s="86" t="s">
        <v>40</v>
      </c>
      <c r="C11" s="95">
        <v>183116</v>
      </c>
      <c r="D11" s="95">
        <v>234012.85207050003</v>
      </c>
      <c r="E11" s="95">
        <f t="shared" si="0"/>
        <v>127.79486886481794</v>
      </c>
      <c r="F11" s="95">
        <v>128149</v>
      </c>
      <c r="G11" s="95">
        <v>141998.17591420002</v>
      </c>
      <c r="H11" s="95">
        <f t="shared" si="1"/>
        <v>110.80708855644603</v>
      </c>
      <c r="I11" s="95">
        <v>54967</v>
      </c>
      <c r="J11" s="95">
        <v>1993.2566199999999</v>
      </c>
      <c r="K11" s="95">
        <f t="shared" si="2"/>
        <v>3.6262787126821543</v>
      </c>
      <c r="L11" s="95">
        <v>0</v>
      </c>
      <c r="M11" s="95">
        <v>90021.419536299989</v>
      </c>
      <c r="N11" s="95" t="e">
        <f t="shared" si="3"/>
        <v>#DIV/0!</v>
      </c>
      <c r="O11" s="95">
        <v>128151.18</v>
      </c>
      <c r="P11" s="95">
        <v>142739</v>
      </c>
      <c r="Q11" s="95">
        <f t="shared" si="4"/>
        <v>111.38328964274851</v>
      </c>
      <c r="R11" s="95">
        <v>152899</v>
      </c>
      <c r="S11" s="95">
        <v>301133.00810550002</v>
      </c>
      <c r="T11" s="95">
        <f t="shared" si="5"/>
        <v>196.94897161230617</v>
      </c>
      <c r="U11" s="95">
        <v>0</v>
      </c>
      <c r="V11" s="95">
        <v>53489.293079999996</v>
      </c>
      <c r="W11" s="95" t="e">
        <f t="shared" si="6"/>
        <v>#DIV/0!</v>
      </c>
      <c r="X11" s="95">
        <v>0</v>
      </c>
      <c r="Y11" s="95">
        <v>122544.76832</v>
      </c>
      <c r="Z11" s="95" t="e">
        <f t="shared" si="7"/>
        <v>#DIV/0!</v>
      </c>
      <c r="AA11" s="95">
        <v>0</v>
      </c>
      <c r="AB11" s="95">
        <v>70027.338505500011</v>
      </c>
      <c r="AC11" s="95" t="e">
        <f t="shared" si="8"/>
        <v>#DIV/0!</v>
      </c>
      <c r="AD11" s="95">
        <v>0</v>
      </c>
      <c r="AE11" s="95">
        <v>214.13</v>
      </c>
      <c r="AF11" s="95" t="e">
        <f t="shared" si="9"/>
        <v>#DIV/0!</v>
      </c>
      <c r="AG11" s="95">
        <v>152899</v>
      </c>
      <c r="AH11" s="95">
        <v>54857.478199999998</v>
      </c>
      <c r="AI11" s="95">
        <f t="shared" si="10"/>
        <v>35.878245246862306</v>
      </c>
      <c r="AJ11" s="95">
        <v>0</v>
      </c>
      <c r="AK11" s="95">
        <v>2873.7200000000003</v>
      </c>
      <c r="AL11" s="95" t="e">
        <f t="shared" si="11"/>
        <v>#DIV/0!</v>
      </c>
      <c r="AM11" s="95">
        <v>14598</v>
      </c>
      <c r="AN11" s="95">
        <v>3871.4100000000003</v>
      </c>
      <c r="AO11" s="95">
        <f t="shared" si="12"/>
        <v>26.520139745170574</v>
      </c>
      <c r="AP11" s="95">
        <v>36314</v>
      </c>
      <c r="AQ11" s="95">
        <v>25396.719999999998</v>
      </c>
      <c r="AR11" s="95">
        <f t="shared" si="13"/>
        <v>69.936443245029452</v>
      </c>
      <c r="AS11" s="95">
        <v>0</v>
      </c>
      <c r="AT11" s="95">
        <v>5982.49</v>
      </c>
      <c r="AU11" s="95" t="e">
        <f t="shared" si="14"/>
        <v>#DIV/0!</v>
      </c>
      <c r="AV11" s="95">
        <v>0</v>
      </c>
      <c r="AW11" s="95">
        <v>2796</v>
      </c>
      <c r="AX11" s="95" t="e">
        <f t="shared" si="15"/>
        <v>#DIV/0!</v>
      </c>
      <c r="AY11" s="95">
        <v>90573</v>
      </c>
      <c r="AZ11" s="95">
        <v>8825.5500000000011</v>
      </c>
      <c r="BA11" s="95">
        <f t="shared" si="16"/>
        <v>9.74412904507966</v>
      </c>
      <c r="BB11" s="95">
        <f t="shared" si="30"/>
        <v>477500</v>
      </c>
      <c r="BC11" s="95">
        <f t="shared" si="30"/>
        <v>584891.75017600006</v>
      </c>
      <c r="BD11" s="95">
        <f t="shared" si="17"/>
        <v>122.49041888502619</v>
      </c>
      <c r="BE11" s="95">
        <v>0</v>
      </c>
      <c r="BF11" s="95">
        <v>143242.7445042</v>
      </c>
      <c r="BG11" s="95" t="e">
        <f t="shared" si="18"/>
        <v>#DIV/0!</v>
      </c>
      <c r="BH11" s="95">
        <v>0</v>
      </c>
      <c r="BI11" s="95">
        <v>385</v>
      </c>
      <c r="BJ11" s="95" t="e">
        <f t="shared" si="19"/>
        <v>#DIV/0!</v>
      </c>
      <c r="BK11" s="95">
        <v>0</v>
      </c>
      <c r="BL11" s="95">
        <v>141250.54999999999</v>
      </c>
      <c r="BM11" s="95" t="e">
        <f t="shared" si="20"/>
        <v>#DIV/0!</v>
      </c>
      <c r="BN11" s="95">
        <v>0</v>
      </c>
      <c r="BO11" s="95">
        <v>49240.060000000005</v>
      </c>
      <c r="BP11" s="95" t="e">
        <f t="shared" si="21"/>
        <v>#DIV/0!</v>
      </c>
      <c r="BQ11" s="95">
        <v>0</v>
      </c>
      <c r="BR11" s="95">
        <v>5755.82</v>
      </c>
      <c r="BS11" s="95" t="e">
        <f t="shared" si="22"/>
        <v>#DIV/0!</v>
      </c>
      <c r="BT11" s="95">
        <v>0</v>
      </c>
      <c r="BU11" s="95">
        <v>86254.67</v>
      </c>
      <c r="BV11" s="95" t="e">
        <f t="shared" si="23"/>
        <v>#DIV/0!</v>
      </c>
      <c r="BW11" s="95">
        <v>0</v>
      </c>
      <c r="BX11" s="95">
        <v>1196.68</v>
      </c>
      <c r="BY11" s="95" t="e">
        <f t="shared" si="24"/>
        <v>#DIV/0!</v>
      </c>
      <c r="BZ11" s="95">
        <v>23276</v>
      </c>
      <c r="CA11" s="95">
        <v>42525.97</v>
      </c>
      <c r="CB11" s="95">
        <f t="shared" si="25"/>
        <v>182.70308472246091</v>
      </c>
      <c r="CC11" s="95">
        <v>74183</v>
      </c>
      <c r="CD11" s="95">
        <v>62930.929999999993</v>
      </c>
      <c r="CE11" s="95">
        <f t="shared" si="26"/>
        <v>84.832010029251975</v>
      </c>
      <c r="CF11" s="95">
        <v>0</v>
      </c>
      <c r="CG11" s="95">
        <v>290654.74694456754</v>
      </c>
      <c r="CH11" s="95" t="e">
        <f t="shared" si="27"/>
        <v>#DIV/0!</v>
      </c>
      <c r="CI11" s="95">
        <f t="shared" si="31"/>
        <v>97459</v>
      </c>
      <c r="CJ11" s="95">
        <f t="shared" si="31"/>
        <v>538943.87694456754</v>
      </c>
      <c r="CK11" s="95">
        <f t="shared" si="28"/>
        <v>552.99549240661975</v>
      </c>
      <c r="CL11" s="95">
        <f t="shared" si="32"/>
        <v>574959</v>
      </c>
      <c r="CM11" s="95">
        <f t="shared" si="32"/>
        <v>1123835.6271205675</v>
      </c>
      <c r="CN11" s="95">
        <f t="shared" si="29"/>
        <v>195.46361168719289</v>
      </c>
    </row>
    <row r="12" spans="1:92" ht="15" customHeight="1" x14ac:dyDescent="0.2">
      <c r="A12" s="83">
        <v>5</v>
      </c>
      <c r="B12" s="84" t="s">
        <v>41</v>
      </c>
      <c r="C12" s="95">
        <v>254185.99999999994</v>
      </c>
      <c r="D12" s="95">
        <v>217878.87</v>
      </c>
      <c r="E12" s="95">
        <f t="shared" si="0"/>
        <v>85.7163140377519</v>
      </c>
      <c r="F12" s="95">
        <v>229397.80681966461</v>
      </c>
      <c r="G12" s="95">
        <v>135735.38999999998</v>
      </c>
      <c r="H12" s="95">
        <f t="shared" si="1"/>
        <v>59.170308505479738</v>
      </c>
      <c r="I12" s="95">
        <v>8856.9981486918514</v>
      </c>
      <c r="J12" s="95">
        <v>225.12</v>
      </c>
      <c r="K12" s="95">
        <f t="shared" si="2"/>
        <v>2.5417189460884044</v>
      </c>
      <c r="L12" s="95">
        <v>15931.195031643505</v>
      </c>
      <c r="M12" s="95">
        <v>81918.36</v>
      </c>
      <c r="N12" s="95">
        <f t="shared" si="3"/>
        <v>514.20097385845065</v>
      </c>
      <c r="O12" s="95">
        <v>205962</v>
      </c>
      <c r="P12" s="95">
        <v>157616</v>
      </c>
      <c r="Q12" s="95">
        <f t="shared" si="4"/>
        <v>76.526737941950458</v>
      </c>
      <c r="R12" s="95">
        <v>74116.634041450656</v>
      </c>
      <c r="S12" s="95">
        <v>37683.39</v>
      </c>
      <c r="T12" s="95">
        <f t="shared" si="5"/>
        <v>50.843363959195841</v>
      </c>
      <c r="U12" s="95">
        <v>0</v>
      </c>
      <c r="V12" s="95">
        <v>15436.74</v>
      </c>
      <c r="W12" s="95" t="e">
        <f t="shared" si="6"/>
        <v>#DIV/0!</v>
      </c>
      <c r="X12" s="95">
        <v>0</v>
      </c>
      <c r="Y12" s="95">
        <v>13208.51</v>
      </c>
      <c r="Z12" s="95" t="e">
        <f t="shared" si="7"/>
        <v>#DIV/0!</v>
      </c>
      <c r="AA12" s="95">
        <v>0</v>
      </c>
      <c r="AB12" s="95">
        <v>2238.14</v>
      </c>
      <c r="AC12" s="95" t="e">
        <f t="shared" si="8"/>
        <v>#DIV/0!</v>
      </c>
      <c r="AD12" s="95">
        <v>858.1089467669957</v>
      </c>
      <c r="AE12" s="95">
        <v>0</v>
      </c>
      <c r="AF12" s="95">
        <f t="shared" si="9"/>
        <v>0</v>
      </c>
      <c r="AG12" s="95">
        <v>73258.52509468366</v>
      </c>
      <c r="AH12" s="95">
        <v>6800</v>
      </c>
      <c r="AI12" s="95">
        <f t="shared" si="10"/>
        <v>9.282196155616397</v>
      </c>
      <c r="AJ12" s="95">
        <v>1854.9637279314381</v>
      </c>
      <c r="AK12" s="95">
        <v>0</v>
      </c>
      <c r="AL12" s="95">
        <f t="shared" si="11"/>
        <v>0</v>
      </c>
      <c r="AM12" s="95">
        <v>1392.3794823243529</v>
      </c>
      <c r="AN12" s="95">
        <v>686.01999999999987</v>
      </c>
      <c r="AO12" s="95">
        <f t="shared" si="12"/>
        <v>49.269614261681028</v>
      </c>
      <c r="AP12" s="95">
        <v>16246.167333571295</v>
      </c>
      <c r="AQ12" s="95">
        <v>3789.1800000000003</v>
      </c>
      <c r="AR12" s="95">
        <f t="shared" si="13"/>
        <v>23.323531773367794</v>
      </c>
      <c r="AS12" s="95">
        <v>8175.4292521414427</v>
      </c>
      <c r="AT12" s="95">
        <v>755.95</v>
      </c>
      <c r="AU12" s="95">
        <f t="shared" si="14"/>
        <v>9.2466092811211009</v>
      </c>
      <c r="AV12" s="95">
        <v>143.08231901835242</v>
      </c>
      <c r="AW12" s="95">
        <v>1536.95</v>
      </c>
      <c r="AX12" s="95">
        <f t="shared" si="15"/>
        <v>1074.1718547368971</v>
      </c>
      <c r="AY12" s="95">
        <v>13563.343843562459</v>
      </c>
      <c r="AZ12" s="95">
        <v>604.22</v>
      </c>
      <c r="BA12" s="95">
        <f t="shared" si="16"/>
        <v>4.454801168273705</v>
      </c>
      <c r="BB12" s="95">
        <f t="shared" si="30"/>
        <v>369677.99999999994</v>
      </c>
      <c r="BC12" s="95">
        <f t="shared" si="30"/>
        <v>262934.57999999996</v>
      </c>
      <c r="BD12" s="95">
        <f t="shared" si="17"/>
        <v>71.12529823251586</v>
      </c>
      <c r="BE12" s="95">
        <v>0</v>
      </c>
      <c r="BF12" s="95">
        <v>45560.24</v>
      </c>
      <c r="BG12" s="95" t="e">
        <f t="shared" si="18"/>
        <v>#DIV/0!</v>
      </c>
      <c r="BH12" s="95">
        <v>0</v>
      </c>
      <c r="BI12" s="95">
        <v>88.08</v>
      </c>
      <c r="BJ12" s="95" t="e">
        <f t="shared" si="19"/>
        <v>#DIV/0!</v>
      </c>
      <c r="BK12" s="95">
        <v>0</v>
      </c>
      <c r="BL12" s="95">
        <v>2134.1999999999998</v>
      </c>
      <c r="BM12" s="95" t="e">
        <f t="shared" si="20"/>
        <v>#DIV/0!</v>
      </c>
      <c r="BN12" s="95">
        <v>0</v>
      </c>
      <c r="BO12" s="95">
        <v>710.02</v>
      </c>
      <c r="BP12" s="95" t="e">
        <f t="shared" si="21"/>
        <v>#DIV/0!</v>
      </c>
      <c r="BQ12" s="95">
        <v>0</v>
      </c>
      <c r="BR12" s="95">
        <v>809.18000000000006</v>
      </c>
      <c r="BS12" s="95" t="e">
        <f t="shared" si="22"/>
        <v>#DIV/0!</v>
      </c>
      <c r="BT12" s="95">
        <v>0</v>
      </c>
      <c r="BU12" s="95">
        <v>615</v>
      </c>
      <c r="BV12" s="95" t="e">
        <f t="shared" si="23"/>
        <v>#DIV/0!</v>
      </c>
      <c r="BW12" s="95">
        <v>0</v>
      </c>
      <c r="BX12" s="95">
        <v>128.89000000000001</v>
      </c>
      <c r="BY12" s="95" t="e">
        <f t="shared" si="24"/>
        <v>#DIV/0!</v>
      </c>
      <c r="BZ12" s="95">
        <v>0</v>
      </c>
      <c r="CA12" s="95">
        <v>4913.8500000000004</v>
      </c>
      <c r="CB12" s="95" t="e">
        <f t="shared" si="25"/>
        <v>#DIV/0!</v>
      </c>
      <c r="CC12" s="95">
        <v>0</v>
      </c>
      <c r="CD12" s="95">
        <v>20710.289999999997</v>
      </c>
      <c r="CE12" s="95" t="e">
        <f t="shared" si="26"/>
        <v>#DIV/0!</v>
      </c>
      <c r="CF12" s="95">
        <v>0</v>
      </c>
      <c r="CG12" s="95">
        <v>7255.0100000000011</v>
      </c>
      <c r="CH12" s="95" t="e">
        <f t="shared" si="27"/>
        <v>#DIV/0!</v>
      </c>
      <c r="CI12" s="95">
        <f t="shared" si="31"/>
        <v>0</v>
      </c>
      <c r="CJ12" s="95">
        <f t="shared" si="31"/>
        <v>35230.32</v>
      </c>
      <c r="CK12" s="95" t="e">
        <f t="shared" si="28"/>
        <v>#DIV/0!</v>
      </c>
      <c r="CL12" s="95">
        <f t="shared" si="32"/>
        <v>369677.99999999994</v>
      </c>
      <c r="CM12" s="95">
        <f t="shared" si="32"/>
        <v>298164.89999999997</v>
      </c>
      <c r="CN12" s="95">
        <f t="shared" si="29"/>
        <v>80.655300017853378</v>
      </c>
    </row>
    <row r="13" spans="1:92" ht="15" customHeight="1" x14ac:dyDescent="0.2">
      <c r="A13" s="85">
        <v>6</v>
      </c>
      <c r="B13" s="86" t="s">
        <v>42</v>
      </c>
      <c r="C13" s="95">
        <v>62500</v>
      </c>
      <c r="D13" s="95">
        <v>37828.42</v>
      </c>
      <c r="E13" s="95">
        <f t="shared" si="0"/>
        <v>60.525472000000001</v>
      </c>
      <c r="F13" s="95">
        <v>62080</v>
      </c>
      <c r="G13" s="95">
        <v>20386.25</v>
      </c>
      <c r="H13" s="95">
        <f t="shared" si="1"/>
        <v>32.838675902061851</v>
      </c>
      <c r="I13" s="95">
        <v>420</v>
      </c>
      <c r="J13" s="95">
        <v>317.27</v>
      </c>
      <c r="K13" s="95">
        <f t="shared" si="2"/>
        <v>75.540476190476198</v>
      </c>
      <c r="L13" s="95">
        <v>0</v>
      </c>
      <c r="M13" s="95">
        <v>17124.900000000001</v>
      </c>
      <c r="N13" s="95" t="e">
        <f t="shared" si="3"/>
        <v>#DIV/0!</v>
      </c>
      <c r="O13" s="95">
        <v>55000</v>
      </c>
      <c r="P13" s="95">
        <v>43029</v>
      </c>
      <c r="Q13" s="95">
        <f t="shared" si="4"/>
        <v>78.234545454545454</v>
      </c>
      <c r="R13" s="95">
        <v>17000</v>
      </c>
      <c r="S13" s="95">
        <v>34381.57</v>
      </c>
      <c r="T13" s="95">
        <f t="shared" si="5"/>
        <v>202.24452941176469</v>
      </c>
      <c r="U13" s="95">
        <v>2384</v>
      </c>
      <c r="V13" s="95">
        <v>13216.28</v>
      </c>
      <c r="W13" s="95">
        <f t="shared" si="6"/>
        <v>554.37416107382558</v>
      </c>
      <c r="X13" s="95">
        <v>1567</v>
      </c>
      <c r="Y13" s="95">
        <v>11867.079999999998</v>
      </c>
      <c r="Z13" s="95">
        <f t="shared" si="7"/>
        <v>757.31206126356085</v>
      </c>
      <c r="AA13" s="95">
        <v>0</v>
      </c>
      <c r="AB13" s="95">
        <v>736.85</v>
      </c>
      <c r="AC13" s="95" t="e">
        <f t="shared" si="8"/>
        <v>#DIV/0!</v>
      </c>
      <c r="AD13" s="95">
        <v>0</v>
      </c>
      <c r="AE13" s="95">
        <v>132.36000000000001</v>
      </c>
      <c r="AF13" s="95" t="e">
        <f t="shared" si="9"/>
        <v>#DIV/0!</v>
      </c>
      <c r="AG13" s="95">
        <v>13049</v>
      </c>
      <c r="AH13" s="95">
        <v>8429</v>
      </c>
      <c r="AI13" s="95">
        <f t="shared" si="10"/>
        <v>64.594988121695152</v>
      </c>
      <c r="AJ13" s="95">
        <v>0</v>
      </c>
      <c r="AK13" s="95">
        <v>23</v>
      </c>
      <c r="AL13" s="95" t="e">
        <f t="shared" si="11"/>
        <v>#DIV/0!</v>
      </c>
      <c r="AM13" s="95">
        <v>3000</v>
      </c>
      <c r="AN13" s="95">
        <v>540.34</v>
      </c>
      <c r="AO13" s="95">
        <f t="shared" si="12"/>
        <v>18.011333333333333</v>
      </c>
      <c r="AP13" s="95">
        <v>7500</v>
      </c>
      <c r="AQ13" s="95">
        <v>4290.5200000000004</v>
      </c>
      <c r="AR13" s="95">
        <f t="shared" si="13"/>
        <v>57.206933333333346</v>
      </c>
      <c r="AS13" s="95">
        <v>0</v>
      </c>
      <c r="AT13" s="95">
        <v>2833.5</v>
      </c>
      <c r="AU13" s="95" t="e">
        <f t="shared" si="14"/>
        <v>#DIV/0!</v>
      </c>
      <c r="AV13" s="95">
        <v>0</v>
      </c>
      <c r="AW13" s="95">
        <v>253</v>
      </c>
      <c r="AX13" s="95" t="e">
        <f t="shared" si="15"/>
        <v>#DIV/0!</v>
      </c>
      <c r="AY13" s="95">
        <v>8000</v>
      </c>
      <c r="AZ13" s="95">
        <v>8449.65</v>
      </c>
      <c r="BA13" s="95">
        <f t="shared" si="16"/>
        <v>105.620625</v>
      </c>
      <c r="BB13" s="95">
        <f t="shared" si="30"/>
        <v>98000</v>
      </c>
      <c r="BC13" s="95">
        <f t="shared" si="30"/>
        <v>88599.999999999985</v>
      </c>
      <c r="BD13" s="95">
        <f t="shared" si="17"/>
        <v>90.408163265306101</v>
      </c>
      <c r="BE13" s="95">
        <v>0</v>
      </c>
      <c r="BF13" s="95">
        <v>17421.32</v>
      </c>
      <c r="BG13" s="95" t="e">
        <f t="shared" si="18"/>
        <v>#DIV/0!</v>
      </c>
      <c r="BH13" s="95">
        <v>0</v>
      </c>
      <c r="BI13" s="95">
        <v>368.51</v>
      </c>
      <c r="BJ13" s="95" t="e">
        <f t="shared" si="19"/>
        <v>#DIV/0!</v>
      </c>
      <c r="BK13" s="95">
        <v>0</v>
      </c>
      <c r="BL13" s="95">
        <v>4231.78</v>
      </c>
      <c r="BM13" s="95" t="e">
        <f t="shared" si="20"/>
        <v>#DIV/0!</v>
      </c>
      <c r="BN13" s="95">
        <v>0</v>
      </c>
      <c r="BO13" s="95">
        <v>1096.78</v>
      </c>
      <c r="BP13" s="95" t="e">
        <f t="shared" si="21"/>
        <v>#DIV/0!</v>
      </c>
      <c r="BQ13" s="95">
        <v>0</v>
      </c>
      <c r="BR13" s="95">
        <v>82</v>
      </c>
      <c r="BS13" s="95" t="e">
        <f t="shared" si="22"/>
        <v>#DIV/0!</v>
      </c>
      <c r="BT13" s="95">
        <v>0</v>
      </c>
      <c r="BU13" s="95">
        <v>3053</v>
      </c>
      <c r="BV13" s="95" t="e">
        <f t="shared" si="23"/>
        <v>#DIV/0!</v>
      </c>
      <c r="BW13" s="95">
        <v>0</v>
      </c>
      <c r="BX13" s="95">
        <v>73.11</v>
      </c>
      <c r="BY13" s="95" t="e">
        <f t="shared" si="24"/>
        <v>#DIV/0!</v>
      </c>
      <c r="BZ13" s="95">
        <v>0</v>
      </c>
      <c r="CA13" s="95">
        <v>1975.6599999999999</v>
      </c>
      <c r="CB13" s="95" t="e">
        <f t="shared" si="25"/>
        <v>#DIV/0!</v>
      </c>
      <c r="CC13" s="95">
        <v>501</v>
      </c>
      <c r="CD13" s="95">
        <v>5411.94</v>
      </c>
      <c r="CE13" s="95">
        <f t="shared" si="26"/>
        <v>1080.2275449101796</v>
      </c>
      <c r="CF13" s="95">
        <v>6999</v>
      </c>
      <c r="CG13" s="95">
        <v>5992.9</v>
      </c>
      <c r="CH13" s="95">
        <f t="shared" si="27"/>
        <v>85.625089298471195</v>
      </c>
      <c r="CI13" s="95">
        <f t="shared" si="31"/>
        <v>7500</v>
      </c>
      <c r="CJ13" s="95">
        <f t="shared" si="31"/>
        <v>18053.900000000001</v>
      </c>
      <c r="CK13" s="95">
        <f t="shared" si="28"/>
        <v>240.71866666666671</v>
      </c>
      <c r="CL13" s="95">
        <f t="shared" si="32"/>
        <v>105500</v>
      </c>
      <c r="CM13" s="95">
        <f t="shared" si="32"/>
        <v>106653.9</v>
      </c>
      <c r="CN13" s="95">
        <f t="shared" si="29"/>
        <v>101.09374407582938</v>
      </c>
    </row>
    <row r="14" spans="1:92" ht="15" customHeight="1" x14ac:dyDescent="0.2">
      <c r="A14" s="85">
        <v>7</v>
      </c>
      <c r="B14" s="86" t="s">
        <v>43</v>
      </c>
      <c r="C14" s="95">
        <v>163500</v>
      </c>
      <c r="D14" s="95">
        <v>298009.40980999998</v>
      </c>
      <c r="E14" s="95">
        <f t="shared" si="0"/>
        <v>182.26875217737003</v>
      </c>
      <c r="F14" s="95">
        <v>163500</v>
      </c>
      <c r="G14" s="95">
        <v>123839.68981000001</v>
      </c>
      <c r="H14" s="95">
        <f t="shared" si="1"/>
        <v>75.742929547400621</v>
      </c>
      <c r="I14" s="95">
        <v>0</v>
      </c>
      <c r="J14" s="95">
        <v>1799.78</v>
      </c>
      <c r="K14" s="95" t="e">
        <f t="shared" si="2"/>
        <v>#DIV/0!</v>
      </c>
      <c r="L14" s="95">
        <v>0</v>
      </c>
      <c r="M14" s="95">
        <v>172369.94</v>
      </c>
      <c r="N14" s="95" t="e">
        <f t="shared" si="3"/>
        <v>#DIV/0!</v>
      </c>
      <c r="O14" s="95">
        <v>136500</v>
      </c>
      <c r="P14" s="95">
        <v>108363.45</v>
      </c>
      <c r="Q14" s="95">
        <f t="shared" si="4"/>
        <v>79.387142857142862</v>
      </c>
      <c r="R14" s="95">
        <v>9000</v>
      </c>
      <c r="S14" s="95">
        <v>68976.59</v>
      </c>
      <c r="T14" s="95">
        <f t="shared" si="5"/>
        <v>766.40655555555554</v>
      </c>
      <c r="U14" s="95">
        <v>0</v>
      </c>
      <c r="V14" s="95">
        <v>18250.32</v>
      </c>
      <c r="W14" s="95" t="e">
        <f t="shared" si="6"/>
        <v>#DIV/0!</v>
      </c>
      <c r="X14" s="95">
        <v>0</v>
      </c>
      <c r="Y14" s="95">
        <v>34583.919999999998</v>
      </c>
      <c r="Z14" s="95" t="e">
        <f t="shared" si="7"/>
        <v>#DIV/0!</v>
      </c>
      <c r="AA14" s="95">
        <v>0</v>
      </c>
      <c r="AB14" s="95">
        <v>1720</v>
      </c>
      <c r="AC14" s="95" t="e">
        <f t="shared" si="8"/>
        <v>#DIV/0!</v>
      </c>
      <c r="AD14" s="95">
        <v>0</v>
      </c>
      <c r="AE14" s="95">
        <v>508.35</v>
      </c>
      <c r="AF14" s="95" t="e">
        <f t="shared" si="9"/>
        <v>#DIV/0!</v>
      </c>
      <c r="AG14" s="95">
        <v>9000</v>
      </c>
      <c r="AH14" s="95">
        <v>13914</v>
      </c>
      <c r="AI14" s="95">
        <f t="shared" si="10"/>
        <v>154.6</v>
      </c>
      <c r="AJ14" s="95">
        <v>0</v>
      </c>
      <c r="AK14" s="95">
        <v>24</v>
      </c>
      <c r="AL14" s="95" t="e">
        <f t="shared" si="11"/>
        <v>#DIV/0!</v>
      </c>
      <c r="AM14" s="95">
        <v>2500</v>
      </c>
      <c r="AN14" s="95">
        <v>1045.7299999999998</v>
      </c>
      <c r="AO14" s="95">
        <f t="shared" si="12"/>
        <v>41.829199999999993</v>
      </c>
      <c r="AP14" s="95">
        <v>7500</v>
      </c>
      <c r="AQ14" s="95">
        <v>7187.38</v>
      </c>
      <c r="AR14" s="95">
        <f t="shared" si="13"/>
        <v>95.831733333333332</v>
      </c>
      <c r="AS14" s="95">
        <v>0</v>
      </c>
      <c r="AT14" s="95">
        <v>1534.5</v>
      </c>
      <c r="AU14" s="95" t="e">
        <f t="shared" si="14"/>
        <v>#DIV/0!</v>
      </c>
      <c r="AV14" s="95">
        <v>0</v>
      </c>
      <c r="AW14" s="95">
        <v>0</v>
      </c>
      <c r="AX14" s="95" t="e">
        <f t="shared" si="15"/>
        <v>#DIV/0!</v>
      </c>
      <c r="AY14" s="95">
        <v>25000</v>
      </c>
      <c r="AZ14" s="95">
        <v>1214.3</v>
      </c>
      <c r="BA14" s="95">
        <f t="shared" si="16"/>
        <v>4.8571999999999997</v>
      </c>
      <c r="BB14" s="95">
        <f t="shared" si="30"/>
        <v>207500</v>
      </c>
      <c r="BC14" s="95">
        <f t="shared" si="30"/>
        <v>377991.90980999992</v>
      </c>
      <c r="BD14" s="95">
        <f t="shared" si="17"/>
        <v>182.16477581204816</v>
      </c>
      <c r="BE14" s="95">
        <v>0</v>
      </c>
      <c r="BF14" s="95">
        <v>74200.932749999993</v>
      </c>
      <c r="BG14" s="95" t="e">
        <f t="shared" si="18"/>
        <v>#DIV/0!</v>
      </c>
      <c r="BH14" s="95">
        <v>0</v>
      </c>
      <c r="BI14" s="95">
        <v>2940.3700000000003</v>
      </c>
      <c r="BJ14" s="95" t="e">
        <f t="shared" si="19"/>
        <v>#DIV/0!</v>
      </c>
      <c r="BK14" s="95">
        <v>0</v>
      </c>
      <c r="BL14" s="95">
        <v>3481.3199999999997</v>
      </c>
      <c r="BM14" s="95" t="e">
        <f t="shared" si="20"/>
        <v>#DIV/0!</v>
      </c>
      <c r="BN14" s="95">
        <v>0</v>
      </c>
      <c r="BO14" s="95">
        <v>1739.56</v>
      </c>
      <c r="BP14" s="95" t="e">
        <f t="shared" si="21"/>
        <v>#DIV/0!</v>
      </c>
      <c r="BQ14" s="95">
        <v>0</v>
      </c>
      <c r="BR14" s="95">
        <v>1632.76</v>
      </c>
      <c r="BS14" s="95" t="e">
        <f t="shared" si="22"/>
        <v>#DIV/0!</v>
      </c>
      <c r="BT14" s="95">
        <v>0</v>
      </c>
      <c r="BU14" s="95">
        <v>109</v>
      </c>
      <c r="BV14" s="95" t="e">
        <f t="shared" si="23"/>
        <v>#DIV/0!</v>
      </c>
      <c r="BW14" s="95">
        <v>0</v>
      </c>
      <c r="BX14" s="95">
        <v>140.56</v>
      </c>
      <c r="BY14" s="95" t="e">
        <f t="shared" si="24"/>
        <v>#DIV/0!</v>
      </c>
      <c r="BZ14" s="95">
        <v>0</v>
      </c>
      <c r="CA14" s="95">
        <v>6503.69</v>
      </c>
      <c r="CB14" s="95" t="e">
        <f t="shared" si="25"/>
        <v>#DIV/0!</v>
      </c>
      <c r="CC14" s="95">
        <v>0</v>
      </c>
      <c r="CD14" s="95">
        <v>18552.91</v>
      </c>
      <c r="CE14" s="95" t="e">
        <f t="shared" si="26"/>
        <v>#DIV/0!</v>
      </c>
      <c r="CF14" s="95">
        <v>10000</v>
      </c>
      <c r="CG14" s="95">
        <v>24312.945889999999</v>
      </c>
      <c r="CH14" s="95">
        <f t="shared" si="27"/>
        <v>243.12945889999997</v>
      </c>
      <c r="CI14" s="95">
        <f t="shared" si="31"/>
        <v>10000</v>
      </c>
      <c r="CJ14" s="95">
        <f t="shared" si="31"/>
        <v>55931.795889999994</v>
      </c>
      <c r="CK14" s="95">
        <f t="shared" si="28"/>
        <v>559.31795889999989</v>
      </c>
      <c r="CL14" s="95">
        <f t="shared" si="32"/>
        <v>217500</v>
      </c>
      <c r="CM14" s="95">
        <f t="shared" si="32"/>
        <v>433923.70569999993</v>
      </c>
      <c r="CN14" s="95">
        <f t="shared" si="29"/>
        <v>199.50515204597698</v>
      </c>
    </row>
    <row r="15" spans="1:92" ht="15" customHeight="1" x14ac:dyDescent="0.2">
      <c r="A15" s="85">
        <v>8</v>
      </c>
      <c r="B15" s="86" t="s">
        <v>44</v>
      </c>
      <c r="C15" s="95">
        <v>97944</v>
      </c>
      <c r="D15" s="95">
        <v>112084.59000000001</v>
      </c>
      <c r="E15" s="95">
        <f t="shared" si="0"/>
        <v>114.437423425631</v>
      </c>
      <c r="F15" s="95">
        <v>89525</v>
      </c>
      <c r="G15" s="95">
        <v>86042.16</v>
      </c>
      <c r="H15" s="95">
        <f t="shared" si="1"/>
        <v>96.109645350460767</v>
      </c>
      <c r="I15" s="95">
        <v>0</v>
      </c>
      <c r="J15" s="95">
        <v>86.85</v>
      </c>
      <c r="K15" s="95" t="e">
        <f t="shared" si="2"/>
        <v>#DIV/0!</v>
      </c>
      <c r="L15" s="95">
        <v>8419</v>
      </c>
      <c r="M15" s="95">
        <v>25955.58</v>
      </c>
      <c r="N15" s="95">
        <f t="shared" si="3"/>
        <v>308.2976600546383</v>
      </c>
      <c r="O15" s="95">
        <v>78952</v>
      </c>
      <c r="P15" s="95">
        <v>74327.670000000013</v>
      </c>
      <c r="Q15" s="95">
        <f t="shared" si="4"/>
        <v>94.142858952274821</v>
      </c>
      <c r="R15" s="95">
        <v>33425</v>
      </c>
      <c r="S15" s="95">
        <v>71108.209999999992</v>
      </c>
      <c r="T15" s="95">
        <f t="shared" si="5"/>
        <v>212.73959611069557</v>
      </c>
      <c r="U15" s="95">
        <v>33425</v>
      </c>
      <c r="V15" s="95">
        <v>29199.099999999995</v>
      </c>
      <c r="W15" s="95">
        <f t="shared" si="6"/>
        <v>87.35706806282721</v>
      </c>
      <c r="X15" s="95">
        <v>0</v>
      </c>
      <c r="Y15" s="95">
        <v>31424.58</v>
      </c>
      <c r="Z15" s="95" t="e">
        <f t="shared" si="7"/>
        <v>#DIV/0!</v>
      </c>
      <c r="AA15" s="95">
        <v>0</v>
      </c>
      <c r="AB15" s="95">
        <v>3253.17</v>
      </c>
      <c r="AC15" s="95" t="e">
        <f t="shared" si="8"/>
        <v>#DIV/0!</v>
      </c>
      <c r="AD15" s="95">
        <v>0</v>
      </c>
      <c r="AE15" s="95">
        <v>179.23</v>
      </c>
      <c r="AF15" s="95" t="e">
        <f t="shared" si="9"/>
        <v>#DIV/0!</v>
      </c>
      <c r="AG15" s="95">
        <v>0</v>
      </c>
      <c r="AH15" s="95">
        <v>7052.13</v>
      </c>
      <c r="AI15" s="95" t="e">
        <f t="shared" si="10"/>
        <v>#DIV/0!</v>
      </c>
      <c r="AJ15" s="95">
        <v>0</v>
      </c>
      <c r="AK15" s="95">
        <v>158</v>
      </c>
      <c r="AL15" s="95" t="e">
        <f t="shared" si="11"/>
        <v>#DIV/0!</v>
      </c>
      <c r="AM15" s="95">
        <v>4553</v>
      </c>
      <c r="AN15" s="95">
        <v>857.0200000000001</v>
      </c>
      <c r="AO15" s="95">
        <f t="shared" si="12"/>
        <v>18.823193498792008</v>
      </c>
      <c r="AP15" s="95">
        <v>17858</v>
      </c>
      <c r="AQ15" s="95">
        <v>6622.5399999999991</v>
      </c>
      <c r="AR15" s="95">
        <f t="shared" si="13"/>
        <v>37.084443946690556</v>
      </c>
      <c r="AS15" s="95">
        <v>0</v>
      </c>
      <c r="AT15" s="95">
        <v>132.1</v>
      </c>
      <c r="AU15" s="95" t="e">
        <f t="shared" si="14"/>
        <v>#DIV/0!</v>
      </c>
      <c r="AV15" s="95">
        <v>0</v>
      </c>
      <c r="AW15" s="95">
        <v>247.49</v>
      </c>
      <c r="AX15" s="95" t="e">
        <f t="shared" si="15"/>
        <v>#DIV/0!</v>
      </c>
      <c r="AY15" s="95">
        <v>4575</v>
      </c>
      <c r="AZ15" s="95">
        <v>2683.87</v>
      </c>
      <c r="BA15" s="95">
        <f t="shared" si="16"/>
        <v>58.663825136612026</v>
      </c>
      <c r="BB15" s="95">
        <f t="shared" si="30"/>
        <v>158355</v>
      </c>
      <c r="BC15" s="95">
        <f t="shared" si="30"/>
        <v>193893.81999999998</v>
      </c>
      <c r="BD15" s="95">
        <f t="shared" si="17"/>
        <v>122.44249944744404</v>
      </c>
      <c r="BE15" s="95">
        <v>0</v>
      </c>
      <c r="BF15" s="95">
        <v>28292.909999999996</v>
      </c>
      <c r="BG15" s="95" t="e">
        <f t="shared" si="18"/>
        <v>#DIV/0!</v>
      </c>
      <c r="BH15" s="95">
        <v>0</v>
      </c>
      <c r="BI15" s="95">
        <v>100.53999999999999</v>
      </c>
      <c r="BJ15" s="95" t="e">
        <f t="shared" si="19"/>
        <v>#DIV/0!</v>
      </c>
      <c r="BK15" s="95">
        <v>0</v>
      </c>
      <c r="BL15" s="95">
        <v>15006.6</v>
      </c>
      <c r="BM15" s="95" t="e">
        <f t="shared" si="20"/>
        <v>#DIV/0!</v>
      </c>
      <c r="BN15" s="95">
        <v>0</v>
      </c>
      <c r="BO15" s="95">
        <v>8793.49</v>
      </c>
      <c r="BP15" s="95" t="e">
        <f t="shared" si="21"/>
        <v>#DIV/0!</v>
      </c>
      <c r="BQ15" s="95">
        <v>0</v>
      </c>
      <c r="BR15" s="95">
        <v>386.11</v>
      </c>
      <c r="BS15" s="95" t="e">
        <f t="shared" si="22"/>
        <v>#DIV/0!</v>
      </c>
      <c r="BT15" s="95">
        <v>0</v>
      </c>
      <c r="BU15" s="95">
        <v>5827</v>
      </c>
      <c r="BV15" s="95" t="e">
        <f t="shared" si="23"/>
        <v>#DIV/0!</v>
      </c>
      <c r="BW15" s="95">
        <v>0</v>
      </c>
      <c r="BX15" s="95">
        <v>183.68</v>
      </c>
      <c r="BY15" s="95" t="e">
        <f t="shared" si="24"/>
        <v>#DIV/0!</v>
      </c>
      <c r="BZ15" s="95">
        <v>0</v>
      </c>
      <c r="CA15" s="95">
        <v>7779.2</v>
      </c>
      <c r="CB15" s="95" t="e">
        <f t="shared" si="25"/>
        <v>#DIV/0!</v>
      </c>
      <c r="CC15" s="95">
        <v>0</v>
      </c>
      <c r="CD15" s="95">
        <v>17264.009999999998</v>
      </c>
      <c r="CE15" s="95" t="e">
        <f t="shared" si="26"/>
        <v>#DIV/0!</v>
      </c>
      <c r="CF15" s="95">
        <v>16645</v>
      </c>
      <c r="CG15" s="95">
        <v>35565.879999999997</v>
      </c>
      <c r="CH15" s="95">
        <f t="shared" si="27"/>
        <v>213.6730549714629</v>
      </c>
      <c r="CI15" s="95">
        <f t="shared" si="31"/>
        <v>16645</v>
      </c>
      <c r="CJ15" s="95">
        <f t="shared" si="31"/>
        <v>75899.91</v>
      </c>
      <c r="CK15" s="95">
        <f t="shared" si="28"/>
        <v>455.99224992490235</v>
      </c>
      <c r="CL15" s="95">
        <f t="shared" si="32"/>
        <v>175000</v>
      </c>
      <c r="CM15" s="95">
        <f t="shared" si="32"/>
        <v>269793.73</v>
      </c>
      <c r="CN15" s="95">
        <f t="shared" si="29"/>
        <v>154.1678457142857</v>
      </c>
    </row>
    <row r="16" spans="1:92" ht="15" customHeight="1" x14ac:dyDescent="0.2">
      <c r="A16" s="85">
        <v>9</v>
      </c>
      <c r="B16" s="86" t="s">
        <v>45</v>
      </c>
      <c r="C16" s="95">
        <v>143301</v>
      </c>
      <c r="D16" s="95">
        <v>152302.22999999998</v>
      </c>
      <c r="E16" s="95">
        <f t="shared" si="0"/>
        <v>106.28134486151527</v>
      </c>
      <c r="F16" s="95">
        <v>140052</v>
      </c>
      <c r="G16" s="95">
        <v>71905.67</v>
      </c>
      <c r="H16" s="95">
        <f t="shared" si="1"/>
        <v>51.342122925770425</v>
      </c>
      <c r="I16" s="95">
        <v>3249</v>
      </c>
      <c r="J16" s="95">
        <v>712.89</v>
      </c>
      <c r="K16" s="95">
        <f t="shared" si="2"/>
        <v>21.941828254847646</v>
      </c>
      <c r="L16" s="95">
        <v>0</v>
      </c>
      <c r="M16" s="95">
        <v>79683.67</v>
      </c>
      <c r="N16" s="95" t="e">
        <f t="shared" si="3"/>
        <v>#DIV/0!</v>
      </c>
      <c r="O16" s="95">
        <v>100800</v>
      </c>
      <c r="P16" s="95">
        <v>62096</v>
      </c>
      <c r="Q16" s="95">
        <f t="shared" si="4"/>
        <v>61.603174603174601</v>
      </c>
      <c r="R16" s="95">
        <v>25200</v>
      </c>
      <c r="S16" s="95">
        <v>79835.62</v>
      </c>
      <c r="T16" s="95">
        <f t="shared" si="5"/>
        <v>316.80801587301585</v>
      </c>
      <c r="U16" s="95">
        <v>0</v>
      </c>
      <c r="V16" s="95">
        <v>18893.79</v>
      </c>
      <c r="W16" s="95" t="e">
        <f t="shared" si="6"/>
        <v>#DIV/0!</v>
      </c>
      <c r="X16" s="95">
        <v>0</v>
      </c>
      <c r="Y16" s="95">
        <v>52950.92</v>
      </c>
      <c r="Z16" s="95" t="e">
        <f t="shared" si="7"/>
        <v>#DIV/0!</v>
      </c>
      <c r="AA16" s="95">
        <v>0</v>
      </c>
      <c r="AB16" s="95">
        <v>4640.7400000000007</v>
      </c>
      <c r="AC16" s="95" t="e">
        <f t="shared" si="8"/>
        <v>#DIV/0!</v>
      </c>
      <c r="AD16" s="95">
        <v>0</v>
      </c>
      <c r="AE16" s="95">
        <v>0</v>
      </c>
      <c r="AF16" s="95" t="e">
        <f t="shared" si="9"/>
        <v>#DIV/0!</v>
      </c>
      <c r="AG16" s="95">
        <v>25200</v>
      </c>
      <c r="AH16" s="95">
        <v>3350.17</v>
      </c>
      <c r="AI16" s="95">
        <f t="shared" si="10"/>
        <v>13.294325396825396</v>
      </c>
      <c r="AJ16" s="95">
        <v>0</v>
      </c>
      <c r="AK16" s="95">
        <v>9018</v>
      </c>
      <c r="AL16" s="95" t="e">
        <f t="shared" si="11"/>
        <v>#DIV/0!</v>
      </c>
      <c r="AM16" s="95">
        <v>3611</v>
      </c>
      <c r="AN16" s="95">
        <v>741.25</v>
      </c>
      <c r="AO16" s="95">
        <f t="shared" si="12"/>
        <v>20.527554693990584</v>
      </c>
      <c r="AP16" s="95">
        <v>3893</v>
      </c>
      <c r="AQ16" s="95">
        <v>4588.38</v>
      </c>
      <c r="AR16" s="95">
        <f t="shared" si="13"/>
        <v>117.86231697919342</v>
      </c>
      <c r="AS16" s="95">
        <v>0</v>
      </c>
      <c r="AT16" s="95">
        <v>5268</v>
      </c>
      <c r="AU16" s="95" t="e">
        <f t="shared" si="14"/>
        <v>#DIV/0!</v>
      </c>
      <c r="AV16" s="95">
        <v>0</v>
      </c>
      <c r="AW16" s="95">
        <v>1307</v>
      </c>
      <c r="AX16" s="95" t="e">
        <f t="shared" si="15"/>
        <v>#DIV/0!</v>
      </c>
      <c r="AY16" s="95">
        <v>26145</v>
      </c>
      <c r="AZ16" s="95">
        <v>1182.3699999999999</v>
      </c>
      <c r="BA16" s="95">
        <f t="shared" si="16"/>
        <v>4.5223560910307894</v>
      </c>
      <c r="BB16" s="95">
        <f t="shared" si="30"/>
        <v>202150</v>
      </c>
      <c r="BC16" s="95">
        <f t="shared" si="30"/>
        <v>254242.84999999998</v>
      </c>
      <c r="BD16" s="95">
        <f t="shared" si="17"/>
        <v>125.7694039079891</v>
      </c>
      <c r="BE16" s="95">
        <v>0</v>
      </c>
      <c r="BF16" s="95">
        <v>54397.85</v>
      </c>
      <c r="BG16" s="95" t="e">
        <f t="shared" si="18"/>
        <v>#DIV/0!</v>
      </c>
      <c r="BH16" s="95">
        <v>0</v>
      </c>
      <c r="BI16" s="95">
        <v>1117</v>
      </c>
      <c r="BJ16" s="95" t="e">
        <f t="shared" si="19"/>
        <v>#DIV/0!</v>
      </c>
      <c r="BK16" s="95">
        <v>0</v>
      </c>
      <c r="BL16" s="95">
        <v>108679.45</v>
      </c>
      <c r="BM16" s="95" t="e">
        <f t="shared" si="20"/>
        <v>#DIV/0!</v>
      </c>
      <c r="BN16" s="95">
        <v>0</v>
      </c>
      <c r="BO16" s="95">
        <v>6426.5499999999993</v>
      </c>
      <c r="BP16" s="95" t="e">
        <f t="shared" si="21"/>
        <v>#DIV/0!</v>
      </c>
      <c r="BQ16" s="95">
        <v>0</v>
      </c>
      <c r="BR16" s="95">
        <v>15629.9</v>
      </c>
      <c r="BS16" s="95" t="e">
        <f t="shared" si="22"/>
        <v>#DIV/0!</v>
      </c>
      <c r="BT16" s="95">
        <v>0</v>
      </c>
      <c r="BU16" s="95">
        <v>86623</v>
      </c>
      <c r="BV16" s="95" t="e">
        <f t="shared" si="23"/>
        <v>#DIV/0!</v>
      </c>
      <c r="BW16" s="95">
        <v>0</v>
      </c>
      <c r="BX16" s="95">
        <v>262.05</v>
      </c>
      <c r="BY16" s="95" t="e">
        <f t="shared" si="24"/>
        <v>#DIV/0!</v>
      </c>
      <c r="BZ16" s="95">
        <v>763</v>
      </c>
      <c r="CA16" s="95">
        <v>5090.3</v>
      </c>
      <c r="CB16" s="95">
        <f t="shared" si="25"/>
        <v>667.14285714285722</v>
      </c>
      <c r="CC16" s="95">
        <v>0</v>
      </c>
      <c r="CD16" s="95">
        <v>12370.650000000001</v>
      </c>
      <c r="CE16" s="95" t="e">
        <f t="shared" si="26"/>
        <v>#DIV/0!</v>
      </c>
      <c r="CF16" s="95">
        <v>9987</v>
      </c>
      <c r="CG16" s="95">
        <v>25312.41</v>
      </c>
      <c r="CH16" s="95">
        <f t="shared" si="27"/>
        <v>253.45358966656653</v>
      </c>
      <c r="CI16" s="95">
        <f t="shared" si="31"/>
        <v>10750</v>
      </c>
      <c r="CJ16" s="95">
        <f t="shared" si="31"/>
        <v>152831.86000000002</v>
      </c>
      <c r="CK16" s="95">
        <f t="shared" si="28"/>
        <v>1421.6917209302328</v>
      </c>
      <c r="CL16" s="95">
        <f t="shared" si="32"/>
        <v>212900</v>
      </c>
      <c r="CM16" s="95">
        <f t="shared" si="32"/>
        <v>407074.70999999996</v>
      </c>
      <c r="CN16" s="95">
        <f t="shared" si="29"/>
        <v>191.20465476749646</v>
      </c>
    </row>
    <row r="17" spans="1:92" ht="15" customHeight="1" x14ac:dyDescent="0.2">
      <c r="A17" s="85">
        <v>10</v>
      </c>
      <c r="B17" s="86" t="s">
        <v>46</v>
      </c>
      <c r="C17" s="95">
        <v>27000</v>
      </c>
      <c r="D17" s="95">
        <v>19860.810000000001</v>
      </c>
      <c r="E17" s="95">
        <f t="shared" si="0"/>
        <v>73.558555555555557</v>
      </c>
      <c r="F17" s="95">
        <v>12152</v>
      </c>
      <c r="G17" s="95">
        <v>13081.220000000001</v>
      </c>
      <c r="H17" s="95">
        <f t="shared" si="1"/>
        <v>107.64664252797895</v>
      </c>
      <c r="I17" s="95">
        <v>2700</v>
      </c>
      <c r="J17" s="95">
        <v>98</v>
      </c>
      <c r="K17" s="95">
        <f t="shared" si="2"/>
        <v>3.6296296296296298</v>
      </c>
      <c r="L17" s="95">
        <v>12148</v>
      </c>
      <c r="M17" s="95">
        <v>6681.59</v>
      </c>
      <c r="N17" s="95">
        <f t="shared" si="3"/>
        <v>55.001564043463944</v>
      </c>
      <c r="O17" s="95">
        <v>21000</v>
      </c>
      <c r="P17" s="95">
        <v>11761.45</v>
      </c>
      <c r="Q17" s="95">
        <f t="shared" si="4"/>
        <v>56.006904761904764</v>
      </c>
      <c r="R17" s="95">
        <v>9000</v>
      </c>
      <c r="S17" s="95">
        <v>23000.550000000003</v>
      </c>
      <c r="T17" s="95">
        <f t="shared" si="5"/>
        <v>255.5616666666667</v>
      </c>
      <c r="U17" s="95">
        <v>4503</v>
      </c>
      <c r="V17" s="95">
        <v>7789.92</v>
      </c>
      <c r="W17" s="95">
        <f t="shared" si="6"/>
        <v>172.99400399733511</v>
      </c>
      <c r="X17" s="95">
        <v>2702</v>
      </c>
      <c r="Y17" s="95">
        <v>12685.84</v>
      </c>
      <c r="Z17" s="95">
        <f t="shared" si="7"/>
        <v>469.49814951887492</v>
      </c>
      <c r="AA17" s="95">
        <v>897</v>
      </c>
      <c r="AB17" s="95">
        <v>600</v>
      </c>
      <c r="AC17" s="95">
        <f t="shared" si="8"/>
        <v>66.889632107023417</v>
      </c>
      <c r="AD17" s="95">
        <v>0</v>
      </c>
      <c r="AE17" s="95">
        <v>111.79</v>
      </c>
      <c r="AF17" s="95" t="e">
        <f t="shared" si="9"/>
        <v>#DIV/0!</v>
      </c>
      <c r="AG17" s="95">
        <v>898</v>
      </c>
      <c r="AH17" s="95">
        <v>1813</v>
      </c>
      <c r="AI17" s="95">
        <f t="shared" si="10"/>
        <v>201.89309576837417</v>
      </c>
      <c r="AJ17" s="95">
        <v>0</v>
      </c>
      <c r="AK17" s="95">
        <v>0</v>
      </c>
      <c r="AL17" s="95" t="e">
        <f t="shared" si="11"/>
        <v>#DIV/0!</v>
      </c>
      <c r="AM17" s="95">
        <v>810</v>
      </c>
      <c r="AN17" s="95">
        <v>149.09</v>
      </c>
      <c r="AO17" s="95">
        <f t="shared" si="12"/>
        <v>18.406172839506173</v>
      </c>
      <c r="AP17" s="95">
        <v>6774</v>
      </c>
      <c r="AQ17" s="95">
        <v>1874.8899999999999</v>
      </c>
      <c r="AR17" s="95">
        <f t="shared" si="13"/>
        <v>27.67773841157366</v>
      </c>
      <c r="AS17" s="95">
        <v>0</v>
      </c>
      <c r="AT17" s="95">
        <v>0</v>
      </c>
      <c r="AU17" s="95" t="e">
        <f t="shared" si="14"/>
        <v>#DIV/0!</v>
      </c>
      <c r="AV17" s="95">
        <v>0</v>
      </c>
      <c r="AW17" s="95">
        <v>0</v>
      </c>
      <c r="AX17" s="95" t="e">
        <f t="shared" si="15"/>
        <v>#DIV/0!</v>
      </c>
      <c r="AY17" s="95">
        <v>16</v>
      </c>
      <c r="AZ17" s="95">
        <v>3848.05</v>
      </c>
      <c r="BA17" s="95">
        <f t="shared" si="16"/>
        <v>24050.3125</v>
      </c>
      <c r="BB17" s="95">
        <f t="shared" si="30"/>
        <v>43600</v>
      </c>
      <c r="BC17" s="95">
        <f t="shared" si="30"/>
        <v>48733.39</v>
      </c>
      <c r="BD17" s="95">
        <f t="shared" si="17"/>
        <v>111.77383027522936</v>
      </c>
      <c r="BE17" s="95">
        <v>439</v>
      </c>
      <c r="BF17" s="95">
        <v>14013.1</v>
      </c>
      <c r="BG17" s="95">
        <f t="shared" si="18"/>
        <v>3192.0501138952163</v>
      </c>
      <c r="BH17" s="95">
        <v>0</v>
      </c>
      <c r="BI17" s="95">
        <v>912.78</v>
      </c>
      <c r="BJ17" s="95" t="e">
        <f t="shared" si="19"/>
        <v>#DIV/0!</v>
      </c>
      <c r="BK17" s="95">
        <v>0</v>
      </c>
      <c r="BL17" s="95">
        <v>688.61</v>
      </c>
      <c r="BM17" s="95" t="e">
        <f t="shared" si="20"/>
        <v>#DIV/0!</v>
      </c>
      <c r="BN17" s="95">
        <v>0</v>
      </c>
      <c r="BO17" s="95">
        <v>95.61</v>
      </c>
      <c r="BP17" s="95" t="e">
        <f t="shared" si="21"/>
        <v>#DIV/0!</v>
      </c>
      <c r="BQ17" s="95">
        <v>0</v>
      </c>
      <c r="BR17" s="95">
        <v>578</v>
      </c>
      <c r="BS17" s="95" t="e">
        <f t="shared" si="22"/>
        <v>#DIV/0!</v>
      </c>
      <c r="BT17" s="95">
        <v>0</v>
      </c>
      <c r="BU17" s="95">
        <v>15</v>
      </c>
      <c r="BV17" s="95" t="e">
        <f t="shared" si="23"/>
        <v>#DIV/0!</v>
      </c>
      <c r="BW17" s="95">
        <v>0</v>
      </c>
      <c r="BX17" s="95">
        <v>26.54</v>
      </c>
      <c r="BY17" s="95" t="e">
        <f t="shared" si="24"/>
        <v>#DIV/0!</v>
      </c>
      <c r="BZ17" s="95">
        <v>185</v>
      </c>
      <c r="CA17" s="95">
        <v>1062.68</v>
      </c>
      <c r="CB17" s="95">
        <f t="shared" si="25"/>
        <v>574.42162162162163</v>
      </c>
      <c r="CC17" s="95">
        <v>366</v>
      </c>
      <c r="CD17" s="95">
        <v>4780.9400000000005</v>
      </c>
      <c r="CE17" s="95">
        <f t="shared" si="26"/>
        <v>1306.2677595628418</v>
      </c>
      <c r="CF17" s="95">
        <v>1281</v>
      </c>
      <c r="CG17" s="95">
        <v>30032.87</v>
      </c>
      <c r="CH17" s="95">
        <f t="shared" si="27"/>
        <v>2344.4863387978144</v>
      </c>
      <c r="CI17" s="95">
        <f t="shared" si="31"/>
        <v>1832</v>
      </c>
      <c r="CJ17" s="95">
        <f t="shared" si="31"/>
        <v>37504.42</v>
      </c>
      <c r="CK17" s="95">
        <f t="shared" si="28"/>
        <v>2047.1844978165936</v>
      </c>
      <c r="CL17" s="95">
        <f t="shared" si="32"/>
        <v>45432</v>
      </c>
      <c r="CM17" s="95">
        <f t="shared" si="32"/>
        <v>86237.81</v>
      </c>
      <c r="CN17" s="95">
        <f t="shared" si="29"/>
        <v>189.81733139637259</v>
      </c>
    </row>
    <row r="18" spans="1:92" ht="15" customHeight="1" x14ac:dyDescent="0.2">
      <c r="A18" s="85">
        <v>11</v>
      </c>
      <c r="B18" s="86" t="s">
        <v>47</v>
      </c>
      <c r="C18" s="95">
        <v>36169</v>
      </c>
      <c r="D18" s="95">
        <v>28640.48</v>
      </c>
      <c r="E18" s="95">
        <f t="shared" si="0"/>
        <v>79.185158561198818</v>
      </c>
      <c r="F18" s="95">
        <v>34693</v>
      </c>
      <c r="G18" s="95">
        <v>14206.57</v>
      </c>
      <c r="H18" s="95">
        <f t="shared" si="1"/>
        <v>40.949384602081111</v>
      </c>
      <c r="I18" s="95">
        <v>1476</v>
      </c>
      <c r="J18" s="95">
        <v>48</v>
      </c>
      <c r="K18" s="95">
        <f t="shared" si="2"/>
        <v>3.2520325203252036</v>
      </c>
      <c r="L18" s="95">
        <v>0</v>
      </c>
      <c r="M18" s="95">
        <v>14385.91</v>
      </c>
      <c r="N18" s="95" t="e">
        <f t="shared" si="3"/>
        <v>#DIV/0!</v>
      </c>
      <c r="O18" s="95">
        <v>27468</v>
      </c>
      <c r="P18" s="95">
        <v>21221.5</v>
      </c>
      <c r="Q18" s="95">
        <f t="shared" si="4"/>
        <v>77.258992281928059</v>
      </c>
      <c r="R18" s="95">
        <v>9893</v>
      </c>
      <c r="S18" s="95">
        <v>47431.88</v>
      </c>
      <c r="T18" s="95">
        <f t="shared" si="5"/>
        <v>479.44890326493476</v>
      </c>
      <c r="U18" s="95">
        <v>2600</v>
      </c>
      <c r="V18" s="95">
        <v>18310.140000000003</v>
      </c>
      <c r="W18" s="95">
        <f t="shared" si="6"/>
        <v>704.23615384615402</v>
      </c>
      <c r="X18" s="95">
        <v>1800</v>
      </c>
      <c r="Y18" s="95">
        <v>24346.42</v>
      </c>
      <c r="Z18" s="95">
        <f t="shared" si="7"/>
        <v>1352.5788888888887</v>
      </c>
      <c r="AA18" s="95">
        <v>0</v>
      </c>
      <c r="AB18" s="95">
        <v>468.32</v>
      </c>
      <c r="AC18" s="95" t="e">
        <f t="shared" si="8"/>
        <v>#DIV/0!</v>
      </c>
      <c r="AD18" s="95">
        <v>0</v>
      </c>
      <c r="AE18" s="95">
        <v>26</v>
      </c>
      <c r="AF18" s="95" t="e">
        <f t="shared" si="9"/>
        <v>#DIV/0!</v>
      </c>
      <c r="AG18" s="95">
        <v>5493</v>
      </c>
      <c r="AH18" s="95">
        <v>4281</v>
      </c>
      <c r="AI18" s="95">
        <f t="shared" si="10"/>
        <v>77.935554341889684</v>
      </c>
      <c r="AJ18" s="95">
        <v>1200</v>
      </c>
      <c r="AK18" s="95">
        <v>3</v>
      </c>
      <c r="AL18" s="95">
        <f t="shared" si="11"/>
        <v>0.25</v>
      </c>
      <c r="AM18" s="95">
        <v>1232</v>
      </c>
      <c r="AN18" s="95">
        <v>465.16</v>
      </c>
      <c r="AO18" s="95">
        <f t="shared" si="12"/>
        <v>37.756493506493513</v>
      </c>
      <c r="AP18" s="95">
        <v>5121</v>
      </c>
      <c r="AQ18" s="95">
        <v>2052.4499999999998</v>
      </c>
      <c r="AR18" s="95">
        <f t="shared" si="13"/>
        <v>40.079086115992965</v>
      </c>
      <c r="AS18" s="95">
        <v>0</v>
      </c>
      <c r="AT18" s="95">
        <v>428</v>
      </c>
      <c r="AU18" s="95" t="e">
        <f t="shared" si="14"/>
        <v>#DIV/0!</v>
      </c>
      <c r="AV18" s="95">
        <v>0</v>
      </c>
      <c r="AW18" s="95">
        <v>117</v>
      </c>
      <c r="AX18" s="95" t="e">
        <f t="shared" si="15"/>
        <v>#DIV/0!</v>
      </c>
      <c r="AY18" s="95">
        <v>4277</v>
      </c>
      <c r="AZ18" s="95">
        <v>3026.21</v>
      </c>
      <c r="BA18" s="95">
        <f t="shared" si="16"/>
        <v>70.755436053308401</v>
      </c>
      <c r="BB18" s="95">
        <f t="shared" si="30"/>
        <v>57892</v>
      </c>
      <c r="BC18" s="95">
        <f t="shared" si="30"/>
        <v>82164.180000000008</v>
      </c>
      <c r="BD18" s="95">
        <f t="shared" si="17"/>
        <v>141.92665653285431</v>
      </c>
      <c r="BE18" s="95">
        <v>0</v>
      </c>
      <c r="BF18" s="95">
        <v>19184.37</v>
      </c>
      <c r="BG18" s="95" t="e">
        <f t="shared" si="18"/>
        <v>#DIV/0!</v>
      </c>
      <c r="BH18" s="95">
        <v>0</v>
      </c>
      <c r="BI18" s="95">
        <v>590</v>
      </c>
      <c r="BJ18" s="95" t="e">
        <f t="shared" si="19"/>
        <v>#DIV/0!</v>
      </c>
      <c r="BK18" s="95">
        <v>0</v>
      </c>
      <c r="BL18" s="95">
        <v>1884.33</v>
      </c>
      <c r="BM18" s="95" t="e">
        <f t="shared" si="20"/>
        <v>#DIV/0!</v>
      </c>
      <c r="BN18" s="95">
        <v>0</v>
      </c>
      <c r="BO18" s="95">
        <v>633.33000000000004</v>
      </c>
      <c r="BP18" s="95" t="e">
        <f t="shared" si="21"/>
        <v>#DIV/0!</v>
      </c>
      <c r="BQ18" s="95">
        <v>0</v>
      </c>
      <c r="BR18" s="95">
        <v>588</v>
      </c>
      <c r="BS18" s="95" t="e">
        <f t="shared" si="22"/>
        <v>#DIV/0!</v>
      </c>
      <c r="BT18" s="95">
        <v>0</v>
      </c>
      <c r="BU18" s="95">
        <v>663</v>
      </c>
      <c r="BV18" s="95" t="e">
        <f t="shared" si="23"/>
        <v>#DIV/0!</v>
      </c>
      <c r="BW18" s="95">
        <v>0</v>
      </c>
      <c r="BX18" s="95">
        <v>1.29</v>
      </c>
      <c r="BY18" s="95" t="e">
        <f t="shared" si="24"/>
        <v>#DIV/0!</v>
      </c>
      <c r="BZ18" s="95">
        <v>956</v>
      </c>
      <c r="CA18" s="95">
        <v>1709.0499999999997</v>
      </c>
      <c r="CB18" s="95">
        <f t="shared" si="25"/>
        <v>178.77092050209203</v>
      </c>
      <c r="CC18" s="95">
        <v>6448</v>
      </c>
      <c r="CD18" s="95">
        <v>5508.08</v>
      </c>
      <c r="CE18" s="95">
        <f t="shared" si="26"/>
        <v>85.42307692307692</v>
      </c>
      <c r="CF18" s="95">
        <v>0</v>
      </c>
      <c r="CG18" s="95">
        <v>8017.2399999999989</v>
      </c>
      <c r="CH18" s="95" t="e">
        <f t="shared" si="27"/>
        <v>#DIV/0!</v>
      </c>
      <c r="CI18" s="95">
        <f t="shared" si="31"/>
        <v>7404</v>
      </c>
      <c r="CJ18" s="95">
        <f t="shared" si="31"/>
        <v>17709.989999999998</v>
      </c>
      <c r="CK18" s="95">
        <f t="shared" si="28"/>
        <v>239.1948946515397</v>
      </c>
      <c r="CL18" s="95">
        <f t="shared" si="32"/>
        <v>65296</v>
      </c>
      <c r="CM18" s="95">
        <f t="shared" si="32"/>
        <v>99874.170000000013</v>
      </c>
      <c r="CN18" s="95">
        <f t="shared" si="29"/>
        <v>152.95603099730459</v>
      </c>
    </row>
    <row r="19" spans="1:92" ht="15" customHeight="1" x14ac:dyDescent="0.2">
      <c r="A19" s="83">
        <v>12</v>
      </c>
      <c r="B19" s="84" t="s">
        <v>48</v>
      </c>
      <c r="C19" s="95">
        <v>121517.18</v>
      </c>
      <c r="D19" s="95">
        <v>96687.69</v>
      </c>
      <c r="E19" s="95">
        <f t="shared" si="0"/>
        <v>79.567094957272715</v>
      </c>
      <c r="F19" s="95">
        <v>115671.45</v>
      </c>
      <c r="G19" s="95">
        <v>74536.930000000008</v>
      </c>
      <c r="H19" s="95">
        <f t="shared" si="1"/>
        <v>64.438485036713914</v>
      </c>
      <c r="I19" s="95">
        <v>4042.08</v>
      </c>
      <c r="J19" s="95">
        <v>75</v>
      </c>
      <c r="K19" s="95">
        <f t="shared" si="2"/>
        <v>1.8554803467521672</v>
      </c>
      <c r="L19" s="95">
        <v>1803.65</v>
      </c>
      <c r="M19" s="95">
        <v>22075.759999999998</v>
      </c>
      <c r="N19" s="95">
        <f t="shared" si="3"/>
        <v>1223.9492140936431</v>
      </c>
      <c r="O19" s="95">
        <v>103200</v>
      </c>
      <c r="P19" s="95">
        <v>75886.52</v>
      </c>
      <c r="Q19" s="95">
        <f t="shared" si="4"/>
        <v>73.533449612403103</v>
      </c>
      <c r="R19" s="95">
        <v>10807</v>
      </c>
      <c r="S19" s="95">
        <v>9687.5299999999988</v>
      </c>
      <c r="T19" s="95">
        <f t="shared" si="5"/>
        <v>89.641251040991946</v>
      </c>
      <c r="U19" s="95">
        <v>0</v>
      </c>
      <c r="V19" s="95">
        <v>3676.5</v>
      </c>
      <c r="W19" s="95" t="e">
        <f t="shared" si="6"/>
        <v>#DIV/0!</v>
      </c>
      <c r="X19" s="95">
        <v>10807</v>
      </c>
      <c r="Y19" s="95">
        <v>3070.5800000000004</v>
      </c>
      <c r="Z19" s="95">
        <f t="shared" si="7"/>
        <v>28.412880540390489</v>
      </c>
      <c r="AA19" s="95">
        <v>0</v>
      </c>
      <c r="AB19" s="95">
        <v>804</v>
      </c>
      <c r="AC19" s="95" t="e">
        <f t="shared" si="8"/>
        <v>#DIV/0!</v>
      </c>
      <c r="AD19" s="95">
        <v>0</v>
      </c>
      <c r="AE19" s="95">
        <v>2.4500000000000002</v>
      </c>
      <c r="AF19" s="95" t="e">
        <f t="shared" si="9"/>
        <v>#DIV/0!</v>
      </c>
      <c r="AG19" s="95">
        <v>0</v>
      </c>
      <c r="AH19" s="95">
        <v>2134</v>
      </c>
      <c r="AI19" s="95" t="e">
        <f t="shared" si="10"/>
        <v>#DIV/0!</v>
      </c>
      <c r="AJ19" s="95">
        <v>480</v>
      </c>
      <c r="AK19" s="95">
        <v>0</v>
      </c>
      <c r="AL19" s="95">
        <f t="shared" si="11"/>
        <v>0</v>
      </c>
      <c r="AM19" s="95">
        <v>720</v>
      </c>
      <c r="AN19" s="95">
        <v>170.25</v>
      </c>
      <c r="AO19" s="95">
        <f t="shared" si="12"/>
        <v>23.645833333333332</v>
      </c>
      <c r="AP19" s="95">
        <v>3038</v>
      </c>
      <c r="AQ19" s="95">
        <v>1810.85</v>
      </c>
      <c r="AR19" s="95">
        <f t="shared" si="13"/>
        <v>59.606649111257404</v>
      </c>
      <c r="AS19" s="95">
        <v>2283</v>
      </c>
      <c r="AT19" s="95">
        <v>0.89</v>
      </c>
      <c r="AU19" s="95">
        <f t="shared" si="14"/>
        <v>3.898379325448971E-2</v>
      </c>
      <c r="AV19" s="95">
        <v>131</v>
      </c>
      <c r="AW19" s="95">
        <v>0</v>
      </c>
      <c r="AX19" s="95">
        <f t="shared" si="15"/>
        <v>0</v>
      </c>
      <c r="AY19" s="95">
        <v>7167</v>
      </c>
      <c r="AZ19" s="95">
        <v>269.08000000000004</v>
      </c>
      <c r="BA19" s="95">
        <f t="shared" si="16"/>
        <v>3.7544300265103954</v>
      </c>
      <c r="BB19" s="95">
        <f t="shared" si="30"/>
        <v>146143.18</v>
      </c>
      <c r="BC19" s="95">
        <f t="shared" si="30"/>
        <v>108626.29000000001</v>
      </c>
      <c r="BD19" s="95">
        <f t="shared" si="17"/>
        <v>74.32867548112749</v>
      </c>
      <c r="BE19" s="95">
        <v>0</v>
      </c>
      <c r="BF19" s="95">
        <v>20468.11</v>
      </c>
      <c r="BG19" s="95" t="e">
        <f t="shared" si="18"/>
        <v>#DIV/0!</v>
      </c>
      <c r="BH19" s="95">
        <v>0</v>
      </c>
      <c r="BI19" s="95">
        <v>1185.73</v>
      </c>
      <c r="BJ19" s="95" t="e">
        <f t="shared" si="19"/>
        <v>#DIV/0!</v>
      </c>
      <c r="BK19" s="95">
        <v>0</v>
      </c>
      <c r="BL19" s="95">
        <v>45.86</v>
      </c>
      <c r="BM19" s="95" t="e">
        <f t="shared" si="20"/>
        <v>#DIV/0!</v>
      </c>
      <c r="BN19" s="95">
        <v>0</v>
      </c>
      <c r="BO19" s="95">
        <v>35.86</v>
      </c>
      <c r="BP19" s="95" t="e">
        <f t="shared" si="21"/>
        <v>#DIV/0!</v>
      </c>
      <c r="BQ19" s="95">
        <v>0</v>
      </c>
      <c r="BR19" s="95">
        <v>0</v>
      </c>
      <c r="BS19" s="95" t="e">
        <f t="shared" si="22"/>
        <v>#DIV/0!</v>
      </c>
      <c r="BT19" s="95">
        <v>0</v>
      </c>
      <c r="BU19" s="95">
        <v>10</v>
      </c>
      <c r="BV19" s="95" t="e">
        <f t="shared" si="23"/>
        <v>#DIV/0!</v>
      </c>
      <c r="BW19" s="95">
        <v>0</v>
      </c>
      <c r="BX19" s="95">
        <v>25</v>
      </c>
      <c r="BY19" s="95" t="e">
        <f t="shared" si="24"/>
        <v>#DIV/0!</v>
      </c>
      <c r="BZ19" s="95">
        <v>0</v>
      </c>
      <c r="CA19" s="95">
        <v>1093.6999999999998</v>
      </c>
      <c r="CB19" s="95" t="e">
        <f t="shared" si="25"/>
        <v>#DIV/0!</v>
      </c>
      <c r="CC19" s="95">
        <v>0</v>
      </c>
      <c r="CD19" s="95">
        <v>3606.7</v>
      </c>
      <c r="CE19" s="95" t="e">
        <f t="shared" si="26"/>
        <v>#DIV/0!</v>
      </c>
      <c r="CF19" s="95">
        <v>0</v>
      </c>
      <c r="CG19" s="95">
        <v>3677.6600000000003</v>
      </c>
      <c r="CH19" s="95" t="e">
        <f t="shared" si="27"/>
        <v>#DIV/0!</v>
      </c>
      <c r="CI19" s="95">
        <f t="shared" si="31"/>
        <v>0</v>
      </c>
      <c r="CJ19" s="95">
        <f t="shared" si="31"/>
        <v>9634.65</v>
      </c>
      <c r="CK19" s="95" t="e">
        <f t="shared" si="28"/>
        <v>#DIV/0!</v>
      </c>
      <c r="CL19" s="95">
        <f t="shared" si="32"/>
        <v>146143.18</v>
      </c>
      <c r="CM19" s="95">
        <f t="shared" si="32"/>
        <v>118260.94</v>
      </c>
      <c r="CN19" s="95">
        <f t="shared" si="29"/>
        <v>80.921285550239162</v>
      </c>
    </row>
    <row r="20" spans="1:92" ht="15" customHeight="1" x14ac:dyDescent="0.2">
      <c r="A20" s="85">
        <v>13</v>
      </c>
      <c r="B20" s="86" t="s">
        <v>49</v>
      </c>
      <c r="C20" s="95">
        <v>384717</v>
      </c>
      <c r="D20" s="95">
        <v>252450.23862800002</v>
      </c>
      <c r="E20" s="95">
        <f t="shared" si="0"/>
        <v>65.619725311852619</v>
      </c>
      <c r="F20" s="95">
        <v>375874</v>
      </c>
      <c r="G20" s="95">
        <v>124976.67367800001</v>
      </c>
      <c r="H20" s="95">
        <f t="shared" si="1"/>
        <v>33.249619201647363</v>
      </c>
      <c r="I20" s="95">
        <v>8843</v>
      </c>
      <c r="J20" s="95">
        <v>756.44</v>
      </c>
      <c r="K20" s="95">
        <f t="shared" si="2"/>
        <v>8.5541105959516006</v>
      </c>
      <c r="L20" s="95">
        <v>0</v>
      </c>
      <c r="M20" s="95">
        <v>126717.12495</v>
      </c>
      <c r="N20" s="95" t="e">
        <f t="shared" si="3"/>
        <v>#DIV/0!</v>
      </c>
      <c r="O20" s="95">
        <v>306337</v>
      </c>
      <c r="P20" s="95">
        <v>250899</v>
      </c>
      <c r="Q20" s="95">
        <f t="shared" si="4"/>
        <v>81.902936961581531</v>
      </c>
      <c r="R20" s="95">
        <v>101773</v>
      </c>
      <c r="S20" s="95">
        <v>184891.54369169998</v>
      </c>
      <c r="T20" s="95">
        <f t="shared" si="5"/>
        <v>181.67052527851195</v>
      </c>
      <c r="U20" s="95">
        <v>0</v>
      </c>
      <c r="V20" s="95">
        <v>44215.631970000002</v>
      </c>
      <c r="W20" s="95" t="e">
        <f t="shared" si="6"/>
        <v>#DIV/0!</v>
      </c>
      <c r="X20" s="95">
        <v>0</v>
      </c>
      <c r="Y20" s="95">
        <v>89640.544221699995</v>
      </c>
      <c r="Z20" s="95" t="e">
        <f t="shared" si="7"/>
        <v>#DIV/0!</v>
      </c>
      <c r="AA20" s="95">
        <v>0</v>
      </c>
      <c r="AB20" s="95">
        <v>39587.120000000003</v>
      </c>
      <c r="AC20" s="95" t="e">
        <f t="shared" si="8"/>
        <v>#DIV/0!</v>
      </c>
      <c r="AD20" s="95">
        <v>0</v>
      </c>
      <c r="AE20" s="95">
        <v>518.26</v>
      </c>
      <c r="AF20" s="95" t="e">
        <f t="shared" si="9"/>
        <v>#DIV/0!</v>
      </c>
      <c r="AG20" s="95">
        <v>101773</v>
      </c>
      <c r="AH20" s="95">
        <v>10929.987500000001</v>
      </c>
      <c r="AI20" s="95">
        <f t="shared" si="10"/>
        <v>10.739574838120131</v>
      </c>
      <c r="AJ20" s="95">
        <v>0</v>
      </c>
      <c r="AK20" s="95">
        <v>108</v>
      </c>
      <c r="AL20" s="95" t="e">
        <f t="shared" si="11"/>
        <v>#DIV/0!</v>
      </c>
      <c r="AM20" s="95">
        <v>14567</v>
      </c>
      <c r="AN20" s="95">
        <v>1822.2000000000003</v>
      </c>
      <c r="AO20" s="95">
        <f t="shared" si="12"/>
        <v>12.509095901695616</v>
      </c>
      <c r="AP20" s="95">
        <v>25751</v>
      </c>
      <c r="AQ20" s="95">
        <v>13375.630000000001</v>
      </c>
      <c r="AR20" s="95">
        <f t="shared" si="13"/>
        <v>51.942177002834846</v>
      </c>
      <c r="AS20" s="95">
        <v>0</v>
      </c>
      <c r="AT20" s="95">
        <v>679.66</v>
      </c>
      <c r="AU20" s="95" t="e">
        <f t="shared" si="14"/>
        <v>#DIV/0!</v>
      </c>
      <c r="AV20" s="95">
        <v>0</v>
      </c>
      <c r="AW20" s="95">
        <v>1583.8</v>
      </c>
      <c r="AX20" s="95" t="e">
        <f t="shared" si="15"/>
        <v>#DIV/0!</v>
      </c>
      <c r="AY20" s="95">
        <v>33891</v>
      </c>
      <c r="AZ20" s="95">
        <v>2294.58</v>
      </c>
      <c r="BA20" s="95">
        <f t="shared" si="16"/>
        <v>6.7704700362928207</v>
      </c>
      <c r="BB20" s="95">
        <f t="shared" si="30"/>
        <v>560699</v>
      </c>
      <c r="BC20" s="95">
        <f t="shared" si="30"/>
        <v>457205.65231969999</v>
      </c>
      <c r="BD20" s="95">
        <f t="shared" si="17"/>
        <v>81.542084490912231</v>
      </c>
      <c r="BE20" s="95">
        <v>0</v>
      </c>
      <c r="BF20" s="95">
        <v>121916.06464319999</v>
      </c>
      <c r="BG20" s="95" t="e">
        <f t="shared" si="18"/>
        <v>#DIV/0!</v>
      </c>
      <c r="BH20" s="95">
        <v>0</v>
      </c>
      <c r="BI20" s="95">
        <v>1350.29</v>
      </c>
      <c r="BJ20" s="95" t="e">
        <f t="shared" si="19"/>
        <v>#DIV/0!</v>
      </c>
      <c r="BK20" s="95">
        <v>0</v>
      </c>
      <c r="BL20" s="95">
        <v>31931.34</v>
      </c>
      <c r="BM20" s="95" t="e">
        <f t="shared" si="20"/>
        <v>#DIV/0!</v>
      </c>
      <c r="BN20" s="95">
        <v>0</v>
      </c>
      <c r="BO20" s="95">
        <v>4716.72</v>
      </c>
      <c r="BP20" s="95" t="e">
        <f t="shared" si="21"/>
        <v>#DIV/0!</v>
      </c>
      <c r="BQ20" s="95">
        <v>0</v>
      </c>
      <c r="BR20" s="95">
        <v>3461.12</v>
      </c>
      <c r="BS20" s="95" t="e">
        <f t="shared" si="22"/>
        <v>#DIV/0!</v>
      </c>
      <c r="BT20" s="95">
        <v>0</v>
      </c>
      <c r="BU20" s="95">
        <v>23753.5</v>
      </c>
      <c r="BV20" s="95" t="e">
        <f t="shared" si="23"/>
        <v>#DIV/0!</v>
      </c>
      <c r="BW20" s="95">
        <v>0</v>
      </c>
      <c r="BX20" s="95">
        <v>555.08000000000004</v>
      </c>
      <c r="BY20" s="95" t="e">
        <f t="shared" si="24"/>
        <v>#DIV/0!</v>
      </c>
      <c r="BZ20" s="95">
        <v>5216</v>
      </c>
      <c r="CA20" s="95">
        <v>11036.66</v>
      </c>
      <c r="CB20" s="95">
        <f t="shared" si="25"/>
        <v>211.59240797546013</v>
      </c>
      <c r="CC20" s="95">
        <v>0</v>
      </c>
      <c r="CD20" s="95">
        <v>26858.82</v>
      </c>
      <c r="CE20" s="95" t="e">
        <f t="shared" si="26"/>
        <v>#DIV/0!</v>
      </c>
      <c r="CF20" s="95">
        <v>12188</v>
      </c>
      <c r="CG20" s="95">
        <v>22257.0701873</v>
      </c>
      <c r="CH20" s="95">
        <f t="shared" si="27"/>
        <v>182.61462247538563</v>
      </c>
      <c r="CI20" s="95">
        <f t="shared" si="31"/>
        <v>17404</v>
      </c>
      <c r="CJ20" s="95">
        <f t="shared" si="31"/>
        <v>93989.260187300009</v>
      </c>
      <c r="CK20" s="95">
        <f t="shared" si="28"/>
        <v>540.04401394679394</v>
      </c>
      <c r="CL20" s="95">
        <f t="shared" si="32"/>
        <v>578103</v>
      </c>
      <c r="CM20" s="95">
        <f t="shared" si="32"/>
        <v>551194.91250700003</v>
      </c>
      <c r="CN20" s="95">
        <f t="shared" si="29"/>
        <v>95.345450984859099</v>
      </c>
    </row>
    <row r="21" spans="1:92" ht="15" customHeight="1" x14ac:dyDescent="0.2">
      <c r="A21" s="85">
        <v>14</v>
      </c>
      <c r="B21" s="86" t="s">
        <v>50</v>
      </c>
      <c r="C21" s="95">
        <v>161678</v>
      </c>
      <c r="D21" s="95">
        <v>185834.38</v>
      </c>
      <c r="E21" s="95">
        <f t="shared" si="0"/>
        <v>114.94104330830417</v>
      </c>
      <c r="F21" s="95">
        <v>135737</v>
      </c>
      <c r="G21" s="95">
        <v>103676.01999999999</v>
      </c>
      <c r="H21" s="95">
        <f t="shared" si="1"/>
        <v>76.38007322984889</v>
      </c>
      <c r="I21" s="95">
        <v>25941</v>
      </c>
      <c r="J21" s="95">
        <v>3711.1000000000004</v>
      </c>
      <c r="K21" s="95">
        <f t="shared" si="2"/>
        <v>14.30592498361667</v>
      </c>
      <c r="L21" s="95">
        <v>0</v>
      </c>
      <c r="M21" s="95">
        <v>78447.259999999995</v>
      </c>
      <c r="N21" s="95" t="e">
        <f t="shared" si="3"/>
        <v>#DIV/0!</v>
      </c>
      <c r="O21" s="95">
        <v>135737</v>
      </c>
      <c r="P21" s="95">
        <v>137657</v>
      </c>
      <c r="Q21" s="95">
        <f t="shared" si="4"/>
        <v>101.41450009945703</v>
      </c>
      <c r="R21" s="95">
        <v>41152</v>
      </c>
      <c r="S21" s="95">
        <v>24146.950000000004</v>
      </c>
      <c r="T21" s="95">
        <f t="shared" si="5"/>
        <v>58.677464035769844</v>
      </c>
      <c r="U21" s="95">
        <v>0</v>
      </c>
      <c r="V21" s="95">
        <v>12129.56</v>
      </c>
      <c r="W21" s="95" t="e">
        <f t="shared" si="6"/>
        <v>#DIV/0!</v>
      </c>
      <c r="X21" s="95">
        <v>0</v>
      </c>
      <c r="Y21" s="95">
        <v>7112.27</v>
      </c>
      <c r="Z21" s="95" t="e">
        <f t="shared" si="7"/>
        <v>#DIV/0!</v>
      </c>
      <c r="AA21" s="95">
        <v>0</v>
      </c>
      <c r="AB21" s="95">
        <v>973.31</v>
      </c>
      <c r="AC21" s="95" t="e">
        <f t="shared" si="8"/>
        <v>#DIV/0!</v>
      </c>
      <c r="AD21" s="95">
        <v>0</v>
      </c>
      <c r="AE21" s="95">
        <v>287.66000000000003</v>
      </c>
      <c r="AF21" s="95" t="e">
        <f t="shared" si="9"/>
        <v>#DIV/0!</v>
      </c>
      <c r="AG21" s="95">
        <v>41152</v>
      </c>
      <c r="AH21" s="95">
        <v>3644.15</v>
      </c>
      <c r="AI21" s="95">
        <f t="shared" si="10"/>
        <v>8.8553411741835149</v>
      </c>
      <c r="AJ21" s="95">
        <v>0</v>
      </c>
      <c r="AK21" s="95">
        <v>3</v>
      </c>
      <c r="AL21" s="95" t="e">
        <f t="shared" si="11"/>
        <v>#DIV/0!</v>
      </c>
      <c r="AM21" s="95">
        <v>658</v>
      </c>
      <c r="AN21" s="95">
        <v>615.40000000000009</v>
      </c>
      <c r="AO21" s="95">
        <f t="shared" si="12"/>
        <v>93.525835866261403</v>
      </c>
      <c r="AP21" s="95">
        <v>12181</v>
      </c>
      <c r="AQ21" s="95">
        <v>3720.0899999999997</v>
      </c>
      <c r="AR21" s="95">
        <f t="shared" si="13"/>
        <v>30.540103439783266</v>
      </c>
      <c r="AS21" s="95">
        <v>0</v>
      </c>
      <c r="AT21" s="95">
        <v>61.42</v>
      </c>
      <c r="AU21" s="95" t="e">
        <f t="shared" si="14"/>
        <v>#DIV/0!</v>
      </c>
      <c r="AV21" s="95">
        <v>0</v>
      </c>
      <c r="AW21" s="95">
        <v>1302</v>
      </c>
      <c r="AX21" s="95" t="e">
        <f t="shared" si="15"/>
        <v>#DIV/0!</v>
      </c>
      <c r="AY21" s="95">
        <v>20331</v>
      </c>
      <c r="AZ21" s="95">
        <v>1951.02</v>
      </c>
      <c r="BA21" s="95">
        <f t="shared" si="16"/>
        <v>9.5962815405046484</v>
      </c>
      <c r="BB21" s="95">
        <f t="shared" si="30"/>
        <v>236000</v>
      </c>
      <c r="BC21" s="95">
        <f t="shared" si="30"/>
        <v>217634.26</v>
      </c>
      <c r="BD21" s="95">
        <f t="shared" si="17"/>
        <v>92.217906779661021</v>
      </c>
      <c r="BE21" s="95">
        <v>0</v>
      </c>
      <c r="BF21" s="95">
        <v>41386.570000000007</v>
      </c>
      <c r="BG21" s="95" t="e">
        <f t="shared" si="18"/>
        <v>#DIV/0!</v>
      </c>
      <c r="BH21" s="95">
        <v>0</v>
      </c>
      <c r="BI21" s="95">
        <v>1698.6100000000001</v>
      </c>
      <c r="BJ21" s="95" t="e">
        <f t="shared" si="19"/>
        <v>#DIV/0!</v>
      </c>
      <c r="BK21" s="95">
        <v>0</v>
      </c>
      <c r="BL21" s="95">
        <v>638.38</v>
      </c>
      <c r="BM21" s="95" t="e">
        <f t="shared" si="20"/>
        <v>#DIV/0!</v>
      </c>
      <c r="BN21" s="95">
        <v>0</v>
      </c>
      <c r="BO21" s="95">
        <v>515.38</v>
      </c>
      <c r="BP21" s="95" t="e">
        <f t="shared" si="21"/>
        <v>#DIV/0!</v>
      </c>
      <c r="BQ21" s="95">
        <v>0</v>
      </c>
      <c r="BR21" s="95">
        <v>69</v>
      </c>
      <c r="BS21" s="95" t="e">
        <f t="shared" si="22"/>
        <v>#DIV/0!</v>
      </c>
      <c r="BT21" s="95">
        <v>0</v>
      </c>
      <c r="BU21" s="95">
        <v>54</v>
      </c>
      <c r="BV21" s="95" t="e">
        <f t="shared" si="23"/>
        <v>#DIV/0!</v>
      </c>
      <c r="BW21" s="95">
        <v>0</v>
      </c>
      <c r="BX21" s="95">
        <v>75.039999999999992</v>
      </c>
      <c r="BY21" s="95" t="e">
        <f t="shared" si="24"/>
        <v>#DIV/0!</v>
      </c>
      <c r="BZ21" s="95">
        <v>4254</v>
      </c>
      <c r="CA21" s="95">
        <v>2393.13</v>
      </c>
      <c r="CB21" s="95">
        <f t="shared" si="25"/>
        <v>56.255994358251058</v>
      </c>
      <c r="CC21" s="95">
        <v>7908</v>
      </c>
      <c r="CD21" s="95">
        <v>12747.73</v>
      </c>
      <c r="CE21" s="95">
        <f t="shared" si="26"/>
        <v>161.20042994436014</v>
      </c>
      <c r="CF21" s="95">
        <v>0</v>
      </c>
      <c r="CG21" s="95">
        <v>11340.380000000001</v>
      </c>
      <c r="CH21" s="95" t="e">
        <f t="shared" si="27"/>
        <v>#DIV/0!</v>
      </c>
      <c r="CI21" s="95">
        <f t="shared" si="31"/>
        <v>12162</v>
      </c>
      <c r="CJ21" s="95">
        <f t="shared" si="31"/>
        <v>28893.27</v>
      </c>
      <c r="CK21" s="95">
        <f t="shared" si="28"/>
        <v>237.57005426739025</v>
      </c>
      <c r="CL21" s="95">
        <f t="shared" si="32"/>
        <v>248162</v>
      </c>
      <c r="CM21" s="95">
        <f t="shared" si="32"/>
        <v>246527.53</v>
      </c>
      <c r="CN21" s="95">
        <f t="shared" si="29"/>
        <v>99.341369750404979</v>
      </c>
    </row>
    <row r="22" spans="1:92" ht="15" customHeight="1" x14ac:dyDescent="0.2">
      <c r="A22" s="85">
        <v>15</v>
      </c>
      <c r="B22" s="86" t="s">
        <v>51</v>
      </c>
      <c r="C22" s="95">
        <v>300000</v>
      </c>
      <c r="D22" s="95">
        <v>124261.53022000003</v>
      </c>
      <c r="E22" s="95">
        <f t="shared" si="0"/>
        <v>41.420510073333347</v>
      </c>
      <c r="F22" s="95">
        <v>101500</v>
      </c>
      <c r="G22" s="95">
        <v>104589.92248000002</v>
      </c>
      <c r="H22" s="95">
        <f t="shared" si="1"/>
        <v>103.04425860098524</v>
      </c>
      <c r="I22" s="95">
        <v>0</v>
      </c>
      <c r="J22" s="95">
        <v>1640.97774</v>
      </c>
      <c r="K22" s="95" t="e">
        <f t="shared" si="2"/>
        <v>#DIV/0!</v>
      </c>
      <c r="L22" s="95">
        <v>198500</v>
      </c>
      <c r="M22" s="95">
        <v>18030.63</v>
      </c>
      <c r="N22" s="95">
        <f t="shared" si="3"/>
        <v>9.083440806045342</v>
      </c>
      <c r="O22" s="95">
        <v>198483</v>
      </c>
      <c r="P22" s="95">
        <v>208004</v>
      </c>
      <c r="Q22" s="95">
        <f t="shared" si="4"/>
        <v>104.79688436793076</v>
      </c>
      <c r="R22" s="95">
        <v>191200</v>
      </c>
      <c r="S22" s="95">
        <v>256634.61879992895</v>
      </c>
      <c r="T22" s="95">
        <f t="shared" si="5"/>
        <v>134.22312698741055</v>
      </c>
      <c r="U22" s="95">
        <v>116632</v>
      </c>
      <c r="V22" s="95">
        <v>100215.56319059999</v>
      </c>
      <c r="W22" s="95">
        <f t="shared" si="6"/>
        <v>85.924586040366265</v>
      </c>
      <c r="X22" s="95">
        <v>36328</v>
      </c>
      <c r="Y22" s="95">
        <v>103480.57490932899</v>
      </c>
      <c r="Z22" s="95">
        <f t="shared" si="7"/>
        <v>284.85073472068103</v>
      </c>
      <c r="AA22" s="95">
        <v>30592</v>
      </c>
      <c r="AB22" s="95">
        <v>25339.270159999996</v>
      </c>
      <c r="AC22" s="95">
        <f t="shared" si="8"/>
        <v>82.829727248953972</v>
      </c>
      <c r="AD22" s="95">
        <v>241</v>
      </c>
      <c r="AE22" s="95">
        <v>644.18000000000006</v>
      </c>
      <c r="AF22" s="95">
        <f t="shared" si="9"/>
        <v>267.29460580912865</v>
      </c>
      <c r="AG22" s="95">
        <v>7407</v>
      </c>
      <c r="AH22" s="95">
        <v>26955.030540000003</v>
      </c>
      <c r="AI22" s="95">
        <f t="shared" si="10"/>
        <v>363.91292750101258</v>
      </c>
      <c r="AJ22" s="95">
        <v>0</v>
      </c>
      <c r="AK22" s="95">
        <v>2476.41</v>
      </c>
      <c r="AL22" s="95" t="e">
        <f t="shared" si="11"/>
        <v>#DIV/0!</v>
      </c>
      <c r="AM22" s="95">
        <v>19527</v>
      </c>
      <c r="AN22" s="95">
        <v>4615.68</v>
      </c>
      <c r="AO22" s="95">
        <f t="shared" si="12"/>
        <v>23.637425103702565</v>
      </c>
      <c r="AP22" s="95">
        <v>31758</v>
      </c>
      <c r="AQ22" s="95">
        <v>18214.099999999999</v>
      </c>
      <c r="AR22" s="95">
        <f t="shared" si="13"/>
        <v>57.352792997040112</v>
      </c>
      <c r="AS22" s="95">
        <v>0</v>
      </c>
      <c r="AT22" s="95">
        <v>290.78999999999996</v>
      </c>
      <c r="AU22" s="95" t="e">
        <f t="shared" si="14"/>
        <v>#DIV/0!</v>
      </c>
      <c r="AV22" s="95">
        <v>0</v>
      </c>
      <c r="AW22" s="95">
        <v>307</v>
      </c>
      <c r="AX22" s="95" t="e">
        <f t="shared" si="15"/>
        <v>#DIV/0!</v>
      </c>
      <c r="AY22" s="95">
        <v>58832</v>
      </c>
      <c r="AZ22" s="95">
        <v>57444.55</v>
      </c>
      <c r="BA22" s="95">
        <f t="shared" si="16"/>
        <v>97.641674598857762</v>
      </c>
      <c r="BB22" s="95">
        <f t="shared" si="30"/>
        <v>601317</v>
      </c>
      <c r="BC22" s="95">
        <f t="shared" si="30"/>
        <v>464244.67901992891</v>
      </c>
      <c r="BD22" s="95">
        <f t="shared" si="17"/>
        <v>77.204648965508866</v>
      </c>
      <c r="BE22" s="95">
        <v>0</v>
      </c>
      <c r="BF22" s="95">
        <v>113752.81620999999</v>
      </c>
      <c r="BG22" s="95" t="e">
        <f t="shared" si="18"/>
        <v>#DIV/0!</v>
      </c>
      <c r="BH22" s="95">
        <v>0</v>
      </c>
      <c r="BI22" s="95">
        <v>1101</v>
      </c>
      <c r="BJ22" s="95" t="e">
        <f t="shared" si="19"/>
        <v>#DIV/0!</v>
      </c>
      <c r="BK22" s="95">
        <v>36195</v>
      </c>
      <c r="BL22" s="95">
        <v>179649.74</v>
      </c>
      <c r="BM22" s="95">
        <f t="shared" si="20"/>
        <v>496.33855504903988</v>
      </c>
      <c r="BN22" s="95">
        <v>22079</v>
      </c>
      <c r="BO22" s="95">
        <v>25103.42</v>
      </c>
      <c r="BP22" s="95">
        <f t="shared" si="21"/>
        <v>113.69817473617462</v>
      </c>
      <c r="BQ22" s="95">
        <v>7963</v>
      </c>
      <c r="BR22" s="95">
        <v>16779.41</v>
      </c>
      <c r="BS22" s="95">
        <f t="shared" si="22"/>
        <v>210.71719201306038</v>
      </c>
      <c r="BT22" s="95">
        <v>6153</v>
      </c>
      <c r="BU22" s="95">
        <v>137766.91</v>
      </c>
      <c r="BV22" s="95">
        <f t="shared" si="23"/>
        <v>2239.020152771006</v>
      </c>
      <c r="BW22" s="95">
        <v>16444</v>
      </c>
      <c r="BX22" s="95">
        <v>937.34</v>
      </c>
      <c r="BY22" s="95">
        <f t="shared" si="24"/>
        <v>5.7001945998540506</v>
      </c>
      <c r="BZ22" s="95">
        <v>29614</v>
      </c>
      <c r="CA22" s="95">
        <v>33776.93</v>
      </c>
      <c r="CB22" s="95">
        <f t="shared" si="25"/>
        <v>114.05730397784832</v>
      </c>
      <c r="CC22" s="95">
        <v>0</v>
      </c>
      <c r="CD22" s="95">
        <v>37743.439999999995</v>
      </c>
      <c r="CE22" s="95" t="e">
        <f t="shared" si="26"/>
        <v>#DIV/0!</v>
      </c>
      <c r="CF22" s="95">
        <v>110367</v>
      </c>
      <c r="CG22" s="95">
        <v>189416.39002950009</v>
      </c>
      <c r="CH22" s="95">
        <f t="shared" si="27"/>
        <v>171.62411774307546</v>
      </c>
      <c r="CI22" s="95">
        <f t="shared" si="31"/>
        <v>192620</v>
      </c>
      <c r="CJ22" s="95">
        <f t="shared" si="31"/>
        <v>442624.84002950008</v>
      </c>
      <c r="CK22" s="95">
        <f t="shared" si="28"/>
        <v>229.79173503763892</v>
      </c>
      <c r="CL22" s="95">
        <f t="shared" si="32"/>
        <v>793937</v>
      </c>
      <c r="CM22" s="95">
        <f t="shared" si="32"/>
        <v>906869.51904942899</v>
      </c>
      <c r="CN22" s="95">
        <f t="shared" si="29"/>
        <v>114.22436780870888</v>
      </c>
    </row>
    <row r="23" spans="1:92" ht="15" customHeight="1" x14ac:dyDescent="0.2">
      <c r="A23" s="85">
        <v>16</v>
      </c>
      <c r="B23" s="86" t="s">
        <v>52</v>
      </c>
      <c r="C23" s="95">
        <v>213459</v>
      </c>
      <c r="D23" s="95">
        <v>166641.86000000002</v>
      </c>
      <c r="E23" s="95">
        <f t="shared" si="0"/>
        <v>78.067385305843288</v>
      </c>
      <c r="F23" s="95">
        <v>201933</v>
      </c>
      <c r="G23" s="95">
        <v>133180.64000000001</v>
      </c>
      <c r="H23" s="95">
        <f t="shared" si="1"/>
        <v>65.952885362966924</v>
      </c>
      <c r="I23" s="95">
        <v>3008.0000000000005</v>
      </c>
      <c r="J23" s="95">
        <v>1262.8400000000001</v>
      </c>
      <c r="K23" s="95">
        <f t="shared" si="2"/>
        <v>41.982712765957444</v>
      </c>
      <c r="L23" s="95">
        <v>8518</v>
      </c>
      <c r="M23" s="95">
        <v>32198.38</v>
      </c>
      <c r="N23" s="95">
        <f t="shared" si="3"/>
        <v>378.00399154731161</v>
      </c>
      <c r="O23" s="95">
        <v>170004</v>
      </c>
      <c r="P23" s="95">
        <v>120044</v>
      </c>
      <c r="Q23" s="95">
        <f t="shared" si="4"/>
        <v>70.612456177501699</v>
      </c>
      <c r="R23" s="95">
        <v>95031</v>
      </c>
      <c r="S23" s="95">
        <v>53253.740000000013</v>
      </c>
      <c r="T23" s="95">
        <f t="shared" si="5"/>
        <v>56.038282244741197</v>
      </c>
      <c r="U23" s="95">
        <v>14255.3</v>
      </c>
      <c r="V23" s="95">
        <v>23067.48</v>
      </c>
      <c r="W23" s="95">
        <f t="shared" si="6"/>
        <v>161.8168681122109</v>
      </c>
      <c r="X23" s="95">
        <v>38012.400000000001</v>
      </c>
      <c r="Y23" s="95">
        <v>15755.400000000001</v>
      </c>
      <c r="Z23" s="95">
        <f t="shared" si="7"/>
        <v>41.448053792972821</v>
      </c>
      <c r="AA23" s="95">
        <v>28509.3</v>
      </c>
      <c r="AB23" s="95">
        <v>1112.9100000000001</v>
      </c>
      <c r="AC23" s="95">
        <f t="shared" si="8"/>
        <v>3.9036735381086172</v>
      </c>
      <c r="AD23" s="95">
        <v>9503.1</v>
      </c>
      <c r="AE23" s="95">
        <v>5035.16</v>
      </c>
      <c r="AF23" s="95">
        <f t="shared" si="9"/>
        <v>52.984394565983727</v>
      </c>
      <c r="AG23" s="95">
        <v>4750.9000000000005</v>
      </c>
      <c r="AH23" s="95">
        <v>8282.7900000000009</v>
      </c>
      <c r="AI23" s="95">
        <f t="shared" si="10"/>
        <v>174.34149319076386</v>
      </c>
      <c r="AJ23" s="95">
        <v>750</v>
      </c>
      <c r="AK23" s="95">
        <v>15</v>
      </c>
      <c r="AL23" s="95">
        <f t="shared" si="11"/>
        <v>2</v>
      </c>
      <c r="AM23" s="95">
        <v>20000</v>
      </c>
      <c r="AN23" s="95">
        <v>1144.4799999999998</v>
      </c>
      <c r="AO23" s="95">
        <f t="shared" si="12"/>
        <v>5.7223999999999986</v>
      </c>
      <c r="AP23" s="95">
        <v>8244</v>
      </c>
      <c r="AQ23" s="95">
        <v>4728.03</v>
      </c>
      <c r="AR23" s="95">
        <f t="shared" si="13"/>
        <v>57.351164483260554</v>
      </c>
      <c r="AS23" s="95">
        <v>2944</v>
      </c>
      <c r="AT23" s="95">
        <v>85.13</v>
      </c>
      <c r="AU23" s="95">
        <f t="shared" si="14"/>
        <v>2.8916440217391304</v>
      </c>
      <c r="AV23" s="95">
        <v>312.99999999999994</v>
      </c>
      <c r="AW23" s="95">
        <v>274.26</v>
      </c>
      <c r="AX23" s="95">
        <f t="shared" si="15"/>
        <v>87.623003194888199</v>
      </c>
      <c r="AY23" s="95">
        <v>1985</v>
      </c>
      <c r="AZ23" s="95">
        <v>2727.52</v>
      </c>
      <c r="BA23" s="95">
        <f t="shared" si="16"/>
        <v>137.40654911838789</v>
      </c>
      <c r="BB23" s="95">
        <f t="shared" si="30"/>
        <v>342726</v>
      </c>
      <c r="BC23" s="95">
        <f t="shared" si="30"/>
        <v>228870.02000000005</v>
      </c>
      <c r="BD23" s="95">
        <f t="shared" si="17"/>
        <v>66.779298915168397</v>
      </c>
      <c r="BE23" s="95">
        <v>3427.3999999999992</v>
      </c>
      <c r="BF23" s="95">
        <v>35396.35</v>
      </c>
      <c r="BG23" s="95">
        <f t="shared" si="18"/>
        <v>1032.7463966855344</v>
      </c>
      <c r="BH23" s="95">
        <v>0</v>
      </c>
      <c r="BI23" s="95">
        <v>97.47</v>
      </c>
      <c r="BJ23" s="95" t="e">
        <f t="shared" si="19"/>
        <v>#DIV/0!</v>
      </c>
      <c r="BK23" s="95">
        <v>27417.200000000001</v>
      </c>
      <c r="BL23" s="95">
        <v>7105.02</v>
      </c>
      <c r="BM23" s="95">
        <f t="shared" si="20"/>
        <v>25.914462454225816</v>
      </c>
      <c r="BN23" s="95">
        <v>10970</v>
      </c>
      <c r="BO23" s="95">
        <v>1371.3100000000002</v>
      </c>
      <c r="BP23" s="95">
        <f t="shared" si="21"/>
        <v>12.500546946216955</v>
      </c>
      <c r="BQ23" s="95">
        <v>10970</v>
      </c>
      <c r="BR23" s="95">
        <v>4527.71</v>
      </c>
      <c r="BS23" s="95">
        <f t="shared" si="22"/>
        <v>41.273564266180493</v>
      </c>
      <c r="BT23" s="95">
        <v>5477.2</v>
      </c>
      <c r="BU23" s="95">
        <v>1206</v>
      </c>
      <c r="BV23" s="95">
        <f t="shared" si="23"/>
        <v>22.018549623895424</v>
      </c>
      <c r="BW23" s="95">
        <v>8911</v>
      </c>
      <c r="BX23" s="95">
        <v>227.63</v>
      </c>
      <c r="BY23" s="95">
        <f t="shared" si="24"/>
        <v>2.5544832229828303</v>
      </c>
      <c r="BZ23" s="95">
        <v>23990</v>
      </c>
      <c r="CA23" s="95">
        <v>4827.99</v>
      </c>
      <c r="CB23" s="95">
        <f t="shared" si="25"/>
        <v>20.125010421008753</v>
      </c>
      <c r="CC23" s="95">
        <v>0</v>
      </c>
      <c r="CD23" s="95">
        <v>17434</v>
      </c>
      <c r="CE23" s="95" t="e">
        <f t="shared" si="26"/>
        <v>#DIV/0!</v>
      </c>
      <c r="CF23" s="95">
        <v>4799</v>
      </c>
      <c r="CG23" s="95">
        <v>18417.14</v>
      </c>
      <c r="CH23" s="95">
        <f t="shared" si="27"/>
        <v>383.77036882683893</v>
      </c>
      <c r="CI23" s="95">
        <f t="shared" si="31"/>
        <v>65117.2</v>
      </c>
      <c r="CJ23" s="95">
        <f t="shared" si="31"/>
        <v>48109.25</v>
      </c>
      <c r="CK23" s="95">
        <f t="shared" si="28"/>
        <v>73.881017611322349</v>
      </c>
      <c r="CL23" s="95">
        <f t="shared" si="32"/>
        <v>407843.2</v>
      </c>
      <c r="CM23" s="95">
        <f t="shared" si="32"/>
        <v>276979.27</v>
      </c>
      <c r="CN23" s="95">
        <f t="shared" si="29"/>
        <v>67.913175946049847</v>
      </c>
    </row>
    <row r="24" spans="1:92" ht="15" customHeight="1" x14ac:dyDescent="0.2">
      <c r="A24" s="85">
        <v>17</v>
      </c>
      <c r="B24" s="86" t="s">
        <v>118</v>
      </c>
      <c r="C24" s="95">
        <v>410000</v>
      </c>
      <c r="D24" s="95">
        <v>492951.0667807532</v>
      </c>
      <c r="E24" s="95">
        <f t="shared" si="0"/>
        <v>120.23196750750078</v>
      </c>
      <c r="F24" s="95">
        <v>0</v>
      </c>
      <c r="G24" s="95">
        <v>305148.97955284646</v>
      </c>
      <c r="H24" s="95" t="e">
        <f t="shared" si="1"/>
        <v>#DIV/0!</v>
      </c>
      <c r="I24" s="95">
        <v>125500</v>
      </c>
      <c r="J24" s="95">
        <v>35759.002699550001</v>
      </c>
      <c r="K24" s="95">
        <f t="shared" si="2"/>
        <v>28.493229242669322</v>
      </c>
      <c r="L24" s="95">
        <v>284500</v>
      </c>
      <c r="M24" s="95">
        <v>152043.08452835673</v>
      </c>
      <c r="N24" s="95">
        <f t="shared" si="3"/>
        <v>53.442208973060367</v>
      </c>
      <c r="O24" s="95">
        <v>0</v>
      </c>
      <c r="P24" s="95">
        <v>0</v>
      </c>
      <c r="Q24" s="95" t="e">
        <f t="shared" si="4"/>
        <v>#DIV/0!</v>
      </c>
      <c r="R24" s="95">
        <v>4821470</v>
      </c>
      <c r="S24" s="95">
        <v>5384918.6438820185</v>
      </c>
      <c r="T24" s="95">
        <f t="shared" si="5"/>
        <v>111.68624182836393</v>
      </c>
      <c r="U24" s="95">
        <v>1192970</v>
      </c>
      <c r="V24" s="95">
        <v>1796120.8289956914</v>
      </c>
      <c r="W24" s="95">
        <f t="shared" si="6"/>
        <v>150.558759146977</v>
      </c>
      <c r="X24" s="95">
        <v>1615000</v>
      </c>
      <c r="Y24" s="95">
        <v>1866220.6574093243</v>
      </c>
      <c r="Z24" s="95">
        <f t="shared" si="7"/>
        <v>115.55545866311606</v>
      </c>
      <c r="AA24" s="95">
        <v>2013500</v>
      </c>
      <c r="AB24" s="95">
        <v>1401021.2033200036</v>
      </c>
      <c r="AC24" s="95">
        <f t="shared" si="8"/>
        <v>69.58138581177073</v>
      </c>
      <c r="AD24" s="95">
        <v>0</v>
      </c>
      <c r="AE24" s="95">
        <v>49159.63</v>
      </c>
      <c r="AF24" s="95" t="e">
        <f t="shared" si="9"/>
        <v>#DIV/0!</v>
      </c>
      <c r="AG24" s="95">
        <v>0</v>
      </c>
      <c r="AH24" s="95">
        <v>272396.324157</v>
      </c>
      <c r="AI24" s="95" t="e">
        <f t="shared" si="10"/>
        <v>#DIV/0!</v>
      </c>
      <c r="AJ24" s="95">
        <v>1200000</v>
      </c>
      <c r="AK24" s="95">
        <v>42147.558633447501</v>
      </c>
      <c r="AL24" s="95">
        <f t="shared" si="11"/>
        <v>3.5122965527872916</v>
      </c>
      <c r="AM24" s="95">
        <v>24000</v>
      </c>
      <c r="AN24" s="95">
        <v>23646.669680000003</v>
      </c>
      <c r="AO24" s="95">
        <f t="shared" si="12"/>
        <v>98.527790333333343</v>
      </c>
      <c r="AP24" s="95">
        <v>200000</v>
      </c>
      <c r="AQ24" s="95">
        <v>416895.12310389994</v>
      </c>
      <c r="AR24" s="95">
        <f t="shared" si="13"/>
        <v>208.44756155194997</v>
      </c>
      <c r="AS24" s="95">
        <v>5080</v>
      </c>
      <c r="AT24" s="95">
        <v>3941.9</v>
      </c>
      <c r="AU24" s="95">
        <f t="shared" si="14"/>
        <v>77.596456692913378</v>
      </c>
      <c r="AV24" s="95">
        <v>3450</v>
      </c>
      <c r="AW24" s="95">
        <v>7033.42</v>
      </c>
      <c r="AX24" s="95">
        <f t="shared" si="15"/>
        <v>203.86724637681161</v>
      </c>
      <c r="AY24" s="95">
        <v>22500</v>
      </c>
      <c r="AZ24" s="95">
        <v>275441.18509000051</v>
      </c>
      <c r="BA24" s="95">
        <f t="shared" si="16"/>
        <v>1224.1830448444468</v>
      </c>
      <c r="BB24" s="95">
        <f t="shared" si="30"/>
        <v>6686500</v>
      </c>
      <c r="BC24" s="95">
        <f t="shared" si="30"/>
        <v>6646975.5671701208</v>
      </c>
      <c r="BD24" s="95">
        <f t="shared" si="17"/>
        <v>99.408892053692071</v>
      </c>
      <c r="BE24" s="95">
        <v>667780</v>
      </c>
      <c r="BF24" s="95">
        <v>1468164.3477326003</v>
      </c>
      <c r="BG24" s="95">
        <f t="shared" si="18"/>
        <v>219.85749015133732</v>
      </c>
      <c r="BH24" s="95">
        <v>0</v>
      </c>
      <c r="BI24" s="95">
        <v>20004</v>
      </c>
      <c r="BJ24" s="95" t="e">
        <f t="shared" si="19"/>
        <v>#DIV/0!</v>
      </c>
      <c r="BK24" s="95">
        <v>7038500</v>
      </c>
      <c r="BL24" s="95">
        <v>2831132.2399999998</v>
      </c>
      <c r="BM24" s="95">
        <f t="shared" si="20"/>
        <v>40.22351694253036</v>
      </c>
      <c r="BN24" s="95">
        <v>0</v>
      </c>
      <c r="BO24" s="95">
        <v>805562.1399999999</v>
      </c>
      <c r="BP24" s="95" t="e">
        <f t="shared" si="21"/>
        <v>#DIV/0!</v>
      </c>
      <c r="BQ24" s="95">
        <v>693500</v>
      </c>
      <c r="BR24" s="95">
        <v>322547.63</v>
      </c>
      <c r="BS24" s="95">
        <f t="shared" si="22"/>
        <v>46.510112472963236</v>
      </c>
      <c r="BT24" s="95">
        <v>6345000</v>
      </c>
      <c r="BU24" s="95">
        <v>1703022.4699999997</v>
      </c>
      <c r="BV24" s="95">
        <f t="shared" si="23"/>
        <v>26.840385657998421</v>
      </c>
      <c r="BW24" s="95">
        <v>1850</v>
      </c>
      <c r="BX24" s="95">
        <v>7521.32</v>
      </c>
      <c r="BY24" s="95">
        <f t="shared" si="24"/>
        <v>406.55783783783778</v>
      </c>
      <c r="BZ24" s="95">
        <v>296000</v>
      </c>
      <c r="CA24" s="95">
        <v>2084788.3100000003</v>
      </c>
      <c r="CB24" s="95">
        <f t="shared" si="25"/>
        <v>704.32037500000013</v>
      </c>
      <c r="CC24" s="95">
        <v>0</v>
      </c>
      <c r="CD24" s="95">
        <v>851541.78</v>
      </c>
      <c r="CE24" s="95" t="e">
        <f t="shared" si="26"/>
        <v>#DIV/0!</v>
      </c>
      <c r="CF24" s="95">
        <v>5263650</v>
      </c>
      <c r="CG24" s="95">
        <v>54565134.751961567</v>
      </c>
      <c r="CH24" s="95">
        <f t="shared" si="27"/>
        <v>1036.6406343879544</v>
      </c>
      <c r="CI24" s="95">
        <f t="shared" si="31"/>
        <v>12600000</v>
      </c>
      <c r="CJ24" s="95">
        <f t="shared" si="31"/>
        <v>60360122.401961565</v>
      </c>
      <c r="CK24" s="95">
        <f t="shared" si="28"/>
        <v>479.04859049175849</v>
      </c>
      <c r="CL24" s="95">
        <f t="shared" si="32"/>
        <v>19286500</v>
      </c>
      <c r="CM24" s="95">
        <f t="shared" si="32"/>
        <v>67007097.969131686</v>
      </c>
      <c r="CN24" s="95">
        <f t="shared" si="29"/>
        <v>347.43005713391074</v>
      </c>
    </row>
    <row r="25" spans="1:92" ht="15" customHeight="1" x14ac:dyDescent="0.2">
      <c r="A25" s="85">
        <v>18</v>
      </c>
      <c r="B25" s="86" t="s">
        <v>135</v>
      </c>
      <c r="C25" s="95">
        <v>25080</v>
      </c>
      <c r="D25" s="95">
        <v>448963.89136000001</v>
      </c>
      <c r="E25" s="95">
        <f t="shared" si="0"/>
        <v>1790.1271585326954</v>
      </c>
      <c r="F25" s="95">
        <v>25080</v>
      </c>
      <c r="G25" s="95">
        <v>190971.50999999998</v>
      </c>
      <c r="H25" s="95">
        <f t="shared" si="1"/>
        <v>761.44940191387548</v>
      </c>
      <c r="I25" s="95">
        <v>0</v>
      </c>
      <c r="J25" s="95">
        <v>952</v>
      </c>
      <c r="K25" s="95" t="e">
        <f t="shared" si="2"/>
        <v>#DIV/0!</v>
      </c>
      <c r="L25" s="95">
        <v>0</v>
      </c>
      <c r="M25" s="95">
        <v>257040.38136</v>
      </c>
      <c r="N25" s="95" t="e">
        <f t="shared" si="3"/>
        <v>#DIV/0!</v>
      </c>
      <c r="O25" s="95">
        <v>0</v>
      </c>
      <c r="P25" s="95">
        <v>0</v>
      </c>
      <c r="Q25" s="95" t="e">
        <f t="shared" si="4"/>
        <v>#DIV/0!</v>
      </c>
      <c r="R25" s="95">
        <v>3762540</v>
      </c>
      <c r="S25" s="95">
        <v>1267191.79</v>
      </c>
      <c r="T25" s="95">
        <f t="shared" si="5"/>
        <v>33.679157962440264</v>
      </c>
      <c r="U25" s="95">
        <v>0</v>
      </c>
      <c r="V25" s="95">
        <v>426379.29999999993</v>
      </c>
      <c r="W25" s="95" t="e">
        <f t="shared" si="6"/>
        <v>#DIV/0!</v>
      </c>
      <c r="X25" s="95">
        <v>0</v>
      </c>
      <c r="Y25" s="95">
        <v>623860.98999999987</v>
      </c>
      <c r="Z25" s="95" t="e">
        <f t="shared" si="7"/>
        <v>#DIV/0!</v>
      </c>
      <c r="AA25" s="95">
        <v>3762540</v>
      </c>
      <c r="AB25" s="95">
        <v>158727.56999999998</v>
      </c>
      <c r="AC25" s="95">
        <f t="shared" si="8"/>
        <v>4.2186281076081578</v>
      </c>
      <c r="AD25" s="95">
        <v>0</v>
      </c>
      <c r="AE25" s="95">
        <v>1283.3600000000001</v>
      </c>
      <c r="AF25" s="95" t="e">
        <f t="shared" si="9"/>
        <v>#DIV/0!</v>
      </c>
      <c r="AG25" s="95">
        <v>0</v>
      </c>
      <c r="AH25" s="95">
        <v>56940.57</v>
      </c>
      <c r="AI25" s="95" t="e">
        <f t="shared" si="10"/>
        <v>#DIV/0!</v>
      </c>
      <c r="AJ25" s="95">
        <v>0</v>
      </c>
      <c r="AK25" s="95">
        <v>281868.23</v>
      </c>
      <c r="AL25" s="95" t="e">
        <f t="shared" si="11"/>
        <v>#DIV/0!</v>
      </c>
      <c r="AM25" s="95">
        <v>73785</v>
      </c>
      <c r="AN25" s="95">
        <v>17233.55</v>
      </c>
      <c r="AO25" s="95">
        <f t="shared" si="12"/>
        <v>23.356441011045604</v>
      </c>
      <c r="AP25" s="95">
        <v>885300</v>
      </c>
      <c r="AQ25" s="95">
        <v>504290.65</v>
      </c>
      <c r="AR25" s="95">
        <f t="shared" si="13"/>
        <v>56.962684965548405</v>
      </c>
      <c r="AS25" s="95">
        <v>0</v>
      </c>
      <c r="AT25" s="95">
        <v>3113.97</v>
      </c>
      <c r="AU25" s="95" t="e">
        <f t="shared" si="14"/>
        <v>#DIV/0!</v>
      </c>
      <c r="AV25" s="95">
        <v>0</v>
      </c>
      <c r="AW25" s="95">
        <v>89</v>
      </c>
      <c r="AX25" s="95" t="e">
        <f t="shared" si="15"/>
        <v>#DIV/0!</v>
      </c>
      <c r="AY25" s="95">
        <v>368880</v>
      </c>
      <c r="AZ25" s="95">
        <v>22707.03</v>
      </c>
      <c r="BA25" s="95">
        <f t="shared" si="16"/>
        <v>6.1556685100845803</v>
      </c>
      <c r="BB25" s="95">
        <f t="shared" si="30"/>
        <v>5115585</v>
      </c>
      <c r="BC25" s="95">
        <f t="shared" si="30"/>
        <v>2545458.11136</v>
      </c>
      <c r="BD25" s="95">
        <f t="shared" si="17"/>
        <v>49.758886058192758</v>
      </c>
      <c r="BE25" s="95">
        <v>0</v>
      </c>
      <c r="BF25" s="95">
        <v>480249.59999999998</v>
      </c>
      <c r="BG25" s="95" t="e">
        <f t="shared" si="18"/>
        <v>#DIV/0!</v>
      </c>
      <c r="BH25" s="95">
        <v>0</v>
      </c>
      <c r="BI25" s="95">
        <v>301</v>
      </c>
      <c r="BJ25" s="95" t="e">
        <f t="shared" si="19"/>
        <v>#DIV/0!</v>
      </c>
      <c r="BK25" s="95">
        <v>1711584</v>
      </c>
      <c r="BL25" s="95">
        <v>1038789.5199999999</v>
      </c>
      <c r="BM25" s="95">
        <f t="shared" si="20"/>
        <v>60.691705461140089</v>
      </c>
      <c r="BN25" s="95">
        <v>708240</v>
      </c>
      <c r="BO25" s="95">
        <v>430331.27999999997</v>
      </c>
      <c r="BP25" s="95">
        <f t="shared" si="21"/>
        <v>60.760657404269736</v>
      </c>
      <c r="BQ25" s="95">
        <v>0</v>
      </c>
      <c r="BR25" s="95">
        <v>125659.77</v>
      </c>
      <c r="BS25" s="95" t="e">
        <f t="shared" si="22"/>
        <v>#DIV/0!</v>
      </c>
      <c r="BT25" s="95">
        <v>1003344</v>
      </c>
      <c r="BU25" s="95">
        <v>482798.47</v>
      </c>
      <c r="BV25" s="95">
        <f t="shared" si="23"/>
        <v>48.118937273756558</v>
      </c>
      <c r="BW25" s="95">
        <v>88536</v>
      </c>
      <c r="BX25" s="95">
        <v>7255.87</v>
      </c>
      <c r="BY25" s="95">
        <f t="shared" si="24"/>
        <v>8.1953894461010215</v>
      </c>
      <c r="BZ25" s="95">
        <v>1416480</v>
      </c>
      <c r="CA25" s="95">
        <v>661218.30999999994</v>
      </c>
      <c r="CB25" s="95">
        <f t="shared" si="25"/>
        <v>46.680384474189538</v>
      </c>
      <c r="CC25" s="95">
        <v>0</v>
      </c>
      <c r="CD25" s="95">
        <v>203674.03</v>
      </c>
      <c r="CE25" s="95" t="e">
        <f t="shared" si="26"/>
        <v>#DIV/0!</v>
      </c>
      <c r="CF25" s="95">
        <v>767256</v>
      </c>
      <c r="CG25" s="95">
        <v>4212335.24</v>
      </c>
      <c r="CH25" s="95">
        <f t="shared" si="27"/>
        <v>549.01300739257829</v>
      </c>
      <c r="CI25" s="95">
        <f t="shared" si="31"/>
        <v>3983856</v>
      </c>
      <c r="CJ25" s="95">
        <f t="shared" si="31"/>
        <v>6123573.9699999997</v>
      </c>
      <c r="CK25" s="95">
        <f t="shared" si="28"/>
        <v>153.70972168672762</v>
      </c>
      <c r="CL25" s="95">
        <f t="shared" si="32"/>
        <v>9099441</v>
      </c>
      <c r="CM25" s="95">
        <f t="shared" si="32"/>
        <v>8669032.0813599993</v>
      </c>
      <c r="CN25" s="95">
        <f t="shared" si="29"/>
        <v>95.269941102535853</v>
      </c>
    </row>
    <row r="26" spans="1:92" ht="15" customHeight="1" x14ac:dyDescent="0.2">
      <c r="A26" s="85">
        <v>19</v>
      </c>
      <c r="B26" s="86" t="s">
        <v>53</v>
      </c>
      <c r="C26" s="95">
        <v>147454.54999999999</v>
      </c>
      <c r="D26" s="95">
        <v>296034.15274000005</v>
      </c>
      <c r="E26" s="95">
        <f t="shared" si="0"/>
        <v>200.76298272247283</v>
      </c>
      <c r="F26" s="95">
        <v>135761</v>
      </c>
      <c r="G26" s="95">
        <v>132959.97648000001</v>
      </c>
      <c r="H26" s="95">
        <f t="shared" si="1"/>
        <v>97.936798108440584</v>
      </c>
      <c r="I26" s="95">
        <v>2347.5500000000002</v>
      </c>
      <c r="J26" s="95">
        <v>3006.1156100000003</v>
      </c>
      <c r="K26" s="95">
        <f t="shared" si="2"/>
        <v>128.05331558433261</v>
      </c>
      <c r="L26" s="95">
        <v>9346</v>
      </c>
      <c r="M26" s="95">
        <v>160068.06065</v>
      </c>
      <c r="N26" s="95">
        <f t="shared" si="3"/>
        <v>1712.6905697624654</v>
      </c>
      <c r="O26" s="95">
        <v>100711</v>
      </c>
      <c r="P26" s="95">
        <v>102296</v>
      </c>
      <c r="Q26" s="95">
        <f t="shared" si="4"/>
        <v>101.57381020941109</v>
      </c>
      <c r="R26" s="95">
        <v>24680</v>
      </c>
      <c r="S26" s="95">
        <v>516720.83935099078</v>
      </c>
      <c r="T26" s="95">
        <f t="shared" si="5"/>
        <v>2093.6824933184389</v>
      </c>
      <c r="U26" s="95">
        <v>9872</v>
      </c>
      <c r="V26" s="95">
        <v>163590.05406360002</v>
      </c>
      <c r="W26" s="95">
        <f t="shared" si="6"/>
        <v>1657.1115687155593</v>
      </c>
      <c r="X26" s="95">
        <v>4936</v>
      </c>
      <c r="Y26" s="95">
        <v>272868.30945419997</v>
      </c>
      <c r="Z26" s="95">
        <f t="shared" si="7"/>
        <v>5528.126204501621</v>
      </c>
      <c r="AA26" s="95">
        <v>2468</v>
      </c>
      <c r="AB26" s="95">
        <v>47665.075833190749</v>
      </c>
      <c r="AC26" s="95">
        <f t="shared" si="8"/>
        <v>1931.3239802751518</v>
      </c>
      <c r="AD26" s="95">
        <v>4936</v>
      </c>
      <c r="AE26" s="95">
        <v>5061.45</v>
      </c>
      <c r="AF26" s="95">
        <f t="shared" si="9"/>
        <v>102.54153160453809</v>
      </c>
      <c r="AG26" s="95">
        <v>2468</v>
      </c>
      <c r="AH26" s="95">
        <v>27535.95</v>
      </c>
      <c r="AI26" s="95">
        <f t="shared" si="10"/>
        <v>1115.7192058346841</v>
      </c>
      <c r="AJ26" s="95">
        <v>0</v>
      </c>
      <c r="AK26" s="95">
        <v>3253.0299999999997</v>
      </c>
      <c r="AL26" s="95" t="e">
        <f t="shared" si="11"/>
        <v>#DIV/0!</v>
      </c>
      <c r="AM26" s="95">
        <v>4495</v>
      </c>
      <c r="AN26" s="95">
        <v>9772.619999999999</v>
      </c>
      <c r="AO26" s="95">
        <f t="shared" si="12"/>
        <v>217.41090100111231</v>
      </c>
      <c r="AP26" s="95">
        <v>10240</v>
      </c>
      <c r="AQ26" s="95">
        <v>60757.850000000006</v>
      </c>
      <c r="AR26" s="95">
        <f t="shared" si="13"/>
        <v>593.33837890625011</v>
      </c>
      <c r="AS26" s="95">
        <v>0</v>
      </c>
      <c r="AT26" s="95">
        <v>5972.5</v>
      </c>
      <c r="AU26" s="95" t="e">
        <f t="shared" si="14"/>
        <v>#DIV/0!</v>
      </c>
      <c r="AV26" s="95">
        <v>0</v>
      </c>
      <c r="AW26" s="95">
        <v>2051</v>
      </c>
      <c r="AX26" s="95" t="e">
        <f t="shared" si="15"/>
        <v>#DIV/0!</v>
      </c>
      <c r="AY26" s="95">
        <v>0</v>
      </c>
      <c r="AZ26" s="95">
        <v>11859.87131</v>
      </c>
      <c r="BA26" s="95" t="e">
        <f t="shared" si="16"/>
        <v>#DIV/0!</v>
      </c>
      <c r="BB26" s="95">
        <f t="shared" si="30"/>
        <v>186869.55</v>
      </c>
      <c r="BC26" s="95">
        <f t="shared" si="30"/>
        <v>906421.86340099073</v>
      </c>
      <c r="BD26" s="95">
        <f t="shared" si="17"/>
        <v>485.05594592644485</v>
      </c>
      <c r="BE26" s="95">
        <v>0</v>
      </c>
      <c r="BF26" s="95">
        <v>165780.9405036</v>
      </c>
      <c r="BG26" s="95" t="e">
        <f t="shared" si="18"/>
        <v>#DIV/0!</v>
      </c>
      <c r="BH26" s="95">
        <v>0</v>
      </c>
      <c r="BI26" s="95">
        <v>35521.56</v>
      </c>
      <c r="BJ26" s="95" t="e">
        <f t="shared" si="19"/>
        <v>#DIV/0!</v>
      </c>
      <c r="BK26" s="95">
        <v>0</v>
      </c>
      <c r="BL26" s="95">
        <v>129445.16</v>
      </c>
      <c r="BM26" s="95" t="e">
        <f t="shared" si="20"/>
        <v>#DIV/0!</v>
      </c>
      <c r="BN26" s="95">
        <v>0</v>
      </c>
      <c r="BO26" s="95">
        <v>49502.080000000002</v>
      </c>
      <c r="BP26" s="95" t="e">
        <f t="shared" si="21"/>
        <v>#DIV/0!</v>
      </c>
      <c r="BQ26" s="95">
        <v>0</v>
      </c>
      <c r="BR26" s="95">
        <v>36293.51</v>
      </c>
      <c r="BS26" s="95" t="e">
        <f t="shared" si="22"/>
        <v>#DIV/0!</v>
      </c>
      <c r="BT26" s="95">
        <v>0</v>
      </c>
      <c r="BU26" s="95">
        <v>43649.57</v>
      </c>
      <c r="BV26" s="95" t="e">
        <f t="shared" si="23"/>
        <v>#DIV/0!</v>
      </c>
      <c r="BW26" s="95">
        <v>5160</v>
      </c>
      <c r="BX26" s="95">
        <v>3404.4500000000003</v>
      </c>
      <c r="BY26" s="95">
        <f t="shared" si="24"/>
        <v>65.977713178294579</v>
      </c>
      <c r="BZ26" s="95">
        <v>15450</v>
      </c>
      <c r="CA26" s="95">
        <v>121711.15000000001</v>
      </c>
      <c r="CB26" s="95">
        <f t="shared" si="25"/>
        <v>787.77443365695797</v>
      </c>
      <c r="CC26" s="95">
        <v>0</v>
      </c>
      <c r="CD26" s="95">
        <v>111445.90000000001</v>
      </c>
      <c r="CE26" s="95" t="e">
        <f t="shared" si="26"/>
        <v>#DIV/0!</v>
      </c>
      <c r="CF26" s="95">
        <v>21910</v>
      </c>
      <c r="CG26" s="95">
        <v>409321.66984949325</v>
      </c>
      <c r="CH26" s="95">
        <f t="shared" si="27"/>
        <v>1868.1956633933969</v>
      </c>
      <c r="CI26" s="95">
        <f t="shared" si="31"/>
        <v>42520</v>
      </c>
      <c r="CJ26" s="95">
        <f t="shared" si="31"/>
        <v>810849.88984949328</v>
      </c>
      <c r="CK26" s="95">
        <f t="shared" si="28"/>
        <v>1906.9846892038881</v>
      </c>
      <c r="CL26" s="95">
        <f t="shared" si="32"/>
        <v>229389.55</v>
      </c>
      <c r="CM26" s="95">
        <f t="shared" si="32"/>
        <v>1717271.7532504839</v>
      </c>
      <c r="CN26" s="95">
        <f t="shared" si="29"/>
        <v>748.62684601390254</v>
      </c>
    </row>
    <row r="27" spans="1:92" ht="15" customHeight="1" x14ac:dyDescent="0.2">
      <c r="A27" s="83">
        <v>20</v>
      </c>
      <c r="B27" s="84" t="s">
        <v>54</v>
      </c>
      <c r="C27" s="95">
        <v>208197.23</v>
      </c>
      <c r="D27" s="95">
        <v>2784956.2</v>
      </c>
      <c r="E27" s="95">
        <f t="shared" si="0"/>
        <v>1337.6528592623447</v>
      </c>
      <c r="F27" s="95">
        <v>173738.78</v>
      </c>
      <c r="G27" s="95">
        <v>2715481.45</v>
      </c>
      <c r="H27" s="95">
        <f t="shared" si="1"/>
        <v>1562.9679510815031</v>
      </c>
      <c r="I27" s="95">
        <v>32348.45</v>
      </c>
      <c r="J27" s="95">
        <v>443.78000000000003</v>
      </c>
      <c r="K27" s="95">
        <f t="shared" si="2"/>
        <v>1.3718740774287486</v>
      </c>
      <c r="L27" s="95">
        <v>2110</v>
      </c>
      <c r="M27" s="95">
        <v>69030.97</v>
      </c>
      <c r="N27" s="95">
        <f t="shared" si="3"/>
        <v>3271.609952606635</v>
      </c>
      <c r="O27" s="95">
        <v>173669</v>
      </c>
      <c r="P27" s="95">
        <v>157830.5</v>
      </c>
      <c r="Q27" s="95">
        <f t="shared" si="4"/>
        <v>90.880064951142685</v>
      </c>
      <c r="R27" s="95">
        <v>38203</v>
      </c>
      <c r="S27" s="95">
        <v>70486.59</v>
      </c>
      <c r="T27" s="95">
        <f t="shared" si="5"/>
        <v>184.50537915870478</v>
      </c>
      <c r="U27" s="95">
        <v>0</v>
      </c>
      <c r="V27" s="95">
        <v>26885.23</v>
      </c>
      <c r="W27" s="95" t="e">
        <f t="shared" si="6"/>
        <v>#DIV/0!</v>
      </c>
      <c r="X27" s="95">
        <v>0</v>
      </c>
      <c r="Y27" s="95">
        <v>20451.14</v>
      </c>
      <c r="Z27" s="95" t="e">
        <f t="shared" si="7"/>
        <v>#DIV/0!</v>
      </c>
      <c r="AA27" s="95">
        <v>0</v>
      </c>
      <c r="AB27" s="95">
        <v>16701.789999999997</v>
      </c>
      <c r="AC27" s="95" t="e">
        <f t="shared" si="8"/>
        <v>#DIV/0!</v>
      </c>
      <c r="AD27" s="95">
        <v>5749</v>
      </c>
      <c r="AE27" s="95">
        <v>665.43</v>
      </c>
      <c r="AF27" s="95">
        <f t="shared" si="9"/>
        <v>11.574708644981735</v>
      </c>
      <c r="AG27" s="95">
        <v>32454</v>
      </c>
      <c r="AH27" s="95">
        <v>5783</v>
      </c>
      <c r="AI27" s="95">
        <f t="shared" si="10"/>
        <v>17.819066987120234</v>
      </c>
      <c r="AJ27" s="95">
        <v>0</v>
      </c>
      <c r="AK27" s="95">
        <v>9</v>
      </c>
      <c r="AL27" s="95" t="e">
        <f t="shared" si="11"/>
        <v>#DIV/0!</v>
      </c>
      <c r="AM27" s="95">
        <v>3442</v>
      </c>
      <c r="AN27" s="95">
        <v>1333.64</v>
      </c>
      <c r="AO27" s="95">
        <f t="shared" si="12"/>
        <v>38.746077861708308</v>
      </c>
      <c r="AP27" s="95">
        <v>30974</v>
      </c>
      <c r="AQ27" s="95">
        <v>17419.52</v>
      </c>
      <c r="AR27" s="95">
        <f t="shared" si="13"/>
        <v>56.239168334732362</v>
      </c>
      <c r="AS27" s="95">
        <v>0</v>
      </c>
      <c r="AT27" s="95">
        <v>1231.23</v>
      </c>
      <c r="AU27" s="95" t="e">
        <f t="shared" si="14"/>
        <v>#DIV/0!</v>
      </c>
      <c r="AV27" s="95">
        <v>0</v>
      </c>
      <c r="AW27" s="95">
        <v>305</v>
      </c>
      <c r="AX27" s="95" t="e">
        <f t="shared" si="15"/>
        <v>#DIV/0!</v>
      </c>
      <c r="AY27" s="95">
        <v>6205</v>
      </c>
      <c r="AZ27" s="95">
        <v>2962.94</v>
      </c>
      <c r="BA27" s="95">
        <f t="shared" si="16"/>
        <v>47.750846091861405</v>
      </c>
      <c r="BB27" s="95">
        <f t="shared" si="30"/>
        <v>287021.23</v>
      </c>
      <c r="BC27" s="95">
        <f t="shared" si="30"/>
        <v>2878704.12</v>
      </c>
      <c r="BD27" s="95">
        <f t="shared" si="17"/>
        <v>1002.9586034454665</v>
      </c>
      <c r="BE27" s="95">
        <v>0</v>
      </c>
      <c r="BF27" s="95">
        <v>1125619.6200000001</v>
      </c>
      <c r="BG27" s="95" t="e">
        <f t="shared" si="18"/>
        <v>#DIV/0!</v>
      </c>
      <c r="BH27" s="95">
        <v>0</v>
      </c>
      <c r="BI27" s="95">
        <v>2377.54</v>
      </c>
      <c r="BJ27" s="95" t="e">
        <f t="shared" si="19"/>
        <v>#DIV/0!</v>
      </c>
      <c r="BK27" s="95">
        <v>0</v>
      </c>
      <c r="BL27" s="95">
        <v>11402.15</v>
      </c>
      <c r="BM27" s="95" t="e">
        <f t="shared" si="20"/>
        <v>#DIV/0!</v>
      </c>
      <c r="BN27" s="95">
        <v>0</v>
      </c>
      <c r="BO27" s="95">
        <v>1175.1500000000001</v>
      </c>
      <c r="BP27" s="95" t="e">
        <f t="shared" si="21"/>
        <v>#DIV/0!</v>
      </c>
      <c r="BQ27" s="95">
        <v>0</v>
      </c>
      <c r="BR27" s="95">
        <v>979</v>
      </c>
      <c r="BS27" s="95" t="e">
        <f t="shared" si="22"/>
        <v>#DIV/0!</v>
      </c>
      <c r="BT27" s="95">
        <v>0</v>
      </c>
      <c r="BU27" s="95">
        <v>9248</v>
      </c>
      <c r="BV27" s="95" t="e">
        <f t="shared" si="23"/>
        <v>#DIV/0!</v>
      </c>
      <c r="BW27" s="95">
        <v>0</v>
      </c>
      <c r="BX27" s="95">
        <v>173.49</v>
      </c>
      <c r="BY27" s="95" t="e">
        <f t="shared" si="24"/>
        <v>#DIV/0!</v>
      </c>
      <c r="BZ27" s="95">
        <v>0</v>
      </c>
      <c r="CA27" s="95">
        <v>8336.7999999999993</v>
      </c>
      <c r="CB27" s="95" t="e">
        <f t="shared" si="25"/>
        <v>#DIV/0!</v>
      </c>
      <c r="CC27" s="95">
        <v>0</v>
      </c>
      <c r="CD27" s="95">
        <v>28464.7</v>
      </c>
      <c r="CE27" s="95" t="e">
        <f t="shared" si="26"/>
        <v>#DIV/0!</v>
      </c>
      <c r="CF27" s="95">
        <v>0</v>
      </c>
      <c r="CG27" s="95">
        <v>1532558.25</v>
      </c>
      <c r="CH27" s="95" t="e">
        <f t="shared" si="27"/>
        <v>#DIV/0!</v>
      </c>
      <c r="CI27" s="95">
        <f t="shared" si="31"/>
        <v>0</v>
      </c>
      <c r="CJ27" s="95">
        <f t="shared" si="31"/>
        <v>1583312.93</v>
      </c>
      <c r="CK27" s="95" t="e">
        <f t="shared" si="28"/>
        <v>#DIV/0!</v>
      </c>
      <c r="CL27" s="95">
        <f t="shared" si="32"/>
        <v>287021.23</v>
      </c>
      <c r="CM27" s="95">
        <f t="shared" si="32"/>
        <v>4462017.05</v>
      </c>
      <c r="CN27" s="95">
        <f t="shared" si="29"/>
        <v>1554.5947768393298</v>
      </c>
    </row>
    <row r="28" spans="1:92" ht="15" customHeight="1" x14ac:dyDescent="0.2">
      <c r="A28" s="83">
        <v>21</v>
      </c>
      <c r="B28" s="84" t="s">
        <v>55</v>
      </c>
      <c r="C28" s="95">
        <v>70000</v>
      </c>
      <c r="D28" s="95">
        <v>58639.959999999992</v>
      </c>
      <c r="E28" s="95">
        <f t="shared" si="0"/>
        <v>83.771371428571413</v>
      </c>
      <c r="F28" s="95">
        <v>60000</v>
      </c>
      <c r="G28" s="95">
        <v>35119.069999999992</v>
      </c>
      <c r="H28" s="95">
        <f t="shared" si="1"/>
        <v>58.531783333333323</v>
      </c>
      <c r="I28" s="95">
        <v>4650</v>
      </c>
      <c r="J28" s="95">
        <v>185.36</v>
      </c>
      <c r="K28" s="95">
        <f t="shared" si="2"/>
        <v>3.986236559139785</v>
      </c>
      <c r="L28" s="95">
        <v>5350</v>
      </c>
      <c r="M28" s="95">
        <v>23335.53</v>
      </c>
      <c r="N28" s="95">
        <f t="shared" si="3"/>
        <v>436.17813084112146</v>
      </c>
      <c r="O28" s="95">
        <v>60000</v>
      </c>
      <c r="P28" s="95">
        <v>43918</v>
      </c>
      <c r="Q28" s="95">
        <f t="shared" si="4"/>
        <v>73.196666666666658</v>
      </c>
      <c r="R28" s="95">
        <v>9000</v>
      </c>
      <c r="S28" s="95">
        <v>11251.96</v>
      </c>
      <c r="T28" s="95">
        <f t="shared" si="5"/>
        <v>125.02177777777777</v>
      </c>
      <c r="U28" s="95">
        <v>2115</v>
      </c>
      <c r="V28" s="95">
        <v>4667.3500000000004</v>
      </c>
      <c r="W28" s="95">
        <f t="shared" si="6"/>
        <v>220.67848699763596</v>
      </c>
      <c r="X28" s="95">
        <v>0</v>
      </c>
      <c r="Y28" s="95">
        <v>6176.5399999999991</v>
      </c>
      <c r="Z28" s="95" t="e">
        <f t="shared" si="7"/>
        <v>#DIV/0!</v>
      </c>
      <c r="AA28" s="95">
        <v>0</v>
      </c>
      <c r="AB28" s="95">
        <v>23.07</v>
      </c>
      <c r="AC28" s="95" t="e">
        <f t="shared" si="8"/>
        <v>#DIV/0!</v>
      </c>
      <c r="AD28" s="95">
        <v>2445</v>
      </c>
      <c r="AE28" s="95">
        <v>1</v>
      </c>
      <c r="AF28" s="95">
        <f t="shared" si="9"/>
        <v>4.0899795501022497E-2</v>
      </c>
      <c r="AG28" s="95">
        <v>4440</v>
      </c>
      <c r="AH28" s="95">
        <v>384</v>
      </c>
      <c r="AI28" s="95">
        <f t="shared" si="10"/>
        <v>8.6486486486486491</v>
      </c>
      <c r="AJ28" s="95">
        <v>0</v>
      </c>
      <c r="AK28" s="95">
        <v>0</v>
      </c>
      <c r="AL28" s="95" t="e">
        <f t="shared" si="11"/>
        <v>#DIV/0!</v>
      </c>
      <c r="AM28" s="95">
        <v>1100</v>
      </c>
      <c r="AN28" s="95">
        <v>358.22</v>
      </c>
      <c r="AO28" s="95">
        <f t="shared" si="12"/>
        <v>32.56545454545455</v>
      </c>
      <c r="AP28" s="95">
        <v>9500</v>
      </c>
      <c r="AQ28" s="95">
        <v>2855.87</v>
      </c>
      <c r="AR28" s="95">
        <f t="shared" si="13"/>
        <v>30.061789473684208</v>
      </c>
      <c r="AS28" s="95">
        <v>1890</v>
      </c>
      <c r="AT28" s="95">
        <v>60.55</v>
      </c>
      <c r="AU28" s="95">
        <f t="shared" si="14"/>
        <v>3.2037037037037037</v>
      </c>
      <c r="AV28" s="95">
        <v>1860</v>
      </c>
      <c r="AW28" s="95">
        <v>0</v>
      </c>
      <c r="AX28" s="95">
        <f t="shared" si="15"/>
        <v>0</v>
      </c>
      <c r="AY28" s="95">
        <v>4650</v>
      </c>
      <c r="AZ28" s="95">
        <v>214.14</v>
      </c>
      <c r="BA28" s="95">
        <f t="shared" si="16"/>
        <v>4.6051612903225809</v>
      </c>
      <c r="BB28" s="95">
        <f t="shared" si="30"/>
        <v>98000</v>
      </c>
      <c r="BC28" s="95">
        <f t="shared" si="30"/>
        <v>73380.699999999983</v>
      </c>
      <c r="BD28" s="95">
        <f t="shared" si="17"/>
        <v>74.878265306122429</v>
      </c>
      <c r="BE28" s="95">
        <v>19970</v>
      </c>
      <c r="BF28" s="95">
        <v>17316.39</v>
      </c>
      <c r="BG28" s="95">
        <f t="shared" si="18"/>
        <v>86.712018027040557</v>
      </c>
      <c r="BH28" s="95">
        <v>0</v>
      </c>
      <c r="BI28" s="95">
        <v>685.03</v>
      </c>
      <c r="BJ28" s="95" t="e">
        <f t="shared" si="19"/>
        <v>#DIV/0!</v>
      </c>
      <c r="BK28" s="95">
        <v>0</v>
      </c>
      <c r="BL28" s="95">
        <v>2079.36</v>
      </c>
      <c r="BM28" s="95" t="e">
        <f t="shared" si="20"/>
        <v>#DIV/0!</v>
      </c>
      <c r="BN28" s="95">
        <v>0</v>
      </c>
      <c r="BO28" s="95">
        <v>1626.3600000000001</v>
      </c>
      <c r="BP28" s="95" t="e">
        <f t="shared" si="21"/>
        <v>#DIV/0!</v>
      </c>
      <c r="BQ28" s="95">
        <v>0</v>
      </c>
      <c r="BR28" s="95">
        <v>453</v>
      </c>
      <c r="BS28" s="95" t="e">
        <f t="shared" si="22"/>
        <v>#DIV/0!</v>
      </c>
      <c r="BT28" s="95">
        <v>0</v>
      </c>
      <c r="BU28" s="95">
        <v>0</v>
      </c>
      <c r="BV28" s="95" t="e">
        <f t="shared" si="23"/>
        <v>#DIV/0!</v>
      </c>
      <c r="BW28" s="95">
        <v>0</v>
      </c>
      <c r="BX28" s="95">
        <v>30.959999999999997</v>
      </c>
      <c r="BY28" s="95" t="e">
        <f t="shared" si="24"/>
        <v>#DIV/0!</v>
      </c>
      <c r="BZ28" s="95">
        <v>1200</v>
      </c>
      <c r="CA28" s="95">
        <v>1051.19</v>
      </c>
      <c r="CB28" s="95">
        <f t="shared" si="25"/>
        <v>87.599166666666676</v>
      </c>
      <c r="CC28" s="95">
        <v>3610</v>
      </c>
      <c r="CD28" s="95">
        <v>3941.17</v>
      </c>
      <c r="CE28" s="95">
        <f t="shared" si="26"/>
        <v>109.17368421052632</v>
      </c>
      <c r="CF28" s="95">
        <v>3190</v>
      </c>
      <c r="CG28" s="95">
        <v>5228.4899999999989</v>
      </c>
      <c r="CH28" s="95">
        <f t="shared" si="27"/>
        <v>163.90250783699057</v>
      </c>
      <c r="CI28" s="95">
        <f t="shared" si="31"/>
        <v>8000</v>
      </c>
      <c r="CJ28" s="95">
        <f t="shared" si="31"/>
        <v>13016.2</v>
      </c>
      <c r="CK28" s="95">
        <f t="shared" si="28"/>
        <v>162.70250000000001</v>
      </c>
      <c r="CL28" s="95">
        <f t="shared" si="32"/>
        <v>106000</v>
      </c>
      <c r="CM28" s="95">
        <f t="shared" si="32"/>
        <v>86396.89999999998</v>
      </c>
      <c r="CN28" s="95">
        <f t="shared" si="29"/>
        <v>81.50650943396225</v>
      </c>
    </row>
    <row r="29" spans="1:92" ht="15" customHeight="1" x14ac:dyDescent="0.2">
      <c r="A29" s="85">
        <v>22</v>
      </c>
      <c r="B29" s="86" t="s">
        <v>136</v>
      </c>
      <c r="C29" s="95">
        <v>511919</v>
      </c>
      <c r="D29" s="95">
        <v>247452.36881099999</v>
      </c>
      <c r="E29" s="95">
        <f t="shared" si="0"/>
        <v>48.338188035802538</v>
      </c>
      <c r="F29" s="95">
        <v>350109</v>
      </c>
      <c r="G29" s="95">
        <v>197066.387731</v>
      </c>
      <c r="H29" s="95">
        <f t="shared" si="1"/>
        <v>56.287152781276681</v>
      </c>
      <c r="I29" s="95">
        <v>120951</v>
      </c>
      <c r="J29" s="95">
        <v>4273.4010799999996</v>
      </c>
      <c r="K29" s="95">
        <f t="shared" si="2"/>
        <v>3.5331672164760937</v>
      </c>
      <c r="L29" s="95">
        <v>40859</v>
      </c>
      <c r="M29" s="95">
        <v>46112.579999999994</v>
      </c>
      <c r="N29" s="95">
        <f t="shared" si="3"/>
        <v>112.8578281406789</v>
      </c>
      <c r="O29" s="95">
        <v>350109</v>
      </c>
      <c r="P29" s="95">
        <v>317532</v>
      </c>
      <c r="Q29" s="95">
        <f t="shared" si="4"/>
        <v>90.695183499995707</v>
      </c>
      <c r="R29" s="95">
        <v>144302</v>
      </c>
      <c r="S29" s="95">
        <v>250726.39486815999</v>
      </c>
      <c r="T29" s="95">
        <f t="shared" si="5"/>
        <v>173.75115720375322</v>
      </c>
      <c r="U29" s="95">
        <v>0</v>
      </c>
      <c r="V29" s="95">
        <v>82412.083878899997</v>
      </c>
      <c r="W29" s="95" t="e">
        <f t="shared" si="6"/>
        <v>#DIV/0!</v>
      </c>
      <c r="X29" s="95">
        <v>0</v>
      </c>
      <c r="Y29" s="95">
        <v>104741.81359475999</v>
      </c>
      <c r="Z29" s="95" t="e">
        <f t="shared" si="7"/>
        <v>#DIV/0!</v>
      </c>
      <c r="AA29" s="95">
        <v>0</v>
      </c>
      <c r="AB29" s="95">
        <v>39244.157394499998</v>
      </c>
      <c r="AC29" s="95" t="e">
        <f t="shared" si="8"/>
        <v>#DIV/0!</v>
      </c>
      <c r="AD29" s="95">
        <v>0</v>
      </c>
      <c r="AE29" s="95">
        <v>706.87</v>
      </c>
      <c r="AF29" s="95" t="e">
        <f t="shared" si="9"/>
        <v>#DIV/0!</v>
      </c>
      <c r="AG29" s="95">
        <v>144302</v>
      </c>
      <c r="AH29" s="95">
        <v>23621.47</v>
      </c>
      <c r="AI29" s="95">
        <f t="shared" si="10"/>
        <v>16.369468198638966</v>
      </c>
      <c r="AJ29" s="95">
        <v>0</v>
      </c>
      <c r="AK29" s="95">
        <v>2835.25</v>
      </c>
      <c r="AL29" s="95" t="e">
        <f t="shared" si="11"/>
        <v>#DIV/0!</v>
      </c>
      <c r="AM29" s="95">
        <v>20541</v>
      </c>
      <c r="AN29" s="95">
        <v>4768.55</v>
      </c>
      <c r="AO29" s="95">
        <f t="shared" si="12"/>
        <v>23.214789932330461</v>
      </c>
      <c r="AP29" s="95">
        <v>187452</v>
      </c>
      <c r="AQ29" s="95">
        <v>54357.890000000007</v>
      </c>
      <c r="AR29" s="95">
        <f t="shared" si="13"/>
        <v>28.998298231013809</v>
      </c>
      <c r="AS29" s="95">
        <v>0</v>
      </c>
      <c r="AT29" s="95">
        <v>1883.47</v>
      </c>
      <c r="AU29" s="95" t="e">
        <f t="shared" si="14"/>
        <v>#DIV/0!</v>
      </c>
      <c r="AV29" s="95">
        <v>0</v>
      </c>
      <c r="AW29" s="95">
        <v>61.9</v>
      </c>
      <c r="AX29" s="95" t="e">
        <f t="shared" si="15"/>
        <v>#DIV/0!</v>
      </c>
      <c r="AY29" s="95">
        <v>91826</v>
      </c>
      <c r="AZ29" s="95">
        <v>13086.960000000001</v>
      </c>
      <c r="BA29" s="95">
        <f t="shared" si="16"/>
        <v>14.251911223400782</v>
      </c>
      <c r="BB29" s="95">
        <f t="shared" si="30"/>
        <v>956040</v>
      </c>
      <c r="BC29" s="95">
        <f t="shared" si="30"/>
        <v>575172.78367915994</v>
      </c>
      <c r="BD29" s="95">
        <f t="shared" si="17"/>
        <v>60.161999882762217</v>
      </c>
      <c r="BE29" s="95">
        <v>183593</v>
      </c>
      <c r="BF29" s="95">
        <v>155377.91232100001</v>
      </c>
      <c r="BG29" s="95">
        <f t="shared" si="18"/>
        <v>84.631719249099916</v>
      </c>
      <c r="BH29" s="95">
        <v>0</v>
      </c>
      <c r="BI29" s="95">
        <v>3684.2299999999996</v>
      </c>
      <c r="BJ29" s="95" t="e">
        <f t="shared" si="19"/>
        <v>#DIV/0!</v>
      </c>
      <c r="BK29" s="95">
        <v>0</v>
      </c>
      <c r="BL29" s="95">
        <v>107565.36</v>
      </c>
      <c r="BM29" s="95" t="e">
        <f t="shared" si="20"/>
        <v>#DIV/0!</v>
      </c>
      <c r="BN29" s="95">
        <v>0</v>
      </c>
      <c r="BO29" s="95">
        <v>12838.34</v>
      </c>
      <c r="BP29" s="95" t="e">
        <f t="shared" si="21"/>
        <v>#DIV/0!</v>
      </c>
      <c r="BQ29" s="95">
        <v>0</v>
      </c>
      <c r="BR29" s="95">
        <v>17555.900000000001</v>
      </c>
      <c r="BS29" s="95" t="e">
        <f t="shared" si="22"/>
        <v>#DIV/0!</v>
      </c>
      <c r="BT29" s="95">
        <v>0</v>
      </c>
      <c r="BU29" s="95">
        <v>77171.12</v>
      </c>
      <c r="BV29" s="95" t="e">
        <f t="shared" si="23"/>
        <v>#DIV/0!</v>
      </c>
      <c r="BW29" s="95">
        <v>0</v>
      </c>
      <c r="BX29" s="95">
        <v>2058.88</v>
      </c>
      <c r="BY29" s="95" t="e">
        <f t="shared" si="24"/>
        <v>#DIV/0!</v>
      </c>
      <c r="BZ29" s="95">
        <v>0</v>
      </c>
      <c r="CA29" s="95">
        <v>65087.360000000001</v>
      </c>
      <c r="CB29" s="95" t="e">
        <f t="shared" si="25"/>
        <v>#DIV/0!</v>
      </c>
      <c r="CC29" s="95">
        <v>0</v>
      </c>
      <c r="CD29" s="95">
        <v>72581.94</v>
      </c>
      <c r="CE29" s="95" t="e">
        <f t="shared" si="26"/>
        <v>#DIV/0!</v>
      </c>
      <c r="CF29" s="95">
        <v>250000</v>
      </c>
      <c r="CG29" s="95">
        <v>200221.1556252625</v>
      </c>
      <c r="CH29" s="95">
        <f t="shared" si="27"/>
        <v>80.088462250104996</v>
      </c>
      <c r="CI29" s="95">
        <f t="shared" si="31"/>
        <v>250000</v>
      </c>
      <c r="CJ29" s="95">
        <f t="shared" si="31"/>
        <v>451198.92562526255</v>
      </c>
      <c r="CK29" s="95">
        <f t="shared" si="28"/>
        <v>180.47957025010501</v>
      </c>
      <c r="CL29" s="95">
        <f t="shared" si="32"/>
        <v>1206040</v>
      </c>
      <c r="CM29" s="95">
        <f t="shared" si="32"/>
        <v>1026371.7093044225</v>
      </c>
      <c r="CN29" s="95">
        <f t="shared" si="29"/>
        <v>85.102625891713586</v>
      </c>
    </row>
    <row r="30" spans="1:92" ht="15" customHeight="1" x14ac:dyDescent="0.2">
      <c r="A30" s="85">
        <v>23</v>
      </c>
      <c r="B30" s="86" t="s">
        <v>57</v>
      </c>
      <c r="C30" s="95">
        <v>219211</v>
      </c>
      <c r="D30" s="95">
        <v>68628.44</v>
      </c>
      <c r="E30" s="95">
        <f t="shared" si="0"/>
        <v>31.307023826359082</v>
      </c>
      <c r="F30" s="95">
        <v>219211</v>
      </c>
      <c r="G30" s="95">
        <v>65294.31</v>
      </c>
      <c r="H30" s="95">
        <f t="shared" si="1"/>
        <v>29.786055444297961</v>
      </c>
      <c r="I30" s="95">
        <v>0</v>
      </c>
      <c r="J30" s="95">
        <v>83.22</v>
      </c>
      <c r="K30" s="95" t="e">
        <f t="shared" si="2"/>
        <v>#DIV/0!</v>
      </c>
      <c r="L30" s="95">
        <v>0</v>
      </c>
      <c r="M30" s="95">
        <v>3250.91</v>
      </c>
      <c r="N30" s="95" t="e">
        <f t="shared" si="3"/>
        <v>#DIV/0!</v>
      </c>
      <c r="O30" s="95">
        <v>164170</v>
      </c>
      <c r="P30" s="95">
        <v>116934</v>
      </c>
      <c r="Q30" s="95">
        <f t="shared" si="4"/>
        <v>71.227386245964553</v>
      </c>
      <c r="R30" s="95">
        <v>13241</v>
      </c>
      <c r="S30" s="95">
        <v>17241.36</v>
      </c>
      <c r="T30" s="95">
        <f t="shared" si="5"/>
        <v>130.21191752888754</v>
      </c>
      <c r="U30" s="95">
        <v>0</v>
      </c>
      <c r="V30" s="95">
        <v>10311.33</v>
      </c>
      <c r="W30" s="95" t="e">
        <f t="shared" si="6"/>
        <v>#DIV/0!</v>
      </c>
      <c r="X30" s="95">
        <v>0</v>
      </c>
      <c r="Y30" s="95">
        <v>5100.0300000000007</v>
      </c>
      <c r="Z30" s="95" t="e">
        <f t="shared" si="7"/>
        <v>#DIV/0!</v>
      </c>
      <c r="AA30" s="95">
        <v>0</v>
      </c>
      <c r="AB30" s="95">
        <v>0</v>
      </c>
      <c r="AC30" s="95" t="e">
        <f t="shared" si="8"/>
        <v>#DIV/0!</v>
      </c>
      <c r="AD30" s="95">
        <v>14</v>
      </c>
      <c r="AE30" s="95">
        <v>0</v>
      </c>
      <c r="AF30" s="95">
        <f t="shared" si="9"/>
        <v>0</v>
      </c>
      <c r="AG30" s="95">
        <v>13227</v>
      </c>
      <c r="AH30" s="95">
        <v>1830</v>
      </c>
      <c r="AI30" s="95">
        <f t="shared" si="10"/>
        <v>13.835336811068268</v>
      </c>
      <c r="AJ30" s="95">
        <v>0</v>
      </c>
      <c r="AK30" s="95">
        <v>0</v>
      </c>
      <c r="AL30" s="95" t="e">
        <f t="shared" si="11"/>
        <v>#DIV/0!</v>
      </c>
      <c r="AM30" s="95">
        <v>3707</v>
      </c>
      <c r="AN30" s="95">
        <v>605.83999999999992</v>
      </c>
      <c r="AO30" s="95">
        <f t="shared" si="12"/>
        <v>16.343134610196923</v>
      </c>
      <c r="AP30" s="95">
        <v>22259</v>
      </c>
      <c r="AQ30" s="95">
        <v>3154.95</v>
      </c>
      <c r="AR30" s="95">
        <f t="shared" si="13"/>
        <v>14.173817332315016</v>
      </c>
      <c r="AS30" s="95">
        <v>0</v>
      </c>
      <c r="AT30" s="95">
        <v>87.919999999999987</v>
      </c>
      <c r="AU30" s="95" t="e">
        <f t="shared" si="14"/>
        <v>#DIV/0!</v>
      </c>
      <c r="AV30" s="95">
        <v>0</v>
      </c>
      <c r="AW30" s="95">
        <v>7.5</v>
      </c>
      <c r="AX30" s="95" t="e">
        <f t="shared" si="15"/>
        <v>#DIV/0!</v>
      </c>
      <c r="AY30" s="95">
        <v>11124</v>
      </c>
      <c r="AZ30" s="95">
        <v>614.04</v>
      </c>
      <c r="BA30" s="95">
        <f t="shared" si="16"/>
        <v>5.5199568500539371</v>
      </c>
      <c r="BB30" s="95">
        <f t="shared" si="30"/>
        <v>269542</v>
      </c>
      <c r="BC30" s="95">
        <f t="shared" si="30"/>
        <v>90340.049999999988</v>
      </c>
      <c r="BD30" s="95">
        <f t="shared" si="17"/>
        <v>33.516131066772523</v>
      </c>
      <c r="BE30" s="95">
        <v>0</v>
      </c>
      <c r="BF30" s="95">
        <v>31383.850000000002</v>
      </c>
      <c r="BG30" s="95" t="e">
        <f t="shared" si="18"/>
        <v>#DIV/0!</v>
      </c>
      <c r="BH30" s="95">
        <v>0</v>
      </c>
      <c r="BI30" s="95">
        <v>49.91</v>
      </c>
      <c r="BJ30" s="95" t="e">
        <f t="shared" si="19"/>
        <v>#DIV/0!</v>
      </c>
      <c r="BK30" s="95">
        <v>0</v>
      </c>
      <c r="BL30" s="95">
        <v>1153.8499999999999</v>
      </c>
      <c r="BM30" s="95" t="e">
        <f t="shared" si="20"/>
        <v>#DIV/0!</v>
      </c>
      <c r="BN30" s="95">
        <v>0</v>
      </c>
      <c r="BO30" s="95">
        <v>186.85</v>
      </c>
      <c r="BP30" s="95" t="e">
        <f t="shared" si="21"/>
        <v>#DIV/0!</v>
      </c>
      <c r="BQ30" s="95">
        <v>0</v>
      </c>
      <c r="BR30" s="95">
        <v>967</v>
      </c>
      <c r="BS30" s="95" t="e">
        <f t="shared" si="22"/>
        <v>#DIV/0!</v>
      </c>
      <c r="BT30" s="95">
        <v>0</v>
      </c>
      <c r="BU30" s="95">
        <v>0</v>
      </c>
      <c r="BV30" s="95" t="e">
        <f t="shared" si="23"/>
        <v>#DIV/0!</v>
      </c>
      <c r="BW30" s="95">
        <v>0</v>
      </c>
      <c r="BX30" s="95">
        <v>59.99</v>
      </c>
      <c r="BY30" s="95" t="e">
        <f t="shared" si="24"/>
        <v>#DIV/0!</v>
      </c>
      <c r="BZ30" s="95">
        <v>0</v>
      </c>
      <c r="CA30" s="95">
        <v>2680.38</v>
      </c>
      <c r="CB30" s="95" t="e">
        <f t="shared" si="25"/>
        <v>#DIV/0!</v>
      </c>
      <c r="CC30" s="95">
        <v>0</v>
      </c>
      <c r="CD30" s="95">
        <v>9272.7799999999988</v>
      </c>
      <c r="CE30" s="95" t="e">
        <f t="shared" si="26"/>
        <v>#DIV/0!</v>
      </c>
      <c r="CF30" s="95">
        <v>0</v>
      </c>
      <c r="CG30" s="95">
        <v>3178.85</v>
      </c>
      <c r="CH30" s="95" t="e">
        <f t="shared" si="27"/>
        <v>#DIV/0!</v>
      </c>
      <c r="CI30" s="95">
        <f t="shared" si="31"/>
        <v>0</v>
      </c>
      <c r="CJ30" s="95">
        <f t="shared" si="31"/>
        <v>16395.759999999998</v>
      </c>
      <c r="CK30" s="95" t="e">
        <f t="shared" si="28"/>
        <v>#DIV/0!</v>
      </c>
      <c r="CL30" s="95">
        <f t="shared" si="32"/>
        <v>269542</v>
      </c>
      <c r="CM30" s="95">
        <f t="shared" si="32"/>
        <v>106735.80999999998</v>
      </c>
      <c r="CN30" s="95">
        <f t="shared" si="29"/>
        <v>39.598953038858504</v>
      </c>
    </row>
    <row r="31" spans="1:92" ht="15" customHeight="1" x14ac:dyDescent="0.2">
      <c r="A31" s="85">
        <v>24</v>
      </c>
      <c r="B31" s="86" t="s">
        <v>137</v>
      </c>
      <c r="C31" s="95">
        <v>35998</v>
      </c>
      <c r="D31" s="95">
        <v>17016.46</v>
      </c>
      <c r="E31" s="95">
        <f t="shared" si="0"/>
        <v>47.270570587254845</v>
      </c>
      <c r="F31" s="95">
        <v>30321</v>
      </c>
      <c r="G31" s="95">
        <v>5982.4100000000008</v>
      </c>
      <c r="H31" s="95">
        <f t="shared" si="1"/>
        <v>19.730252959994726</v>
      </c>
      <c r="I31" s="95">
        <v>5677</v>
      </c>
      <c r="J31" s="95">
        <v>292.37</v>
      </c>
      <c r="K31" s="95">
        <f t="shared" si="2"/>
        <v>5.1500792672186009</v>
      </c>
      <c r="L31" s="95">
        <v>0</v>
      </c>
      <c r="M31" s="95">
        <v>10741.68</v>
      </c>
      <c r="N31" s="95" t="e">
        <f t="shared" si="3"/>
        <v>#DIV/0!</v>
      </c>
      <c r="O31" s="95">
        <v>17501</v>
      </c>
      <c r="P31" s="95">
        <v>14356</v>
      </c>
      <c r="Q31" s="95">
        <f t="shared" si="4"/>
        <v>82.029598308668071</v>
      </c>
      <c r="R31" s="95">
        <v>29979</v>
      </c>
      <c r="S31" s="95">
        <v>121644.92</v>
      </c>
      <c r="T31" s="95">
        <f t="shared" si="5"/>
        <v>405.7671036392141</v>
      </c>
      <c r="U31" s="95">
        <v>0</v>
      </c>
      <c r="V31" s="95">
        <v>51962.640000000007</v>
      </c>
      <c r="W31" s="95" t="e">
        <f t="shared" si="6"/>
        <v>#DIV/0!</v>
      </c>
      <c r="X31" s="95">
        <v>0</v>
      </c>
      <c r="Y31" s="95">
        <v>47889.79</v>
      </c>
      <c r="Z31" s="95" t="e">
        <f t="shared" si="7"/>
        <v>#DIV/0!</v>
      </c>
      <c r="AA31" s="95">
        <v>0</v>
      </c>
      <c r="AB31" s="95">
        <v>19430.759999999998</v>
      </c>
      <c r="AC31" s="95" t="e">
        <f t="shared" si="8"/>
        <v>#DIV/0!</v>
      </c>
      <c r="AD31" s="95">
        <v>0</v>
      </c>
      <c r="AE31" s="95">
        <v>198.25</v>
      </c>
      <c r="AF31" s="95" t="e">
        <f t="shared" si="9"/>
        <v>#DIV/0!</v>
      </c>
      <c r="AG31" s="95">
        <v>29979</v>
      </c>
      <c r="AH31" s="95">
        <v>2163.48</v>
      </c>
      <c r="AI31" s="95">
        <f t="shared" si="10"/>
        <v>7.2166516561593124</v>
      </c>
      <c r="AJ31" s="95">
        <v>0</v>
      </c>
      <c r="AK31" s="95">
        <v>120</v>
      </c>
      <c r="AL31" s="95" t="e">
        <f t="shared" si="11"/>
        <v>#DIV/0!</v>
      </c>
      <c r="AM31" s="95">
        <v>9623</v>
      </c>
      <c r="AN31" s="95">
        <v>1743.9099999999999</v>
      </c>
      <c r="AO31" s="95">
        <f t="shared" si="12"/>
        <v>18.122311129585366</v>
      </c>
      <c r="AP31" s="95">
        <v>38498</v>
      </c>
      <c r="AQ31" s="95">
        <v>22088.09</v>
      </c>
      <c r="AR31" s="95">
        <f t="shared" si="13"/>
        <v>57.374642838589018</v>
      </c>
      <c r="AS31" s="95">
        <v>0</v>
      </c>
      <c r="AT31" s="95">
        <v>20</v>
      </c>
      <c r="AU31" s="95" t="e">
        <f t="shared" si="14"/>
        <v>#DIV/0!</v>
      </c>
      <c r="AV31" s="95">
        <v>0</v>
      </c>
      <c r="AW31" s="95">
        <v>8</v>
      </c>
      <c r="AX31" s="95" t="e">
        <f t="shared" si="15"/>
        <v>#DIV/0!</v>
      </c>
      <c r="AY31" s="95">
        <v>39370</v>
      </c>
      <c r="AZ31" s="95">
        <v>7505.73</v>
      </c>
      <c r="BA31" s="95">
        <f t="shared" si="16"/>
        <v>19.064592329184656</v>
      </c>
      <c r="BB31" s="95">
        <f t="shared" si="30"/>
        <v>153468</v>
      </c>
      <c r="BC31" s="95">
        <f t="shared" si="30"/>
        <v>170147.11000000002</v>
      </c>
      <c r="BD31" s="95">
        <f t="shared" si="17"/>
        <v>110.86813537675609</v>
      </c>
      <c r="BE31" s="95">
        <v>0</v>
      </c>
      <c r="BF31" s="95">
        <v>21214.42</v>
      </c>
      <c r="BG31" s="95" t="e">
        <f t="shared" si="18"/>
        <v>#DIV/0!</v>
      </c>
      <c r="BH31" s="95">
        <v>0</v>
      </c>
      <c r="BI31" s="95">
        <v>58</v>
      </c>
      <c r="BJ31" s="95" t="e">
        <f t="shared" si="19"/>
        <v>#DIV/0!</v>
      </c>
      <c r="BK31" s="95">
        <v>0</v>
      </c>
      <c r="BL31" s="95">
        <v>14165.36</v>
      </c>
      <c r="BM31" s="95" t="e">
        <f t="shared" si="20"/>
        <v>#DIV/0!</v>
      </c>
      <c r="BN31" s="95">
        <v>0</v>
      </c>
      <c r="BO31" s="95">
        <v>1528.4</v>
      </c>
      <c r="BP31" s="95" t="e">
        <f t="shared" si="21"/>
        <v>#DIV/0!</v>
      </c>
      <c r="BQ31" s="95">
        <v>0</v>
      </c>
      <c r="BR31" s="95">
        <v>1539.96</v>
      </c>
      <c r="BS31" s="95" t="e">
        <f t="shared" si="22"/>
        <v>#DIV/0!</v>
      </c>
      <c r="BT31" s="95">
        <v>0</v>
      </c>
      <c r="BU31" s="95">
        <v>11097</v>
      </c>
      <c r="BV31" s="95" t="e">
        <f t="shared" si="23"/>
        <v>#DIV/0!</v>
      </c>
      <c r="BW31" s="95">
        <v>0</v>
      </c>
      <c r="BX31" s="95">
        <v>645.87</v>
      </c>
      <c r="BY31" s="95" t="e">
        <f t="shared" si="24"/>
        <v>#DIV/0!</v>
      </c>
      <c r="BZ31" s="95">
        <v>10962</v>
      </c>
      <c r="CA31" s="95">
        <v>55826.229999999996</v>
      </c>
      <c r="CB31" s="95">
        <f t="shared" si="25"/>
        <v>509.27047983944533</v>
      </c>
      <c r="CC31" s="95">
        <v>20358</v>
      </c>
      <c r="CD31" s="95">
        <v>16576.310000000001</v>
      </c>
      <c r="CE31" s="95">
        <f t="shared" si="26"/>
        <v>81.424059337852455</v>
      </c>
      <c r="CF31" s="95">
        <v>0</v>
      </c>
      <c r="CG31" s="95">
        <v>20728.539999999997</v>
      </c>
      <c r="CH31" s="95" t="e">
        <f t="shared" si="27"/>
        <v>#DIV/0!</v>
      </c>
      <c r="CI31" s="95">
        <f t="shared" si="31"/>
        <v>31320</v>
      </c>
      <c r="CJ31" s="95">
        <f t="shared" si="31"/>
        <v>108000.30999999998</v>
      </c>
      <c r="CK31" s="95">
        <f t="shared" si="28"/>
        <v>344.82857598978285</v>
      </c>
      <c r="CL31" s="95">
        <f t="shared" si="32"/>
        <v>184788</v>
      </c>
      <c r="CM31" s="95">
        <f t="shared" si="32"/>
        <v>278147.42</v>
      </c>
      <c r="CN31" s="95">
        <f t="shared" si="29"/>
        <v>150.52244734506567</v>
      </c>
    </row>
    <row r="32" spans="1:92" ht="15" customHeight="1" x14ac:dyDescent="0.2">
      <c r="A32" s="85">
        <v>25</v>
      </c>
      <c r="B32" s="84" t="s">
        <v>58</v>
      </c>
      <c r="C32" s="95">
        <v>194426</v>
      </c>
      <c r="D32" s="95">
        <v>188102.88</v>
      </c>
      <c r="E32" s="95">
        <f t="shared" si="0"/>
        <v>96.747801220001435</v>
      </c>
      <c r="F32" s="95">
        <v>194426</v>
      </c>
      <c r="G32" s="95">
        <v>139807.4</v>
      </c>
      <c r="H32" s="95">
        <f t="shared" si="1"/>
        <v>71.907769536996085</v>
      </c>
      <c r="I32" s="95">
        <v>0</v>
      </c>
      <c r="J32" s="95">
        <v>510</v>
      </c>
      <c r="K32" s="95" t="e">
        <f t="shared" si="2"/>
        <v>#DIV/0!</v>
      </c>
      <c r="L32" s="95">
        <v>0</v>
      </c>
      <c r="M32" s="95">
        <v>47785.479999999996</v>
      </c>
      <c r="N32" s="95" t="e">
        <f t="shared" si="3"/>
        <v>#DIV/0!</v>
      </c>
      <c r="O32" s="95">
        <v>163090</v>
      </c>
      <c r="P32" s="95">
        <v>165027</v>
      </c>
      <c r="Q32" s="95">
        <f t="shared" si="4"/>
        <v>101.1876877797535</v>
      </c>
      <c r="R32" s="95">
        <v>30247</v>
      </c>
      <c r="S32" s="95">
        <v>28579.48</v>
      </c>
      <c r="T32" s="95">
        <f t="shared" si="5"/>
        <v>94.486990445333419</v>
      </c>
      <c r="U32" s="95">
        <v>30247</v>
      </c>
      <c r="V32" s="95">
        <v>7589.2300000000005</v>
      </c>
      <c r="W32" s="95">
        <f t="shared" si="6"/>
        <v>25.09085198532086</v>
      </c>
      <c r="X32" s="95">
        <v>0</v>
      </c>
      <c r="Y32" s="95">
        <v>6965.3799999999992</v>
      </c>
      <c r="Z32" s="95" t="e">
        <f t="shared" si="7"/>
        <v>#DIV/0!</v>
      </c>
      <c r="AA32" s="95">
        <v>0</v>
      </c>
      <c r="AB32" s="95">
        <v>10821.55</v>
      </c>
      <c r="AC32" s="95" t="e">
        <f t="shared" si="8"/>
        <v>#DIV/0!</v>
      </c>
      <c r="AD32" s="95">
        <v>0</v>
      </c>
      <c r="AE32" s="95">
        <v>980.32</v>
      </c>
      <c r="AF32" s="95" t="e">
        <f t="shared" si="9"/>
        <v>#DIV/0!</v>
      </c>
      <c r="AG32" s="95">
        <v>0</v>
      </c>
      <c r="AH32" s="95">
        <v>2223</v>
      </c>
      <c r="AI32" s="95" t="e">
        <f t="shared" si="10"/>
        <v>#DIV/0!</v>
      </c>
      <c r="AJ32" s="95">
        <v>0</v>
      </c>
      <c r="AK32" s="95">
        <v>3</v>
      </c>
      <c r="AL32" s="95" t="e">
        <f t="shared" si="11"/>
        <v>#DIV/0!</v>
      </c>
      <c r="AM32" s="95">
        <v>3947</v>
      </c>
      <c r="AN32" s="95">
        <v>477.71</v>
      </c>
      <c r="AO32" s="95">
        <f t="shared" si="12"/>
        <v>12.103116290853814</v>
      </c>
      <c r="AP32" s="95">
        <v>6579</v>
      </c>
      <c r="AQ32" s="95">
        <v>5373.32</v>
      </c>
      <c r="AR32" s="95">
        <f t="shared" si="13"/>
        <v>81.673810609515115</v>
      </c>
      <c r="AS32" s="95">
        <v>0</v>
      </c>
      <c r="AT32" s="95">
        <v>204</v>
      </c>
      <c r="AU32" s="95" t="e">
        <f t="shared" si="14"/>
        <v>#DIV/0!</v>
      </c>
      <c r="AV32" s="95">
        <v>0</v>
      </c>
      <c r="AW32" s="95">
        <v>655</v>
      </c>
      <c r="AX32" s="95" t="e">
        <f t="shared" si="15"/>
        <v>#DIV/0!</v>
      </c>
      <c r="AY32" s="95">
        <v>15793</v>
      </c>
      <c r="AZ32" s="95">
        <v>15234.080000000002</v>
      </c>
      <c r="BA32" s="95">
        <f t="shared" si="16"/>
        <v>96.46096371810296</v>
      </c>
      <c r="BB32" s="95">
        <f t="shared" si="30"/>
        <v>250992</v>
      </c>
      <c r="BC32" s="95">
        <f t="shared" si="30"/>
        <v>238629.47000000003</v>
      </c>
      <c r="BD32" s="95">
        <f t="shared" si="17"/>
        <v>95.074532256008169</v>
      </c>
      <c r="BE32" s="95">
        <v>0</v>
      </c>
      <c r="BF32" s="95">
        <v>51880.81</v>
      </c>
      <c r="BG32" s="95" t="e">
        <f t="shared" si="18"/>
        <v>#DIV/0!</v>
      </c>
      <c r="BH32" s="95">
        <v>0</v>
      </c>
      <c r="BI32" s="95">
        <v>127.91</v>
      </c>
      <c r="BJ32" s="95" t="e">
        <f t="shared" si="19"/>
        <v>#DIV/0!</v>
      </c>
      <c r="BK32" s="95">
        <v>0</v>
      </c>
      <c r="BL32" s="95">
        <v>265.02</v>
      </c>
      <c r="BM32" s="95" t="e">
        <f t="shared" si="20"/>
        <v>#DIV/0!</v>
      </c>
      <c r="BN32" s="95">
        <v>0</v>
      </c>
      <c r="BO32" s="95">
        <v>118.62</v>
      </c>
      <c r="BP32" s="95" t="e">
        <f t="shared" si="21"/>
        <v>#DIV/0!</v>
      </c>
      <c r="BQ32" s="95">
        <v>0</v>
      </c>
      <c r="BR32" s="95">
        <v>79.400000000000006</v>
      </c>
      <c r="BS32" s="95" t="e">
        <f t="shared" si="22"/>
        <v>#DIV/0!</v>
      </c>
      <c r="BT32" s="95">
        <v>0</v>
      </c>
      <c r="BU32" s="95">
        <v>67</v>
      </c>
      <c r="BV32" s="95" t="e">
        <f t="shared" si="23"/>
        <v>#DIV/0!</v>
      </c>
      <c r="BW32" s="95">
        <v>0</v>
      </c>
      <c r="BX32" s="95">
        <v>109</v>
      </c>
      <c r="BY32" s="95" t="e">
        <f t="shared" si="24"/>
        <v>#DIV/0!</v>
      </c>
      <c r="BZ32" s="95">
        <v>0</v>
      </c>
      <c r="CA32" s="95">
        <v>3189.42</v>
      </c>
      <c r="CB32" s="95" t="e">
        <f t="shared" si="25"/>
        <v>#DIV/0!</v>
      </c>
      <c r="CC32" s="95">
        <v>0</v>
      </c>
      <c r="CD32" s="95">
        <v>11524.6</v>
      </c>
      <c r="CE32" s="95" t="e">
        <f t="shared" si="26"/>
        <v>#DIV/0!</v>
      </c>
      <c r="CF32" s="95">
        <v>16181</v>
      </c>
      <c r="CG32" s="95">
        <v>3528.65</v>
      </c>
      <c r="CH32" s="95">
        <f t="shared" si="27"/>
        <v>21.807366664606636</v>
      </c>
      <c r="CI32" s="95">
        <f t="shared" si="31"/>
        <v>16181</v>
      </c>
      <c r="CJ32" s="95">
        <f t="shared" si="31"/>
        <v>18744.600000000002</v>
      </c>
      <c r="CK32" s="95">
        <f t="shared" si="28"/>
        <v>115.84327297447625</v>
      </c>
      <c r="CL32" s="95">
        <f t="shared" si="32"/>
        <v>267173</v>
      </c>
      <c r="CM32" s="95">
        <f t="shared" si="32"/>
        <v>257374.07000000004</v>
      </c>
      <c r="CN32" s="95">
        <f t="shared" si="29"/>
        <v>96.332365171630386</v>
      </c>
    </row>
    <row r="33" spans="1:92" ht="15" customHeight="1" x14ac:dyDescent="0.2">
      <c r="A33" s="85">
        <v>26</v>
      </c>
      <c r="B33" s="86" t="s">
        <v>59</v>
      </c>
      <c r="C33" s="95">
        <v>612557</v>
      </c>
      <c r="D33" s="95">
        <v>871058.17440599995</v>
      </c>
      <c r="E33" s="95">
        <f t="shared" si="0"/>
        <v>142.20034615652094</v>
      </c>
      <c r="F33" s="95">
        <v>332222</v>
      </c>
      <c r="G33" s="95">
        <v>389135.50238600001</v>
      </c>
      <c r="H33" s="95">
        <f t="shared" si="1"/>
        <v>117.13116602332177</v>
      </c>
      <c r="I33" s="95">
        <v>280335</v>
      </c>
      <c r="J33" s="95">
        <v>34668.715750000003</v>
      </c>
      <c r="K33" s="95">
        <f t="shared" si="2"/>
        <v>12.366888098168264</v>
      </c>
      <c r="L33" s="95">
        <v>0</v>
      </c>
      <c r="M33" s="95">
        <v>447253.95626999997</v>
      </c>
      <c r="N33" s="95" t="e">
        <f t="shared" si="3"/>
        <v>#DIV/0!</v>
      </c>
      <c r="O33" s="95">
        <v>332222</v>
      </c>
      <c r="P33" s="95">
        <v>332813.71999999997</v>
      </c>
      <c r="Q33" s="95">
        <f t="shared" si="4"/>
        <v>100.17810981813365</v>
      </c>
      <c r="R33" s="95">
        <v>1114564</v>
      </c>
      <c r="S33" s="95">
        <v>1315397.2318840309</v>
      </c>
      <c r="T33" s="95">
        <f t="shared" si="5"/>
        <v>118.01899504057469</v>
      </c>
      <c r="U33" s="95">
        <v>0</v>
      </c>
      <c r="V33" s="95">
        <v>391806.03589042241</v>
      </c>
      <c r="W33" s="95" t="e">
        <f t="shared" si="6"/>
        <v>#DIV/0!</v>
      </c>
      <c r="X33" s="95">
        <v>0</v>
      </c>
      <c r="Y33" s="95">
        <v>676173.61213508015</v>
      </c>
      <c r="Z33" s="95" t="e">
        <f t="shared" si="7"/>
        <v>#DIV/0!</v>
      </c>
      <c r="AA33" s="95">
        <v>0</v>
      </c>
      <c r="AB33" s="95">
        <v>206346.63386852821</v>
      </c>
      <c r="AC33" s="95" t="e">
        <f t="shared" si="8"/>
        <v>#DIV/0!</v>
      </c>
      <c r="AD33" s="95">
        <v>0</v>
      </c>
      <c r="AE33" s="95">
        <v>4524.8</v>
      </c>
      <c r="AF33" s="95" t="e">
        <f t="shared" si="9"/>
        <v>#DIV/0!</v>
      </c>
      <c r="AG33" s="95">
        <v>1114564</v>
      </c>
      <c r="AH33" s="95">
        <v>36546.149990000005</v>
      </c>
      <c r="AI33" s="95">
        <f t="shared" si="10"/>
        <v>3.2789637912223979</v>
      </c>
      <c r="AJ33" s="95">
        <v>0</v>
      </c>
      <c r="AK33" s="95">
        <v>8198.0688100000007</v>
      </c>
      <c r="AL33" s="95" t="e">
        <f t="shared" si="11"/>
        <v>#DIV/0!</v>
      </c>
      <c r="AM33" s="95">
        <v>92561</v>
      </c>
      <c r="AN33" s="95">
        <v>18163.16</v>
      </c>
      <c r="AO33" s="95">
        <f t="shared" si="12"/>
        <v>19.62290813625609</v>
      </c>
      <c r="AP33" s="95">
        <v>413402</v>
      </c>
      <c r="AQ33" s="95">
        <v>208910.96922000003</v>
      </c>
      <c r="AR33" s="95">
        <f t="shared" si="13"/>
        <v>50.534581163129353</v>
      </c>
      <c r="AS33" s="95">
        <v>0</v>
      </c>
      <c r="AT33" s="95">
        <v>3856.04</v>
      </c>
      <c r="AU33" s="95" t="e">
        <f t="shared" si="14"/>
        <v>#DIV/0!</v>
      </c>
      <c r="AV33" s="95">
        <v>0</v>
      </c>
      <c r="AW33" s="95">
        <v>1059.3399999999999</v>
      </c>
      <c r="AX33" s="95" t="e">
        <f t="shared" si="15"/>
        <v>#DIV/0!</v>
      </c>
      <c r="AY33" s="95">
        <v>367114</v>
      </c>
      <c r="AZ33" s="95">
        <v>26565.90942</v>
      </c>
      <c r="BA33" s="95">
        <f t="shared" si="16"/>
        <v>7.2364195917344469</v>
      </c>
      <c r="BB33" s="95">
        <f t="shared" si="30"/>
        <v>2600198</v>
      </c>
      <c r="BC33" s="95">
        <f t="shared" si="30"/>
        <v>2453208.8937400309</v>
      </c>
      <c r="BD33" s="95">
        <f t="shared" si="17"/>
        <v>94.347003333593477</v>
      </c>
      <c r="BE33" s="95">
        <v>0</v>
      </c>
      <c r="BF33" s="95">
        <v>271659.11792599998</v>
      </c>
      <c r="BG33" s="95" t="e">
        <f t="shared" si="18"/>
        <v>#DIV/0!</v>
      </c>
      <c r="BH33" s="95">
        <v>0</v>
      </c>
      <c r="BI33" s="95">
        <v>15953.34</v>
      </c>
      <c r="BJ33" s="95" t="e">
        <f t="shared" si="19"/>
        <v>#DIV/0!</v>
      </c>
      <c r="BK33" s="95">
        <v>0</v>
      </c>
      <c r="BL33" s="95">
        <v>311630.63</v>
      </c>
      <c r="BM33" s="95" t="e">
        <f t="shared" si="20"/>
        <v>#DIV/0!</v>
      </c>
      <c r="BN33" s="95">
        <v>0</v>
      </c>
      <c r="BO33" s="95">
        <v>106149.78</v>
      </c>
      <c r="BP33" s="95" t="e">
        <f t="shared" si="21"/>
        <v>#DIV/0!</v>
      </c>
      <c r="BQ33" s="95">
        <v>0</v>
      </c>
      <c r="BR33" s="95">
        <v>102565.81</v>
      </c>
      <c r="BS33" s="95" t="e">
        <f t="shared" si="22"/>
        <v>#DIV/0!</v>
      </c>
      <c r="BT33" s="95">
        <v>0</v>
      </c>
      <c r="BU33" s="95">
        <v>102915.04000000001</v>
      </c>
      <c r="BV33" s="95" t="e">
        <f t="shared" si="23"/>
        <v>#DIV/0!</v>
      </c>
      <c r="BW33" s="95">
        <v>0</v>
      </c>
      <c r="BX33" s="95">
        <v>9079.1200000000008</v>
      </c>
      <c r="BY33" s="95" t="e">
        <f t="shared" si="24"/>
        <v>#DIV/0!</v>
      </c>
      <c r="BZ33" s="95">
        <v>314351</v>
      </c>
      <c r="CA33" s="95">
        <v>903657.53</v>
      </c>
      <c r="CB33" s="95">
        <f t="shared" si="25"/>
        <v>287.46768103171297</v>
      </c>
      <c r="CC33" s="95">
        <v>1277553</v>
      </c>
      <c r="CD33" s="95">
        <v>447304.33999999997</v>
      </c>
      <c r="CE33" s="95">
        <f t="shared" si="26"/>
        <v>35.012585779220117</v>
      </c>
      <c r="CF33" s="95">
        <v>0</v>
      </c>
      <c r="CG33" s="95">
        <v>4226765.7618581951</v>
      </c>
      <c r="CH33" s="95" t="e">
        <f t="shared" si="27"/>
        <v>#DIV/0!</v>
      </c>
      <c r="CI33" s="95">
        <f t="shared" si="31"/>
        <v>1591904</v>
      </c>
      <c r="CJ33" s="95">
        <f t="shared" si="31"/>
        <v>5914390.721858195</v>
      </c>
      <c r="CK33" s="95">
        <f t="shared" si="28"/>
        <v>371.52935867101252</v>
      </c>
      <c r="CL33" s="95">
        <f t="shared" si="32"/>
        <v>4192102</v>
      </c>
      <c r="CM33" s="95">
        <f t="shared" si="32"/>
        <v>8367599.615598226</v>
      </c>
      <c r="CN33" s="95">
        <f t="shared" si="29"/>
        <v>199.60391268147163</v>
      </c>
    </row>
    <row r="34" spans="1:92" ht="15" customHeight="1" x14ac:dyDescent="0.2">
      <c r="A34" s="85">
        <v>27</v>
      </c>
      <c r="B34" s="86" t="s">
        <v>60</v>
      </c>
      <c r="C34" s="95">
        <v>34740</v>
      </c>
      <c r="D34" s="95">
        <v>66362.552320000003</v>
      </c>
      <c r="E34" s="95">
        <f t="shared" si="0"/>
        <v>191.02634519286127</v>
      </c>
      <c r="F34" s="95">
        <v>34265</v>
      </c>
      <c r="G34" s="95">
        <v>29983.603889999999</v>
      </c>
      <c r="H34" s="95">
        <f t="shared" si="1"/>
        <v>87.505045644243395</v>
      </c>
      <c r="I34" s="95">
        <v>375</v>
      </c>
      <c r="J34" s="95">
        <v>176.48000000000002</v>
      </c>
      <c r="K34" s="95">
        <f t="shared" si="2"/>
        <v>47.061333333333337</v>
      </c>
      <c r="L34" s="95">
        <v>100</v>
      </c>
      <c r="M34" s="95">
        <v>36202.468430000001</v>
      </c>
      <c r="N34" s="95">
        <f t="shared" si="3"/>
        <v>36202.468430000001</v>
      </c>
      <c r="O34" s="95">
        <v>18000</v>
      </c>
      <c r="P34" s="95">
        <v>18954.599999999999</v>
      </c>
      <c r="Q34" s="95">
        <f t="shared" si="4"/>
        <v>105.30333333333333</v>
      </c>
      <c r="R34" s="95">
        <v>39315</v>
      </c>
      <c r="S34" s="95">
        <v>74883.36516929997</v>
      </c>
      <c r="T34" s="95">
        <f t="shared" si="5"/>
        <v>190.4702153613124</v>
      </c>
      <c r="U34" s="95">
        <v>15552</v>
      </c>
      <c r="V34" s="95">
        <v>48634.65113999998</v>
      </c>
      <c r="W34" s="95">
        <f t="shared" si="6"/>
        <v>312.7228082561727</v>
      </c>
      <c r="X34" s="95">
        <v>23328</v>
      </c>
      <c r="Y34" s="95">
        <v>19646.204029299995</v>
      </c>
      <c r="Z34" s="95">
        <f t="shared" si="7"/>
        <v>84.217266929440996</v>
      </c>
      <c r="AA34" s="95">
        <v>0</v>
      </c>
      <c r="AB34" s="95">
        <v>2584.2600000000002</v>
      </c>
      <c r="AC34" s="95" t="e">
        <f t="shared" si="8"/>
        <v>#DIV/0!</v>
      </c>
      <c r="AD34" s="95">
        <v>60</v>
      </c>
      <c r="AE34" s="95">
        <v>339.59</v>
      </c>
      <c r="AF34" s="95">
        <f t="shared" si="9"/>
        <v>565.98333333333335</v>
      </c>
      <c r="AG34" s="95">
        <v>375</v>
      </c>
      <c r="AH34" s="95">
        <v>3678.6600000000003</v>
      </c>
      <c r="AI34" s="95">
        <f t="shared" si="10"/>
        <v>980.97600000000011</v>
      </c>
      <c r="AJ34" s="95">
        <v>0</v>
      </c>
      <c r="AK34" s="95">
        <v>20</v>
      </c>
      <c r="AL34" s="95" t="e">
        <f t="shared" si="11"/>
        <v>#DIV/0!</v>
      </c>
      <c r="AM34" s="95">
        <v>2640</v>
      </c>
      <c r="AN34" s="95">
        <v>3352.84</v>
      </c>
      <c r="AO34" s="95">
        <f t="shared" si="12"/>
        <v>127.00151515151516</v>
      </c>
      <c r="AP34" s="95">
        <v>87625</v>
      </c>
      <c r="AQ34" s="95">
        <v>26368.2</v>
      </c>
      <c r="AR34" s="95">
        <f t="shared" si="13"/>
        <v>30.092097004279601</v>
      </c>
      <c r="AS34" s="95">
        <v>0</v>
      </c>
      <c r="AT34" s="95">
        <v>251.42000000000002</v>
      </c>
      <c r="AU34" s="95" t="e">
        <f t="shared" si="14"/>
        <v>#DIV/0!</v>
      </c>
      <c r="AV34" s="95">
        <v>110</v>
      </c>
      <c r="AW34" s="95">
        <v>13.5</v>
      </c>
      <c r="AX34" s="95">
        <f t="shared" si="15"/>
        <v>12.272727272727273</v>
      </c>
      <c r="AY34" s="95">
        <v>5570</v>
      </c>
      <c r="AZ34" s="95">
        <v>3630.5</v>
      </c>
      <c r="BA34" s="95">
        <f t="shared" si="16"/>
        <v>65.179533213644518</v>
      </c>
      <c r="BB34" s="95">
        <f t="shared" si="30"/>
        <v>170000</v>
      </c>
      <c r="BC34" s="95">
        <f t="shared" si="30"/>
        <v>174882.37748929998</v>
      </c>
      <c r="BD34" s="95">
        <f t="shared" si="17"/>
        <v>102.87198675841177</v>
      </c>
      <c r="BE34" s="95">
        <v>52448</v>
      </c>
      <c r="BF34" s="95">
        <v>32421.607560000008</v>
      </c>
      <c r="BG34" s="95">
        <f t="shared" si="18"/>
        <v>61.816670912141568</v>
      </c>
      <c r="BH34" s="95">
        <v>0</v>
      </c>
      <c r="BI34" s="95">
        <v>148</v>
      </c>
      <c r="BJ34" s="95" t="e">
        <f t="shared" si="19"/>
        <v>#DIV/0!</v>
      </c>
      <c r="BK34" s="95">
        <v>3600</v>
      </c>
      <c r="BL34" s="95">
        <v>19772.739999999998</v>
      </c>
      <c r="BM34" s="95">
        <f t="shared" si="20"/>
        <v>549.24277777777775</v>
      </c>
      <c r="BN34" s="95">
        <v>0</v>
      </c>
      <c r="BO34" s="95">
        <v>2005.24</v>
      </c>
      <c r="BP34" s="95" t="e">
        <f t="shared" si="21"/>
        <v>#DIV/0!</v>
      </c>
      <c r="BQ34" s="95">
        <v>3600</v>
      </c>
      <c r="BR34" s="95">
        <v>2103.5</v>
      </c>
      <c r="BS34" s="95">
        <f t="shared" si="22"/>
        <v>58.43055555555555</v>
      </c>
      <c r="BT34" s="95">
        <v>0</v>
      </c>
      <c r="BU34" s="95">
        <v>15664</v>
      </c>
      <c r="BV34" s="95" t="e">
        <f t="shared" si="23"/>
        <v>#DIV/0!</v>
      </c>
      <c r="BW34" s="95">
        <v>5400</v>
      </c>
      <c r="BX34" s="95">
        <v>836.3</v>
      </c>
      <c r="BY34" s="95">
        <f t="shared" si="24"/>
        <v>15.487037037037036</v>
      </c>
      <c r="BZ34" s="95">
        <v>135000</v>
      </c>
      <c r="CA34" s="95">
        <v>83906.110000000015</v>
      </c>
      <c r="CB34" s="95">
        <f t="shared" si="25"/>
        <v>62.152674074074085</v>
      </c>
      <c r="CC34" s="95">
        <v>0</v>
      </c>
      <c r="CD34" s="95">
        <v>46598.32</v>
      </c>
      <c r="CE34" s="95" t="e">
        <f t="shared" si="26"/>
        <v>#DIV/0!</v>
      </c>
      <c r="CF34" s="95">
        <v>36000</v>
      </c>
      <c r="CG34" s="95">
        <v>143583.65609000003</v>
      </c>
      <c r="CH34" s="95">
        <f t="shared" si="27"/>
        <v>398.84348913888897</v>
      </c>
      <c r="CI34" s="95">
        <f t="shared" si="31"/>
        <v>180000</v>
      </c>
      <c r="CJ34" s="95">
        <f t="shared" si="31"/>
        <v>294845.12609000003</v>
      </c>
      <c r="CK34" s="95">
        <f t="shared" si="28"/>
        <v>163.80284782777778</v>
      </c>
      <c r="CL34" s="95">
        <f t="shared" si="32"/>
        <v>350000</v>
      </c>
      <c r="CM34" s="95">
        <f t="shared" si="32"/>
        <v>469727.50357930001</v>
      </c>
      <c r="CN34" s="95">
        <f t="shared" si="29"/>
        <v>134.2078581655143</v>
      </c>
    </row>
    <row r="35" spans="1:92" ht="15" customHeight="1" x14ac:dyDescent="0.2">
      <c r="A35" s="85">
        <v>28</v>
      </c>
      <c r="B35" s="84" t="s">
        <v>61</v>
      </c>
      <c r="C35" s="95">
        <v>90732</v>
      </c>
      <c r="D35" s="95">
        <v>61543.573089999991</v>
      </c>
      <c r="E35" s="95">
        <f t="shared" si="0"/>
        <v>67.83006336243001</v>
      </c>
      <c r="F35" s="95">
        <v>90732</v>
      </c>
      <c r="G35" s="95">
        <v>42463.043089999992</v>
      </c>
      <c r="H35" s="95">
        <f t="shared" si="1"/>
        <v>46.800514801833963</v>
      </c>
      <c r="I35" s="95">
        <v>0</v>
      </c>
      <c r="J35" s="95">
        <v>99.65</v>
      </c>
      <c r="K35" s="95" t="e">
        <f t="shared" si="2"/>
        <v>#DIV/0!</v>
      </c>
      <c r="L35" s="95">
        <v>0</v>
      </c>
      <c r="M35" s="95">
        <v>18980.879999999997</v>
      </c>
      <c r="N35" s="95" t="e">
        <f t="shared" si="3"/>
        <v>#DIV/0!</v>
      </c>
      <c r="O35" s="95">
        <v>42891</v>
      </c>
      <c r="P35" s="95">
        <v>38593.67</v>
      </c>
      <c r="Q35" s="95">
        <f t="shared" si="4"/>
        <v>89.980811825324665</v>
      </c>
      <c r="R35" s="95">
        <v>72971</v>
      </c>
      <c r="S35" s="95">
        <v>53642.39</v>
      </c>
      <c r="T35" s="95">
        <f t="shared" si="5"/>
        <v>73.511929396609617</v>
      </c>
      <c r="U35" s="95">
        <v>59833</v>
      </c>
      <c r="V35" s="95">
        <v>28037.88</v>
      </c>
      <c r="W35" s="95">
        <f t="shared" si="6"/>
        <v>46.860227633580131</v>
      </c>
      <c r="X35" s="95">
        <v>13138</v>
      </c>
      <c r="Y35" s="95">
        <v>14874.259999999998</v>
      </c>
      <c r="Z35" s="95">
        <f t="shared" si="7"/>
        <v>113.21555792358045</v>
      </c>
      <c r="AA35" s="95">
        <v>0</v>
      </c>
      <c r="AB35" s="95">
        <v>1205.58</v>
      </c>
      <c r="AC35" s="95" t="e">
        <f t="shared" si="8"/>
        <v>#DIV/0!</v>
      </c>
      <c r="AD35" s="95">
        <v>0</v>
      </c>
      <c r="AE35" s="95">
        <v>250.06</v>
      </c>
      <c r="AF35" s="95" t="e">
        <f t="shared" si="9"/>
        <v>#DIV/0!</v>
      </c>
      <c r="AG35" s="95">
        <v>0</v>
      </c>
      <c r="AH35" s="95">
        <v>9274.61</v>
      </c>
      <c r="AI35" s="95" t="e">
        <f t="shared" si="10"/>
        <v>#DIV/0!</v>
      </c>
      <c r="AJ35" s="95">
        <v>0</v>
      </c>
      <c r="AK35" s="95">
        <v>273.35000000000002</v>
      </c>
      <c r="AL35" s="95" t="e">
        <f t="shared" si="11"/>
        <v>#DIV/0!</v>
      </c>
      <c r="AM35" s="95">
        <v>7958</v>
      </c>
      <c r="AN35" s="95">
        <v>1682.1000000000001</v>
      </c>
      <c r="AO35" s="95">
        <f t="shared" si="12"/>
        <v>21.137220407137473</v>
      </c>
      <c r="AP35" s="95">
        <v>46179</v>
      </c>
      <c r="AQ35" s="95">
        <v>9087.8900000000012</v>
      </c>
      <c r="AR35" s="95">
        <f t="shared" si="13"/>
        <v>19.679702895255421</v>
      </c>
      <c r="AS35" s="95">
        <v>0</v>
      </c>
      <c r="AT35" s="95">
        <v>201.7</v>
      </c>
      <c r="AU35" s="95" t="e">
        <f t="shared" si="14"/>
        <v>#DIV/0!</v>
      </c>
      <c r="AV35" s="95">
        <v>0</v>
      </c>
      <c r="AW35" s="95">
        <v>0</v>
      </c>
      <c r="AX35" s="95" t="e">
        <f t="shared" si="15"/>
        <v>#DIV/0!</v>
      </c>
      <c r="AY35" s="95">
        <v>0</v>
      </c>
      <c r="AZ35" s="95">
        <v>77031.97</v>
      </c>
      <c r="BA35" s="95" t="e">
        <f t="shared" si="16"/>
        <v>#DIV/0!</v>
      </c>
      <c r="BB35" s="95">
        <f t="shared" si="30"/>
        <v>217840</v>
      </c>
      <c r="BC35" s="95">
        <f t="shared" si="30"/>
        <v>203462.97308999998</v>
      </c>
      <c r="BD35" s="95">
        <f t="shared" si="17"/>
        <v>93.400189630003666</v>
      </c>
      <c r="BE35" s="95">
        <v>43649</v>
      </c>
      <c r="BF35" s="95">
        <v>40572.239999999998</v>
      </c>
      <c r="BG35" s="95">
        <f t="shared" si="18"/>
        <v>92.951132901097395</v>
      </c>
      <c r="BH35" s="95">
        <v>0</v>
      </c>
      <c r="BI35" s="95">
        <v>473</v>
      </c>
      <c r="BJ35" s="95" t="e">
        <f t="shared" si="19"/>
        <v>#DIV/0!</v>
      </c>
      <c r="BK35" s="95">
        <v>0</v>
      </c>
      <c r="BL35" s="95">
        <v>7506</v>
      </c>
      <c r="BM35" s="95" t="e">
        <f t="shared" si="20"/>
        <v>#DIV/0!</v>
      </c>
      <c r="BN35" s="95">
        <v>0</v>
      </c>
      <c r="BO35" s="95">
        <v>670.00000000000011</v>
      </c>
      <c r="BP35" s="95" t="e">
        <f t="shared" si="21"/>
        <v>#DIV/0!</v>
      </c>
      <c r="BQ35" s="95">
        <v>0</v>
      </c>
      <c r="BR35" s="95">
        <v>1941</v>
      </c>
      <c r="BS35" s="95" t="e">
        <f t="shared" si="22"/>
        <v>#DIV/0!</v>
      </c>
      <c r="BT35" s="95">
        <v>0</v>
      </c>
      <c r="BU35" s="95">
        <v>4895</v>
      </c>
      <c r="BV35" s="95" t="e">
        <f t="shared" si="23"/>
        <v>#DIV/0!</v>
      </c>
      <c r="BW35" s="95">
        <v>0</v>
      </c>
      <c r="BX35" s="95">
        <v>100.51</v>
      </c>
      <c r="BY35" s="95" t="e">
        <f t="shared" si="24"/>
        <v>#DIV/0!</v>
      </c>
      <c r="BZ35" s="95">
        <v>2798</v>
      </c>
      <c r="CA35" s="95">
        <v>7014.78</v>
      </c>
      <c r="CB35" s="95">
        <f t="shared" si="25"/>
        <v>250.70693352394565</v>
      </c>
      <c r="CC35" s="95">
        <v>1262</v>
      </c>
      <c r="CD35" s="95">
        <v>10410.519999999999</v>
      </c>
      <c r="CE35" s="95">
        <f t="shared" si="26"/>
        <v>824.92234548335978</v>
      </c>
      <c r="CF35" s="95">
        <v>24315</v>
      </c>
      <c r="CG35" s="95">
        <v>93418.220452499998</v>
      </c>
      <c r="CH35" s="95">
        <f t="shared" si="27"/>
        <v>384.19996073411477</v>
      </c>
      <c r="CI35" s="95">
        <f t="shared" si="31"/>
        <v>28375</v>
      </c>
      <c r="CJ35" s="95">
        <f t="shared" si="31"/>
        <v>118923.0304525</v>
      </c>
      <c r="CK35" s="95">
        <f t="shared" si="28"/>
        <v>419.11200159471366</v>
      </c>
      <c r="CL35" s="95">
        <f t="shared" si="32"/>
        <v>246215</v>
      </c>
      <c r="CM35" s="95">
        <f t="shared" si="32"/>
        <v>322386.00354249997</v>
      </c>
      <c r="CN35" s="95">
        <f t="shared" si="29"/>
        <v>130.93678433178317</v>
      </c>
    </row>
    <row r="36" spans="1:92" ht="15" customHeight="1" x14ac:dyDescent="0.2">
      <c r="A36" s="85">
        <v>29</v>
      </c>
      <c r="B36" s="86" t="s">
        <v>62</v>
      </c>
      <c r="C36" s="95">
        <v>358000</v>
      </c>
      <c r="D36" s="95">
        <v>252646.77124999996</v>
      </c>
      <c r="E36" s="95">
        <f t="shared" si="0"/>
        <v>70.571723812849157</v>
      </c>
      <c r="F36" s="95">
        <v>189977</v>
      </c>
      <c r="G36" s="95">
        <v>140962.47999999995</v>
      </c>
      <c r="H36" s="95">
        <f t="shared" si="1"/>
        <v>74.199761023702848</v>
      </c>
      <c r="I36" s="95">
        <v>157418</v>
      </c>
      <c r="J36" s="95">
        <v>4985.34</v>
      </c>
      <c r="K36" s="95">
        <f t="shared" si="2"/>
        <v>3.1669440597644489</v>
      </c>
      <c r="L36" s="95">
        <v>10605</v>
      </c>
      <c r="M36" s="95">
        <v>106698.95125000001</v>
      </c>
      <c r="N36" s="95">
        <f t="shared" si="3"/>
        <v>1006.1192951438002</v>
      </c>
      <c r="O36" s="95">
        <v>182000</v>
      </c>
      <c r="P36" s="95">
        <v>184389</v>
      </c>
      <c r="Q36" s="95">
        <f t="shared" si="4"/>
        <v>101.31263736263736</v>
      </c>
      <c r="R36" s="95">
        <v>50420</v>
      </c>
      <c r="S36" s="95">
        <v>94952.59</v>
      </c>
      <c r="T36" s="95">
        <f t="shared" si="5"/>
        <v>188.32326457754857</v>
      </c>
      <c r="U36" s="95">
        <v>20168</v>
      </c>
      <c r="V36" s="95">
        <v>40188.67</v>
      </c>
      <c r="W36" s="95">
        <f t="shared" si="6"/>
        <v>199.26948631495438</v>
      </c>
      <c r="X36" s="95">
        <v>25210</v>
      </c>
      <c r="Y36" s="95">
        <v>27780.829999999998</v>
      </c>
      <c r="Z36" s="95">
        <f t="shared" si="7"/>
        <v>110.19765965886552</v>
      </c>
      <c r="AA36" s="95">
        <v>0</v>
      </c>
      <c r="AB36" s="95">
        <v>25990.89</v>
      </c>
      <c r="AC36" s="95" t="e">
        <f t="shared" si="8"/>
        <v>#DIV/0!</v>
      </c>
      <c r="AD36" s="95">
        <v>0</v>
      </c>
      <c r="AE36" s="95">
        <v>78.2</v>
      </c>
      <c r="AF36" s="95" t="e">
        <f t="shared" si="9"/>
        <v>#DIV/0!</v>
      </c>
      <c r="AG36" s="95">
        <v>5042</v>
      </c>
      <c r="AH36" s="95">
        <v>914</v>
      </c>
      <c r="AI36" s="95">
        <f t="shared" si="10"/>
        <v>18.127727092423644</v>
      </c>
      <c r="AJ36" s="95">
        <v>0</v>
      </c>
      <c r="AK36" s="95">
        <v>225</v>
      </c>
      <c r="AL36" s="95" t="e">
        <f t="shared" si="11"/>
        <v>#DIV/0!</v>
      </c>
      <c r="AM36" s="95">
        <v>10831</v>
      </c>
      <c r="AN36" s="95">
        <v>3024.43</v>
      </c>
      <c r="AO36" s="95">
        <f t="shared" si="12"/>
        <v>27.92382974794571</v>
      </c>
      <c r="AP36" s="95">
        <v>28309</v>
      </c>
      <c r="AQ36" s="95">
        <v>8286.77</v>
      </c>
      <c r="AR36" s="95">
        <f t="shared" si="13"/>
        <v>29.272563495708081</v>
      </c>
      <c r="AS36" s="95">
        <v>0</v>
      </c>
      <c r="AT36" s="95">
        <v>1.06</v>
      </c>
      <c r="AU36" s="95" t="e">
        <f t="shared" si="14"/>
        <v>#DIV/0!</v>
      </c>
      <c r="AV36" s="95">
        <v>0</v>
      </c>
      <c r="AW36" s="95">
        <v>5.52</v>
      </c>
      <c r="AX36" s="95" t="e">
        <f t="shared" si="15"/>
        <v>#DIV/0!</v>
      </c>
      <c r="AY36" s="95">
        <v>25640</v>
      </c>
      <c r="AZ36" s="95">
        <v>11309.75</v>
      </c>
      <c r="BA36" s="95">
        <f t="shared" si="16"/>
        <v>44.109789391575667</v>
      </c>
      <c r="BB36" s="95">
        <f t="shared" si="30"/>
        <v>473200</v>
      </c>
      <c r="BC36" s="95">
        <f t="shared" si="30"/>
        <v>370451.89124999999</v>
      </c>
      <c r="BD36" s="95">
        <f t="shared" si="17"/>
        <v>78.286536612426033</v>
      </c>
      <c r="BE36" s="95">
        <v>47320</v>
      </c>
      <c r="BF36" s="95">
        <v>113048.44999999998</v>
      </c>
      <c r="BG36" s="95">
        <f t="shared" si="18"/>
        <v>238.90204987320368</v>
      </c>
      <c r="BH36" s="95">
        <v>0</v>
      </c>
      <c r="BI36" s="95">
        <v>7057.58</v>
      </c>
      <c r="BJ36" s="95" t="e">
        <f t="shared" si="19"/>
        <v>#DIV/0!</v>
      </c>
      <c r="BK36" s="95">
        <v>21262</v>
      </c>
      <c r="BL36" s="95">
        <v>111281.47</v>
      </c>
      <c r="BM36" s="95">
        <f t="shared" si="20"/>
        <v>523.3819490170257</v>
      </c>
      <c r="BN36" s="95">
        <v>6300</v>
      </c>
      <c r="BO36" s="95">
        <v>894.47</v>
      </c>
      <c r="BP36" s="95">
        <f t="shared" si="21"/>
        <v>14.197936507936509</v>
      </c>
      <c r="BQ36" s="95">
        <v>5040</v>
      </c>
      <c r="BR36" s="95">
        <v>9444</v>
      </c>
      <c r="BS36" s="95">
        <f t="shared" si="22"/>
        <v>187.38095238095238</v>
      </c>
      <c r="BT36" s="95">
        <v>9922</v>
      </c>
      <c r="BU36" s="95">
        <v>100943</v>
      </c>
      <c r="BV36" s="95">
        <f t="shared" si="23"/>
        <v>1017.3654505140092</v>
      </c>
      <c r="BW36" s="95">
        <v>0</v>
      </c>
      <c r="BX36" s="95">
        <v>525.96</v>
      </c>
      <c r="BY36" s="95" t="e">
        <f t="shared" si="24"/>
        <v>#DIV/0!</v>
      </c>
      <c r="BZ36" s="95">
        <v>5452</v>
      </c>
      <c r="CA36" s="95">
        <v>8591.0299999999988</v>
      </c>
      <c r="CB36" s="95">
        <f t="shared" si="25"/>
        <v>157.57575201760821</v>
      </c>
      <c r="CC36" s="95">
        <v>0</v>
      </c>
      <c r="CD36" s="95">
        <v>69174.570000000007</v>
      </c>
      <c r="CE36" s="95" t="e">
        <f t="shared" si="26"/>
        <v>#DIV/0!</v>
      </c>
      <c r="CF36" s="95">
        <v>36286</v>
      </c>
      <c r="CG36" s="95">
        <v>164570.31</v>
      </c>
      <c r="CH36" s="95">
        <f t="shared" si="27"/>
        <v>453.53665325469876</v>
      </c>
      <c r="CI36" s="95">
        <f t="shared" si="31"/>
        <v>63000</v>
      </c>
      <c r="CJ36" s="95">
        <f t="shared" si="31"/>
        <v>361200.92000000004</v>
      </c>
      <c r="CK36" s="95">
        <f t="shared" si="28"/>
        <v>573.3347936507937</v>
      </c>
      <c r="CL36" s="95">
        <f t="shared" si="32"/>
        <v>536200</v>
      </c>
      <c r="CM36" s="95">
        <f t="shared" si="32"/>
        <v>731652.81125000003</v>
      </c>
      <c r="CN36" s="95">
        <f t="shared" si="29"/>
        <v>136.45147542894443</v>
      </c>
    </row>
    <row r="37" spans="1:92" ht="15" customHeight="1" x14ac:dyDescent="0.2">
      <c r="A37" s="85">
        <v>30</v>
      </c>
      <c r="B37" s="86" t="s">
        <v>63</v>
      </c>
      <c r="C37" s="95">
        <v>370819</v>
      </c>
      <c r="D37" s="95">
        <v>249866.94358180001</v>
      </c>
      <c r="E37" s="95">
        <f t="shared" si="0"/>
        <v>67.382454400071197</v>
      </c>
      <c r="F37" s="95">
        <v>259573.3</v>
      </c>
      <c r="G37" s="95">
        <v>205909.1729075</v>
      </c>
      <c r="H37" s="95">
        <f t="shared" si="1"/>
        <v>79.326021939660208</v>
      </c>
      <c r="I37" s="95">
        <v>74163.8</v>
      </c>
      <c r="J37" s="95">
        <v>6617.3080842999998</v>
      </c>
      <c r="K37" s="95">
        <f t="shared" si="2"/>
        <v>8.9225580192762504</v>
      </c>
      <c r="L37" s="95">
        <v>37081.9</v>
      </c>
      <c r="M37" s="95">
        <v>37340.462590000003</v>
      </c>
      <c r="N37" s="95">
        <f t="shared" si="3"/>
        <v>100.69727438453802</v>
      </c>
      <c r="O37" s="95">
        <v>253219</v>
      </c>
      <c r="P37" s="95">
        <v>195663</v>
      </c>
      <c r="Q37" s="95">
        <f t="shared" si="4"/>
        <v>77.270268028860386</v>
      </c>
      <c r="R37" s="95">
        <v>28805</v>
      </c>
      <c r="S37" s="95">
        <v>97133.261899999983</v>
      </c>
      <c r="T37" s="95">
        <f t="shared" si="5"/>
        <v>337.20972713070643</v>
      </c>
      <c r="U37" s="95">
        <v>0</v>
      </c>
      <c r="V37" s="95">
        <v>36220.443149999999</v>
      </c>
      <c r="W37" s="95" t="e">
        <f t="shared" si="6"/>
        <v>#DIV/0!</v>
      </c>
      <c r="X37" s="95">
        <v>0</v>
      </c>
      <c r="Y37" s="95">
        <v>26995.23875</v>
      </c>
      <c r="Z37" s="95" t="e">
        <f t="shared" si="7"/>
        <v>#DIV/0!</v>
      </c>
      <c r="AA37" s="95">
        <v>0</v>
      </c>
      <c r="AB37" s="95">
        <v>5250.5599999999995</v>
      </c>
      <c r="AC37" s="95" t="e">
        <f t="shared" si="8"/>
        <v>#DIV/0!</v>
      </c>
      <c r="AD37" s="95">
        <v>0</v>
      </c>
      <c r="AE37" s="95">
        <v>290.56</v>
      </c>
      <c r="AF37" s="95" t="e">
        <f t="shared" si="9"/>
        <v>#DIV/0!</v>
      </c>
      <c r="AG37" s="95">
        <v>28805</v>
      </c>
      <c r="AH37" s="95">
        <v>28376.46</v>
      </c>
      <c r="AI37" s="95">
        <f t="shared" si="10"/>
        <v>98.512272174969624</v>
      </c>
      <c r="AJ37" s="95">
        <v>0</v>
      </c>
      <c r="AK37" s="95">
        <v>568.33000000000004</v>
      </c>
      <c r="AL37" s="95" t="e">
        <f t="shared" si="11"/>
        <v>#DIV/0!</v>
      </c>
      <c r="AM37" s="95">
        <v>15629.480000000003</v>
      </c>
      <c r="AN37" s="95">
        <v>3348.03</v>
      </c>
      <c r="AO37" s="95">
        <f t="shared" si="12"/>
        <v>21.421250099171562</v>
      </c>
      <c r="AP37" s="95">
        <v>78150.399999999994</v>
      </c>
      <c r="AQ37" s="95">
        <v>17223.089999999997</v>
      </c>
      <c r="AR37" s="95">
        <f t="shared" si="13"/>
        <v>22.038390078617638</v>
      </c>
      <c r="AS37" s="95">
        <v>0</v>
      </c>
      <c r="AT37" s="95">
        <v>1328.67</v>
      </c>
      <c r="AU37" s="95" t="e">
        <f t="shared" si="14"/>
        <v>#DIV/0!</v>
      </c>
      <c r="AV37" s="95">
        <v>0</v>
      </c>
      <c r="AW37" s="95">
        <v>175.17000000000002</v>
      </c>
      <c r="AX37" s="95" t="e">
        <f t="shared" si="15"/>
        <v>#DIV/0!</v>
      </c>
      <c r="AY37" s="95">
        <v>101596.12000000001</v>
      </c>
      <c r="AZ37" s="95">
        <v>94126.76</v>
      </c>
      <c r="BA37" s="95">
        <f t="shared" si="16"/>
        <v>92.64798695068275</v>
      </c>
      <c r="BB37" s="95">
        <f t="shared" si="30"/>
        <v>595000</v>
      </c>
      <c r="BC37" s="95">
        <f t="shared" si="30"/>
        <v>463770.25548180006</v>
      </c>
      <c r="BD37" s="95">
        <f t="shared" si="17"/>
        <v>77.944580753243713</v>
      </c>
      <c r="BE37" s="95">
        <v>0</v>
      </c>
      <c r="BF37" s="95">
        <v>232185.10400180001</v>
      </c>
      <c r="BG37" s="95" t="e">
        <f t="shared" si="18"/>
        <v>#DIV/0!</v>
      </c>
      <c r="BH37" s="95">
        <v>0</v>
      </c>
      <c r="BI37" s="95">
        <v>619.65</v>
      </c>
      <c r="BJ37" s="95" t="e">
        <f t="shared" si="19"/>
        <v>#DIV/0!</v>
      </c>
      <c r="BK37" s="95">
        <v>0</v>
      </c>
      <c r="BL37" s="95">
        <v>17106.77</v>
      </c>
      <c r="BM37" s="95" t="e">
        <f t="shared" si="20"/>
        <v>#DIV/0!</v>
      </c>
      <c r="BN37" s="95">
        <v>0</v>
      </c>
      <c r="BO37" s="95">
        <v>6499.57</v>
      </c>
      <c r="BP37" s="95" t="e">
        <f t="shared" si="21"/>
        <v>#DIV/0!</v>
      </c>
      <c r="BQ37" s="95">
        <v>0</v>
      </c>
      <c r="BR37" s="95">
        <v>2315.1999999999998</v>
      </c>
      <c r="BS37" s="95" t="e">
        <f t="shared" si="22"/>
        <v>#DIV/0!</v>
      </c>
      <c r="BT37" s="95">
        <v>0</v>
      </c>
      <c r="BU37" s="95">
        <v>8292</v>
      </c>
      <c r="BV37" s="95" t="e">
        <f t="shared" si="23"/>
        <v>#DIV/0!</v>
      </c>
      <c r="BW37" s="95">
        <v>0</v>
      </c>
      <c r="BX37" s="95">
        <v>969.36</v>
      </c>
      <c r="BY37" s="95" t="e">
        <f t="shared" si="24"/>
        <v>#DIV/0!</v>
      </c>
      <c r="BZ37" s="95">
        <v>14249.95</v>
      </c>
      <c r="CA37" s="95">
        <v>13716.170000000002</v>
      </c>
      <c r="CB37" s="95">
        <f t="shared" si="25"/>
        <v>96.254162295306315</v>
      </c>
      <c r="CC37" s="95">
        <v>0</v>
      </c>
      <c r="CD37" s="95">
        <v>30193.65</v>
      </c>
      <c r="CE37" s="95" t="e">
        <f t="shared" si="26"/>
        <v>#DIV/0!</v>
      </c>
      <c r="CF37" s="95">
        <v>60749.650000000009</v>
      </c>
      <c r="CG37" s="95">
        <v>84683.78241</v>
      </c>
      <c r="CH37" s="95">
        <f t="shared" si="27"/>
        <v>139.39797580726801</v>
      </c>
      <c r="CI37" s="95">
        <f t="shared" si="31"/>
        <v>74999.600000000006</v>
      </c>
      <c r="CJ37" s="95">
        <f t="shared" si="31"/>
        <v>147289.38241000002</v>
      </c>
      <c r="CK37" s="95">
        <f t="shared" si="28"/>
        <v>196.38689061008327</v>
      </c>
      <c r="CL37" s="95">
        <f t="shared" si="32"/>
        <v>669999.6</v>
      </c>
      <c r="CM37" s="95">
        <f t="shared" si="32"/>
        <v>611059.63789180014</v>
      </c>
      <c r="CN37" s="95">
        <f t="shared" si="29"/>
        <v>91.202985478170461</v>
      </c>
    </row>
    <row r="38" spans="1:92" ht="15" customHeight="1" x14ac:dyDescent="0.2">
      <c r="A38" s="85">
        <v>31</v>
      </c>
      <c r="B38" s="86" t="s">
        <v>64</v>
      </c>
      <c r="C38" s="95">
        <v>54200</v>
      </c>
      <c r="D38" s="95">
        <v>41812.69</v>
      </c>
      <c r="E38" s="95">
        <f t="shared" si="0"/>
        <v>77.145184501845023</v>
      </c>
      <c r="F38" s="95">
        <v>30300</v>
      </c>
      <c r="G38" s="95">
        <v>17539.439999999999</v>
      </c>
      <c r="H38" s="95">
        <f t="shared" si="1"/>
        <v>57.885940594059406</v>
      </c>
      <c r="I38" s="95">
        <v>5982</v>
      </c>
      <c r="J38" s="95">
        <v>79.42</v>
      </c>
      <c r="K38" s="95">
        <f t="shared" si="2"/>
        <v>1.3276496155132065</v>
      </c>
      <c r="L38" s="95">
        <v>17918</v>
      </c>
      <c r="M38" s="95">
        <v>24193.83</v>
      </c>
      <c r="N38" s="95">
        <f t="shared" si="3"/>
        <v>135.02528183949102</v>
      </c>
      <c r="O38" s="95">
        <v>30300</v>
      </c>
      <c r="P38" s="95">
        <v>27232</v>
      </c>
      <c r="Q38" s="95">
        <f t="shared" si="4"/>
        <v>89.874587458745864</v>
      </c>
      <c r="R38" s="95">
        <v>36000</v>
      </c>
      <c r="S38" s="95">
        <v>33214.752680000005</v>
      </c>
      <c r="T38" s="95">
        <f t="shared" si="5"/>
        <v>92.263201888888901</v>
      </c>
      <c r="U38" s="95">
        <v>27000</v>
      </c>
      <c r="V38" s="95">
        <v>19236.690000000002</v>
      </c>
      <c r="W38" s="95">
        <f t="shared" si="6"/>
        <v>71.247</v>
      </c>
      <c r="X38" s="95">
        <v>9000</v>
      </c>
      <c r="Y38" s="95">
        <v>7417.8826799999997</v>
      </c>
      <c r="Z38" s="95">
        <f t="shared" si="7"/>
        <v>82.420918666666665</v>
      </c>
      <c r="AA38" s="95">
        <v>0</v>
      </c>
      <c r="AB38" s="95">
        <v>420.18</v>
      </c>
      <c r="AC38" s="95" t="e">
        <f t="shared" si="8"/>
        <v>#DIV/0!</v>
      </c>
      <c r="AD38" s="95">
        <v>0</v>
      </c>
      <c r="AE38" s="95">
        <v>230</v>
      </c>
      <c r="AF38" s="95" t="e">
        <f t="shared" si="9"/>
        <v>#DIV/0!</v>
      </c>
      <c r="AG38" s="95">
        <v>0</v>
      </c>
      <c r="AH38" s="95">
        <v>5910</v>
      </c>
      <c r="AI38" s="95" t="e">
        <f t="shared" si="10"/>
        <v>#DIV/0!</v>
      </c>
      <c r="AJ38" s="95">
        <v>498</v>
      </c>
      <c r="AK38" s="95">
        <v>0</v>
      </c>
      <c r="AL38" s="95">
        <f t="shared" si="11"/>
        <v>0</v>
      </c>
      <c r="AM38" s="95">
        <v>4000</v>
      </c>
      <c r="AN38" s="95">
        <v>1180.3100000000002</v>
      </c>
      <c r="AO38" s="95">
        <f t="shared" si="12"/>
        <v>29.507750000000005</v>
      </c>
      <c r="AP38" s="95">
        <v>19000</v>
      </c>
      <c r="AQ38" s="95">
        <v>6263.69</v>
      </c>
      <c r="AR38" s="95">
        <f t="shared" si="13"/>
        <v>32.966789473684209</v>
      </c>
      <c r="AS38" s="95">
        <v>5874</v>
      </c>
      <c r="AT38" s="95">
        <v>829</v>
      </c>
      <c r="AU38" s="95">
        <f t="shared" si="14"/>
        <v>14.1130405175349</v>
      </c>
      <c r="AV38" s="95">
        <v>488</v>
      </c>
      <c r="AW38" s="95">
        <v>103</v>
      </c>
      <c r="AX38" s="95">
        <f t="shared" si="15"/>
        <v>21.106557377049182</v>
      </c>
      <c r="AY38" s="95">
        <v>2940</v>
      </c>
      <c r="AZ38" s="95">
        <v>2872.54</v>
      </c>
      <c r="BA38" s="95">
        <f t="shared" si="16"/>
        <v>97.705442176870747</v>
      </c>
      <c r="BB38" s="95">
        <f t="shared" si="30"/>
        <v>123000</v>
      </c>
      <c r="BC38" s="95">
        <f t="shared" si="30"/>
        <v>86275.982680000001</v>
      </c>
      <c r="BD38" s="95">
        <f t="shared" si="17"/>
        <v>70.143075349593502</v>
      </c>
      <c r="BE38" s="95">
        <v>12300</v>
      </c>
      <c r="BF38" s="95">
        <v>18686.32</v>
      </c>
      <c r="BG38" s="95">
        <f t="shared" si="18"/>
        <v>151.92130081300812</v>
      </c>
      <c r="BH38" s="95">
        <v>0</v>
      </c>
      <c r="BI38" s="95">
        <v>1414</v>
      </c>
      <c r="BJ38" s="95" t="e">
        <f t="shared" si="19"/>
        <v>#DIV/0!</v>
      </c>
      <c r="BK38" s="95">
        <v>0</v>
      </c>
      <c r="BL38" s="95">
        <v>1852.54</v>
      </c>
      <c r="BM38" s="95" t="e">
        <f t="shared" si="20"/>
        <v>#DIV/0!</v>
      </c>
      <c r="BN38" s="95">
        <v>0</v>
      </c>
      <c r="BO38" s="95">
        <v>982.54</v>
      </c>
      <c r="BP38" s="95" t="e">
        <f t="shared" si="21"/>
        <v>#DIV/0!</v>
      </c>
      <c r="BQ38" s="95">
        <v>0</v>
      </c>
      <c r="BR38" s="95">
        <v>656</v>
      </c>
      <c r="BS38" s="95" t="e">
        <f t="shared" si="22"/>
        <v>#DIV/0!</v>
      </c>
      <c r="BT38" s="95">
        <v>0</v>
      </c>
      <c r="BU38" s="95">
        <v>214</v>
      </c>
      <c r="BV38" s="95" t="e">
        <f t="shared" si="23"/>
        <v>#DIV/0!</v>
      </c>
      <c r="BW38" s="95">
        <v>0</v>
      </c>
      <c r="BX38" s="95">
        <v>120.31</v>
      </c>
      <c r="BY38" s="95" t="e">
        <f t="shared" si="24"/>
        <v>#DIV/0!</v>
      </c>
      <c r="BZ38" s="95">
        <v>0</v>
      </c>
      <c r="CA38" s="95">
        <v>2620.6999999999998</v>
      </c>
      <c r="CB38" s="95" t="e">
        <f t="shared" si="25"/>
        <v>#DIV/0!</v>
      </c>
      <c r="CC38" s="95">
        <v>0</v>
      </c>
      <c r="CD38" s="95">
        <v>6407.15</v>
      </c>
      <c r="CE38" s="95" t="e">
        <f t="shared" si="26"/>
        <v>#DIV/0!</v>
      </c>
      <c r="CF38" s="95">
        <v>12500</v>
      </c>
      <c r="CG38" s="95">
        <v>43512.89</v>
      </c>
      <c r="CH38" s="95">
        <f t="shared" si="27"/>
        <v>348.10311999999999</v>
      </c>
      <c r="CI38" s="95">
        <f t="shared" si="31"/>
        <v>12500</v>
      </c>
      <c r="CJ38" s="95">
        <f t="shared" si="31"/>
        <v>55927.59</v>
      </c>
      <c r="CK38" s="95">
        <f t="shared" si="28"/>
        <v>447.42071999999996</v>
      </c>
      <c r="CL38" s="95">
        <f t="shared" si="32"/>
        <v>135500</v>
      </c>
      <c r="CM38" s="95">
        <f t="shared" si="32"/>
        <v>142203.57267999998</v>
      </c>
      <c r="CN38" s="95">
        <f t="shared" si="29"/>
        <v>104.9472861107011</v>
      </c>
    </row>
    <row r="39" spans="1:92" ht="15" customHeight="1" x14ac:dyDescent="0.2">
      <c r="A39" s="85">
        <v>32</v>
      </c>
      <c r="B39" s="86" t="s">
        <v>65</v>
      </c>
      <c r="C39" s="95">
        <v>800000</v>
      </c>
      <c r="D39" s="95">
        <v>280985.96207299997</v>
      </c>
      <c r="E39" s="95">
        <f t="shared" si="0"/>
        <v>35.123245259125</v>
      </c>
      <c r="F39" s="95">
        <v>500000</v>
      </c>
      <c r="G39" s="95">
        <v>235491.99425299995</v>
      </c>
      <c r="H39" s="95">
        <f t="shared" si="1"/>
        <v>47.098398850599992</v>
      </c>
      <c r="I39" s="95">
        <v>300000</v>
      </c>
      <c r="J39" s="95">
        <v>5728.4718200000007</v>
      </c>
      <c r="K39" s="95">
        <f t="shared" si="2"/>
        <v>1.909490606666667</v>
      </c>
      <c r="L39" s="95">
        <v>0</v>
      </c>
      <c r="M39" s="95">
        <v>39765.495999999999</v>
      </c>
      <c r="N39" s="95" t="e">
        <f t="shared" si="3"/>
        <v>#DIV/0!</v>
      </c>
      <c r="O39" s="95">
        <v>500000</v>
      </c>
      <c r="P39" s="95">
        <v>228926.64</v>
      </c>
      <c r="Q39" s="95">
        <f t="shared" si="4"/>
        <v>45.785328</v>
      </c>
      <c r="R39" s="95">
        <v>300000</v>
      </c>
      <c r="S39" s="95">
        <v>143686.03779999999</v>
      </c>
      <c r="T39" s="95">
        <f t="shared" si="5"/>
        <v>47.895345933333324</v>
      </c>
      <c r="U39" s="95">
        <v>81001.75</v>
      </c>
      <c r="V39" s="95">
        <v>51056.647799999992</v>
      </c>
      <c r="W39" s="95">
        <f t="shared" si="6"/>
        <v>63.031536726058377</v>
      </c>
      <c r="X39" s="95">
        <v>95999</v>
      </c>
      <c r="Y39" s="95">
        <v>38917.33</v>
      </c>
      <c r="Z39" s="95">
        <f t="shared" si="7"/>
        <v>40.539307701121892</v>
      </c>
      <c r="AA39" s="95">
        <v>30000.5</v>
      </c>
      <c r="AB39" s="95">
        <v>14468.68</v>
      </c>
      <c r="AC39" s="95">
        <f t="shared" si="8"/>
        <v>48.228129531174481</v>
      </c>
      <c r="AD39" s="95">
        <v>45000.75</v>
      </c>
      <c r="AE39" s="95">
        <v>1060.06</v>
      </c>
      <c r="AF39" s="95">
        <f t="shared" si="9"/>
        <v>2.3556496280617543</v>
      </c>
      <c r="AG39" s="95">
        <v>47998</v>
      </c>
      <c r="AH39" s="95">
        <v>38183.32</v>
      </c>
      <c r="AI39" s="95">
        <f t="shared" si="10"/>
        <v>79.551897995749826</v>
      </c>
      <c r="AJ39" s="95">
        <v>0</v>
      </c>
      <c r="AK39" s="95">
        <v>29.8</v>
      </c>
      <c r="AL39" s="95" t="e">
        <f t="shared" si="11"/>
        <v>#DIV/0!</v>
      </c>
      <c r="AM39" s="95">
        <v>10000</v>
      </c>
      <c r="AN39" s="95">
        <v>2819.49</v>
      </c>
      <c r="AO39" s="95">
        <f t="shared" si="12"/>
        <v>28.194900000000001</v>
      </c>
      <c r="AP39" s="95">
        <v>40000</v>
      </c>
      <c r="AQ39" s="95">
        <v>13995.7</v>
      </c>
      <c r="AR39" s="95">
        <f t="shared" si="13"/>
        <v>34.989249999999998</v>
      </c>
      <c r="AS39" s="95">
        <v>0</v>
      </c>
      <c r="AT39" s="95">
        <v>1234.1600000000001</v>
      </c>
      <c r="AU39" s="95" t="e">
        <f t="shared" si="14"/>
        <v>#DIV/0!</v>
      </c>
      <c r="AV39" s="95">
        <v>0</v>
      </c>
      <c r="AW39" s="95">
        <v>26.4</v>
      </c>
      <c r="AX39" s="95" t="e">
        <f t="shared" si="15"/>
        <v>#DIV/0!</v>
      </c>
      <c r="AY39" s="95">
        <v>10000</v>
      </c>
      <c r="AZ39" s="95">
        <v>40956.47</v>
      </c>
      <c r="BA39" s="95">
        <f t="shared" si="16"/>
        <v>409.56470000000007</v>
      </c>
      <c r="BB39" s="95">
        <f t="shared" si="30"/>
        <v>1160000</v>
      </c>
      <c r="BC39" s="95">
        <f t="shared" si="30"/>
        <v>483734.01987299998</v>
      </c>
      <c r="BD39" s="95">
        <f t="shared" si="17"/>
        <v>41.701208609741379</v>
      </c>
      <c r="BE39" s="95">
        <v>487203</v>
      </c>
      <c r="BF39" s="95">
        <v>142440.06817299998</v>
      </c>
      <c r="BG39" s="95">
        <f t="shared" si="18"/>
        <v>29.236287168387708</v>
      </c>
      <c r="BH39" s="95">
        <v>0</v>
      </c>
      <c r="BI39" s="95">
        <v>4631.1100000000006</v>
      </c>
      <c r="BJ39" s="95" t="e">
        <f t="shared" si="19"/>
        <v>#DIV/0!</v>
      </c>
      <c r="BK39" s="95">
        <v>0</v>
      </c>
      <c r="BL39" s="95">
        <v>5311.23</v>
      </c>
      <c r="BM39" s="95" t="e">
        <f t="shared" si="20"/>
        <v>#DIV/0!</v>
      </c>
      <c r="BN39" s="95">
        <v>0</v>
      </c>
      <c r="BO39" s="95">
        <v>2095.9499999999998</v>
      </c>
      <c r="BP39" s="95" t="e">
        <f t="shared" si="21"/>
        <v>#DIV/0!</v>
      </c>
      <c r="BQ39" s="95">
        <v>0</v>
      </c>
      <c r="BR39" s="95">
        <v>3051.2799999999997</v>
      </c>
      <c r="BS39" s="95" t="e">
        <f t="shared" si="22"/>
        <v>#DIV/0!</v>
      </c>
      <c r="BT39" s="95">
        <v>0</v>
      </c>
      <c r="BU39" s="95">
        <v>164</v>
      </c>
      <c r="BV39" s="95" t="e">
        <f t="shared" si="23"/>
        <v>#DIV/0!</v>
      </c>
      <c r="BW39" s="95">
        <v>0</v>
      </c>
      <c r="BX39" s="95">
        <v>354.96</v>
      </c>
      <c r="BY39" s="95" t="e">
        <f t="shared" si="24"/>
        <v>#DIV/0!</v>
      </c>
      <c r="BZ39" s="95">
        <v>0</v>
      </c>
      <c r="CA39" s="95">
        <v>14164.130000000001</v>
      </c>
      <c r="CB39" s="95" t="e">
        <f t="shared" si="25"/>
        <v>#DIV/0!</v>
      </c>
      <c r="CC39" s="95">
        <v>0</v>
      </c>
      <c r="CD39" s="95">
        <v>25047.109999999997</v>
      </c>
      <c r="CE39" s="95" t="e">
        <f t="shared" si="26"/>
        <v>#DIV/0!</v>
      </c>
      <c r="CF39" s="95">
        <v>40000</v>
      </c>
      <c r="CG39" s="95">
        <v>60883.155650000001</v>
      </c>
      <c r="CH39" s="95">
        <f t="shared" si="27"/>
        <v>152.20788912500001</v>
      </c>
      <c r="CI39" s="95">
        <f t="shared" si="31"/>
        <v>40000</v>
      </c>
      <c r="CJ39" s="95">
        <f t="shared" si="31"/>
        <v>110391.69564999999</v>
      </c>
      <c r="CK39" s="95">
        <f t="shared" si="28"/>
        <v>275.97923912499999</v>
      </c>
      <c r="CL39" s="95">
        <f t="shared" si="32"/>
        <v>1200000</v>
      </c>
      <c r="CM39" s="95">
        <f t="shared" si="32"/>
        <v>594125.71552299999</v>
      </c>
      <c r="CN39" s="95">
        <f t="shared" si="29"/>
        <v>49.510476293583331</v>
      </c>
    </row>
    <row r="40" spans="1:92" ht="15" customHeight="1" x14ac:dyDescent="0.2">
      <c r="A40" s="85">
        <v>33</v>
      </c>
      <c r="B40" s="86" t="s">
        <v>66</v>
      </c>
      <c r="C40" s="95">
        <v>27326</v>
      </c>
      <c r="D40" s="95">
        <v>113507.38153622547</v>
      </c>
      <c r="E40" s="95">
        <f t="shared" si="0"/>
        <v>415.3823521050482</v>
      </c>
      <c r="F40" s="95">
        <v>18526</v>
      </c>
      <c r="G40" s="95">
        <v>63689.33847567498</v>
      </c>
      <c r="H40" s="95">
        <f t="shared" si="1"/>
        <v>343.78353921880051</v>
      </c>
      <c r="I40" s="95">
        <v>8800</v>
      </c>
      <c r="J40" s="95">
        <v>790.56175856799996</v>
      </c>
      <c r="K40" s="95">
        <f t="shared" si="2"/>
        <v>8.9836563473636364</v>
      </c>
      <c r="L40" s="95">
        <v>0</v>
      </c>
      <c r="M40" s="95">
        <v>49027.481301982487</v>
      </c>
      <c r="N40" s="95" t="e">
        <f t="shared" si="3"/>
        <v>#DIV/0!</v>
      </c>
      <c r="O40" s="95">
        <v>18526</v>
      </c>
      <c r="P40" s="95">
        <v>18352</v>
      </c>
      <c r="Q40" s="95">
        <f t="shared" si="4"/>
        <v>99.060779445104174</v>
      </c>
      <c r="R40" s="95">
        <v>178134</v>
      </c>
      <c r="S40" s="95">
        <v>575921.80534504936</v>
      </c>
      <c r="T40" s="95">
        <f t="shared" si="5"/>
        <v>323.30818672743516</v>
      </c>
      <c r="U40" s="95">
        <v>0</v>
      </c>
      <c r="V40" s="95">
        <v>217624.17922248671</v>
      </c>
      <c r="W40" s="95" t="e">
        <f t="shared" si="6"/>
        <v>#DIV/0!</v>
      </c>
      <c r="X40" s="95">
        <v>0</v>
      </c>
      <c r="Y40" s="95">
        <v>265295.37182441272</v>
      </c>
      <c r="Z40" s="95" t="e">
        <f t="shared" si="7"/>
        <v>#DIV/0!</v>
      </c>
      <c r="AA40" s="95">
        <v>0</v>
      </c>
      <c r="AB40" s="95">
        <v>79536.53429815</v>
      </c>
      <c r="AC40" s="95" t="e">
        <f t="shared" si="8"/>
        <v>#DIV/0!</v>
      </c>
      <c r="AD40" s="95">
        <v>0</v>
      </c>
      <c r="AE40" s="95">
        <v>2392.11</v>
      </c>
      <c r="AF40" s="95" t="e">
        <f t="shared" si="9"/>
        <v>#DIV/0!</v>
      </c>
      <c r="AG40" s="95">
        <v>178134</v>
      </c>
      <c r="AH40" s="95">
        <v>11073.61</v>
      </c>
      <c r="AI40" s="95">
        <f t="shared" si="10"/>
        <v>6.2164494144857247</v>
      </c>
      <c r="AJ40" s="95">
        <v>0</v>
      </c>
      <c r="AK40" s="95">
        <v>12228.819191216999</v>
      </c>
      <c r="AL40" s="95" t="e">
        <f t="shared" si="11"/>
        <v>#DIV/0!</v>
      </c>
      <c r="AM40" s="95">
        <v>19146</v>
      </c>
      <c r="AN40" s="95">
        <v>13547.460000000001</v>
      </c>
      <c r="AO40" s="95">
        <f t="shared" si="12"/>
        <v>70.758696333437797</v>
      </c>
      <c r="AP40" s="95">
        <v>161970</v>
      </c>
      <c r="AQ40" s="95">
        <v>99111.860000000015</v>
      </c>
      <c r="AR40" s="95">
        <f t="shared" si="13"/>
        <v>61.191492251651546</v>
      </c>
      <c r="AS40" s="95">
        <v>0</v>
      </c>
      <c r="AT40" s="95">
        <v>2142.5500000000002</v>
      </c>
      <c r="AU40" s="95" t="e">
        <f t="shared" si="14"/>
        <v>#DIV/0!</v>
      </c>
      <c r="AV40" s="95">
        <v>0</v>
      </c>
      <c r="AW40" s="95">
        <v>0.61</v>
      </c>
      <c r="AX40" s="95" t="e">
        <f t="shared" si="15"/>
        <v>#DIV/0!</v>
      </c>
      <c r="AY40" s="95">
        <v>203329</v>
      </c>
      <c r="AZ40" s="95">
        <v>30208.770000000004</v>
      </c>
      <c r="BA40" s="95">
        <f t="shared" si="16"/>
        <v>14.857088757629263</v>
      </c>
      <c r="BB40" s="95">
        <f t="shared" si="30"/>
        <v>589905</v>
      </c>
      <c r="BC40" s="95">
        <f t="shared" si="30"/>
        <v>846669.25607249176</v>
      </c>
      <c r="BD40" s="95">
        <f t="shared" si="17"/>
        <v>143.52637391995182</v>
      </c>
      <c r="BE40" s="95">
        <v>0</v>
      </c>
      <c r="BF40" s="95">
        <v>97150.193709999992</v>
      </c>
      <c r="BG40" s="95" t="e">
        <f t="shared" si="18"/>
        <v>#DIV/0!</v>
      </c>
      <c r="BH40" s="95">
        <v>0</v>
      </c>
      <c r="BI40" s="95">
        <v>692</v>
      </c>
      <c r="BJ40" s="95" t="e">
        <f t="shared" si="19"/>
        <v>#DIV/0!</v>
      </c>
      <c r="BK40" s="95">
        <v>0</v>
      </c>
      <c r="BL40" s="95">
        <v>214428.37</v>
      </c>
      <c r="BM40" s="95" t="e">
        <f t="shared" si="20"/>
        <v>#DIV/0!</v>
      </c>
      <c r="BN40" s="95">
        <v>0</v>
      </c>
      <c r="BO40" s="95">
        <v>51004.659999999996</v>
      </c>
      <c r="BP40" s="95" t="e">
        <f t="shared" si="21"/>
        <v>#DIV/0!</v>
      </c>
      <c r="BQ40" s="95">
        <v>0</v>
      </c>
      <c r="BR40" s="95">
        <v>89264.599999999991</v>
      </c>
      <c r="BS40" s="95" t="e">
        <f t="shared" si="22"/>
        <v>#DIV/0!</v>
      </c>
      <c r="BT40" s="95">
        <v>0</v>
      </c>
      <c r="BU40" s="95">
        <v>74159.11</v>
      </c>
      <c r="BV40" s="95" t="e">
        <f t="shared" si="23"/>
        <v>#DIV/0!</v>
      </c>
      <c r="BW40" s="95">
        <v>0</v>
      </c>
      <c r="BX40" s="95">
        <v>5031.09</v>
      </c>
      <c r="BY40" s="95" t="e">
        <f t="shared" si="24"/>
        <v>#DIV/0!</v>
      </c>
      <c r="BZ40" s="95">
        <v>37285</v>
      </c>
      <c r="CA40" s="95">
        <v>604952.97</v>
      </c>
      <c r="CB40" s="95">
        <f t="shared" si="25"/>
        <v>1622.510312458093</v>
      </c>
      <c r="CC40" s="95">
        <v>151898</v>
      </c>
      <c r="CD40" s="95">
        <v>206496.55</v>
      </c>
      <c r="CE40" s="95">
        <f t="shared" si="26"/>
        <v>135.94421914705921</v>
      </c>
      <c r="CF40" s="95">
        <v>0</v>
      </c>
      <c r="CG40" s="95">
        <v>2437898.2395497253</v>
      </c>
      <c r="CH40" s="95" t="e">
        <f t="shared" si="27"/>
        <v>#DIV/0!</v>
      </c>
      <c r="CI40" s="95">
        <f t="shared" si="31"/>
        <v>189183</v>
      </c>
      <c r="CJ40" s="95">
        <f t="shared" si="31"/>
        <v>3469499.2195497253</v>
      </c>
      <c r="CK40" s="95">
        <f t="shared" si="28"/>
        <v>1833.9381548816359</v>
      </c>
      <c r="CL40" s="95">
        <f t="shared" si="32"/>
        <v>779088</v>
      </c>
      <c r="CM40" s="95">
        <f t="shared" si="32"/>
        <v>4316168.4756222172</v>
      </c>
      <c r="CN40" s="95">
        <f t="shared" si="29"/>
        <v>554.00268976318682</v>
      </c>
    </row>
    <row r="41" spans="1:92" ht="15" customHeight="1" x14ac:dyDescent="0.2">
      <c r="A41" s="85">
        <v>34</v>
      </c>
      <c r="B41" s="86" t="s">
        <v>67</v>
      </c>
      <c r="C41" s="95">
        <v>106000</v>
      </c>
      <c r="D41" s="95">
        <v>131783.5</v>
      </c>
      <c r="E41" s="95">
        <f t="shared" si="0"/>
        <v>124.32405660377358</v>
      </c>
      <c r="F41" s="95">
        <v>97520</v>
      </c>
      <c r="G41" s="95">
        <v>87849.919999999998</v>
      </c>
      <c r="H41" s="95">
        <f t="shared" si="1"/>
        <v>90.084003281378173</v>
      </c>
      <c r="I41" s="95">
        <v>1695</v>
      </c>
      <c r="J41" s="95">
        <v>435.39000000000004</v>
      </c>
      <c r="K41" s="95">
        <f t="shared" si="2"/>
        <v>25.686725663716814</v>
      </c>
      <c r="L41" s="95">
        <v>6785</v>
      </c>
      <c r="M41" s="95">
        <v>43498.19</v>
      </c>
      <c r="N41" s="95">
        <f t="shared" si="3"/>
        <v>641.09344141488589</v>
      </c>
      <c r="O41" s="95">
        <v>70000</v>
      </c>
      <c r="P41" s="95">
        <v>70094.599999999991</v>
      </c>
      <c r="Q41" s="95">
        <f t="shared" si="4"/>
        <v>100.13514285714284</v>
      </c>
      <c r="R41" s="95">
        <v>14400</v>
      </c>
      <c r="S41" s="95">
        <v>80458.87999999999</v>
      </c>
      <c r="T41" s="95">
        <f t="shared" si="5"/>
        <v>558.74222222222215</v>
      </c>
      <c r="U41" s="95">
        <v>5760</v>
      </c>
      <c r="V41" s="95">
        <v>19849.09</v>
      </c>
      <c r="W41" s="95">
        <f t="shared" si="6"/>
        <v>344.60225694444443</v>
      </c>
      <c r="X41" s="95">
        <v>2881</v>
      </c>
      <c r="Y41" s="95">
        <v>50348.2</v>
      </c>
      <c r="Z41" s="95">
        <f t="shared" si="7"/>
        <v>1747.5945852134676</v>
      </c>
      <c r="AA41" s="95">
        <v>1440</v>
      </c>
      <c r="AB41" s="95">
        <v>6542.91</v>
      </c>
      <c r="AC41" s="95">
        <f t="shared" si="8"/>
        <v>454.36874999999998</v>
      </c>
      <c r="AD41" s="95">
        <v>2881</v>
      </c>
      <c r="AE41" s="95">
        <v>322.68</v>
      </c>
      <c r="AF41" s="95">
        <f t="shared" si="9"/>
        <v>11.200277681360639</v>
      </c>
      <c r="AG41" s="95">
        <v>1438</v>
      </c>
      <c r="AH41" s="95">
        <v>3396</v>
      </c>
      <c r="AI41" s="95">
        <f t="shared" si="10"/>
        <v>236.16133518776076</v>
      </c>
      <c r="AJ41" s="95">
        <v>0</v>
      </c>
      <c r="AK41" s="95">
        <v>805</v>
      </c>
      <c r="AL41" s="95" t="e">
        <f t="shared" si="11"/>
        <v>#DIV/0!</v>
      </c>
      <c r="AM41" s="95">
        <v>4956</v>
      </c>
      <c r="AN41" s="95">
        <v>1219.2399999999998</v>
      </c>
      <c r="AO41" s="95">
        <f t="shared" si="12"/>
        <v>24.601291364003224</v>
      </c>
      <c r="AP41" s="95">
        <v>6400</v>
      </c>
      <c r="AQ41" s="95">
        <v>3645.8399999999997</v>
      </c>
      <c r="AR41" s="95">
        <f t="shared" si="13"/>
        <v>56.966249999999995</v>
      </c>
      <c r="AS41" s="95">
        <v>544</v>
      </c>
      <c r="AT41" s="95">
        <v>68</v>
      </c>
      <c r="AU41" s="95">
        <f t="shared" si="14"/>
        <v>12.5</v>
      </c>
      <c r="AV41" s="95">
        <v>0</v>
      </c>
      <c r="AW41" s="95">
        <v>551</v>
      </c>
      <c r="AX41" s="95" t="e">
        <f t="shared" si="15"/>
        <v>#DIV/0!</v>
      </c>
      <c r="AY41" s="95">
        <v>0</v>
      </c>
      <c r="AZ41" s="95">
        <v>759.55</v>
      </c>
      <c r="BA41" s="95" t="e">
        <f t="shared" si="16"/>
        <v>#DIV/0!</v>
      </c>
      <c r="BB41" s="95">
        <f t="shared" si="30"/>
        <v>132300</v>
      </c>
      <c r="BC41" s="95">
        <f t="shared" si="30"/>
        <v>219291.00999999998</v>
      </c>
      <c r="BD41" s="95">
        <f t="shared" si="17"/>
        <v>165.75284202569915</v>
      </c>
      <c r="BE41" s="95">
        <v>33115</v>
      </c>
      <c r="BF41" s="95">
        <v>52933.93</v>
      </c>
      <c r="BG41" s="95">
        <f t="shared" si="18"/>
        <v>159.84879963762646</v>
      </c>
      <c r="BH41" s="95">
        <v>0</v>
      </c>
      <c r="BI41" s="95">
        <v>1078.45</v>
      </c>
      <c r="BJ41" s="95" t="e">
        <f t="shared" si="19"/>
        <v>#DIV/0!</v>
      </c>
      <c r="BK41" s="95">
        <v>0</v>
      </c>
      <c r="BL41" s="95">
        <v>2935.1499999999996</v>
      </c>
      <c r="BM41" s="95" t="e">
        <f t="shared" si="20"/>
        <v>#DIV/0!</v>
      </c>
      <c r="BN41" s="95">
        <v>0</v>
      </c>
      <c r="BO41" s="95">
        <v>1417.1499999999999</v>
      </c>
      <c r="BP41" s="95" t="e">
        <f t="shared" si="21"/>
        <v>#DIV/0!</v>
      </c>
      <c r="BQ41" s="95">
        <v>0</v>
      </c>
      <c r="BR41" s="95">
        <v>452</v>
      </c>
      <c r="BS41" s="95" t="e">
        <f t="shared" si="22"/>
        <v>#DIV/0!</v>
      </c>
      <c r="BT41" s="95">
        <v>0</v>
      </c>
      <c r="BU41" s="95">
        <v>1066</v>
      </c>
      <c r="BV41" s="95" t="e">
        <f t="shared" si="23"/>
        <v>#DIV/0!</v>
      </c>
      <c r="BW41" s="95">
        <v>0</v>
      </c>
      <c r="BX41" s="95">
        <v>145.41000000000003</v>
      </c>
      <c r="BY41" s="95" t="e">
        <f t="shared" si="24"/>
        <v>#DIV/0!</v>
      </c>
      <c r="BZ41" s="95">
        <v>0</v>
      </c>
      <c r="CA41" s="95">
        <v>3330.17</v>
      </c>
      <c r="CB41" s="95" t="e">
        <f t="shared" si="25"/>
        <v>#DIV/0!</v>
      </c>
      <c r="CC41" s="95">
        <v>8500</v>
      </c>
      <c r="CD41" s="95">
        <v>11387.489999999998</v>
      </c>
      <c r="CE41" s="95">
        <f t="shared" si="26"/>
        <v>133.97047058823529</v>
      </c>
      <c r="CF41" s="95">
        <v>8500</v>
      </c>
      <c r="CG41" s="95">
        <v>15549.009999999998</v>
      </c>
      <c r="CH41" s="95">
        <f t="shared" si="27"/>
        <v>182.92952941176469</v>
      </c>
      <c r="CI41" s="95">
        <f t="shared" si="31"/>
        <v>17000</v>
      </c>
      <c r="CJ41" s="95">
        <f t="shared" si="31"/>
        <v>34425.679999999993</v>
      </c>
      <c r="CK41" s="95">
        <f t="shared" si="28"/>
        <v>202.50399999999996</v>
      </c>
      <c r="CL41" s="95">
        <f t="shared" si="32"/>
        <v>149300</v>
      </c>
      <c r="CM41" s="95">
        <f t="shared" si="32"/>
        <v>253716.68999999997</v>
      </c>
      <c r="CN41" s="95">
        <f t="shared" si="29"/>
        <v>169.9375016744809</v>
      </c>
    </row>
    <row r="42" spans="1:92" ht="15" customHeight="1" x14ac:dyDescent="0.2">
      <c r="A42" s="85">
        <v>35</v>
      </c>
      <c r="B42" s="86" t="s">
        <v>68</v>
      </c>
      <c r="C42" s="95">
        <v>132024</v>
      </c>
      <c r="D42" s="95">
        <v>86191.33</v>
      </c>
      <c r="E42" s="95">
        <f t="shared" si="0"/>
        <v>65.284592195358428</v>
      </c>
      <c r="F42" s="95">
        <v>98567</v>
      </c>
      <c r="G42" s="95">
        <v>44788.43</v>
      </c>
      <c r="H42" s="95">
        <f t="shared" si="1"/>
        <v>45.43957916949892</v>
      </c>
      <c r="I42" s="95">
        <v>33457</v>
      </c>
      <c r="J42" s="95">
        <v>275.01</v>
      </c>
      <c r="K42" s="95">
        <f t="shared" si="2"/>
        <v>0.82198045252114649</v>
      </c>
      <c r="L42" s="95">
        <v>0</v>
      </c>
      <c r="M42" s="95">
        <v>41127.89</v>
      </c>
      <c r="N42" s="95" t="e">
        <f t="shared" si="3"/>
        <v>#DIV/0!</v>
      </c>
      <c r="O42" s="95">
        <v>98567</v>
      </c>
      <c r="P42" s="95">
        <v>90292</v>
      </c>
      <c r="Q42" s="95">
        <f t="shared" si="4"/>
        <v>91.604695283411289</v>
      </c>
      <c r="R42" s="95">
        <v>11295</v>
      </c>
      <c r="S42" s="95">
        <v>15746.009999999998</v>
      </c>
      <c r="T42" s="95">
        <f t="shared" si="5"/>
        <v>139.40690571049134</v>
      </c>
      <c r="U42" s="95">
        <v>0</v>
      </c>
      <c r="V42" s="95">
        <v>7043.4699999999993</v>
      </c>
      <c r="W42" s="95" t="e">
        <f t="shared" si="6"/>
        <v>#DIV/0!</v>
      </c>
      <c r="X42" s="95">
        <v>0</v>
      </c>
      <c r="Y42" s="95">
        <v>5711.54</v>
      </c>
      <c r="Z42" s="95" t="e">
        <f t="shared" si="7"/>
        <v>#DIV/0!</v>
      </c>
      <c r="AA42" s="95">
        <v>0</v>
      </c>
      <c r="AB42" s="95">
        <v>62</v>
      </c>
      <c r="AC42" s="95" t="e">
        <f t="shared" si="8"/>
        <v>#DIV/0!</v>
      </c>
      <c r="AD42" s="95">
        <v>0</v>
      </c>
      <c r="AE42" s="95">
        <v>8</v>
      </c>
      <c r="AF42" s="95" t="e">
        <f t="shared" si="9"/>
        <v>#DIV/0!</v>
      </c>
      <c r="AG42" s="95">
        <v>11295</v>
      </c>
      <c r="AH42" s="95">
        <v>2921</v>
      </c>
      <c r="AI42" s="95">
        <f t="shared" si="10"/>
        <v>25.861000442673749</v>
      </c>
      <c r="AJ42" s="95">
        <v>0</v>
      </c>
      <c r="AK42" s="95">
        <v>8</v>
      </c>
      <c r="AL42" s="95" t="e">
        <f t="shared" si="11"/>
        <v>#DIV/0!</v>
      </c>
      <c r="AM42" s="95">
        <v>0</v>
      </c>
      <c r="AN42" s="95">
        <v>321.15999999999997</v>
      </c>
      <c r="AO42" s="95" t="e">
        <f t="shared" si="12"/>
        <v>#DIV/0!</v>
      </c>
      <c r="AP42" s="95">
        <v>0</v>
      </c>
      <c r="AQ42" s="95">
        <v>1998.9</v>
      </c>
      <c r="AR42" s="95" t="e">
        <f t="shared" si="13"/>
        <v>#DIV/0!</v>
      </c>
      <c r="AS42" s="95">
        <v>0</v>
      </c>
      <c r="AT42" s="95">
        <v>15</v>
      </c>
      <c r="AU42" s="95" t="e">
        <f t="shared" si="14"/>
        <v>#DIV/0!</v>
      </c>
      <c r="AV42" s="95">
        <v>0</v>
      </c>
      <c r="AW42" s="95">
        <v>0</v>
      </c>
      <c r="AX42" s="95" t="e">
        <f t="shared" si="15"/>
        <v>#DIV/0!</v>
      </c>
      <c r="AY42" s="95">
        <v>15476</v>
      </c>
      <c r="AZ42" s="95">
        <v>1045</v>
      </c>
      <c r="BA42" s="95">
        <f t="shared" si="16"/>
        <v>6.7523907986559824</v>
      </c>
      <c r="BB42" s="95">
        <f t="shared" si="30"/>
        <v>158795</v>
      </c>
      <c r="BC42" s="95">
        <f t="shared" si="30"/>
        <v>105325.4</v>
      </c>
      <c r="BD42" s="95">
        <f t="shared" si="17"/>
        <v>66.327907049970079</v>
      </c>
      <c r="BE42" s="95">
        <v>0</v>
      </c>
      <c r="BF42" s="95">
        <v>21112.18</v>
      </c>
      <c r="BG42" s="95" t="e">
        <f t="shared" si="18"/>
        <v>#DIV/0!</v>
      </c>
      <c r="BH42" s="95">
        <v>0</v>
      </c>
      <c r="BI42" s="95">
        <v>214</v>
      </c>
      <c r="BJ42" s="95" t="e">
        <f t="shared" si="19"/>
        <v>#DIV/0!</v>
      </c>
      <c r="BK42" s="95">
        <v>0</v>
      </c>
      <c r="BL42" s="95">
        <v>2324.1</v>
      </c>
      <c r="BM42" s="95" t="e">
        <f t="shared" si="20"/>
        <v>#DIV/0!</v>
      </c>
      <c r="BN42" s="95">
        <v>0</v>
      </c>
      <c r="BO42" s="95">
        <v>2274.1</v>
      </c>
      <c r="BP42" s="95" t="e">
        <f t="shared" si="21"/>
        <v>#DIV/0!</v>
      </c>
      <c r="BQ42" s="95">
        <v>0</v>
      </c>
      <c r="BR42" s="95">
        <v>25</v>
      </c>
      <c r="BS42" s="95" t="e">
        <f t="shared" si="22"/>
        <v>#DIV/0!</v>
      </c>
      <c r="BT42" s="95">
        <v>0</v>
      </c>
      <c r="BU42" s="95">
        <v>25</v>
      </c>
      <c r="BV42" s="95" t="e">
        <f t="shared" si="23"/>
        <v>#DIV/0!</v>
      </c>
      <c r="BW42" s="95">
        <v>0</v>
      </c>
      <c r="BX42" s="95">
        <v>87.1</v>
      </c>
      <c r="BY42" s="95" t="e">
        <f t="shared" si="24"/>
        <v>#DIV/0!</v>
      </c>
      <c r="BZ42" s="95">
        <v>0</v>
      </c>
      <c r="CA42" s="95">
        <v>2376.63</v>
      </c>
      <c r="CB42" s="95" t="e">
        <f t="shared" si="25"/>
        <v>#DIV/0!</v>
      </c>
      <c r="CC42" s="95">
        <v>0</v>
      </c>
      <c r="CD42" s="95">
        <v>4292.1099999999997</v>
      </c>
      <c r="CE42" s="95" t="e">
        <f t="shared" si="26"/>
        <v>#DIV/0!</v>
      </c>
      <c r="CF42" s="95">
        <v>7943</v>
      </c>
      <c r="CG42" s="95">
        <v>4062.2499999999995</v>
      </c>
      <c r="CH42" s="95">
        <f t="shared" si="27"/>
        <v>51.142515422384484</v>
      </c>
      <c r="CI42" s="95">
        <f t="shared" si="31"/>
        <v>7943</v>
      </c>
      <c r="CJ42" s="95">
        <f t="shared" si="31"/>
        <v>13356.189999999999</v>
      </c>
      <c r="CK42" s="95">
        <f t="shared" si="28"/>
        <v>168.15044693440763</v>
      </c>
      <c r="CL42" s="95">
        <f t="shared" si="32"/>
        <v>166738</v>
      </c>
      <c r="CM42" s="95">
        <f t="shared" si="32"/>
        <v>118681.59</v>
      </c>
      <c r="CN42" s="95">
        <f t="shared" si="29"/>
        <v>71.178489606448437</v>
      </c>
    </row>
    <row r="43" spans="1:92" ht="15" customHeight="1" x14ac:dyDescent="0.2">
      <c r="A43" s="85">
        <v>36</v>
      </c>
      <c r="B43" s="84" t="s">
        <v>138</v>
      </c>
      <c r="C43" s="95">
        <v>228272</v>
      </c>
      <c r="D43" s="95">
        <v>216762.24008000002</v>
      </c>
      <c r="E43" s="95">
        <f t="shared" si="0"/>
        <v>94.957874851054896</v>
      </c>
      <c r="F43" s="95">
        <v>179050</v>
      </c>
      <c r="G43" s="95">
        <v>108701.05</v>
      </c>
      <c r="H43" s="95">
        <f t="shared" si="1"/>
        <v>60.709885506841665</v>
      </c>
      <c r="I43" s="95">
        <v>49222</v>
      </c>
      <c r="J43" s="95">
        <v>2055.5</v>
      </c>
      <c r="K43" s="95">
        <f t="shared" si="2"/>
        <v>4.1759782211206371</v>
      </c>
      <c r="L43" s="95">
        <v>0</v>
      </c>
      <c r="M43" s="95">
        <v>106005.69008000001</v>
      </c>
      <c r="N43" s="95" t="e">
        <f t="shared" si="3"/>
        <v>#DIV/0!</v>
      </c>
      <c r="O43" s="95">
        <v>179051</v>
      </c>
      <c r="P43" s="95">
        <v>117489</v>
      </c>
      <c r="Q43" s="95">
        <f t="shared" si="4"/>
        <v>65.617617326906867</v>
      </c>
      <c r="R43" s="95">
        <v>57850</v>
      </c>
      <c r="S43" s="95">
        <v>80962.37</v>
      </c>
      <c r="T43" s="95">
        <f t="shared" si="5"/>
        <v>139.95223854796888</v>
      </c>
      <c r="U43" s="95">
        <v>15919</v>
      </c>
      <c r="V43" s="95">
        <v>20855.23</v>
      </c>
      <c r="W43" s="95">
        <f t="shared" si="6"/>
        <v>131.00841761417175</v>
      </c>
      <c r="X43" s="95">
        <v>7278</v>
      </c>
      <c r="Y43" s="95">
        <v>33903.660000000003</v>
      </c>
      <c r="Z43" s="95">
        <f t="shared" si="7"/>
        <v>465.83759274525977</v>
      </c>
      <c r="AA43" s="95">
        <v>0</v>
      </c>
      <c r="AB43" s="95">
        <v>1445.64</v>
      </c>
      <c r="AC43" s="95" t="e">
        <f t="shared" si="8"/>
        <v>#DIV/0!</v>
      </c>
      <c r="AD43" s="95">
        <v>1995</v>
      </c>
      <c r="AE43" s="95">
        <v>1063.8400000000001</v>
      </c>
      <c r="AF43" s="95">
        <f t="shared" si="9"/>
        <v>53.325313283208033</v>
      </c>
      <c r="AG43" s="95">
        <v>32658</v>
      </c>
      <c r="AH43" s="95">
        <v>23694</v>
      </c>
      <c r="AI43" s="95">
        <f t="shared" si="10"/>
        <v>72.551901524894362</v>
      </c>
      <c r="AJ43" s="95">
        <v>0</v>
      </c>
      <c r="AK43" s="95">
        <v>9</v>
      </c>
      <c r="AL43" s="95" t="e">
        <f t="shared" si="11"/>
        <v>#DIV/0!</v>
      </c>
      <c r="AM43" s="95">
        <v>6883</v>
      </c>
      <c r="AN43" s="95">
        <v>1793.05</v>
      </c>
      <c r="AO43" s="95">
        <f t="shared" si="12"/>
        <v>26.050414063635042</v>
      </c>
      <c r="AP43" s="95">
        <v>11686</v>
      </c>
      <c r="AQ43" s="95">
        <v>26268.960000000003</v>
      </c>
      <c r="AR43" s="95">
        <f t="shared" si="13"/>
        <v>224.7900051343488</v>
      </c>
      <c r="AS43" s="95">
        <v>0</v>
      </c>
      <c r="AT43" s="95">
        <v>294.87</v>
      </c>
      <c r="AU43" s="95" t="e">
        <f t="shared" si="14"/>
        <v>#DIV/0!</v>
      </c>
      <c r="AV43" s="95">
        <v>0</v>
      </c>
      <c r="AW43" s="95">
        <v>370</v>
      </c>
      <c r="AX43" s="95" t="e">
        <f t="shared" si="15"/>
        <v>#DIV/0!</v>
      </c>
      <c r="AY43" s="95">
        <v>0</v>
      </c>
      <c r="AZ43" s="95">
        <v>4246.07</v>
      </c>
      <c r="BA43" s="95" t="e">
        <f t="shared" si="16"/>
        <v>#DIV/0!</v>
      </c>
      <c r="BB43" s="95">
        <f t="shared" si="30"/>
        <v>304691</v>
      </c>
      <c r="BC43" s="95">
        <f t="shared" si="30"/>
        <v>330706.56008000002</v>
      </c>
      <c r="BD43" s="95">
        <f t="shared" si="17"/>
        <v>108.53834214991582</v>
      </c>
      <c r="BE43" s="95">
        <v>0</v>
      </c>
      <c r="BF43" s="95">
        <v>67217.079999999987</v>
      </c>
      <c r="BG43" s="95" t="e">
        <f t="shared" si="18"/>
        <v>#DIV/0!</v>
      </c>
      <c r="BH43" s="95">
        <v>0</v>
      </c>
      <c r="BI43" s="95">
        <v>15135.04</v>
      </c>
      <c r="BJ43" s="95" t="e">
        <f t="shared" si="19"/>
        <v>#DIV/0!</v>
      </c>
      <c r="BK43" s="95">
        <v>0</v>
      </c>
      <c r="BL43" s="95">
        <v>9182.48</v>
      </c>
      <c r="BM43" s="95" t="e">
        <f t="shared" si="20"/>
        <v>#DIV/0!</v>
      </c>
      <c r="BN43" s="95">
        <v>0</v>
      </c>
      <c r="BO43" s="95">
        <v>1405.48</v>
      </c>
      <c r="BP43" s="95" t="e">
        <f t="shared" si="21"/>
        <v>#DIV/0!</v>
      </c>
      <c r="BQ43" s="95">
        <v>0</v>
      </c>
      <c r="BR43" s="95">
        <v>2227</v>
      </c>
      <c r="BS43" s="95" t="e">
        <f t="shared" si="22"/>
        <v>#DIV/0!</v>
      </c>
      <c r="BT43" s="95">
        <v>0</v>
      </c>
      <c r="BU43" s="95">
        <v>5550</v>
      </c>
      <c r="BV43" s="95" t="e">
        <f t="shared" si="23"/>
        <v>#DIV/0!</v>
      </c>
      <c r="BW43" s="95">
        <v>0</v>
      </c>
      <c r="BX43" s="95">
        <v>2061.73</v>
      </c>
      <c r="BY43" s="95" t="e">
        <f t="shared" si="24"/>
        <v>#DIV/0!</v>
      </c>
      <c r="BZ43" s="95">
        <v>890</v>
      </c>
      <c r="CA43" s="95">
        <v>6992.79</v>
      </c>
      <c r="CB43" s="95">
        <f t="shared" si="25"/>
        <v>785.7067415730337</v>
      </c>
      <c r="CC43" s="95">
        <v>0</v>
      </c>
      <c r="CD43" s="95">
        <v>14538.73</v>
      </c>
      <c r="CE43" s="95" t="e">
        <f t="shared" si="26"/>
        <v>#DIV/0!</v>
      </c>
      <c r="CF43" s="95">
        <v>26590</v>
      </c>
      <c r="CG43" s="95">
        <v>8051.5300000000007</v>
      </c>
      <c r="CH43" s="95">
        <f t="shared" si="27"/>
        <v>30.280293343362167</v>
      </c>
      <c r="CI43" s="95">
        <f t="shared" si="31"/>
        <v>27480</v>
      </c>
      <c r="CJ43" s="95">
        <f t="shared" si="31"/>
        <v>55962.3</v>
      </c>
      <c r="CK43" s="95">
        <f t="shared" si="28"/>
        <v>203.64737991266378</v>
      </c>
      <c r="CL43" s="95">
        <f t="shared" si="32"/>
        <v>332171</v>
      </c>
      <c r="CM43" s="95">
        <f t="shared" si="32"/>
        <v>386668.86008000001</v>
      </c>
      <c r="CN43" s="95">
        <f t="shared" si="29"/>
        <v>116.40656772565939</v>
      </c>
    </row>
    <row r="44" spans="1:92" ht="15" customHeight="1" x14ac:dyDescent="0.2">
      <c r="A44" s="87"/>
      <c r="B44" s="88" t="s">
        <v>167</v>
      </c>
      <c r="C44" s="89">
        <v>7745760.959999999</v>
      </c>
      <c r="D44" s="89">
        <v>9677808.3642261792</v>
      </c>
      <c r="E44" s="90">
        <f t="shared" si="0"/>
        <v>124.94328722773005</v>
      </c>
      <c r="F44" s="89">
        <v>5544372.5368196638</v>
      </c>
      <c r="G44" s="89">
        <v>6669456.6447382206</v>
      </c>
      <c r="H44" s="90">
        <f t="shared" si="1"/>
        <v>120.29236131675816</v>
      </c>
      <c r="I44" s="89">
        <v>1453578.4781486918</v>
      </c>
      <c r="J44" s="89">
        <v>118567.72744131801</v>
      </c>
      <c r="K44" s="90">
        <f t="shared" si="2"/>
        <v>8.1569539741898467</v>
      </c>
      <c r="L44" s="89">
        <v>747809.9450316435</v>
      </c>
      <c r="M44" s="89">
        <v>2889783.9920466389</v>
      </c>
      <c r="N44" s="90">
        <f t="shared" si="3"/>
        <v>386.43294479379489</v>
      </c>
      <c r="O44" s="89">
        <v>5123510.29</v>
      </c>
      <c r="P44" s="89">
        <v>4217277.3199999994</v>
      </c>
      <c r="Q44" s="90">
        <f t="shared" si="4"/>
        <v>82.312264078618639</v>
      </c>
      <c r="R44" s="89">
        <v>11737554.219117731</v>
      </c>
      <c r="S44" s="89">
        <v>11774792.580906678</v>
      </c>
      <c r="T44" s="90">
        <f t="shared" si="5"/>
        <v>100.31725827283758</v>
      </c>
      <c r="U44" s="89">
        <v>1673457.8811472687</v>
      </c>
      <c r="V44" s="89">
        <v>3923652.6677117008</v>
      </c>
      <c r="W44" s="90">
        <f t="shared" si="6"/>
        <v>234.46378375664713</v>
      </c>
      <c r="X44" s="89">
        <v>1971640.0860500738</v>
      </c>
      <c r="Y44" s="89">
        <v>4833571.0494281054</v>
      </c>
      <c r="Z44" s="90">
        <f t="shared" si="7"/>
        <v>245.15483751963779</v>
      </c>
      <c r="AA44" s="89">
        <v>5881251.7999999998</v>
      </c>
      <c r="AB44" s="89">
        <v>2202612.6833798732</v>
      </c>
      <c r="AC44" s="90">
        <f t="shared" si="8"/>
        <v>37.451426299752598</v>
      </c>
      <c r="AD44" s="89">
        <v>82696.474524399877</v>
      </c>
      <c r="AE44" s="89">
        <v>77727.019999999975</v>
      </c>
      <c r="AF44" s="90">
        <f t="shared" si="9"/>
        <v>93.990729891473606</v>
      </c>
      <c r="AG44" s="89">
        <v>2128507.9773959881</v>
      </c>
      <c r="AH44" s="89">
        <v>737229.16038699984</v>
      </c>
      <c r="AI44" s="90">
        <f t="shared" si="10"/>
        <v>34.635959470958824</v>
      </c>
      <c r="AJ44" s="89">
        <v>1204782.9637279315</v>
      </c>
      <c r="AK44" s="89">
        <v>367863.66663466452</v>
      </c>
      <c r="AL44" s="90">
        <f t="shared" si="11"/>
        <v>30.533604616751276</v>
      </c>
      <c r="AM44" s="89">
        <v>500768.31527710776</v>
      </c>
      <c r="AN44" s="89">
        <v>135003.46967999998</v>
      </c>
      <c r="AO44" s="90">
        <f t="shared" si="12"/>
        <v>26.959267501837402</v>
      </c>
      <c r="AP44" s="89">
        <v>2627169.686462508</v>
      </c>
      <c r="AQ44" s="89">
        <v>1647746.1723239</v>
      </c>
      <c r="AR44" s="90">
        <f t="shared" si="13"/>
        <v>62.719442174387872</v>
      </c>
      <c r="AS44" s="89">
        <v>26790.429252141443</v>
      </c>
      <c r="AT44" s="89">
        <v>46531.12000000001</v>
      </c>
      <c r="AU44" s="90">
        <f t="shared" si="14"/>
        <v>173.68560825235988</v>
      </c>
      <c r="AV44" s="89">
        <v>6495.0823190183528</v>
      </c>
      <c r="AW44" s="89">
        <v>22802.81</v>
      </c>
      <c r="AX44" s="90">
        <f t="shared" si="15"/>
        <v>351.07807538067277</v>
      </c>
      <c r="AY44" s="89">
        <v>1640981.3038435625</v>
      </c>
      <c r="AZ44" s="89">
        <v>768402.4458200006</v>
      </c>
      <c r="BA44" s="90">
        <f t="shared" si="16"/>
        <v>46.825789179938987</v>
      </c>
      <c r="BB44" s="89">
        <f t="shared" si="30"/>
        <v>25490302.959999997</v>
      </c>
      <c r="BC44" s="89">
        <f t="shared" si="30"/>
        <v>24440950.629591424</v>
      </c>
      <c r="BD44" s="90">
        <f t="shared" si="17"/>
        <v>95.88332734979555</v>
      </c>
      <c r="BE44" s="89">
        <v>1576043.1</v>
      </c>
      <c r="BF44" s="89">
        <v>5584522.5187353995</v>
      </c>
      <c r="BG44" s="90">
        <f t="shared" si="18"/>
        <v>354.33818521431294</v>
      </c>
      <c r="BH44" s="89">
        <v>0</v>
      </c>
      <c r="BI44" s="89">
        <v>133633.81</v>
      </c>
      <c r="BJ44" s="90" t="e">
        <f t="shared" si="19"/>
        <v>#DIV/0!</v>
      </c>
      <c r="BK44" s="89">
        <v>8838558.1999999993</v>
      </c>
      <c r="BL44" s="89">
        <v>5411113.3100000005</v>
      </c>
      <c r="BM44" s="90">
        <f t="shared" si="20"/>
        <v>61.221674254518135</v>
      </c>
      <c r="BN44" s="89">
        <v>747589</v>
      </c>
      <c r="BO44" s="89">
        <v>1597968.05</v>
      </c>
      <c r="BP44" s="90">
        <f t="shared" si="21"/>
        <v>213.74954018852605</v>
      </c>
      <c r="BQ44" s="89">
        <v>721073</v>
      </c>
      <c r="BR44" s="89">
        <v>781158.46999999986</v>
      </c>
      <c r="BS44" s="90">
        <f t="shared" si="22"/>
        <v>108.33278600086258</v>
      </c>
      <c r="BT44" s="89">
        <v>7369896.2000000002</v>
      </c>
      <c r="BU44" s="89">
        <v>3031986.7899999996</v>
      </c>
      <c r="BV44" s="90">
        <f t="shared" si="23"/>
        <v>41.140155949550547</v>
      </c>
      <c r="BW44" s="89">
        <v>150755.25</v>
      </c>
      <c r="BX44" s="89">
        <v>46082.3</v>
      </c>
      <c r="BY44" s="90">
        <f t="shared" si="24"/>
        <v>30.567625339747707</v>
      </c>
      <c r="BZ44" s="89">
        <v>2343153.85</v>
      </c>
      <c r="CA44" s="89">
        <v>4816223.1599999992</v>
      </c>
      <c r="CB44" s="90">
        <f t="shared" si="25"/>
        <v>205.54446990324595</v>
      </c>
      <c r="CC44" s="89">
        <v>1585947.25</v>
      </c>
      <c r="CD44" s="89">
        <v>2501645.4299999992</v>
      </c>
      <c r="CE44" s="90">
        <f t="shared" si="26"/>
        <v>157.73824949095874</v>
      </c>
      <c r="CF44" s="89">
        <v>6816695.25</v>
      </c>
      <c r="CG44" s="89">
        <v>69002419.191318125</v>
      </c>
      <c r="CH44" s="90">
        <f t="shared" si="27"/>
        <v>1012.2561836883954</v>
      </c>
      <c r="CI44" s="89">
        <f t="shared" si="31"/>
        <v>19735109.799999997</v>
      </c>
      <c r="CJ44" s="89">
        <f t="shared" si="31"/>
        <v>81911117.201318115</v>
      </c>
      <c r="CK44" s="90">
        <f t="shared" si="28"/>
        <v>415.05275638911382</v>
      </c>
      <c r="CL44" s="89">
        <f t="shared" si="32"/>
        <v>45225412.75999999</v>
      </c>
      <c r="CM44" s="90">
        <f t="shared" si="32"/>
        <v>106352067.83090954</v>
      </c>
      <c r="CN44" s="90">
        <f t="shared" si="29"/>
        <v>235.15997166304152</v>
      </c>
    </row>
    <row r="45" spans="1:92" ht="15" customHeight="1" x14ac:dyDescent="0.2"/>
    <row r="46" spans="1:92" ht="15" customHeight="1" x14ac:dyDescent="0.2"/>
    <row r="47" spans="1:92" ht="15" customHeight="1" x14ac:dyDescent="0.2"/>
    <row r="48" spans="1:92" ht="15" customHeight="1" x14ac:dyDescent="0.2"/>
    <row r="49" spans="54:54" ht="15" customHeight="1" x14ac:dyDescent="0.2">
      <c r="BB49" s="91"/>
    </row>
    <row r="50" spans="54:54" ht="15" customHeight="1" x14ac:dyDescent="0.2"/>
    <row r="51" spans="54:54" ht="15" customHeight="1" x14ac:dyDescent="0.2"/>
    <row r="52" spans="54:54" ht="15" customHeight="1" x14ac:dyDescent="0.2"/>
    <row r="53" spans="54:54" ht="15" customHeight="1" x14ac:dyDescent="0.2"/>
    <row r="54" spans="54:54" ht="15" customHeight="1" x14ac:dyDescent="0.2"/>
    <row r="55" spans="54:54" ht="15" customHeight="1" x14ac:dyDescent="0.2"/>
  </sheetData>
  <sheetProtection password="CA2B" sheet="1" objects="1" scenarios="1"/>
  <mergeCells count="34">
    <mergeCell ref="A5:A7"/>
    <mergeCell ref="B5:B7"/>
    <mergeCell ref="C5:E5"/>
    <mergeCell ref="F5:H5"/>
    <mergeCell ref="I5:K5"/>
    <mergeCell ref="L5:N5"/>
    <mergeCell ref="O5:Q5"/>
    <mergeCell ref="R5:T5"/>
    <mergeCell ref="U5:W5"/>
    <mergeCell ref="X5:Z5"/>
    <mergeCell ref="AV5:AX5"/>
    <mergeCell ref="AY5:BA5"/>
    <mergeCell ref="BB5:BD5"/>
    <mergeCell ref="AA5:AC5"/>
    <mergeCell ref="AD5:AF5"/>
    <mergeCell ref="AG5:AI5"/>
    <mergeCell ref="AJ5:AL5"/>
    <mergeCell ref="AM5:AO5"/>
    <mergeCell ref="CL5:CN5"/>
    <mergeCell ref="C7:BG7"/>
    <mergeCell ref="BH7:CN7"/>
    <mergeCell ref="BQ5:BS5"/>
    <mergeCell ref="BT5:BV5"/>
    <mergeCell ref="BW5:BY5"/>
    <mergeCell ref="BZ5:CB5"/>
    <mergeCell ref="CC5:CE5"/>
    <mergeCell ref="CF5:CH5"/>
    <mergeCell ref="BE5:BG5"/>
    <mergeCell ref="BH5:BJ5"/>
    <mergeCell ref="BK5:BM5"/>
    <mergeCell ref="BN5:BP5"/>
    <mergeCell ref="CI5:CK5"/>
    <mergeCell ref="AP5:AR5"/>
    <mergeCell ref="AS5:AU5"/>
  </mergeCells>
  <printOptions horizontalCentered="1" verticalCentered="1"/>
  <pageMargins left="0.31496062992125984" right="0.31496062992125984" top="0.31496062992125984" bottom="0.31496062992125984" header="0.19685039370078741" footer="0.19685039370078741"/>
  <pageSetup paperSize="9" scale="91" orientation="portrait" verticalDpi="2438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58"/>
  <sheetViews>
    <sheetView zoomScaleNormal="100" workbookViewId="0">
      <pane xSplit="2" ySplit="5" topLeftCell="C6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RowHeight="12.75" x14ac:dyDescent="0.2"/>
  <cols>
    <col min="1" max="1" width="5.7109375" style="48" customWidth="1"/>
    <col min="2" max="2" width="27.42578125" style="48" bestFit="1" customWidth="1"/>
    <col min="3" max="4" width="8.7109375" style="48" customWidth="1"/>
    <col min="5" max="5" width="5.7109375" style="48" customWidth="1"/>
    <col min="6" max="7" width="8.7109375" style="48" customWidth="1"/>
    <col min="8" max="8" width="5.7109375" style="48" customWidth="1"/>
    <col min="9" max="10" width="8.7109375" style="48" customWidth="1"/>
    <col min="11" max="11" width="5.7109375" style="48" customWidth="1"/>
    <col min="12" max="13" width="8.7109375" style="48" customWidth="1"/>
    <col min="14" max="14" width="5.7109375" style="48" customWidth="1"/>
    <col min="15" max="16" width="8.7109375" style="48" customWidth="1"/>
    <col min="17" max="17" width="5.7109375" style="48" customWidth="1"/>
    <col min="18" max="19" width="8.7109375" style="48" customWidth="1"/>
    <col min="20" max="20" width="5.7109375" style="48" customWidth="1"/>
    <col min="21" max="22" width="8.7109375" style="48" customWidth="1"/>
    <col min="23" max="23" width="5.7109375" style="48" customWidth="1"/>
    <col min="24" max="25" width="8.7109375" style="48" customWidth="1"/>
    <col min="26" max="26" width="5.7109375" style="48" customWidth="1"/>
    <col min="27" max="28" width="8.7109375" style="48" customWidth="1"/>
    <col min="29" max="29" width="5.7109375" style="48" customWidth="1"/>
    <col min="30" max="31" width="8.7109375" style="48" customWidth="1"/>
    <col min="32" max="32" width="5.7109375" style="48" customWidth="1"/>
    <col min="33" max="34" width="8.7109375" style="48" customWidth="1"/>
    <col min="35" max="35" width="5.7109375" style="48" customWidth="1"/>
    <col min="36" max="37" width="8.7109375" style="48" customWidth="1"/>
    <col min="38" max="38" width="5.7109375" style="48" customWidth="1"/>
    <col min="39" max="40" width="8.7109375" style="48" customWidth="1"/>
    <col min="41" max="41" width="5.7109375" style="48" customWidth="1"/>
    <col min="42" max="43" width="8.7109375" style="48" customWidth="1"/>
    <col min="44" max="44" width="5.7109375" style="48" customWidth="1"/>
    <col min="45" max="46" width="8.7109375" style="48" customWidth="1"/>
    <col min="47" max="47" width="5.7109375" style="48" customWidth="1"/>
    <col min="48" max="49" width="8.7109375" style="48" customWidth="1"/>
    <col min="50" max="50" width="5.7109375" style="48" customWidth="1"/>
    <col min="51" max="52" width="8.7109375" style="48" customWidth="1"/>
    <col min="53" max="53" width="5.7109375" style="48" customWidth="1"/>
    <col min="54" max="55" width="8.7109375" style="48" customWidth="1"/>
    <col min="56" max="56" width="5.7109375" style="48" customWidth="1"/>
    <col min="57" max="58" width="8.7109375" style="48" customWidth="1"/>
    <col min="59" max="59" width="5.7109375" style="48" customWidth="1"/>
    <col min="60" max="61" width="8.7109375" style="48" customWidth="1"/>
    <col min="62" max="62" width="5.7109375" style="48" customWidth="1"/>
    <col min="63" max="64" width="8.7109375" style="48" customWidth="1"/>
    <col min="65" max="65" width="5.7109375" style="48" customWidth="1"/>
    <col min="66" max="67" width="8.7109375" style="48" customWidth="1"/>
    <col min="68" max="68" width="5.7109375" style="48" customWidth="1"/>
    <col min="69" max="70" width="8.7109375" style="48" customWidth="1"/>
    <col min="71" max="71" width="5.7109375" style="48" customWidth="1"/>
    <col min="72" max="73" width="8.7109375" style="48" customWidth="1"/>
    <col min="74" max="74" width="5.7109375" style="48" customWidth="1"/>
    <col min="75" max="76" width="8.7109375" style="48" customWidth="1"/>
    <col min="77" max="77" width="5.7109375" style="48" customWidth="1"/>
    <col min="78" max="79" width="8.7109375" style="48" customWidth="1"/>
    <col min="80" max="80" width="5.7109375" style="48" customWidth="1"/>
    <col min="81" max="82" width="8.7109375" style="48" customWidth="1"/>
    <col min="83" max="83" width="5.7109375" style="48" customWidth="1"/>
    <col min="84" max="85" width="8.7109375" style="48" customWidth="1"/>
    <col min="86" max="86" width="5.7109375" style="48" customWidth="1"/>
    <col min="87" max="88" width="8.7109375" style="48" customWidth="1"/>
    <col min="89" max="89" width="5.7109375" style="48" customWidth="1"/>
    <col min="90" max="91" width="8.7109375" style="48" customWidth="1"/>
    <col min="92" max="92" width="5.7109375" style="48" customWidth="1"/>
    <col min="93" max="121" width="8.7109375" style="48" customWidth="1"/>
    <col min="122" max="16384" width="9.140625" style="48"/>
  </cols>
  <sheetData>
    <row r="1" spans="1:127" ht="19.5" x14ac:dyDescent="0.2">
      <c r="A1" s="110" t="s">
        <v>120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</row>
    <row r="2" spans="1:127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</row>
    <row r="3" spans="1:127" ht="15.75" x14ac:dyDescent="0.2">
      <c r="A3" s="112" t="s">
        <v>170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</row>
    <row r="4" spans="1:127" x14ac:dyDescent="0.2">
      <c r="A4" s="113" t="s">
        <v>115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</row>
    <row r="5" spans="1:127" ht="39.950000000000003" customHeight="1" x14ac:dyDescent="0.2">
      <c r="A5" s="290" t="s">
        <v>36</v>
      </c>
      <c r="B5" s="290" t="s">
        <v>1</v>
      </c>
      <c r="C5" s="287" t="s">
        <v>142</v>
      </c>
      <c r="D5" s="288"/>
      <c r="E5" s="289"/>
      <c r="F5" s="287" t="s">
        <v>143</v>
      </c>
      <c r="G5" s="288"/>
      <c r="H5" s="289"/>
      <c r="I5" s="287" t="s">
        <v>144</v>
      </c>
      <c r="J5" s="288"/>
      <c r="K5" s="289"/>
      <c r="L5" s="287" t="s">
        <v>145</v>
      </c>
      <c r="M5" s="288"/>
      <c r="N5" s="289"/>
      <c r="O5" s="287" t="s">
        <v>146</v>
      </c>
      <c r="P5" s="288"/>
      <c r="Q5" s="289"/>
      <c r="R5" s="287" t="s">
        <v>147</v>
      </c>
      <c r="S5" s="288"/>
      <c r="T5" s="289"/>
      <c r="U5" s="287" t="s">
        <v>148</v>
      </c>
      <c r="V5" s="288"/>
      <c r="W5" s="289"/>
      <c r="X5" s="287" t="s">
        <v>149</v>
      </c>
      <c r="Y5" s="288"/>
      <c r="Z5" s="289"/>
      <c r="AA5" s="287" t="s">
        <v>150</v>
      </c>
      <c r="AB5" s="288"/>
      <c r="AC5" s="289"/>
      <c r="AD5" s="287" t="s">
        <v>151</v>
      </c>
      <c r="AE5" s="288"/>
      <c r="AF5" s="289"/>
      <c r="AG5" s="287" t="s">
        <v>152</v>
      </c>
      <c r="AH5" s="288"/>
      <c r="AI5" s="289"/>
      <c r="AJ5" s="287" t="s">
        <v>153</v>
      </c>
      <c r="AK5" s="288"/>
      <c r="AL5" s="289"/>
      <c r="AM5" s="287" t="s">
        <v>154</v>
      </c>
      <c r="AN5" s="288"/>
      <c r="AO5" s="289"/>
      <c r="AP5" s="287" t="s">
        <v>155</v>
      </c>
      <c r="AQ5" s="288"/>
      <c r="AR5" s="289"/>
      <c r="AS5" s="287" t="s">
        <v>156</v>
      </c>
      <c r="AT5" s="288"/>
      <c r="AU5" s="289"/>
      <c r="AV5" s="287" t="s">
        <v>157</v>
      </c>
      <c r="AW5" s="288"/>
      <c r="AX5" s="289"/>
      <c r="AY5" s="287" t="s">
        <v>34</v>
      </c>
      <c r="AZ5" s="288"/>
      <c r="BA5" s="289"/>
      <c r="BB5" s="292" t="s">
        <v>130</v>
      </c>
      <c r="BC5" s="292"/>
      <c r="BD5" s="292"/>
      <c r="BE5" s="292" t="s">
        <v>158</v>
      </c>
      <c r="BF5" s="292"/>
      <c r="BG5" s="292"/>
      <c r="BH5" s="292" t="s">
        <v>142</v>
      </c>
      <c r="BI5" s="292"/>
      <c r="BJ5" s="292"/>
      <c r="BK5" s="292" t="s">
        <v>159</v>
      </c>
      <c r="BL5" s="292"/>
      <c r="BM5" s="292"/>
      <c r="BN5" s="292" t="s">
        <v>160</v>
      </c>
      <c r="BO5" s="292"/>
      <c r="BP5" s="292"/>
      <c r="BQ5" s="292" t="s">
        <v>161</v>
      </c>
      <c r="BR5" s="292"/>
      <c r="BS5" s="292"/>
      <c r="BT5" s="292" t="s">
        <v>162</v>
      </c>
      <c r="BU5" s="292"/>
      <c r="BV5" s="292"/>
      <c r="BW5" s="292" t="s">
        <v>154</v>
      </c>
      <c r="BX5" s="292"/>
      <c r="BY5" s="292"/>
      <c r="BZ5" s="292" t="s">
        <v>155</v>
      </c>
      <c r="CA5" s="292"/>
      <c r="CB5" s="292"/>
      <c r="CC5" s="292" t="s">
        <v>163</v>
      </c>
      <c r="CD5" s="292"/>
      <c r="CE5" s="292"/>
      <c r="CF5" s="292" t="s">
        <v>34</v>
      </c>
      <c r="CG5" s="292"/>
      <c r="CH5" s="292"/>
      <c r="CI5" s="292" t="s">
        <v>164</v>
      </c>
      <c r="CJ5" s="292"/>
      <c r="CK5" s="292"/>
      <c r="CL5" s="292" t="s">
        <v>132</v>
      </c>
      <c r="CM5" s="292"/>
      <c r="CN5" s="292"/>
    </row>
    <row r="6" spans="1:127" ht="15" customHeight="1" x14ac:dyDescent="0.2">
      <c r="A6" s="302"/>
      <c r="B6" s="302"/>
      <c r="C6" s="74" t="s">
        <v>133</v>
      </c>
      <c r="D6" s="74" t="s">
        <v>78</v>
      </c>
      <c r="E6" s="115" t="s">
        <v>134</v>
      </c>
      <c r="F6" s="74" t="s">
        <v>133</v>
      </c>
      <c r="G6" s="74" t="s">
        <v>78</v>
      </c>
      <c r="H6" s="115" t="s">
        <v>134</v>
      </c>
      <c r="I6" s="74" t="s">
        <v>133</v>
      </c>
      <c r="J6" s="74" t="s">
        <v>78</v>
      </c>
      <c r="K6" s="115" t="s">
        <v>134</v>
      </c>
      <c r="L6" s="74" t="s">
        <v>133</v>
      </c>
      <c r="M6" s="74" t="s">
        <v>78</v>
      </c>
      <c r="N6" s="115" t="s">
        <v>134</v>
      </c>
      <c r="O6" s="74" t="s">
        <v>133</v>
      </c>
      <c r="P6" s="74" t="s">
        <v>78</v>
      </c>
      <c r="Q6" s="115" t="s">
        <v>134</v>
      </c>
      <c r="R6" s="74" t="s">
        <v>133</v>
      </c>
      <c r="S6" s="74" t="s">
        <v>78</v>
      </c>
      <c r="T6" s="115" t="s">
        <v>134</v>
      </c>
      <c r="U6" s="74" t="s">
        <v>133</v>
      </c>
      <c r="V6" s="74" t="s">
        <v>78</v>
      </c>
      <c r="W6" s="115" t="s">
        <v>134</v>
      </c>
      <c r="X6" s="74" t="s">
        <v>133</v>
      </c>
      <c r="Y6" s="74" t="s">
        <v>78</v>
      </c>
      <c r="Z6" s="115" t="s">
        <v>134</v>
      </c>
      <c r="AA6" s="74" t="s">
        <v>133</v>
      </c>
      <c r="AB6" s="74" t="s">
        <v>78</v>
      </c>
      <c r="AC6" s="115" t="s">
        <v>134</v>
      </c>
      <c r="AD6" s="74" t="s">
        <v>133</v>
      </c>
      <c r="AE6" s="74" t="s">
        <v>78</v>
      </c>
      <c r="AF6" s="115" t="s">
        <v>134</v>
      </c>
      <c r="AG6" s="74" t="s">
        <v>133</v>
      </c>
      <c r="AH6" s="74" t="s">
        <v>78</v>
      </c>
      <c r="AI6" s="115" t="s">
        <v>134</v>
      </c>
      <c r="AJ6" s="74" t="s">
        <v>133</v>
      </c>
      <c r="AK6" s="74" t="s">
        <v>78</v>
      </c>
      <c r="AL6" s="115" t="s">
        <v>134</v>
      </c>
      <c r="AM6" s="74" t="s">
        <v>133</v>
      </c>
      <c r="AN6" s="74" t="s">
        <v>78</v>
      </c>
      <c r="AO6" s="115" t="s">
        <v>134</v>
      </c>
      <c r="AP6" s="74" t="s">
        <v>133</v>
      </c>
      <c r="AQ6" s="74" t="s">
        <v>78</v>
      </c>
      <c r="AR6" s="115" t="s">
        <v>134</v>
      </c>
      <c r="AS6" s="74" t="s">
        <v>133</v>
      </c>
      <c r="AT6" s="74" t="s">
        <v>78</v>
      </c>
      <c r="AU6" s="115" t="s">
        <v>134</v>
      </c>
      <c r="AV6" s="74" t="s">
        <v>133</v>
      </c>
      <c r="AW6" s="74" t="s">
        <v>78</v>
      </c>
      <c r="AX6" s="115" t="s">
        <v>134</v>
      </c>
      <c r="AY6" s="74" t="s">
        <v>133</v>
      </c>
      <c r="AZ6" s="74" t="s">
        <v>78</v>
      </c>
      <c r="BA6" s="115" t="s">
        <v>134</v>
      </c>
      <c r="BB6" s="74" t="s">
        <v>133</v>
      </c>
      <c r="BC6" s="74" t="s">
        <v>78</v>
      </c>
      <c r="BD6" s="115" t="s">
        <v>134</v>
      </c>
      <c r="BE6" s="74" t="s">
        <v>133</v>
      </c>
      <c r="BF6" s="74" t="s">
        <v>78</v>
      </c>
      <c r="BG6" s="115" t="s">
        <v>134</v>
      </c>
      <c r="BH6" s="74" t="s">
        <v>133</v>
      </c>
      <c r="BI6" s="74" t="s">
        <v>78</v>
      </c>
      <c r="BJ6" s="115" t="s">
        <v>134</v>
      </c>
      <c r="BK6" s="74" t="s">
        <v>133</v>
      </c>
      <c r="BL6" s="74" t="s">
        <v>78</v>
      </c>
      <c r="BM6" s="115" t="s">
        <v>134</v>
      </c>
      <c r="BN6" s="74" t="s">
        <v>133</v>
      </c>
      <c r="BO6" s="74" t="s">
        <v>78</v>
      </c>
      <c r="BP6" s="115" t="s">
        <v>134</v>
      </c>
      <c r="BQ6" s="74" t="s">
        <v>133</v>
      </c>
      <c r="BR6" s="74" t="s">
        <v>78</v>
      </c>
      <c r="BS6" s="115" t="s">
        <v>134</v>
      </c>
      <c r="BT6" s="74" t="s">
        <v>133</v>
      </c>
      <c r="BU6" s="74" t="s">
        <v>78</v>
      </c>
      <c r="BV6" s="115" t="s">
        <v>134</v>
      </c>
      <c r="BW6" s="74" t="s">
        <v>133</v>
      </c>
      <c r="BX6" s="74" t="s">
        <v>78</v>
      </c>
      <c r="BY6" s="115" t="s">
        <v>134</v>
      </c>
      <c r="BZ6" s="74" t="s">
        <v>133</v>
      </c>
      <c r="CA6" s="74" t="s">
        <v>78</v>
      </c>
      <c r="CB6" s="115" t="s">
        <v>134</v>
      </c>
      <c r="CC6" s="74" t="s">
        <v>133</v>
      </c>
      <c r="CD6" s="74" t="s">
        <v>78</v>
      </c>
      <c r="CE6" s="115" t="s">
        <v>134</v>
      </c>
      <c r="CF6" s="74" t="s">
        <v>133</v>
      </c>
      <c r="CG6" s="74" t="s">
        <v>78</v>
      </c>
      <c r="CH6" s="115" t="s">
        <v>134</v>
      </c>
      <c r="CI6" s="74" t="s">
        <v>133</v>
      </c>
      <c r="CJ6" s="74" t="s">
        <v>78</v>
      </c>
      <c r="CK6" s="115" t="s">
        <v>134</v>
      </c>
      <c r="CL6" s="74" t="s">
        <v>133</v>
      </c>
      <c r="CM6" s="74" t="s">
        <v>78</v>
      </c>
      <c r="CN6" s="115" t="s">
        <v>134</v>
      </c>
    </row>
    <row r="7" spans="1:127" ht="15" customHeight="1" x14ac:dyDescent="0.2">
      <c r="A7" s="291"/>
      <c r="B7" s="291"/>
      <c r="C7" s="303" t="s">
        <v>165</v>
      </c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4" t="s">
        <v>166</v>
      </c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</row>
    <row r="8" spans="1:127" ht="15" customHeight="1" x14ac:dyDescent="0.2">
      <c r="A8" s="26">
        <v>1</v>
      </c>
      <c r="B8" s="27" t="s">
        <v>11</v>
      </c>
      <c r="C8" s="132">
        <v>44775.894987463595</v>
      </c>
      <c r="D8" s="132">
        <v>16173.45</v>
      </c>
      <c r="E8" s="132">
        <f t="shared" ref="E8:E50" si="0">(D8/C8)*100</f>
        <v>36.120886035953639</v>
      </c>
      <c r="F8" s="132">
        <v>38429.706097201662</v>
      </c>
      <c r="G8" s="132">
        <v>11695.45</v>
      </c>
      <c r="H8" s="132">
        <f t="shared" ref="H8:H50" si="1">(G8/F8)*100</f>
        <v>30.433357909160875</v>
      </c>
      <c r="I8" s="132">
        <v>4108.6246887130201</v>
      </c>
      <c r="J8" s="132">
        <v>3137</v>
      </c>
      <c r="K8" s="132">
        <f t="shared" ref="K8:K50" si="2">(J8/I8)*100</f>
        <v>76.351583258937907</v>
      </c>
      <c r="L8" s="132">
        <v>2237.5642015489129</v>
      </c>
      <c r="M8" s="132">
        <v>1341</v>
      </c>
      <c r="N8" s="132">
        <f t="shared" ref="N8:N50" si="3">(M8/L8)*100</f>
        <v>59.931241260997879</v>
      </c>
      <c r="O8" s="132">
        <v>31010</v>
      </c>
      <c r="P8" s="132">
        <v>12616.679999999997</v>
      </c>
      <c r="Q8" s="132">
        <f t="shared" ref="Q8:Q50" si="4">(P8/O8)*100</f>
        <v>40.685843276362455</v>
      </c>
      <c r="R8" s="132">
        <v>206908.12995208291</v>
      </c>
      <c r="S8" s="132">
        <v>75563</v>
      </c>
      <c r="T8" s="132">
        <f t="shared" ref="T8:T50" si="5">(S8/R8)*100</f>
        <v>36.52007295097556</v>
      </c>
      <c r="U8" s="132">
        <v>30389.599999999999</v>
      </c>
      <c r="V8" s="132">
        <v>13812</v>
      </c>
      <c r="W8" s="132">
        <f t="shared" ref="W8:W50" si="6">(V8/U8)*100</f>
        <v>45.449759128122778</v>
      </c>
      <c r="X8" s="132">
        <v>27081.630710001722</v>
      </c>
      <c r="Y8" s="132">
        <v>14639</v>
      </c>
      <c r="Z8" s="132">
        <f t="shared" ref="Z8:Z50" si="7">(Y8/X8)*100</f>
        <v>54.055090540000464</v>
      </c>
      <c r="AA8" s="132">
        <v>135587.75</v>
      </c>
      <c r="AB8" s="132">
        <v>46972</v>
      </c>
      <c r="AC8" s="132">
        <f t="shared" ref="AC8:AC50" si="8">(AB8/AA8)*100</f>
        <v>34.64324763852192</v>
      </c>
      <c r="AD8" s="132">
        <v>196.14924208118387</v>
      </c>
      <c r="AE8" s="132">
        <v>137</v>
      </c>
      <c r="AF8" s="132">
        <f t="shared" ref="AF8:AF50" si="9">(AE8/AD8)*100</f>
        <v>69.844776633547895</v>
      </c>
      <c r="AG8" s="132">
        <v>13653</v>
      </c>
      <c r="AH8" s="132">
        <v>3</v>
      </c>
      <c r="AI8" s="132">
        <f t="shared" ref="AI8:AI50" si="10">(AH8/AG8)*100</f>
        <v>2.1973192704900023E-2</v>
      </c>
      <c r="AJ8" s="132">
        <v>35814</v>
      </c>
      <c r="AK8" s="132">
        <v>0</v>
      </c>
      <c r="AL8" s="132">
        <f t="shared" ref="AL8:AL50" si="11">(AK8/AJ8)*100</f>
        <v>0</v>
      </c>
      <c r="AM8" s="132">
        <v>6205.519129086354</v>
      </c>
      <c r="AN8" s="132">
        <v>1287</v>
      </c>
      <c r="AO8" s="132">
        <f t="shared" ref="AO8:AO50" si="12">(AN8/AM8)*100</f>
        <v>20.739602493006682</v>
      </c>
      <c r="AP8" s="132">
        <v>39466.193252312543</v>
      </c>
      <c r="AQ8" s="132">
        <v>10789</v>
      </c>
      <c r="AR8" s="132">
        <f t="shared" ref="AR8:AR50" si="13">(AQ8/AP8)*100</f>
        <v>27.337321162506122</v>
      </c>
      <c r="AS8" s="132">
        <v>162</v>
      </c>
      <c r="AT8" s="132">
        <v>0</v>
      </c>
      <c r="AU8" s="132">
        <f t="shared" ref="AU8:AU50" si="14">(AT8/AS8)*100</f>
        <v>0</v>
      </c>
      <c r="AV8" s="132">
        <v>121.14703569725569</v>
      </c>
      <c r="AW8" s="132">
        <v>0</v>
      </c>
      <c r="AX8" s="132">
        <f t="shared" ref="AX8:AX50" si="15">(AW8/AV8)*100</f>
        <v>0</v>
      </c>
      <c r="AY8" s="132">
        <v>21760.979273207231</v>
      </c>
      <c r="AZ8" s="132">
        <v>3802</v>
      </c>
      <c r="BA8" s="132">
        <f t="shared" ref="BA8:BA50" si="16">(AZ8/AY8)*100</f>
        <v>17.471640187999885</v>
      </c>
      <c r="BB8" s="132">
        <v>355213.86362984986</v>
      </c>
      <c r="BC8" s="132">
        <v>107614.45</v>
      </c>
      <c r="BD8" s="132">
        <f t="shared" ref="BD8:BD50" si="17">(BC8/BB8)*100</f>
        <v>30.295678468264825</v>
      </c>
      <c r="BE8" s="132">
        <v>16701.239999999998</v>
      </c>
      <c r="BF8" s="132">
        <v>3857</v>
      </c>
      <c r="BG8" s="132">
        <f t="shared" ref="BG8:BG50" si="18">(BF8/BE8)*100</f>
        <v>23.094093612210834</v>
      </c>
      <c r="BH8" s="132">
        <v>13</v>
      </c>
      <c r="BI8" s="132">
        <v>37</v>
      </c>
      <c r="BJ8" s="132">
        <f t="shared" ref="BJ8:BJ50" si="19">(BI8/BH8)*100</f>
        <v>284.61538461538464</v>
      </c>
      <c r="BK8" s="132">
        <v>375689.26499999996</v>
      </c>
      <c r="BL8" s="132">
        <v>29880</v>
      </c>
      <c r="BM8" s="132">
        <f t="shared" ref="BM8:BM50" si="20">(BL8/BK8)*100</f>
        <v>7.9533813669123612</v>
      </c>
      <c r="BN8" s="132">
        <v>16424.989999999998</v>
      </c>
      <c r="BO8" s="132">
        <v>3795</v>
      </c>
      <c r="BP8" s="132">
        <f t="shared" ref="BP8:BP50" si="21">(BO8/BN8)*100</f>
        <v>23.105036898043778</v>
      </c>
      <c r="BQ8" s="132">
        <v>21058</v>
      </c>
      <c r="BR8" s="132">
        <v>3643</v>
      </c>
      <c r="BS8" s="132">
        <f t="shared" ref="BS8:BS50" si="22">(BR8/BQ8)*100</f>
        <v>17.299838541172001</v>
      </c>
      <c r="BT8" s="132">
        <v>338206.27499999997</v>
      </c>
      <c r="BU8" s="132">
        <v>22442</v>
      </c>
      <c r="BV8" s="132">
        <f t="shared" ref="BV8:BV50" si="23">(BU8/BT8)*100</f>
        <v>6.6355953921907576</v>
      </c>
      <c r="BW8" s="132">
        <v>2264.4899999999998</v>
      </c>
      <c r="BX8" s="132">
        <v>1422</v>
      </c>
      <c r="BY8" s="132">
        <f t="shared" ref="BY8:BY50" si="24">(BX8/BW8)*100</f>
        <v>62.795596359445184</v>
      </c>
      <c r="BZ8" s="132">
        <v>49009.635000000002</v>
      </c>
      <c r="CA8" s="132">
        <v>8155</v>
      </c>
      <c r="CB8" s="132">
        <f t="shared" ref="CB8:CB50" si="25">(CA8/BZ8)*100</f>
        <v>16.639585257062208</v>
      </c>
      <c r="CC8" s="132">
        <v>13560</v>
      </c>
      <c r="CD8" s="132">
        <v>434</v>
      </c>
      <c r="CE8" s="132">
        <f t="shared" ref="CE8:CE50" si="26">(CD8/CC8)*100</f>
        <v>3.2005899705014751</v>
      </c>
      <c r="CF8" s="132">
        <v>25855.519999999997</v>
      </c>
      <c r="CG8" s="132">
        <v>711023</v>
      </c>
      <c r="CH8" s="132">
        <f t="shared" ref="CH8:CH50" si="27">(CG8/CF8)*100</f>
        <v>2749.9853029449805</v>
      </c>
      <c r="CI8" s="132">
        <v>466391.91</v>
      </c>
      <c r="CJ8" s="132">
        <v>750951</v>
      </c>
      <c r="CK8" s="132">
        <f t="shared" ref="CK8:CK50" si="28">(CJ8/CI8)*100</f>
        <v>161.01287005600076</v>
      </c>
      <c r="CL8" s="132">
        <v>821605.77362984978</v>
      </c>
      <c r="CM8" s="132">
        <v>858565.45</v>
      </c>
      <c r="CN8" s="132">
        <f t="shared" ref="CN8:CN50" si="29">(CM8/CL8)*100</f>
        <v>104.49846843296422</v>
      </c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</row>
    <row r="9" spans="1:127" ht="15" customHeight="1" x14ac:dyDescent="0.2">
      <c r="A9" s="26">
        <v>2</v>
      </c>
      <c r="B9" s="27" t="s">
        <v>12</v>
      </c>
      <c r="C9" s="57">
        <v>17572.503040167696</v>
      </c>
      <c r="D9" s="57">
        <v>18439.150000000001</v>
      </c>
      <c r="E9" s="57">
        <f t="shared" si="0"/>
        <v>104.93183559480002</v>
      </c>
      <c r="F9" s="57">
        <v>14351.32845267529</v>
      </c>
      <c r="G9" s="57">
        <v>6591.0599999999995</v>
      </c>
      <c r="H9" s="57">
        <f t="shared" si="1"/>
        <v>45.926480058864051</v>
      </c>
      <c r="I9" s="57">
        <v>1864.7710935005302</v>
      </c>
      <c r="J9" s="57">
        <v>187.59000000000003</v>
      </c>
      <c r="K9" s="57">
        <f t="shared" si="2"/>
        <v>10.059679745885481</v>
      </c>
      <c r="L9" s="57">
        <v>1356.4034939918747</v>
      </c>
      <c r="M9" s="57">
        <v>11660.5</v>
      </c>
      <c r="N9" s="57">
        <f t="shared" si="3"/>
        <v>859.6630760426109</v>
      </c>
      <c r="O9" s="57">
        <v>11490</v>
      </c>
      <c r="P9" s="57">
        <v>2463.4399999999996</v>
      </c>
      <c r="Q9" s="57">
        <f t="shared" si="4"/>
        <v>21.439860748476931</v>
      </c>
      <c r="R9" s="57">
        <v>163774.9254620678</v>
      </c>
      <c r="S9" s="57">
        <v>317112.28000000009</v>
      </c>
      <c r="T9" s="57">
        <f t="shared" si="5"/>
        <v>193.62688098029207</v>
      </c>
      <c r="U9" s="57">
        <v>9642.6</v>
      </c>
      <c r="V9" s="57">
        <v>47506.000000000007</v>
      </c>
      <c r="W9" s="57">
        <f t="shared" si="6"/>
        <v>492.66795262688493</v>
      </c>
      <c r="X9" s="57">
        <v>21475.495480653921</v>
      </c>
      <c r="Y9" s="57">
        <v>98286.98</v>
      </c>
      <c r="Z9" s="57">
        <f t="shared" si="7"/>
        <v>457.67037174318642</v>
      </c>
      <c r="AA9" s="57">
        <v>124357.425</v>
      </c>
      <c r="AB9" s="57">
        <v>168056.90000000005</v>
      </c>
      <c r="AC9" s="57">
        <f t="shared" si="8"/>
        <v>135.14022182431009</v>
      </c>
      <c r="AD9" s="57">
        <v>114.40498141388852</v>
      </c>
      <c r="AE9" s="57">
        <v>3215.7600000000007</v>
      </c>
      <c r="AF9" s="57">
        <f t="shared" si="9"/>
        <v>2810.8566255224391</v>
      </c>
      <c r="AG9" s="57">
        <v>8185</v>
      </c>
      <c r="AH9" s="57">
        <v>46.64</v>
      </c>
      <c r="AI9" s="57">
        <f t="shared" si="10"/>
        <v>0.56982284667073924</v>
      </c>
      <c r="AJ9" s="57">
        <v>40014</v>
      </c>
      <c r="AK9" s="57">
        <v>207945</v>
      </c>
      <c r="AL9" s="57">
        <f t="shared" si="11"/>
        <v>519.68061178587493</v>
      </c>
      <c r="AM9" s="57">
        <v>5482.1752685080883</v>
      </c>
      <c r="AN9" s="57">
        <v>528.56999999999994</v>
      </c>
      <c r="AO9" s="57">
        <f t="shared" si="12"/>
        <v>9.6416107495929122</v>
      </c>
      <c r="AP9" s="57">
        <v>42190.438075680693</v>
      </c>
      <c r="AQ9" s="57">
        <v>16692.740000000002</v>
      </c>
      <c r="AR9" s="57">
        <f t="shared" si="13"/>
        <v>39.565220844724976</v>
      </c>
      <c r="AS9" s="57">
        <v>113</v>
      </c>
      <c r="AT9" s="57">
        <v>0</v>
      </c>
      <c r="AU9" s="57">
        <f t="shared" si="14"/>
        <v>0</v>
      </c>
      <c r="AV9" s="57">
        <v>98.545313532239518</v>
      </c>
      <c r="AW9" s="57">
        <v>0</v>
      </c>
      <c r="AX9" s="57">
        <f t="shared" si="15"/>
        <v>0</v>
      </c>
      <c r="AY9" s="57">
        <v>20636.848354758746</v>
      </c>
      <c r="AZ9" s="57">
        <v>2229.91</v>
      </c>
      <c r="BA9" s="57">
        <f t="shared" si="16"/>
        <v>10.805477472463933</v>
      </c>
      <c r="BB9" s="57">
        <v>289882.43551471527</v>
      </c>
      <c r="BC9" s="57">
        <v>562947.65000000014</v>
      </c>
      <c r="BD9" s="57">
        <f t="shared" si="17"/>
        <v>194.1986064110543</v>
      </c>
      <c r="BE9" s="57">
        <v>8911.24</v>
      </c>
      <c r="BF9" s="57">
        <v>4291.41</v>
      </c>
      <c r="BG9" s="57">
        <f t="shared" si="18"/>
        <v>48.157271041964975</v>
      </c>
      <c r="BH9" s="57">
        <v>100</v>
      </c>
      <c r="BI9" s="57">
        <v>11771.630000000001</v>
      </c>
      <c r="BJ9" s="57">
        <f t="shared" si="19"/>
        <v>11771.630000000001</v>
      </c>
      <c r="BK9" s="57">
        <v>154123.52499999999</v>
      </c>
      <c r="BL9" s="57">
        <v>98180.87</v>
      </c>
      <c r="BM9" s="57">
        <f t="shared" si="20"/>
        <v>63.702715078700663</v>
      </c>
      <c r="BN9" s="57">
        <v>18075.13</v>
      </c>
      <c r="BO9" s="57">
        <v>15.899999999999999</v>
      </c>
      <c r="BP9" s="57">
        <f t="shared" si="21"/>
        <v>8.7966172304154933E-2</v>
      </c>
      <c r="BQ9" s="57">
        <v>5639</v>
      </c>
      <c r="BR9" s="57">
        <v>1000</v>
      </c>
      <c r="BS9" s="57">
        <f t="shared" si="22"/>
        <v>17.733640716439083</v>
      </c>
      <c r="BT9" s="57">
        <v>130409.395</v>
      </c>
      <c r="BU9" s="57">
        <v>97164.97</v>
      </c>
      <c r="BV9" s="57">
        <f t="shared" si="23"/>
        <v>74.507645710648376</v>
      </c>
      <c r="BW9" s="57">
        <v>2494.27</v>
      </c>
      <c r="BX9" s="57">
        <v>918.29</v>
      </c>
      <c r="BY9" s="57">
        <f t="shared" si="24"/>
        <v>36.815982231274077</v>
      </c>
      <c r="BZ9" s="57">
        <v>39125.535000000003</v>
      </c>
      <c r="CA9" s="57">
        <v>15667.029999999997</v>
      </c>
      <c r="CB9" s="57">
        <f t="shared" si="25"/>
        <v>40.042979603984961</v>
      </c>
      <c r="CC9" s="57">
        <v>7544</v>
      </c>
      <c r="CD9" s="57">
        <v>27377.760000000002</v>
      </c>
      <c r="CE9" s="57">
        <f t="shared" si="26"/>
        <v>362.90774125132555</v>
      </c>
      <c r="CF9" s="57">
        <v>22179.559999999998</v>
      </c>
      <c r="CG9" s="57">
        <v>1124966.6000000003</v>
      </c>
      <c r="CH9" s="57">
        <f t="shared" si="27"/>
        <v>5072.0870928007607</v>
      </c>
      <c r="CI9" s="57">
        <v>225566.88999999998</v>
      </c>
      <c r="CJ9" s="57">
        <v>1278882.1800000004</v>
      </c>
      <c r="CK9" s="57">
        <f t="shared" si="28"/>
        <v>566.96360888781169</v>
      </c>
      <c r="CL9" s="57">
        <v>515449.32551471528</v>
      </c>
      <c r="CM9" s="57">
        <v>1841829.8300000005</v>
      </c>
      <c r="CN9" s="57">
        <f t="shared" si="29"/>
        <v>357.32510235817915</v>
      </c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</row>
    <row r="10" spans="1:127" ht="15" customHeight="1" x14ac:dyDescent="0.2">
      <c r="A10" s="26">
        <v>3</v>
      </c>
      <c r="B10" s="27" t="s">
        <v>14</v>
      </c>
      <c r="C10" s="57">
        <v>215199.59013248031</v>
      </c>
      <c r="D10" s="57">
        <v>90827.07</v>
      </c>
      <c r="E10" s="57">
        <f t="shared" si="0"/>
        <v>42.205967931484167</v>
      </c>
      <c r="F10" s="57">
        <v>145071.90036415608</v>
      </c>
      <c r="G10" s="57">
        <v>87312.150000000009</v>
      </c>
      <c r="H10" s="57">
        <f t="shared" si="1"/>
        <v>60.185432038066025</v>
      </c>
      <c r="I10" s="57">
        <v>57339.088808136366</v>
      </c>
      <c r="J10" s="57">
        <v>1088.73</v>
      </c>
      <c r="K10" s="57">
        <f t="shared" si="2"/>
        <v>1.8987570654340609</v>
      </c>
      <c r="L10" s="57">
        <v>12788.600960187854</v>
      </c>
      <c r="M10" s="57">
        <v>2426.1899999999996</v>
      </c>
      <c r="N10" s="57">
        <f t="shared" si="3"/>
        <v>18.971504448007742</v>
      </c>
      <c r="O10" s="57">
        <v>127995</v>
      </c>
      <c r="P10" s="57">
        <v>53432.430000000008</v>
      </c>
      <c r="Q10" s="57">
        <f t="shared" si="4"/>
        <v>41.745716629555844</v>
      </c>
      <c r="R10" s="57">
        <v>614709.77904160786</v>
      </c>
      <c r="S10" s="57">
        <v>51999.55</v>
      </c>
      <c r="T10" s="57">
        <f t="shared" si="5"/>
        <v>8.4592033139723828</v>
      </c>
      <c r="U10" s="57">
        <v>72920.899999999994</v>
      </c>
      <c r="V10" s="57">
        <v>24747.34</v>
      </c>
      <c r="W10" s="57">
        <f t="shared" si="6"/>
        <v>33.937238843733418</v>
      </c>
      <c r="X10" s="57">
        <v>69584.211349072677</v>
      </c>
      <c r="Y10" s="57">
        <v>23843.070000000003</v>
      </c>
      <c r="Z10" s="57">
        <f t="shared" si="7"/>
        <v>34.26505745734481</v>
      </c>
      <c r="AA10" s="57">
        <v>373877.46250000002</v>
      </c>
      <c r="AB10" s="57">
        <v>3106.14</v>
      </c>
      <c r="AC10" s="57">
        <f t="shared" si="8"/>
        <v>0.8307909172246507</v>
      </c>
      <c r="AD10" s="57">
        <v>1486.2051925351254</v>
      </c>
      <c r="AE10" s="57">
        <v>0</v>
      </c>
      <c r="AF10" s="57">
        <f t="shared" si="9"/>
        <v>0</v>
      </c>
      <c r="AG10" s="57">
        <v>96841</v>
      </c>
      <c r="AH10" s="57">
        <v>303</v>
      </c>
      <c r="AI10" s="57">
        <f t="shared" si="10"/>
        <v>0.31288400574136987</v>
      </c>
      <c r="AJ10" s="57">
        <v>38961</v>
      </c>
      <c r="AK10" s="57">
        <v>20345</v>
      </c>
      <c r="AL10" s="57">
        <f t="shared" si="11"/>
        <v>52.218885552218886</v>
      </c>
      <c r="AM10" s="57">
        <v>26171.476188784822</v>
      </c>
      <c r="AN10" s="57">
        <v>2115.23</v>
      </c>
      <c r="AO10" s="57">
        <f t="shared" si="12"/>
        <v>8.0821959936154943</v>
      </c>
      <c r="AP10" s="57">
        <v>145544.5610170365</v>
      </c>
      <c r="AQ10" s="57">
        <v>34438.650000000009</v>
      </c>
      <c r="AR10" s="57">
        <f t="shared" si="13"/>
        <v>23.661928525085074</v>
      </c>
      <c r="AS10" s="57">
        <v>416</v>
      </c>
      <c r="AT10" s="57">
        <v>0</v>
      </c>
      <c r="AU10" s="57">
        <f t="shared" si="14"/>
        <v>0</v>
      </c>
      <c r="AV10" s="57">
        <v>251.82153379382345</v>
      </c>
      <c r="AW10" s="57">
        <v>0</v>
      </c>
      <c r="AX10" s="57">
        <f t="shared" si="15"/>
        <v>0</v>
      </c>
      <c r="AY10" s="57">
        <v>90075.035405899456</v>
      </c>
      <c r="AZ10" s="57">
        <v>32027.94</v>
      </c>
      <c r="BA10" s="57">
        <f t="shared" si="16"/>
        <v>35.556955215920269</v>
      </c>
      <c r="BB10" s="57">
        <v>1131329.2633196027</v>
      </c>
      <c r="BC10" s="57">
        <v>231753.44</v>
      </c>
      <c r="BD10" s="57">
        <f t="shared" si="17"/>
        <v>20.485056606772243</v>
      </c>
      <c r="BE10" s="57">
        <v>32547.599999999999</v>
      </c>
      <c r="BF10" s="57">
        <v>65677.38</v>
      </c>
      <c r="BG10" s="57">
        <f t="shared" si="18"/>
        <v>201.78870331453012</v>
      </c>
      <c r="BH10" s="57">
        <v>5500</v>
      </c>
      <c r="BI10" s="57">
        <v>0</v>
      </c>
      <c r="BJ10" s="57">
        <f t="shared" si="19"/>
        <v>0</v>
      </c>
      <c r="BK10" s="57">
        <v>256758.51500000001</v>
      </c>
      <c r="BL10" s="57">
        <v>152615.65</v>
      </c>
      <c r="BM10" s="57">
        <f t="shared" si="20"/>
        <v>59.439372439118522</v>
      </c>
      <c r="BN10" s="57">
        <v>51357.919999999998</v>
      </c>
      <c r="BO10" s="57">
        <v>62575.35</v>
      </c>
      <c r="BP10" s="57">
        <f t="shared" si="21"/>
        <v>121.84167505226068</v>
      </c>
      <c r="BQ10" s="57">
        <v>28177</v>
      </c>
      <c r="BR10" s="57">
        <v>14143.869999999999</v>
      </c>
      <c r="BS10" s="57">
        <f t="shared" si="22"/>
        <v>50.196507790041522</v>
      </c>
      <c r="BT10" s="57">
        <v>177223.595</v>
      </c>
      <c r="BU10" s="57">
        <v>75896.429999999993</v>
      </c>
      <c r="BV10" s="57">
        <f t="shared" si="23"/>
        <v>42.825240059033895</v>
      </c>
      <c r="BW10" s="57">
        <v>7317.3499999999995</v>
      </c>
      <c r="BX10" s="57">
        <v>4282.92</v>
      </c>
      <c r="BY10" s="57">
        <f t="shared" si="24"/>
        <v>58.531025576199035</v>
      </c>
      <c r="BZ10" s="57">
        <v>162264.11499999999</v>
      </c>
      <c r="CA10" s="57">
        <v>401004.09</v>
      </c>
      <c r="CB10" s="57">
        <f t="shared" si="25"/>
        <v>247.130482300415</v>
      </c>
      <c r="CC10" s="57">
        <v>67539</v>
      </c>
      <c r="CD10" s="57">
        <v>8015.4100000000008</v>
      </c>
      <c r="CE10" s="57">
        <f t="shared" si="26"/>
        <v>11.867824516205452</v>
      </c>
      <c r="CF10" s="57">
        <v>76577.12000000001</v>
      </c>
      <c r="CG10" s="57">
        <v>2202444.79</v>
      </c>
      <c r="CH10" s="57">
        <f t="shared" si="27"/>
        <v>2876.1133743342652</v>
      </c>
      <c r="CI10" s="57">
        <v>575956.1</v>
      </c>
      <c r="CJ10" s="57">
        <v>2768362.8600000003</v>
      </c>
      <c r="CK10" s="57">
        <f t="shared" si="28"/>
        <v>480.65518535180036</v>
      </c>
      <c r="CL10" s="57">
        <v>1707285.3633196028</v>
      </c>
      <c r="CM10" s="57">
        <v>3000116.3000000003</v>
      </c>
      <c r="CN10" s="57">
        <f t="shared" si="29"/>
        <v>175.72436128466828</v>
      </c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</row>
    <row r="11" spans="1:127" ht="15" customHeight="1" x14ac:dyDescent="0.2">
      <c r="A11" s="26">
        <v>4</v>
      </c>
      <c r="B11" s="27" t="s">
        <v>15</v>
      </c>
      <c r="C11" s="57">
        <v>518414.8103523684</v>
      </c>
      <c r="D11" s="57">
        <v>389003.37000000011</v>
      </c>
      <c r="E11" s="57">
        <f t="shared" si="0"/>
        <v>75.037086563092814</v>
      </c>
      <c r="F11" s="57">
        <v>384479.75024322962</v>
      </c>
      <c r="G11" s="57">
        <v>275992.22000000009</v>
      </c>
      <c r="H11" s="57">
        <f t="shared" si="1"/>
        <v>71.783291532363364</v>
      </c>
      <c r="I11" s="57">
        <v>89585.181717531028</v>
      </c>
      <c r="J11" s="57">
        <v>1663.5099999999998</v>
      </c>
      <c r="K11" s="57">
        <f t="shared" si="2"/>
        <v>1.856903081633718</v>
      </c>
      <c r="L11" s="57">
        <v>44349.878391607774</v>
      </c>
      <c r="M11" s="57">
        <v>111347.64</v>
      </c>
      <c r="N11" s="57">
        <f t="shared" si="3"/>
        <v>251.06639305029091</v>
      </c>
      <c r="O11" s="57">
        <v>290000</v>
      </c>
      <c r="P11" s="57">
        <v>160901.94999999998</v>
      </c>
      <c r="Q11" s="57">
        <f t="shared" si="4"/>
        <v>55.483431034482756</v>
      </c>
      <c r="R11" s="57">
        <v>786849.61017831916</v>
      </c>
      <c r="S11" s="57">
        <v>1275303.77</v>
      </c>
      <c r="T11" s="57">
        <f t="shared" si="5"/>
        <v>162.07719410459964</v>
      </c>
      <c r="U11" s="57">
        <v>159302.77499999999</v>
      </c>
      <c r="V11" s="57">
        <v>370249.58</v>
      </c>
      <c r="W11" s="57">
        <f t="shared" si="6"/>
        <v>232.41878868713997</v>
      </c>
      <c r="X11" s="57">
        <v>175710.02363888288</v>
      </c>
      <c r="Y11" s="57">
        <v>656418.88</v>
      </c>
      <c r="Z11" s="57">
        <f t="shared" si="7"/>
        <v>373.58078179368079</v>
      </c>
      <c r="AA11" s="57">
        <v>289003.07500000001</v>
      </c>
      <c r="AB11" s="57">
        <v>147633.47999999998</v>
      </c>
      <c r="AC11" s="57">
        <f t="shared" si="8"/>
        <v>51.08370559725013</v>
      </c>
      <c r="AD11" s="57">
        <v>3571.7365394362519</v>
      </c>
      <c r="AE11" s="57">
        <v>1028.07</v>
      </c>
      <c r="AF11" s="57">
        <f t="shared" si="9"/>
        <v>28.783477970697867</v>
      </c>
      <c r="AG11" s="57">
        <v>159262</v>
      </c>
      <c r="AH11" s="57">
        <v>99973.760000000009</v>
      </c>
      <c r="AI11" s="57">
        <f t="shared" si="10"/>
        <v>62.773141113385499</v>
      </c>
      <c r="AJ11" s="57">
        <v>51599</v>
      </c>
      <c r="AK11" s="57">
        <v>117960.64</v>
      </c>
      <c r="AL11" s="57">
        <f t="shared" si="11"/>
        <v>228.61032190546328</v>
      </c>
      <c r="AM11" s="57">
        <v>36537.687237649225</v>
      </c>
      <c r="AN11" s="57">
        <v>11161.21</v>
      </c>
      <c r="AO11" s="57">
        <f t="shared" si="12"/>
        <v>30.547116809569836</v>
      </c>
      <c r="AP11" s="57">
        <v>181136.33471587073</v>
      </c>
      <c r="AQ11" s="57">
        <v>88.01</v>
      </c>
      <c r="AR11" s="57">
        <f t="shared" si="13"/>
        <v>4.8587711647170025E-2</v>
      </c>
      <c r="AS11" s="57">
        <v>801</v>
      </c>
      <c r="AT11" s="57">
        <v>0</v>
      </c>
      <c r="AU11" s="57">
        <f t="shared" si="14"/>
        <v>0</v>
      </c>
      <c r="AV11" s="57">
        <v>643.23514483067197</v>
      </c>
      <c r="AW11" s="57">
        <v>27.18</v>
      </c>
      <c r="AX11" s="57">
        <f t="shared" si="15"/>
        <v>4.2255153839821649</v>
      </c>
      <c r="AY11" s="57">
        <v>110184.8337438184</v>
      </c>
      <c r="AZ11" s="57">
        <v>4454.869999999999</v>
      </c>
      <c r="BA11" s="57">
        <f t="shared" si="16"/>
        <v>4.043088189757265</v>
      </c>
      <c r="BB11" s="57">
        <v>1686166.5113728566</v>
      </c>
      <c r="BC11" s="57">
        <v>1797999.05</v>
      </c>
      <c r="BD11" s="57">
        <f t="shared" si="17"/>
        <v>106.63235438925251</v>
      </c>
      <c r="BE11" s="57">
        <v>69754.197500000009</v>
      </c>
      <c r="BF11" s="57">
        <v>240335.13</v>
      </c>
      <c r="BG11" s="57">
        <f t="shared" si="18"/>
        <v>344.54576013149597</v>
      </c>
      <c r="BH11" s="57">
        <v>15300</v>
      </c>
      <c r="BI11" s="57">
        <v>0</v>
      </c>
      <c r="BJ11" s="57">
        <f t="shared" si="19"/>
        <v>0</v>
      </c>
      <c r="BK11" s="57">
        <v>673459.66999999993</v>
      </c>
      <c r="BL11" s="57">
        <v>194899</v>
      </c>
      <c r="BM11" s="57">
        <f t="shared" si="20"/>
        <v>28.939966071019519</v>
      </c>
      <c r="BN11" s="57">
        <v>50569.72</v>
      </c>
      <c r="BO11" s="57">
        <v>34937</v>
      </c>
      <c r="BP11" s="57">
        <f t="shared" si="21"/>
        <v>69.08679739575382</v>
      </c>
      <c r="BQ11" s="57">
        <v>31198</v>
      </c>
      <c r="BR11" s="57">
        <v>88911</v>
      </c>
      <c r="BS11" s="57">
        <f t="shared" si="22"/>
        <v>284.98942239887174</v>
      </c>
      <c r="BT11" s="57">
        <v>591691.94999999995</v>
      </c>
      <c r="BU11" s="57">
        <v>71051</v>
      </c>
      <c r="BV11" s="57">
        <f t="shared" si="23"/>
        <v>12.008106583163757</v>
      </c>
      <c r="BW11" s="57">
        <v>13071.58</v>
      </c>
      <c r="BX11" s="57">
        <v>7.01</v>
      </c>
      <c r="BY11" s="57">
        <f t="shared" si="24"/>
        <v>5.362779403867015E-2</v>
      </c>
      <c r="BZ11" s="57">
        <v>195572.99</v>
      </c>
      <c r="CA11" s="57">
        <v>121108.06999999999</v>
      </c>
      <c r="CB11" s="57">
        <f t="shared" si="25"/>
        <v>61.924742266301699</v>
      </c>
      <c r="CC11" s="57">
        <v>74641</v>
      </c>
      <c r="CD11" s="57">
        <v>15227.51</v>
      </c>
      <c r="CE11" s="57">
        <f t="shared" si="26"/>
        <v>20.400999450704038</v>
      </c>
      <c r="CF11" s="57">
        <v>95076.04</v>
      </c>
      <c r="CG11" s="57">
        <v>5785924.21</v>
      </c>
      <c r="CH11" s="57">
        <f t="shared" si="27"/>
        <v>6085.5755140832543</v>
      </c>
      <c r="CI11" s="57">
        <v>1067121.2799999998</v>
      </c>
      <c r="CJ11" s="57">
        <v>6117165.7999999998</v>
      </c>
      <c r="CK11" s="57">
        <f t="shared" si="28"/>
        <v>573.23997887100529</v>
      </c>
      <c r="CL11" s="57">
        <v>2753287.7913728561</v>
      </c>
      <c r="CM11" s="57">
        <v>7915164.8499999996</v>
      </c>
      <c r="CN11" s="57">
        <f t="shared" si="29"/>
        <v>287.48047606215937</v>
      </c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</row>
    <row r="12" spans="1:127" ht="15" customHeight="1" x14ac:dyDescent="0.2">
      <c r="A12" s="26">
        <v>5</v>
      </c>
      <c r="B12" s="27" t="s">
        <v>13</v>
      </c>
      <c r="C12" s="57">
        <v>745877.72388100508</v>
      </c>
      <c r="D12" s="57">
        <v>420624.74</v>
      </c>
      <c r="E12" s="57">
        <f t="shared" si="0"/>
        <v>56.393256767526836</v>
      </c>
      <c r="F12" s="57">
        <v>561184.28387366794</v>
      </c>
      <c r="G12" s="57">
        <v>287076.95999999996</v>
      </c>
      <c r="H12" s="57">
        <f t="shared" si="1"/>
        <v>51.155559456940502</v>
      </c>
      <c r="I12" s="57">
        <v>145001.17745231054</v>
      </c>
      <c r="J12" s="57">
        <v>10637.62</v>
      </c>
      <c r="K12" s="57">
        <f t="shared" si="2"/>
        <v>7.3362300823375097</v>
      </c>
      <c r="L12" s="57">
        <v>39692.262555026588</v>
      </c>
      <c r="M12" s="57">
        <v>122910.16</v>
      </c>
      <c r="N12" s="57">
        <f t="shared" si="3"/>
        <v>309.6577319814055</v>
      </c>
      <c r="O12" s="57">
        <v>491946</v>
      </c>
      <c r="P12" s="57">
        <v>176611.74000000002</v>
      </c>
      <c r="Q12" s="57">
        <f t="shared" si="4"/>
        <v>35.900635435596598</v>
      </c>
      <c r="R12" s="57">
        <v>659693.31560250698</v>
      </c>
      <c r="S12" s="57">
        <v>851877.71</v>
      </c>
      <c r="T12" s="57">
        <f t="shared" si="5"/>
        <v>129.13238467816947</v>
      </c>
      <c r="U12" s="57">
        <v>104350.97500000001</v>
      </c>
      <c r="V12" s="57">
        <v>404591.45000000007</v>
      </c>
      <c r="W12" s="57">
        <f t="shared" si="6"/>
        <v>387.7217726044247</v>
      </c>
      <c r="X12" s="57">
        <v>81513.922645852072</v>
      </c>
      <c r="Y12" s="57">
        <v>249049.22</v>
      </c>
      <c r="Z12" s="57">
        <f t="shared" si="7"/>
        <v>305.5296713937164</v>
      </c>
      <c r="AA12" s="57">
        <v>295804.98749999999</v>
      </c>
      <c r="AB12" s="57">
        <v>29563.33</v>
      </c>
      <c r="AC12" s="57">
        <f t="shared" si="8"/>
        <v>9.9941959227445416</v>
      </c>
      <c r="AD12" s="57">
        <v>2361.4304566548599</v>
      </c>
      <c r="AE12" s="57">
        <v>0</v>
      </c>
      <c r="AF12" s="57">
        <f t="shared" si="9"/>
        <v>0</v>
      </c>
      <c r="AG12" s="57">
        <v>175662</v>
      </c>
      <c r="AH12" s="57">
        <v>168673.71</v>
      </c>
      <c r="AI12" s="57">
        <f t="shared" si="10"/>
        <v>96.021740615500221</v>
      </c>
      <c r="AJ12" s="57">
        <v>35250</v>
      </c>
      <c r="AK12" s="57">
        <v>26836.34</v>
      </c>
      <c r="AL12" s="57">
        <f t="shared" si="11"/>
        <v>76.131460992907805</v>
      </c>
      <c r="AM12" s="57">
        <v>45476.393266218809</v>
      </c>
      <c r="AN12" s="57">
        <v>8037.2300000000014</v>
      </c>
      <c r="AO12" s="57">
        <f t="shared" si="12"/>
        <v>17.673411242070269</v>
      </c>
      <c r="AP12" s="57">
        <v>244058.5653896305</v>
      </c>
      <c r="AQ12" s="57">
        <v>40895.57</v>
      </c>
      <c r="AR12" s="57">
        <f t="shared" si="13"/>
        <v>16.756457588248022</v>
      </c>
      <c r="AS12" s="57">
        <v>891</v>
      </c>
      <c r="AT12" s="57">
        <v>427.78000000000003</v>
      </c>
      <c r="AU12" s="57">
        <f t="shared" si="14"/>
        <v>48.011223344556683</v>
      </c>
      <c r="AV12" s="57">
        <v>504.61961842104131</v>
      </c>
      <c r="AW12" s="57">
        <v>5857.9500000000007</v>
      </c>
      <c r="AX12" s="57">
        <f t="shared" si="15"/>
        <v>1160.8644979617659</v>
      </c>
      <c r="AY12" s="57">
        <v>198356.17506549289</v>
      </c>
      <c r="AZ12" s="57">
        <v>4064.2200000000003</v>
      </c>
      <c r="BA12" s="57">
        <f t="shared" si="16"/>
        <v>2.0489505802670793</v>
      </c>
      <c r="BB12" s="57">
        <v>1930107.7928232753</v>
      </c>
      <c r="BC12" s="57">
        <v>1358621.54</v>
      </c>
      <c r="BD12" s="57">
        <f t="shared" si="17"/>
        <v>70.390967025352978</v>
      </c>
      <c r="BE12" s="57">
        <v>47457.077499999999</v>
      </c>
      <c r="BF12" s="57">
        <v>190462.9</v>
      </c>
      <c r="BG12" s="57">
        <f t="shared" si="18"/>
        <v>401.33718727201438</v>
      </c>
      <c r="BH12" s="57">
        <v>8150</v>
      </c>
      <c r="BI12" s="57">
        <v>0</v>
      </c>
      <c r="BJ12" s="57">
        <f t="shared" si="19"/>
        <v>0</v>
      </c>
      <c r="BK12" s="57">
        <v>444159.04499999993</v>
      </c>
      <c r="BL12" s="57">
        <v>118678.05999999997</v>
      </c>
      <c r="BM12" s="57">
        <f t="shared" si="20"/>
        <v>26.719721535784551</v>
      </c>
      <c r="BN12" s="57">
        <v>42080.59</v>
      </c>
      <c r="BO12" s="57">
        <v>82153.079999999973</v>
      </c>
      <c r="BP12" s="57">
        <f t="shared" si="21"/>
        <v>195.22796614781299</v>
      </c>
      <c r="BQ12" s="57">
        <v>30481</v>
      </c>
      <c r="BR12" s="57">
        <v>26801.359999999997</v>
      </c>
      <c r="BS12" s="57">
        <f t="shared" si="22"/>
        <v>87.928086348873052</v>
      </c>
      <c r="BT12" s="57">
        <v>371597.45499999996</v>
      </c>
      <c r="BU12" s="57">
        <v>9723.619999999999</v>
      </c>
      <c r="BV12" s="57">
        <f t="shared" si="23"/>
        <v>2.6167079104457267</v>
      </c>
      <c r="BW12" s="57">
        <v>8555.0099999999984</v>
      </c>
      <c r="BX12" s="57">
        <v>9981.2499999999982</v>
      </c>
      <c r="BY12" s="57">
        <f t="shared" si="24"/>
        <v>116.67140073477414</v>
      </c>
      <c r="BZ12" s="57">
        <v>203833.33499999999</v>
      </c>
      <c r="CA12" s="57">
        <v>87754.81</v>
      </c>
      <c r="CB12" s="57">
        <f t="shared" si="25"/>
        <v>43.052236769810001</v>
      </c>
      <c r="CC12" s="57">
        <v>110200</v>
      </c>
      <c r="CD12" s="57">
        <v>149033.94000000003</v>
      </c>
      <c r="CE12" s="57">
        <f t="shared" si="26"/>
        <v>135.2395099818512</v>
      </c>
      <c r="CF12" s="57">
        <v>112104.28</v>
      </c>
      <c r="CG12" s="57">
        <v>806248.73999999987</v>
      </c>
      <c r="CH12" s="57">
        <f t="shared" si="27"/>
        <v>719.19532421063673</v>
      </c>
      <c r="CI12" s="57">
        <v>887001.66999999993</v>
      </c>
      <c r="CJ12" s="57">
        <v>1171696.7999999998</v>
      </c>
      <c r="CK12" s="57">
        <f t="shared" si="28"/>
        <v>132.09634656042982</v>
      </c>
      <c r="CL12" s="57">
        <v>2817109.4628232755</v>
      </c>
      <c r="CM12" s="57">
        <v>2530318.34</v>
      </c>
      <c r="CN12" s="57">
        <f t="shared" si="29"/>
        <v>89.819667052062059</v>
      </c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</row>
    <row r="13" spans="1:127" ht="15" customHeight="1" x14ac:dyDescent="0.2">
      <c r="A13" s="26">
        <v>6</v>
      </c>
      <c r="B13" s="58" t="s">
        <v>171</v>
      </c>
      <c r="C13" s="57">
        <v>0</v>
      </c>
      <c r="D13" s="57">
        <v>0</v>
      </c>
      <c r="E13" s="57" t="e">
        <f t="shared" si="0"/>
        <v>#DIV/0!</v>
      </c>
      <c r="F13" s="57">
        <v>0</v>
      </c>
      <c r="G13" s="57">
        <v>0</v>
      </c>
      <c r="H13" s="57" t="e">
        <f t="shared" si="1"/>
        <v>#DIV/0!</v>
      </c>
      <c r="I13" s="57">
        <v>0</v>
      </c>
      <c r="J13" s="57">
        <v>0</v>
      </c>
      <c r="K13" s="57" t="e">
        <f t="shared" si="2"/>
        <v>#DIV/0!</v>
      </c>
      <c r="L13" s="57">
        <v>0</v>
      </c>
      <c r="M13" s="57">
        <v>0</v>
      </c>
      <c r="N13" s="57" t="e">
        <f t="shared" si="3"/>
        <v>#DIV/0!</v>
      </c>
      <c r="O13" s="57">
        <v>0</v>
      </c>
      <c r="P13" s="57"/>
      <c r="Q13" s="57" t="e">
        <f t="shared" si="4"/>
        <v>#DIV/0!</v>
      </c>
      <c r="R13" s="57">
        <v>0</v>
      </c>
      <c r="S13" s="57">
        <v>0</v>
      </c>
      <c r="T13" s="57" t="e">
        <f t="shared" si="5"/>
        <v>#DIV/0!</v>
      </c>
      <c r="U13" s="57">
        <v>0</v>
      </c>
      <c r="V13" s="57">
        <v>0</v>
      </c>
      <c r="W13" s="57" t="e">
        <f t="shared" si="6"/>
        <v>#DIV/0!</v>
      </c>
      <c r="X13" s="57">
        <v>0</v>
      </c>
      <c r="Y13" s="57">
        <v>0</v>
      </c>
      <c r="Z13" s="57" t="e">
        <f t="shared" si="7"/>
        <v>#DIV/0!</v>
      </c>
      <c r="AA13" s="57">
        <v>0</v>
      </c>
      <c r="AB13" s="57">
        <v>0</v>
      </c>
      <c r="AC13" s="57" t="e">
        <f t="shared" si="8"/>
        <v>#DIV/0!</v>
      </c>
      <c r="AD13" s="57">
        <v>0</v>
      </c>
      <c r="AE13" s="57">
        <v>0</v>
      </c>
      <c r="AF13" s="57" t="e">
        <f t="shared" si="9"/>
        <v>#DIV/0!</v>
      </c>
      <c r="AG13" s="57">
        <v>0</v>
      </c>
      <c r="AH13" s="57">
        <v>0</v>
      </c>
      <c r="AI13" s="57" t="e">
        <f t="shared" si="10"/>
        <v>#DIV/0!</v>
      </c>
      <c r="AJ13" s="57">
        <v>0</v>
      </c>
      <c r="AK13" s="57">
        <v>0</v>
      </c>
      <c r="AL13" s="57" t="e">
        <f t="shared" si="11"/>
        <v>#DIV/0!</v>
      </c>
      <c r="AM13" s="57">
        <v>0</v>
      </c>
      <c r="AN13" s="57">
        <v>0</v>
      </c>
      <c r="AO13" s="57" t="e">
        <f t="shared" si="12"/>
        <v>#DIV/0!</v>
      </c>
      <c r="AP13" s="57">
        <v>0</v>
      </c>
      <c r="AQ13" s="57">
        <v>0</v>
      </c>
      <c r="AR13" s="57" t="e">
        <f t="shared" si="13"/>
        <v>#DIV/0!</v>
      </c>
      <c r="AS13" s="57">
        <v>0</v>
      </c>
      <c r="AT13" s="57">
        <v>0</v>
      </c>
      <c r="AU13" s="57" t="e">
        <f t="shared" si="14"/>
        <v>#DIV/0!</v>
      </c>
      <c r="AV13" s="57">
        <v>0</v>
      </c>
      <c r="AW13" s="57">
        <v>0</v>
      </c>
      <c r="AX13" s="57" t="e">
        <f t="shared" si="15"/>
        <v>#DIV/0!</v>
      </c>
      <c r="AY13" s="57">
        <v>0</v>
      </c>
      <c r="AZ13" s="57">
        <v>0</v>
      </c>
      <c r="BA13" s="57" t="e">
        <f t="shared" si="16"/>
        <v>#DIV/0!</v>
      </c>
      <c r="BB13" s="57">
        <v>0</v>
      </c>
      <c r="BC13" s="57">
        <v>0</v>
      </c>
      <c r="BD13" s="57" t="e">
        <f t="shared" si="17"/>
        <v>#DIV/0!</v>
      </c>
      <c r="BE13" s="57">
        <v>0</v>
      </c>
      <c r="BF13" s="57">
        <v>0</v>
      </c>
      <c r="BG13" s="57" t="e">
        <f t="shared" si="18"/>
        <v>#DIV/0!</v>
      </c>
      <c r="BH13" s="57">
        <v>0</v>
      </c>
      <c r="BI13" s="57">
        <v>0</v>
      </c>
      <c r="BJ13" s="57" t="e">
        <f t="shared" si="19"/>
        <v>#DIV/0!</v>
      </c>
      <c r="BK13" s="57">
        <v>0</v>
      </c>
      <c r="BL13" s="57">
        <v>0</v>
      </c>
      <c r="BM13" s="57" t="e">
        <f t="shared" si="20"/>
        <v>#DIV/0!</v>
      </c>
      <c r="BN13" s="57">
        <v>0</v>
      </c>
      <c r="BO13" s="57">
        <v>0</v>
      </c>
      <c r="BP13" s="57" t="e">
        <f t="shared" si="21"/>
        <v>#DIV/0!</v>
      </c>
      <c r="BQ13" s="57">
        <v>0</v>
      </c>
      <c r="BR13" s="57">
        <v>0</v>
      </c>
      <c r="BS13" s="57" t="e">
        <f t="shared" si="22"/>
        <v>#DIV/0!</v>
      </c>
      <c r="BT13" s="57">
        <v>0</v>
      </c>
      <c r="BU13" s="57">
        <v>0</v>
      </c>
      <c r="BV13" s="57" t="e">
        <f t="shared" si="23"/>
        <v>#DIV/0!</v>
      </c>
      <c r="BW13" s="57">
        <v>0</v>
      </c>
      <c r="BX13" s="57">
        <v>0</v>
      </c>
      <c r="BY13" s="57" t="e">
        <f t="shared" si="24"/>
        <v>#DIV/0!</v>
      </c>
      <c r="BZ13" s="57">
        <v>0</v>
      </c>
      <c r="CA13" s="57">
        <v>0</v>
      </c>
      <c r="CB13" s="57" t="e">
        <f t="shared" si="25"/>
        <v>#DIV/0!</v>
      </c>
      <c r="CC13" s="57">
        <v>0</v>
      </c>
      <c r="CD13" s="57">
        <v>0</v>
      </c>
      <c r="CE13" s="57" t="e">
        <f t="shared" si="26"/>
        <v>#DIV/0!</v>
      </c>
      <c r="CF13" s="57">
        <v>0</v>
      </c>
      <c r="CG13" s="57">
        <v>0</v>
      </c>
      <c r="CH13" s="57" t="e">
        <f t="shared" si="27"/>
        <v>#DIV/0!</v>
      </c>
      <c r="CI13" s="57">
        <v>0</v>
      </c>
      <c r="CJ13" s="57">
        <v>0</v>
      </c>
      <c r="CK13" s="57" t="e">
        <f t="shared" si="28"/>
        <v>#DIV/0!</v>
      </c>
      <c r="CL13" s="57">
        <v>0</v>
      </c>
      <c r="CM13" s="57">
        <v>0</v>
      </c>
      <c r="CN13" s="57" t="e">
        <f t="shared" si="29"/>
        <v>#DIV/0!</v>
      </c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</row>
    <row r="14" spans="1:127" ht="15" customHeight="1" x14ac:dyDescent="0.2">
      <c r="A14" s="26">
        <v>7</v>
      </c>
      <c r="B14" s="27" t="s">
        <v>17</v>
      </c>
      <c r="C14" s="57">
        <v>129568.3491594267</v>
      </c>
      <c r="D14" s="57">
        <v>94718.930000000008</v>
      </c>
      <c r="E14" s="57">
        <f t="shared" si="0"/>
        <v>73.103447419441608</v>
      </c>
      <c r="F14" s="57">
        <v>84378.305351456787</v>
      </c>
      <c r="G14" s="57">
        <v>87678.930000000008</v>
      </c>
      <c r="H14" s="57">
        <f t="shared" si="1"/>
        <v>103.9116981963495</v>
      </c>
      <c r="I14" s="57">
        <v>37489.593361636173</v>
      </c>
      <c r="J14" s="57">
        <v>0</v>
      </c>
      <c r="K14" s="57">
        <f t="shared" si="2"/>
        <v>0</v>
      </c>
      <c r="L14" s="57">
        <v>7700.4504463337362</v>
      </c>
      <c r="M14" s="57">
        <v>7040</v>
      </c>
      <c r="N14" s="57">
        <f t="shared" si="3"/>
        <v>91.423223213543523</v>
      </c>
      <c r="O14" s="57">
        <v>73247</v>
      </c>
      <c r="P14" s="57">
        <v>15323.949999999999</v>
      </c>
      <c r="Q14" s="57">
        <f t="shared" si="4"/>
        <v>20.920925089082147</v>
      </c>
      <c r="R14" s="57">
        <v>614789.0628185774</v>
      </c>
      <c r="S14" s="57">
        <v>487962.23</v>
      </c>
      <c r="T14" s="57">
        <f t="shared" si="5"/>
        <v>79.370675165051907</v>
      </c>
      <c r="U14" s="57">
        <v>100413.52499999999</v>
      </c>
      <c r="V14" s="57">
        <v>203617</v>
      </c>
      <c r="W14" s="57">
        <f t="shared" si="6"/>
        <v>202.77846037174774</v>
      </c>
      <c r="X14" s="57">
        <v>74846.052838965887</v>
      </c>
      <c r="Y14" s="57">
        <v>119889</v>
      </c>
      <c r="Z14" s="57">
        <f t="shared" si="7"/>
        <v>160.18079170847622</v>
      </c>
      <c r="AA14" s="57">
        <v>373959.21250000002</v>
      </c>
      <c r="AB14" s="57">
        <v>131427</v>
      </c>
      <c r="AC14" s="57">
        <f t="shared" si="8"/>
        <v>35.144741888127704</v>
      </c>
      <c r="AD14" s="57">
        <v>274.27247961159412</v>
      </c>
      <c r="AE14" s="57">
        <v>27805</v>
      </c>
      <c r="AF14" s="57">
        <f t="shared" si="9"/>
        <v>10137.728743100852</v>
      </c>
      <c r="AG14" s="57">
        <v>65296</v>
      </c>
      <c r="AH14" s="57">
        <v>5224.2299999999987</v>
      </c>
      <c r="AI14" s="57">
        <f t="shared" si="10"/>
        <v>8.0008423180592967</v>
      </c>
      <c r="AJ14" s="57">
        <v>52033</v>
      </c>
      <c r="AK14" s="57">
        <v>0</v>
      </c>
      <c r="AL14" s="57">
        <f t="shared" si="11"/>
        <v>0</v>
      </c>
      <c r="AM14" s="57">
        <v>18192.310113534186</v>
      </c>
      <c r="AN14" s="57">
        <v>5913</v>
      </c>
      <c r="AO14" s="57">
        <f t="shared" si="12"/>
        <v>32.502744088564199</v>
      </c>
      <c r="AP14" s="57">
        <v>108013.00294461018</v>
      </c>
      <c r="AQ14" s="57">
        <v>60359</v>
      </c>
      <c r="AR14" s="57">
        <f t="shared" si="13"/>
        <v>55.881234994413141</v>
      </c>
      <c r="AS14" s="57">
        <v>403</v>
      </c>
      <c r="AT14" s="57">
        <v>0</v>
      </c>
      <c r="AU14" s="57">
        <f t="shared" si="14"/>
        <v>0</v>
      </c>
      <c r="AV14" s="57">
        <v>237.45565325345785</v>
      </c>
      <c r="AW14" s="57">
        <v>0</v>
      </c>
      <c r="AX14" s="57">
        <f t="shared" si="15"/>
        <v>0</v>
      </c>
      <c r="AY14" s="57">
        <v>72868.382790743053</v>
      </c>
      <c r="AZ14" s="57">
        <v>1137</v>
      </c>
      <c r="BA14" s="57">
        <f t="shared" si="16"/>
        <v>1.5603475148681913</v>
      </c>
      <c r="BB14" s="57">
        <v>996104.56348014495</v>
      </c>
      <c r="BC14" s="57">
        <v>650090.16</v>
      </c>
      <c r="BD14" s="57">
        <f t="shared" si="17"/>
        <v>65.263244827304518</v>
      </c>
      <c r="BE14" s="57">
        <v>33699.172500000001</v>
      </c>
      <c r="BF14" s="57">
        <v>33127.39</v>
      </c>
      <c r="BG14" s="57">
        <f t="shared" si="18"/>
        <v>98.303274360817014</v>
      </c>
      <c r="BH14" s="57">
        <v>1800</v>
      </c>
      <c r="BI14" s="57">
        <v>0</v>
      </c>
      <c r="BJ14" s="57">
        <f t="shared" si="19"/>
        <v>0</v>
      </c>
      <c r="BK14" s="57">
        <v>819893.64500000002</v>
      </c>
      <c r="BL14" s="57">
        <v>96934.39</v>
      </c>
      <c r="BM14" s="57">
        <f t="shared" si="20"/>
        <v>11.822800504814255</v>
      </c>
      <c r="BN14" s="57">
        <v>45611.05</v>
      </c>
      <c r="BO14" s="57">
        <v>15110.390000000001</v>
      </c>
      <c r="BP14" s="57">
        <f t="shared" si="21"/>
        <v>33.128792255385484</v>
      </c>
      <c r="BQ14" s="57">
        <v>27793</v>
      </c>
      <c r="BR14" s="57">
        <v>39764</v>
      </c>
      <c r="BS14" s="57">
        <f t="shared" si="22"/>
        <v>143.07199654589283</v>
      </c>
      <c r="BT14" s="57">
        <v>746489.59499999997</v>
      </c>
      <c r="BU14" s="57">
        <v>42060</v>
      </c>
      <c r="BV14" s="57">
        <f t="shared" si="23"/>
        <v>5.6343719030671817</v>
      </c>
      <c r="BW14" s="57">
        <v>6650.85</v>
      </c>
      <c r="BX14" s="57">
        <v>4966.5</v>
      </c>
      <c r="BY14" s="57">
        <f t="shared" si="24"/>
        <v>74.67466564424096</v>
      </c>
      <c r="BZ14" s="57">
        <v>128342.355</v>
      </c>
      <c r="CA14" s="57">
        <v>134978</v>
      </c>
      <c r="CB14" s="57">
        <f t="shared" si="25"/>
        <v>105.17026900433611</v>
      </c>
      <c r="CC14" s="57">
        <v>30823</v>
      </c>
      <c r="CD14" s="57">
        <v>173648</v>
      </c>
      <c r="CE14" s="57">
        <f t="shared" si="26"/>
        <v>563.37150828926451</v>
      </c>
      <c r="CF14" s="57">
        <v>336036.88</v>
      </c>
      <c r="CG14" s="57">
        <v>1262214</v>
      </c>
      <c r="CH14" s="57">
        <f t="shared" si="27"/>
        <v>375.61770005720797</v>
      </c>
      <c r="CI14" s="57">
        <v>1323546.73</v>
      </c>
      <c r="CJ14" s="57">
        <v>1672740.8900000001</v>
      </c>
      <c r="CK14" s="57">
        <f t="shared" si="28"/>
        <v>126.38321353413795</v>
      </c>
      <c r="CL14" s="57">
        <v>2319651.2934801448</v>
      </c>
      <c r="CM14" s="57">
        <v>2322831.0500000003</v>
      </c>
      <c r="CN14" s="57">
        <f t="shared" si="29"/>
        <v>100.13707907428986</v>
      </c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</row>
    <row r="15" spans="1:127" ht="15" customHeight="1" x14ac:dyDescent="0.2">
      <c r="A15" s="26">
        <v>8</v>
      </c>
      <c r="B15" s="27" t="s">
        <v>16</v>
      </c>
      <c r="C15" s="57">
        <v>370556.68099999998</v>
      </c>
      <c r="D15" s="57">
        <v>226082</v>
      </c>
      <c r="E15" s="57">
        <f t="shared" si="0"/>
        <v>61.011448880070255</v>
      </c>
      <c r="F15" s="57">
        <v>297964.75194836536</v>
      </c>
      <c r="G15" s="57">
        <v>159273</v>
      </c>
      <c r="H15" s="57">
        <f t="shared" si="1"/>
        <v>53.453638042260984</v>
      </c>
      <c r="I15" s="57">
        <v>61860.831673032153</v>
      </c>
      <c r="J15" s="57">
        <v>1188</v>
      </c>
      <c r="K15" s="57">
        <f t="shared" si="2"/>
        <v>1.920439748174128</v>
      </c>
      <c r="L15" s="57">
        <v>10731.097378602497</v>
      </c>
      <c r="M15" s="57">
        <v>65621</v>
      </c>
      <c r="N15" s="57">
        <f t="shared" si="3"/>
        <v>611.50316398066059</v>
      </c>
      <c r="O15" s="57">
        <v>261356</v>
      </c>
      <c r="P15" s="57">
        <v>112644.18999999999</v>
      </c>
      <c r="Q15" s="57">
        <f t="shared" si="4"/>
        <v>43.099905875510792</v>
      </c>
      <c r="R15" s="57">
        <v>533228.72670478094</v>
      </c>
      <c r="S15" s="57">
        <v>346835</v>
      </c>
      <c r="T15" s="57">
        <f t="shared" si="5"/>
        <v>65.044320125690305</v>
      </c>
      <c r="U15" s="57">
        <v>89623.4</v>
      </c>
      <c r="V15" s="57">
        <v>51782</v>
      </c>
      <c r="W15" s="57">
        <f t="shared" si="6"/>
        <v>57.777321547720796</v>
      </c>
      <c r="X15" s="57">
        <v>98371.214280927641</v>
      </c>
      <c r="Y15" s="57">
        <v>219772</v>
      </c>
      <c r="Z15" s="57">
        <f t="shared" si="7"/>
        <v>223.41088458294016</v>
      </c>
      <c r="AA15" s="57">
        <v>264061.625</v>
      </c>
      <c r="AB15" s="57">
        <v>71222</v>
      </c>
      <c r="AC15" s="57">
        <f t="shared" si="8"/>
        <v>26.971734344208475</v>
      </c>
      <c r="AD15" s="57">
        <v>1077.4874238532598</v>
      </c>
      <c r="AE15" s="57">
        <v>3797</v>
      </c>
      <c r="AF15" s="57">
        <f t="shared" si="9"/>
        <v>352.39390418324768</v>
      </c>
      <c r="AG15" s="57">
        <v>80095</v>
      </c>
      <c r="AH15" s="57">
        <v>262</v>
      </c>
      <c r="AI15" s="57">
        <f t="shared" si="10"/>
        <v>0.32711155502840378</v>
      </c>
      <c r="AJ15" s="57">
        <v>45159</v>
      </c>
      <c r="AK15" s="57">
        <v>0</v>
      </c>
      <c r="AL15" s="57">
        <f t="shared" si="11"/>
        <v>0</v>
      </c>
      <c r="AM15" s="57">
        <v>20669.623419058451</v>
      </c>
      <c r="AN15" s="57">
        <v>5187</v>
      </c>
      <c r="AO15" s="57">
        <f t="shared" si="12"/>
        <v>25.094796817717157</v>
      </c>
      <c r="AP15" s="57">
        <v>146353.0921716523</v>
      </c>
      <c r="AQ15" s="57">
        <v>34980</v>
      </c>
      <c r="AR15" s="57">
        <f t="shared" si="13"/>
        <v>23.90110074269781</v>
      </c>
      <c r="AS15" s="57">
        <v>360</v>
      </c>
      <c r="AT15" s="57">
        <v>38</v>
      </c>
      <c r="AU15" s="57">
        <f t="shared" si="14"/>
        <v>10.555555555555555</v>
      </c>
      <c r="AV15" s="57">
        <v>266.09159385017637</v>
      </c>
      <c r="AW15" s="57">
        <v>2.2200000000000002</v>
      </c>
      <c r="AX15" s="57">
        <f t="shared" si="15"/>
        <v>0.83429918543386128</v>
      </c>
      <c r="AY15" s="57">
        <v>84518.6653550193</v>
      </c>
      <c r="AZ15" s="57">
        <v>24</v>
      </c>
      <c r="BA15" s="57">
        <f t="shared" si="16"/>
        <v>2.8396094400199509E-2</v>
      </c>
      <c r="BB15" s="57">
        <v>1201111.880244361</v>
      </c>
      <c r="BC15" s="57">
        <v>613148.22</v>
      </c>
      <c r="BD15" s="57">
        <f t="shared" si="17"/>
        <v>51.048385257438099</v>
      </c>
      <c r="BE15" s="57">
        <v>49491.56</v>
      </c>
      <c r="BF15" s="57">
        <v>51572.34</v>
      </c>
      <c r="BG15" s="57">
        <f t="shared" si="18"/>
        <v>104.20431281616503</v>
      </c>
      <c r="BH15" s="57">
        <v>700</v>
      </c>
      <c r="BI15" s="57">
        <v>0</v>
      </c>
      <c r="BJ15" s="57">
        <f t="shared" si="19"/>
        <v>0</v>
      </c>
      <c r="BK15" s="57">
        <v>594589.125</v>
      </c>
      <c r="BL15" s="57">
        <v>433241</v>
      </c>
      <c r="BM15" s="57">
        <f t="shared" si="20"/>
        <v>72.863929356259248</v>
      </c>
      <c r="BN15" s="57">
        <v>28967.989999999998</v>
      </c>
      <c r="BO15" s="57">
        <v>0</v>
      </c>
      <c r="BP15" s="57">
        <f t="shared" si="21"/>
        <v>0</v>
      </c>
      <c r="BQ15" s="57">
        <v>105617</v>
      </c>
      <c r="BR15" s="57">
        <v>0</v>
      </c>
      <c r="BS15" s="57">
        <f t="shared" si="22"/>
        <v>0</v>
      </c>
      <c r="BT15" s="57">
        <v>460004.13500000001</v>
      </c>
      <c r="BU15" s="57">
        <v>433241</v>
      </c>
      <c r="BV15" s="57">
        <f t="shared" si="23"/>
        <v>94.18197947285843</v>
      </c>
      <c r="BW15" s="57">
        <v>4605.6499999999996</v>
      </c>
      <c r="BX15" s="57">
        <v>274</v>
      </c>
      <c r="BY15" s="57">
        <f t="shared" si="24"/>
        <v>5.9492145516919441</v>
      </c>
      <c r="BZ15" s="57">
        <v>90631.574999999997</v>
      </c>
      <c r="CA15" s="57">
        <v>24308</v>
      </c>
      <c r="CB15" s="57">
        <f t="shared" si="25"/>
        <v>26.820674803455642</v>
      </c>
      <c r="CC15" s="57">
        <v>133908</v>
      </c>
      <c r="CD15" s="57">
        <v>620</v>
      </c>
      <c r="CE15" s="57">
        <f t="shared" si="26"/>
        <v>0.46300445081697883</v>
      </c>
      <c r="CF15" s="57">
        <v>167235.84</v>
      </c>
      <c r="CG15" s="57">
        <v>349882</v>
      </c>
      <c r="CH15" s="57">
        <f t="shared" si="27"/>
        <v>209.21472335116684</v>
      </c>
      <c r="CI15" s="57">
        <v>991670.19</v>
      </c>
      <c r="CJ15" s="57">
        <v>808325</v>
      </c>
      <c r="CK15" s="57">
        <f t="shared" si="28"/>
        <v>81.511475100406116</v>
      </c>
      <c r="CL15" s="57">
        <v>2192782.0702443607</v>
      </c>
      <c r="CM15" s="57">
        <v>1421473.22</v>
      </c>
      <c r="CN15" s="57">
        <f t="shared" si="29"/>
        <v>64.825102288509356</v>
      </c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</row>
    <row r="16" spans="1:127" ht="15" customHeight="1" x14ac:dyDescent="0.2">
      <c r="A16" s="26">
        <v>9</v>
      </c>
      <c r="B16" s="27" t="s">
        <v>18</v>
      </c>
      <c r="C16" s="57">
        <v>40632.922994856541</v>
      </c>
      <c r="D16" s="57">
        <v>19986.140000000003</v>
      </c>
      <c r="E16" s="57">
        <f t="shared" si="0"/>
        <v>49.187059475218945</v>
      </c>
      <c r="F16" s="57">
        <v>34574.572224753727</v>
      </c>
      <c r="G16" s="57">
        <v>18607.390000000003</v>
      </c>
      <c r="H16" s="57">
        <f t="shared" si="1"/>
        <v>53.818135128445668</v>
      </c>
      <c r="I16" s="57">
        <v>4471.7953268224619</v>
      </c>
      <c r="J16" s="57">
        <v>1362</v>
      </c>
      <c r="K16" s="57">
        <f t="shared" si="2"/>
        <v>30.457565708129149</v>
      </c>
      <c r="L16" s="57">
        <v>1586.5554432803515</v>
      </c>
      <c r="M16" s="57">
        <v>16.75</v>
      </c>
      <c r="N16" s="57">
        <f t="shared" si="3"/>
        <v>1.055746275425951</v>
      </c>
      <c r="O16" s="57">
        <v>28629</v>
      </c>
      <c r="P16" s="57">
        <v>7944.89</v>
      </c>
      <c r="Q16" s="57">
        <f t="shared" si="4"/>
        <v>27.751196339376161</v>
      </c>
      <c r="R16" s="57">
        <v>509097.4094959069</v>
      </c>
      <c r="S16" s="57">
        <v>300629.7</v>
      </c>
      <c r="T16" s="57">
        <f t="shared" si="5"/>
        <v>59.051508491798174</v>
      </c>
      <c r="U16" s="57">
        <v>98769</v>
      </c>
      <c r="V16" s="57">
        <v>45531.360000000001</v>
      </c>
      <c r="W16" s="57">
        <f t="shared" si="6"/>
        <v>46.09883667952495</v>
      </c>
      <c r="X16" s="57">
        <v>95685.528804982547</v>
      </c>
      <c r="Y16" s="57">
        <v>250338</v>
      </c>
      <c r="Z16" s="57">
        <f t="shared" si="7"/>
        <v>261.62576841709881</v>
      </c>
      <c r="AA16" s="57">
        <v>223982.5625</v>
      </c>
      <c r="AB16" s="57">
        <v>4653.84</v>
      </c>
      <c r="AC16" s="57">
        <f t="shared" si="8"/>
        <v>2.077768888816959</v>
      </c>
      <c r="AD16" s="57">
        <v>151.31819092433963</v>
      </c>
      <c r="AE16" s="57">
        <v>106.5</v>
      </c>
      <c r="AF16" s="57">
        <f t="shared" si="9"/>
        <v>70.381491709249218</v>
      </c>
      <c r="AG16" s="57">
        <v>90509</v>
      </c>
      <c r="AH16" s="57">
        <v>0</v>
      </c>
      <c r="AI16" s="57">
        <f t="shared" si="10"/>
        <v>0</v>
      </c>
      <c r="AJ16" s="57">
        <v>60018</v>
      </c>
      <c r="AK16" s="57">
        <v>0</v>
      </c>
      <c r="AL16" s="57">
        <f t="shared" si="11"/>
        <v>0</v>
      </c>
      <c r="AM16" s="57">
        <v>15513.267110279832</v>
      </c>
      <c r="AN16" s="57">
        <v>518.1</v>
      </c>
      <c r="AO16" s="57">
        <f t="shared" si="12"/>
        <v>3.3397220348038887</v>
      </c>
      <c r="AP16" s="57">
        <v>92907.664728095842</v>
      </c>
      <c r="AQ16" s="57">
        <v>6806.5</v>
      </c>
      <c r="AR16" s="57">
        <f t="shared" si="13"/>
        <v>7.3260909311626179</v>
      </c>
      <c r="AS16" s="57">
        <v>275</v>
      </c>
      <c r="AT16" s="57">
        <v>0</v>
      </c>
      <c r="AU16" s="57">
        <f t="shared" si="14"/>
        <v>0</v>
      </c>
      <c r="AV16" s="57">
        <v>98.282380466814985</v>
      </c>
      <c r="AW16" s="57">
        <v>0</v>
      </c>
      <c r="AX16" s="57">
        <f t="shared" si="15"/>
        <v>0</v>
      </c>
      <c r="AY16" s="57">
        <v>44755.394153161593</v>
      </c>
      <c r="AZ16" s="57">
        <v>2409</v>
      </c>
      <c r="BA16" s="57">
        <f t="shared" si="16"/>
        <v>5.3825914073193886</v>
      </c>
      <c r="BB16" s="57">
        <v>763297.94086276751</v>
      </c>
      <c r="BC16" s="57">
        <v>330349.44</v>
      </c>
      <c r="BD16" s="57">
        <f t="shared" si="17"/>
        <v>43.279225884796816</v>
      </c>
      <c r="BE16" s="57">
        <v>31217</v>
      </c>
      <c r="BF16" s="57">
        <v>0</v>
      </c>
      <c r="BG16" s="57">
        <f t="shared" si="18"/>
        <v>0</v>
      </c>
      <c r="BH16" s="57">
        <v>70</v>
      </c>
      <c r="BI16" s="57">
        <v>6343.3799999999992</v>
      </c>
      <c r="BJ16" s="57">
        <f t="shared" si="19"/>
        <v>9061.971428571429</v>
      </c>
      <c r="BK16" s="57">
        <v>267781.3</v>
      </c>
      <c r="BL16" s="57">
        <v>1180</v>
      </c>
      <c r="BM16" s="57">
        <f t="shared" si="20"/>
        <v>0.44065810420667917</v>
      </c>
      <c r="BN16" s="57">
        <v>19608.46</v>
      </c>
      <c r="BO16" s="57">
        <v>61</v>
      </c>
      <c r="BP16" s="57">
        <f t="shared" si="21"/>
        <v>0.31109021310189583</v>
      </c>
      <c r="BQ16" s="57">
        <v>10560</v>
      </c>
      <c r="BR16" s="57">
        <v>0</v>
      </c>
      <c r="BS16" s="57">
        <f t="shared" si="22"/>
        <v>0</v>
      </c>
      <c r="BT16" s="57">
        <v>237612.84</v>
      </c>
      <c r="BU16" s="57">
        <v>1119</v>
      </c>
      <c r="BV16" s="57">
        <f t="shared" si="23"/>
        <v>0.47093414648804333</v>
      </c>
      <c r="BW16" s="57">
        <v>2819.6</v>
      </c>
      <c r="BX16" s="57">
        <v>286</v>
      </c>
      <c r="BY16" s="57">
        <f t="shared" si="24"/>
        <v>10.143282735139735</v>
      </c>
      <c r="BZ16" s="57">
        <v>79925.16</v>
      </c>
      <c r="CA16" s="57">
        <v>43853.000000000007</v>
      </c>
      <c r="CB16" s="57">
        <f t="shared" si="25"/>
        <v>54.867578619798827</v>
      </c>
      <c r="CC16" s="57">
        <v>114072</v>
      </c>
      <c r="CD16" s="57">
        <v>25949.600000000006</v>
      </c>
      <c r="CE16" s="57">
        <f t="shared" si="26"/>
        <v>22.748439582018378</v>
      </c>
      <c r="CF16" s="57">
        <v>113562.86</v>
      </c>
      <c r="CG16" s="57">
        <v>5739.2000000000016</v>
      </c>
      <c r="CH16" s="57">
        <f t="shared" si="27"/>
        <v>5.0537649368816542</v>
      </c>
      <c r="CI16" s="57">
        <v>578230.91999999993</v>
      </c>
      <c r="CJ16" s="57">
        <v>83351.180000000008</v>
      </c>
      <c r="CK16" s="57">
        <f t="shared" si="28"/>
        <v>14.414860415973607</v>
      </c>
      <c r="CL16" s="57">
        <v>1341528.8608627673</v>
      </c>
      <c r="CM16" s="57">
        <v>413700.62</v>
      </c>
      <c r="CN16" s="57">
        <f t="shared" si="29"/>
        <v>30.837996264496304</v>
      </c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</row>
    <row r="17" spans="1:127" ht="15" customHeight="1" x14ac:dyDescent="0.2">
      <c r="A17" s="26">
        <v>10</v>
      </c>
      <c r="B17" s="27" t="s">
        <v>19</v>
      </c>
      <c r="C17" s="57">
        <v>150961.40878011088</v>
      </c>
      <c r="D17" s="57">
        <v>76466.049999999988</v>
      </c>
      <c r="E17" s="57">
        <f t="shared" si="0"/>
        <v>50.652713576209266</v>
      </c>
      <c r="F17" s="57">
        <v>121546.36055300734</v>
      </c>
      <c r="G17" s="57">
        <v>48793.53</v>
      </c>
      <c r="H17" s="57">
        <f t="shared" si="1"/>
        <v>40.143966284141221</v>
      </c>
      <c r="I17" s="57">
        <v>21820.251397353157</v>
      </c>
      <c r="J17" s="57">
        <v>27281.179999999993</v>
      </c>
      <c r="K17" s="57">
        <f t="shared" si="2"/>
        <v>125.02688215273842</v>
      </c>
      <c r="L17" s="57">
        <v>7594.7968297503685</v>
      </c>
      <c r="M17" s="57">
        <v>391.34</v>
      </c>
      <c r="N17" s="57">
        <f t="shared" si="3"/>
        <v>5.1527382334579563</v>
      </c>
      <c r="O17" s="57">
        <v>100308</v>
      </c>
      <c r="P17" s="57">
        <v>35936.829999999994</v>
      </c>
      <c r="Q17" s="57">
        <f t="shared" si="4"/>
        <v>35.826484427961873</v>
      </c>
      <c r="R17" s="57">
        <v>378374.74793518853</v>
      </c>
      <c r="S17" s="57">
        <v>561282.47000000009</v>
      </c>
      <c r="T17" s="57">
        <f t="shared" si="5"/>
        <v>148.34036178760579</v>
      </c>
      <c r="U17" s="57">
        <v>58643.6</v>
      </c>
      <c r="V17" s="57">
        <v>480892.99</v>
      </c>
      <c r="W17" s="57">
        <f t="shared" si="6"/>
        <v>820.02637969019645</v>
      </c>
      <c r="X17" s="57">
        <v>47970.665473318302</v>
      </c>
      <c r="Y17" s="57">
        <v>53793.919999999991</v>
      </c>
      <c r="Z17" s="57">
        <f t="shared" si="7"/>
        <v>112.13919896508551</v>
      </c>
      <c r="AA17" s="57">
        <v>231204.9</v>
      </c>
      <c r="AB17" s="57">
        <v>25687.53</v>
      </c>
      <c r="AC17" s="57">
        <f t="shared" si="8"/>
        <v>11.110287887497194</v>
      </c>
      <c r="AD17" s="57">
        <v>856.58246187023428</v>
      </c>
      <c r="AE17" s="57">
        <v>908.03</v>
      </c>
      <c r="AF17" s="57">
        <f t="shared" si="9"/>
        <v>106.0061395627266</v>
      </c>
      <c r="AG17" s="57">
        <v>39699</v>
      </c>
      <c r="AH17" s="57">
        <v>0</v>
      </c>
      <c r="AI17" s="57">
        <f t="shared" si="10"/>
        <v>0</v>
      </c>
      <c r="AJ17" s="57">
        <v>24023</v>
      </c>
      <c r="AK17" s="57">
        <v>0</v>
      </c>
      <c r="AL17" s="57">
        <f t="shared" si="11"/>
        <v>0</v>
      </c>
      <c r="AM17" s="57">
        <v>15102.470154671606</v>
      </c>
      <c r="AN17" s="57">
        <v>285.83999999999997</v>
      </c>
      <c r="AO17" s="57">
        <f t="shared" si="12"/>
        <v>1.89267051729006</v>
      </c>
      <c r="AP17" s="57">
        <v>90874.656940712186</v>
      </c>
      <c r="AQ17" s="57">
        <v>30605.930000000008</v>
      </c>
      <c r="AR17" s="57">
        <f t="shared" si="13"/>
        <v>33.679279823821197</v>
      </c>
      <c r="AS17" s="57">
        <v>159</v>
      </c>
      <c r="AT17" s="57">
        <v>41.25</v>
      </c>
      <c r="AU17" s="57">
        <f t="shared" si="14"/>
        <v>25.943396226415093</v>
      </c>
      <c r="AV17" s="57">
        <v>284.33809230561303</v>
      </c>
      <c r="AW17" s="57">
        <v>54.52</v>
      </c>
      <c r="AX17" s="57">
        <f t="shared" si="15"/>
        <v>19.174356681482081</v>
      </c>
      <c r="AY17" s="57">
        <v>54784.588061530972</v>
      </c>
      <c r="AZ17" s="57">
        <v>291.23999999999995</v>
      </c>
      <c r="BA17" s="57">
        <f t="shared" si="16"/>
        <v>0.53160936370078304</v>
      </c>
      <c r="BB17" s="57">
        <v>714564.20996451983</v>
      </c>
      <c r="BC17" s="57">
        <v>669027.30000000005</v>
      </c>
      <c r="BD17" s="57">
        <f t="shared" si="17"/>
        <v>93.627317275408899</v>
      </c>
      <c r="BE17" s="57">
        <v>20038.239999999998</v>
      </c>
      <c r="BF17" s="57">
        <v>34031.680000000008</v>
      </c>
      <c r="BG17" s="57">
        <f t="shared" si="18"/>
        <v>169.83367800764944</v>
      </c>
      <c r="BH17" s="57">
        <v>2925</v>
      </c>
      <c r="BI17" s="57">
        <v>0</v>
      </c>
      <c r="BJ17" s="57">
        <f t="shared" si="19"/>
        <v>0</v>
      </c>
      <c r="BK17" s="57">
        <v>123295.85999999999</v>
      </c>
      <c r="BL17" s="57">
        <v>2056.67</v>
      </c>
      <c r="BM17" s="57">
        <f t="shared" si="20"/>
        <v>1.6680770952082253</v>
      </c>
      <c r="BN17" s="57">
        <v>31495.46</v>
      </c>
      <c r="BO17" s="57">
        <v>0</v>
      </c>
      <c r="BP17" s="57">
        <f t="shared" si="21"/>
        <v>0</v>
      </c>
      <c r="BQ17" s="57">
        <v>10822</v>
      </c>
      <c r="BR17" s="57">
        <v>0</v>
      </c>
      <c r="BS17" s="57">
        <f t="shared" si="22"/>
        <v>0</v>
      </c>
      <c r="BT17" s="57">
        <v>80978.399999999994</v>
      </c>
      <c r="BU17" s="57">
        <v>2056.67</v>
      </c>
      <c r="BV17" s="57">
        <f t="shared" si="23"/>
        <v>2.5397760390425104</v>
      </c>
      <c r="BW17" s="57">
        <v>4485.5599999999995</v>
      </c>
      <c r="BX17" s="57">
        <v>0</v>
      </c>
      <c r="BY17" s="57">
        <f t="shared" si="24"/>
        <v>0</v>
      </c>
      <c r="BZ17" s="57">
        <v>100500.48</v>
      </c>
      <c r="CA17" s="57">
        <v>170555.85</v>
      </c>
      <c r="CB17" s="57">
        <f t="shared" si="25"/>
        <v>169.70650289431455</v>
      </c>
      <c r="CC17" s="57">
        <v>132444</v>
      </c>
      <c r="CD17" s="57">
        <v>96789.059999999969</v>
      </c>
      <c r="CE17" s="57">
        <f t="shared" si="26"/>
        <v>73.079233487360668</v>
      </c>
      <c r="CF17" s="57">
        <v>157645.72</v>
      </c>
      <c r="CG17" s="57">
        <v>1134631.9099999999</v>
      </c>
      <c r="CH17" s="57">
        <f t="shared" si="27"/>
        <v>719.73530902075868</v>
      </c>
      <c r="CI17" s="57">
        <v>521296.62</v>
      </c>
      <c r="CJ17" s="57">
        <v>1404033.4899999998</v>
      </c>
      <c r="CK17" s="57">
        <f t="shared" si="28"/>
        <v>269.33485392634998</v>
      </c>
      <c r="CL17" s="57">
        <v>1235860.8299645199</v>
      </c>
      <c r="CM17" s="57">
        <v>2073060.7899999998</v>
      </c>
      <c r="CN17" s="57">
        <f t="shared" si="29"/>
        <v>167.74225218057236</v>
      </c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</row>
    <row r="18" spans="1:127" ht="15" customHeight="1" x14ac:dyDescent="0.2">
      <c r="A18" s="26">
        <v>11</v>
      </c>
      <c r="B18" s="27" t="s">
        <v>80</v>
      </c>
      <c r="C18" s="57">
        <v>183144.93190157897</v>
      </c>
      <c r="D18" s="57">
        <v>208666.46000000002</v>
      </c>
      <c r="E18" s="57">
        <f t="shared" si="0"/>
        <v>113.93515388792532</v>
      </c>
      <c r="F18" s="57">
        <v>133123.35086215308</v>
      </c>
      <c r="G18" s="57">
        <v>155401.08000000002</v>
      </c>
      <c r="H18" s="57">
        <f t="shared" si="1"/>
        <v>116.73465172981948</v>
      </c>
      <c r="I18" s="57">
        <v>35260.521145020684</v>
      </c>
      <c r="J18" s="57">
        <v>12444.19</v>
      </c>
      <c r="K18" s="57">
        <f t="shared" si="2"/>
        <v>35.292132946132895</v>
      </c>
      <c r="L18" s="57">
        <v>14761.059894405182</v>
      </c>
      <c r="M18" s="57">
        <v>40821.19</v>
      </c>
      <c r="N18" s="57">
        <f t="shared" si="3"/>
        <v>276.5464695084143</v>
      </c>
      <c r="O18" s="57">
        <v>114142</v>
      </c>
      <c r="P18" s="57">
        <v>41808.810000000005</v>
      </c>
      <c r="Q18" s="57">
        <f t="shared" si="4"/>
        <v>36.628769427555156</v>
      </c>
      <c r="R18" s="57">
        <v>684820.50261887943</v>
      </c>
      <c r="S18" s="57">
        <v>576117.31999999995</v>
      </c>
      <c r="T18" s="57">
        <f t="shared" si="5"/>
        <v>84.126762822786631</v>
      </c>
      <c r="U18" s="57">
        <v>48801.25</v>
      </c>
      <c r="V18" s="57">
        <v>350812</v>
      </c>
      <c r="W18" s="57">
        <f t="shared" si="6"/>
        <v>718.85863579314048</v>
      </c>
      <c r="X18" s="57">
        <v>152844.28242592193</v>
      </c>
      <c r="Y18" s="57">
        <v>144988.36000000002</v>
      </c>
      <c r="Z18" s="57">
        <f t="shared" si="7"/>
        <v>94.860179065102159</v>
      </c>
      <c r="AA18" s="57">
        <v>366188.8125</v>
      </c>
      <c r="AB18" s="57">
        <v>68983.09</v>
      </c>
      <c r="AC18" s="57">
        <f t="shared" si="8"/>
        <v>18.838120566558814</v>
      </c>
      <c r="AD18" s="57">
        <v>995.15769295750124</v>
      </c>
      <c r="AE18" s="57">
        <v>10132.26</v>
      </c>
      <c r="AF18" s="57">
        <f t="shared" si="9"/>
        <v>1018.1562250589669</v>
      </c>
      <c r="AG18" s="57">
        <v>115991</v>
      </c>
      <c r="AH18" s="57">
        <v>1201.6099999999999</v>
      </c>
      <c r="AI18" s="57">
        <f t="shared" si="10"/>
        <v>1.0359510651688493</v>
      </c>
      <c r="AJ18" s="57">
        <v>33198</v>
      </c>
      <c r="AK18" s="57">
        <v>35.46</v>
      </c>
      <c r="AL18" s="57">
        <f t="shared" si="11"/>
        <v>0.10681366347370323</v>
      </c>
      <c r="AM18" s="57">
        <v>22168.899825099485</v>
      </c>
      <c r="AN18" s="57">
        <v>8250.840000000002</v>
      </c>
      <c r="AO18" s="57">
        <f t="shared" si="12"/>
        <v>37.218085088094696</v>
      </c>
      <c r="AP18" s="57">
        <v>113811.95647724715</v>
      </c>
      <c r="AQ18" s="57">
        <v>140430.65000000005</v>
      </c>
      <c r="AR18" s="57">
        <f t="shared" si="13"/>
        <v>123.38831028537358</v>
      </c>
      <c r="AS18" s="57">
        <v>238</v>
      </c>
      <c r="AT18" s="57">
        <v>420.86999999999989</v>
      </c>
      <c r="AU18" s="57">
        <f t="shared" si="14"/>
        <v>176.83613445378145</v>
      </c>
      <c r="AV18" s="57">
        <v>228.49009655378131</v>
      </c>
      <c r="AW18" s="57">
        <v>4862.05</v>
      </c>
      <c r="AX18" s="57">
        <f t="shared" si="15"/>
        <v>2127.904041939772</v>
      </c>
      <c r="AY18" s="57">
        <v>93099.826159712728</v>
      </c>
      <c r="AZ18" s="57">
        <v>1419</v>
      </c>
      <c r="BA18" s="57">
        <f t="shared" si="16"/>
        <v>1.5241704077574816</v>
      </c>
      <c r="BB18" s="57">
        <v>1130710.6070790715</v>
      </c>
      <c r="BC18" s="57">
        <v>940202.65</v>
      </c>
      <c r="BD18" s="57">
        <f t="shared" si="17"/>
        <v>83.151484041420247</v>
      </c>
      <c r="BE18" s="57">
        <v>44590.324999999997</v>
      </c>
      <c r="BF18" s="57">
        <v>171190.44999999998</v>
      </c>
      <c r="BG18" s="57">
        <f t="shared" si="18"/>
        <v>383.91837242720254</v>
      </c>
      <c r="BH18" s="57">
        <v>5450</v>
      </c>
      <c r="BI18" s="57">
        <v>7876</v>
      </c>
      <c r="BJ18" s="57">
        <f t="shared" si="19"/>
        <v>144.51376146788991</v>
      </c>
      <c r="BK18" s="57">
        <v>100525.845</v>
      </c>
      <c r="BL18" s="57">
        <v>34593.9</v>
      </c>
      <c r="BM18" s="57">
        <f t="shared" si="20"/>
        <v>34.412941268984113</v>
      </c>
      <c r="BN18" s="57">
        <v>26116.33</v>
      </c>
      <c r="BO18" s="57">
        <v>5811.9</v>
      </c>
      <c r="BP18" s="57">
        <f t="shared" si="21"/>
        <v>22.253892487956765</v>
      </c>
      <c r="BQ18" s="57">
        <v>11493</v>
      </c>
      <c r="BR18" s="57">
        <v>10818</v>
      </c>
      <c r="BS18" s="57">
        <f t="shared" si="22"/>
        <v>94.126859827721219</v>
      </c>
      <c r="BT18" s="57">
        <v>62916.514999999999</v>
      </c>
      <c r="BU18" s="57">
        <v>17964</v>
      </c>
      <c r="BV18" s="57">
        <f t="shared" si="23"/>
        <v>28.552121807763832</v>
      </c>
      <c r="BW18" s="57">
        <v>4789.6900000000005</v>
      </c>
      <c r="BX18" s="57">
        <v>1234</v>
      </c>
      <c r="BY18" s="57">
        <f t="shared" si="24"/>
        <v>25.763671552856238</v>
      </c>
      <c r="BZ18" s="57">
        <v>95305.475000000006</v>
      </c>
      <c r="CA18" s="57">
        <v>159789.79</v>
      </c>
      <c r="CB18" s="57">
        <f t="shared" si="25"/>
        <v>167.66066167762133</v>
      </c>
      <c r="CC18" s="57">
        <v>214947</v>
      </c>
      <c r="CD18" s="57">
        <v>157834.16</v>
      </c>
      <c r="CE18" s="57">
        <f t="shared" si="26"/>
        <v>73.429338395046216</v>
      </c>
      <c r="CF18" s="57">
        <v>199729.7</v>
      </c>
      <c r="CG18" s="57">
        <v>2936007.36</v>
      </c>
      <c r="CH18" s="57">
        <f t="shared" si="27"/>
        <v>1469.9903719877414</v>
      </c>
      <c r="CI18" s="57">
        <v>620747.71</v>
      </c>
      <c r="CJ18" s="57">
        <v>3297335.21</v>
      </c>
      <c r="CK18" s="57">
        <f t="shared" si="28"/>
        <v>531.18765593190835</v>
      </c>
      <c r="CL18" s="57">
        <v>1751458.3170790714</v>
      </c>
      <c r="CM18" s="57">
        <v>4237537.8600000003</v>
      </c>
      <c r="CN18" s="57">
        <f t="shared" si="29"/>
        <v>241.94340331587193</v>
      </c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</row>
    <row r="19" spans="1:127" ht="15" customHeight="1" x14ac:dyDescent="0.2">
      <c r="A19" s="26">
        <v>12</v>
      </c>
      <c r="B19" s="27" t="s">
        <v>21</v>
      </c>
      <c r="C19" s="57">
        <v>20152.455000000002</v>
      </c>
      <c r="D19" s="57">
        <v>8701.85</v>
      </c>
      <c r="E19" s="57">
        <f t="shared" si="0"/>
        <v>43.18009890110163</v>
      </c>
      <c r="F19" s="57">
        <v>15676.455</v>
      </c>
      <c r="G19" s="57">
        <v>2483.42</v>
      </c>
      <c r="H19" s="57">
        <f t="shared" si="1"/>
        <v>15.841719317281875</v>
      </c>
      <c r="I19" s="57">
        <v>2993</v>
      </c>
      <c r="J19" s="57">
        <v>6207.43</v>
      </c>
      <c r="K19" s="57">
        <f t="shared" si="2"/>
        <v>207.39826261276312</v>
      </c>
      <c r="L19" s="57">
        <v>1483</v>
      </c>
      <c r="M19" s="57">
        <v>11</v>
      </c>
      <c r="N19" s="57">
        <f t="shared" si="3"/>
        <v>0.74173971679028994</v>
      </c>
      <c r="O19" s="57">
        <v>11755</v>
      </c>
      <c r="P19" s="57">
        <v>3567.1000000000004</v>
      </c>
      <c r="Q19" s="57">
        <f t="shared" si="4"/>
        <v>30.345384942577631</v>
      </c>
      <c r="R19" s="57">
        <v>207363.7</v>
      </c>
      <c r="S19" s="57">
        <v>39277.49</v>
      </c>
      <c r="T19" s="57">
        <f t="shared" si="5"/>
        <v>18.941352801864547</v>
      </c>
      <c r="U19" s="57">
        <v>18394</v>
      </c>
      <c r="V19" s="57">
        <v>36924.49</v>
      </c>
      <c r="W19" s="57">
        <f t="shared" si="6"/>
        <v>200.74203544634116</v>
      </c>
      <c r="X19" s="57">
        <v>16883</v>
      </c>
      <c r="Y19" s="57">
        <v>2353</v>
      </c>
      <c r="Z19" s="57">
        <f t="shared" si="7"/>
        <v>13.937096487591068</v>
      </c>
      <c r="AA19" s="57">
        <v>151363.70000000001</v>
      </c>
      <c r="AB19" s="57">
        <v>0</v>
      </c>
      <c r="AC19" s="57">
        <f t="shared" si="8"/>
        <v>0</v>
      </c>
      <c r="AD19" s="57">
        <v>185</v>
      </c>
      <c r="AE19" s="57">
        <v>0</v>
      </c>
      <c r="AF19" s="57">
        <f t="shared" si="9"/>
        <v>0</v>
      </c>
      <c r="AG19" s="57">
        <v>20538</v>
      </c>
      <c r="AH19" s="57">
        <v>0</v>
      </c>
      <c r="AI19" s="57">
        <f t="shared" si="10"/>
        <v>0</v>
      </c>
      <c r="AJ19" s="57">
        <v>2578</v>
      </c>
      <c r="AK19" s="57">
        <v>0</v>
      </c>
      <c r="AL19" s="57">
        <f t="shared" si="11"/>
        <v>0</v>
      </c>
      <c r="AM19" s="57">
        <v>6223.8874999999998</v>
      </c>
      <c r="AN19" s="57">
        <v>1916.13</v>
      </c>
      <c r="AO19" s="57">
        <f t="shared" si="12"/>
        <v>30.786706861266371</v>
      </c>
      <c r="AP19" s="57">
        <v>48685.875</v>
      </c>
      <c r="AQ19" s="57">
        <v>11284</v>
      </c>
      <c r="AR19" s="57">
        <f t="shared" si="13"/>
        <v>23.177153537858775</v>
      </c>
      <c r="AS19" s="57">
        <v>129</v>
      </c>
      <c r="AT19" s="57">
        <v>0</v>
      </c>
      <c r="AU19" s="57">
        <f t="shared" si="14"/>
        <v>0</v>
      </c>
      <c r="AV19" s="57">
        <v>81</v>
      </c>
      <c r="AW19" s="57">
        <v>183.5</v>
      </c>
      <c r="AX19" s="57">
        <f t="shared" si="15"/>
        <v>226.54320987654319</v>
      </c>
      <c r="AY19" s="57">
        <v>26725.512500000001</v>
      </c>
      <c r="AZ19" s="57">
        <v>3</v>
      </c>
      <c r="BA19" s="57">
        <f t="shared" si="16"/>
        <v>1.1225229076523789E-2</v>
      </c>
      <c r="BB19" s="57">
        <v>311939.43000000005</v>
      </c>
      <c r="BC19" s="57">
        <v>61365.969999999994</v>
      </c>
      <c r="BD19" s="57">
        <f t="shared" si="17"/>
        <v>19.672399221861752</v>
      </c>
      <c r="BE19" s="57">
        <v>8228</v>
      </c>
      <c r="BF19" s="57">
        <v>880.57</v>
      </c>
      <c r="BG19" s="57">
        <f t="shared" si="18"/>
        <v>10.702114730189598</v>
      </c>
      <c r="BH19" s="57">
        <v>75</v>
      </c>
      <c r="BI19" s="57">
        <v>0</v>
      </c>
      <c r="BJ19" s="57">
        <f t="shared" si="19"/>
        <v>0</v>
      </c>
      <c r="BK19" s="57">
        <v>64098.03</v>
      </c>
      <c r="BL19" s="57">
        <v>27466.5</v>
      </c>
      <c r="BM19" s="57">
        <f t="shared" si="20"/>
        <v>42.850770920728763</v>
      </c>
      <c r="BN19" s="57">
        <v>21079.79</v>
      </c>
      <c r="BO19" s="57">
        <v>11192.5</v>
      </c>
      <c r="BP19" s="57">
        <f t="shared" si="21"/>
        <v>53.095879987419224</v>
      </c>
      <c r="BQ19" s="57">
        <v>2694</v>
      </c>
      <c r="BR19" s="57">
        <v>16274</v>
      </c>
      <c r="BS19" s="57">
        <f t="shared" si="22"/>
        <v>604.08314773570896</v>
      </c>
      <c r="BT19" s="57">
        <v>40324.239999999998</v>
      </c>
      <c r="BU19" s="57">
        <v>0</v>
      </c>
      <c r="BV19" s="57">
        <f t="shared" si="23"/>
        <v>0</v>
      </c>
      <c r="BW19" s="57">
        <v>2854.52</v>
      </c>
      <c r="BX19" s="57">
        <v>929.43000000000006</v>
      </c>
      <c r="BY19" s="57">
        <f t="shared" si="24"/>
        <v>32.559940024942904</v>
      </c>
      <c r="BZ19" s="57">
        <v>49776.2</v>
      </c>
      <c r="CA19" s="57">
        <v>24282</v>
      </c>
      <c r="CB19" s="57">
        <f t="shared" si="25"/>
        <v>48.782349797694486</v>
      </c>
      <c r="CC19" s="57">
        <v>118820</v>
      </c>
      <c r="CD19" s="57">
        <v>169.08</v>
      </c>
      <c r="CE19" s="57">
        <f t="shared" si="26"/>
        <v>0.14229927621612523</v>
      </c>
      <c r="CF19" s="57">
        <v>134920.04</v>
      </c>
      <c r="CG19" s="57">
        <v>1095605</v>
      </c>
      <c r="CH19" s="57">
        <f t="shared" si="27"/>
        <v>812.0402276785569</v>
      </c>
      <c r="CI19" s="57">
        <v>370543.79000000004</v>
      </c>
      <c r="CJ19" s="57">
        <v>1148452.01</v>
      </c>
      <c r="CK19" s="57">
        <f t="shared" si="28"/>
        <v>309.93692000613476</v>
      </c>
      <c r="CL19" s="57">
        <v>682483.22000000009</v>
      </c>
      <c r="CM19" s="57">
        <v>1209817.98</v>
      </c>
      <c r="CN19" s="57">
        <f t="shared" si="29"/>
        <v>177.26706599467747</v>
      </c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</row>
    <row r="20" spans="1:127" ht="15" customHeight="1" x14ac:dyDescent="0.2">
      <c r="A20" s="26">
        <v>13</v>
      </c>
      <c r="B20" s="27" t="s">
        <v>20</v>
      </c>
      <c r="C20" s="57">
        <v>44030.909167214406</v>
      </c>
      <c r="D20" s="57">
        <v>29844</v>
      </c>
      <c r="E20" s="57">
        <f t="shared" si="0"/>
        <v>67.779658799827743</v>
      </c>
      <c r="F20" s="57">
        <v>32224.647436051924</v>
      </c>
      <c r="G20" s="57">
        <v>25462</v>
      </c>
      <c r="H20" s="57">
        <f t="shared" si="1"/>
        <v>79.014052987012391</v>
      </c>
      <c r="I20" s="57">
        <v>8409.2926528136213</v>
      </c>
      <c r="J20" s="57">
        <v>2482</v>
      </c>
      <c r="K20" s="57">
        <f t="shared" si="2"/>
        <v>29.514967577796934</v>
      </c>
      <c r="L20" s="57">
        <v>3396.9690783488618</v>
      </c>
      <c r="M20" s="57">
        <v>1900</v>
      </c>
      <c r="N20" s="57">
        <f t="shared" si="3"/>
        <v>55.932213575624246</v>
      </c>
      <c r="O20" s="57">
        <v>24804</v>
      </c>
      <c r="P20" s="57">
        <v>11141.28</v>
      </c>
      <c r="Q20" s="57">
        <f t="shared" si="4"/>
        <v>44.917271407837447</v>
      </c>
      <c r="R20" s="57">
        <v>315817.30938038998</v>
      </c>
      <c r="S20" s="57">
        <v>258967</v>
      </c>
      <c r="T20" s="57">
        <f t="shared" si="5"/>
        <v>81.998988753363122</v>
      </c>
      <c r="U20" s="57">
        <v>34065.974999999999</v>
      </c>
      <c r="V20" s="57">
        <v>86041</v>
      </c>
      <c r="W20" s="57">
        <f t="shared" si="6"/>
        <v>252.57166424856473</v>
      </c>
      <c r="X20" s="57">
        <v>36216.02993481906</v>
      </c>
      <c r="Y20" s="57">
        <v>83261</v>
      </c>
      <c r="Z20" s="57">
        <f t="shared" si="7"/>
        <v>229.90095863586265</v>
      </c>
      <c r="AA20" s="57">
        <v>207506.83749999999</v>
      </c>
      <c r="AB20" s="57">
        <v>89646</v>
      </c>
      <c r="AC20" s="57">
        <f t="shared" si="8"/>
        <v>43.201467999819528</v>
      </c>
      <c r="AD20" s="57">
        <v>172.46694557086749</v>
      </c>
      <c r="AE20" s="57">
        <v>19</v>
      </c>
      <c r="AF20" s="57">
        <f t="shared" si="9"/>
        <v>11.016603753901821</v>
      </c>
      <c r="AG20" s="57">
        <v>37856</v>
      </c>
      <c r="AH20" s="57">
        <v>0</v>
      </c>
      <c r="AI20" s="57">
        <f t="shared" si="10"/>
        <v>0</v>
      </c>
      <c r="AJ20" s="57">
        <v>60002</v>
      </c>
      <c r="AK20" s="57">
        <v>15602</v>
      </c>
      <c r="AL20" s="57">
        <f t="shared" si="11"/>
        <v>26.002466584447188</v>
      </c>
      <c r="AM20" s="57">
        <v>10104.923293152809</v>
      </c>
      <c r="AN20" s="57">
        <v>6212</v>
      </c>
      <c r="AO20" s="57">
        <f t="shared" si="12"/>
        <v>61.474984220902599</v>
      </c>
      <c r="AP20" s="57">
        <v>67621.517709175663</v>
      </c>
      <c r="AQ20" s="57">
        <v>59374</v>
      </c>
      <c r="AR20" s="57">
        <f t="shared" si="13"/>
        <v>87.803412303393856</v>
      </c>
      <c r="AS20" s="57">
        <v>113</v>
      </c>
      <c r="AT20" s="57">
        <v>0</v>
      </c>
      <c r="AU20" s="57">
        <f t="shared" si="14"/>
        <v>0</v>
      </c>
      <c r="AV20" s="57">
        <v>142.39605208375511</v>
      </c>
      <c r="AW20" s="57">
        <v>0</v>
      </c>
      <c r="AX20" s="57">
        <f t="shared" si="15"/>
        <v>0</v>
      </c>
      <c r="AY20" s="57">
        <v>43367.81331447191</v>
      </c>
      <c r="AZ20" s="57">
        <v>196573</v>
      </c>
      <c r="BA20" s="57">
        <f t="shared" si="16"/>
        <v>453.2693372723113</v>
      </c>
      <c r="BB20" s="57">
        <v>541199.86891648849</v>
      </c>
      <c r="BC20" s="57">
        <v>566572</v>
      </c>
      <c r="BD20" s="57">
        <f t="shared" si="17"/>
        <v>104.68812587377523</v>
      </c>
      <c r="BE20" s="57">
        <v>20957.677500000002</v>
      </c>
      <c r="BF20" s="57">
        <v>18440</v>
      </c>
      <c r="BG20" s="57">
        <f t="shared" si="18"/>
        <v>87.986848733596545</v>
      </c>
      <c r="BH20" s="57">
        <v>2690</v>
      </c>
      <c r="BI20" s="57">
        <v>0</v>
      </c>
      <c r="BJ20" s="57">
        <f t="shared" si="19"/>
        <v>0</v>
      </c>
      <c r="BK20" s="57">
        <v>170234.36499999999</v>
      </c>
      <c r="BL20" s="57">
        <v>0</v>
      </c>
      <c r="BM20" s="57">
        <f t="shared" si="20"/>
        <v>0</v>
      </c>
      <c r="BN20" s="57">
        <v>22698.93</v>
      </c>
      <c r="BO20" s="57">
        <v>0</v>
      </c>
      <c r="BP20" s="57">
        <f t="shared" si="21"/>
        <v>0</v>
      </c>
      <c r="BQ20" s="57">
        <v>10534</v>
      </c>
      <c r="BR20" s="57">
        <v>0</v>
      </c>
      <c r="BS20" s="57">
        <f t="shared" si="22"/>
        <v>0</v>
      </c>
      <c r="BT20" s="57">
        <v>137001.435</v>
      </c>
      <c r="BU20" s="57">
        <v>0</v>
      </c>
      <c r="BV20" s="57">
        <f t="shared" si="23"/>
        <v>0</v>
      </c>
      <c r="BW20" s="57">
        <v>3160.3500000000004</v>
      </c>
      <c r="BX20" s="57">
        <v>0</v>
      </c>
      <c r="BY20" s="57">
        <f t="shared" si="24"/>
        <v>0</v>
      </c>
      <c r="BZ20" s="57">
        <v>70247.714999999997</v>
      </c>
      <c r="CA20" s="57">
        <v>0</v>
      </c>
      <c r="CB20" s="57">
        <f t="shared" si="25"/>
        <v>0</v>
      </c>
      <c r="CC20" s="57">
        <v>176026</v>
      </c>
      <c r="CD20" s="57">
        <v>1064</v>
      </c>
      <c r="CE20" s="57">
        <f t="shared" si="26"/>
        <v>0.60445615988547141</v>
      </c>
      <c r="CF20" s="57">
        <v>182110.34</v>
      </c>
      <c r="CG20" s="57">
        <v>7169</v>
      </c>
      <c r="CH20" s="57">
        <f t="shared" si="27"/>
        <v>3.9366243564203991</v>
      </c>
      <c r="CI20" s="57">
        <v>604468.77</v>
      </c>
      <c r="CJ20" s="57">
        <v>8233</v>
      </c>
      <c r="CK20" s="57">
        <f t="shared" si="28"/>
        <v>1.3620223919922281</v>
      </c>
      <c r="CL20" s="57">
        <v>1145668.6389164885</v>
      </c>
      <c r="CM20" s="57">
        <v>574805</v>
      </c>
      <c r="CN20" s="57">
        <f t="shared" si="29"/>
        <v>50.172011389228523</v>
      </c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</row>
    <row r="21" spans="1:127" ht="15" customHeight="1" x14ac:dyDescent="0.2">
      <c r="A21" s="26">
        <v>14</v>
      </c>
      <c r="B21" s="27" t="s">
        <v>22</v>
      </c>
      <c r="C21" s="57">
        <v>18258.060993710475</v>
      </c>
      <c r="D21" s="57">
        <v>37628</v>
      </c>
      <c r="E21" s="57">
        <f t="shared" si="0"/>
        <v>206.08979240984061</v>
      </c>
      <c r="F21" s="57">
        <v>13569.993742609193</v>
      </c>
      <c r="G21" s="57">
        <v>6419</v>
      </c>
      <c r="H21" s="57">
        <f t="shared" si="1"/>
        <v>47.302895799020291</v>
      </c>
      <c r="I21" s="57">
        <v>3427.369104441128</v>
      </c>
      <c r="J21" s="57">
        <v>436</v>
      </c>
      <c r="K21" s="57">
        <f t="shared" si="2"/>
        <v>12.721127684644133</v>
      </c>
      <c r="L21" s="57">
        <v>1260.6981466601537</v>
      </c>
      <c r="M21" s="57">
        <v>30773</v>
      </c>
      <c r="N21" s="57">
        <f t="shared" si="3"/>
        <v>2440.949094874451</v>
      </c>
      <c r="O21" s="57">
        <v>11141</v>
      </c>
      <c r="P21" s="57">
        <v>3769.2799999999997</v>
      </c>
      <c r="Q21" s="57">
        <f t="shared" si="4"/>
        <v>33.832510546629564</v>
      </c>
      <c r="R21" s="57">
        <v>361214.18496801174</v>
      </c>
      <c r="S21" s="57">
        <v>28014</v>
      </c>
      <c r="T21" s="57">
        <f t="shared" si="5"/>
        <v>7.7555093808070836</v>
      </c>
      <c r="U21" s="57">
        <v>27432.6</v>
      </c>
      <c r="V21" s="57">
        <v>4148</v>
      </c>
      <c r="W21" s="57">
        <f t="shared" si="6"/>
        <v>15.120695814468919</v>
      </c>
      <c r="X21" s="57">
        <v>47873.797101950018</v>
      </c>
      <c r="Y21" s="57">
        <v>20411</v>
      </c>
      <c r="Z21" s="57">
        <f t="shared" si="7"/>
        <v>42.635013797910361</v>
      </c>
      <c r="AA21" s="57">
        <v>257387.92499999999</v>
      </c>
      <c r="AB21" s="57">
        <v>3451</v>
      </c>
      <c r="AC21" s="57">
        <f t="shared" si="8"/>
        <v>1.3407777385050212</v>
      </c>
      <c r="AD21" s="57">
        <v>152.86286606176358</v>
      </c>
      <c r="AE21" s="57">
        <v>4</v>
      </c>
      <c r="AF21" s="57">
        <f t="shared" si="9"/>
        <v>2.6167244557509588</v>
      </c>
      <c r="AG21" s="57">
        <v>28367</v>
      </c>
      <c r="AH21" s="57">
        <v>0</v>
      </c>
      <c r="AI21" s="57">
        <f t="shared" si="10"/>
        <v>0</v>
      </c>
      <c r="AJ21" s="57">
        <v>25015</v>
      </c>
      <c r="AK21" s="57">
        <v>48110</v>
      </c>
      <c r="AL21" s="57">
        <f t="shared" si="11"/>
        <v>192.32460523685788</v>
      </c>
      <c r="AM21" s="57">
        <v>8130.5665097630617</v>
      </c>
      <c r="AN21" s="57">
        <v>178</v>
      </c>
      <c r="AO21" s="57">
        <f t="shared" si="12"/>
        <v>2.1892693428712535</v>
      </c>
      <c r="AP21" s="57">
        <v>64189.364649543058</v>
      </c>
      <c r="AQ21" s="57">
        <v>26424</v>
      </c>
      <c r="AR21" s="57">
        <f t="shared" si="13"/>
        <v>41.165698000390009</v>
      </c>
      <c r="AS21" s="57">
        <v>135</v>
      </c>
      <c r="AT21" s="57">
        <v>0</v>
      </c>
      <c r="AU21" s="57">
        <f t="shared" si="14"/>
        <v>0</v>
      </c>
      <c r="AV21" s="57">
        <v>102.51981835992858</v>
      </c>
      <c r="AW21" s="57">
        <v>9</v>
      </c>
      <c r="AX21" s="57">
        <f t="shared" si="15"/>
        <v>8.7787904270397981</v>
      </c>
      <c r="AY21" s="57">
        <v>39891.615912744383</v>
      </c>
      <c r="AZ21" s="57">
        <v>4</v>
      </c>
      <c r="BA21" s="57">
        <f t="shared" si="16"/>
        <v>1.0027169640731699E-2</v>
      </c>
      <c r="BB21" s="57">
        <v>516936.31285213266</v>
      </c>
      <c r="BC21" s="57">
        <v>140367</v>
      </c>
      <c r="BD21" s="57">
        <f t="shared" si="17"/>
        <v>27.153635082345502</v>
      </c>
      <c r="BE21" s="57">
        <v>19714.240000000002</v>
      </c>
      <c r="BF21" s="57">
        <v>12920</v>
      </c>
      <c r="BG21" s="57">
        <f t="shared" si="18"/>
        <v>65.536383852484292</v>
      </c>
      <c r="BH21" s="57">
        <v>40</v>
      </c>
      <c r="BI21" s="57">
        <v>560</v>
      </c>
      <c r="BJ21" s="57">
        <f t="shared" si="19"/>
        <v>1400</v>
      </c>
      <c r="BK21" s="57">
        <v>237843.78</v>
      </c>
      <c r="BL21" s="57">
        <v>7739</v>
      </c>
      <c r="BM21" s="57">
        <f t="shared" si="20"/>
        <v>3.2538164336271476</v>
      </c>
      <c r="BN21" s="57">
        <v>28941.06</v>
      </c>
      <c r="BO21" s="57">
        <v>7739</v>
      </c>
      <c r="BP21" s="57">
        <f t="shared" si="21"/>
        <v>26.740554768899273</v>
      </c>
      <c r="BQ21" s="57">
        <v>10563</v>
      </c>
      <c r="BR21" s="57">
        <v>0</v>
      </c>
      <c r="BS21" s="57">
        <f t="shared" si="22"/>
        <v>0</v>
      </c>
      <c r="BT21" s="57">
        <v>198339.72</v>
      </c>
      <c r="BU21" s="57">
        <v>0</v>
      </c>
      <c r="BV21" s="57">
        <f t="shared" si="23"/>
        <v>0</v>
      </c>
      <c r="BW21" s="57">
        <v>3900.96</v>
      </c>
      <c r="BX21" s="57">
        <v>658</v>
      </c>
      <c r="BY21" s="57">
        <f t="shared" si="24"/>
        <v>16.867642836635085</v>
      </c>
      <c r="BZ21" s="57">
        <v>86875.199999999997</v>
      </c>
      <c r="CA21" s="57">
        <v>25401</v>
      </c>
      <c r="CB21" s="57">
        <f t="shared" si="25"/>
        <v>29.238493839438647</v>
      </c>
      <c r="CC21" s="57">
        <v>151343</v>
      </c>
      <c r="CD21" s="57">
        <v>1430</v>
      </c>
      <c r="CE21" s="57">
        <f t="shared" si="26"/>
        <v>0.94487356534494493</v>
      </c>
      <c r="CF21" s="57">
        <v>173711.30000000002</v>
      </c>
      <c r="CG21" s="57">
        <v>432384</v>
      </c>
      <c r="CH21" s="57">
        <f t="shared" si="27"/>
        <v>248.90954129063564</v>
      </c>
      <c r="CI21" s="57">
        <v>653714.24</v>
      </c>
      <c r="CJ21" s="57">
        <v>468172</v>
      </c>
      <c r="CK21" s="57">
        <f t="shared" si="28"/>
        <v>71.617225287917847</v>
      </c>
      <c r="CL21" s="57">
        <v>1170650.5528521326</v>
      </c>
      <c r="CM21" s="57">
        <v>608539</v>
      </c>
      <c r="CN21" s="57">
        <f t="shared" si="29"/>
        <v>51.9829763474144</v>
      </c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</row>
    <row r="22" spans="1:127" ht="15" customHeight="1" x14ac:dyDescent="0.2">
      <c r="A22" s="26">
        <v>15</v>
      </c>
      <c r="B22" s="27" t="s">
        <v>81</v>
      </c>
      <c r="C22" s="57">
        <v>9590.1589466557161</v>
      </c>
      <c r="D22" s="57">
        <v>482.69000000000005</v>
      </c>
      <c r="E22" s="57">
        <f t="shared" si="0"/>
        <v>5.0331803954961964</v>
      </c>
      <c r="F22" s="57">
        <v>3155.6009940708691</v>
      </c>
      <c r="G22" s="57">
        <v>201</v>
      </c>
      <c r="H22" s="57">
        <f t="shared" si="1"/>
        <v>6.3696265902331604</v>
      </c>
      <c r="I22" s="57">
        <v>5854.3190566949042</v>
      </c>
      <c r="J22" s="57">
        <v>6.6</v>
      </c>
      <c r="K22" s="57">
        <f t="shared" si="2"/>
        <v>0.1127372788548712</v>
      </c>
      <c r="L22" s="57">
        <v>580.23889588994234</v>
      </c>
      <c r="M22" s="57">
        <v>275.09000000000003</v>
      </c>
      <c r="N22" s="57">
        <f t="shared" si="3"/>
        <v>47.409782754753159</v>
      </c>
      <c r="O22" s="57">
        <v>2329</v>
      </c>
      <c r="P22" s="57">
        <v>68</v>
      </c>
      <c r="Q22" s="57">
        <f t="shared" si="4"/>
        <v>2.9197080291970803</v>
      </c>
      <c r="R22" s="57">
        <v>49478.772334558533</v>
      </c>
      <c r="S22" s="57">
        <v>12023.52</v>
      </c>
      <c r="T22" s="57">
        <f t="shared" si="5"/>
        <v>24.30036040243899</v>
      </c>
      <c r="U22" s="57">
        <v>4329</v>
      </c>
      <c r="V22" s="57">
        <v>0</v>
      </c>
      <c r="W22" s="57">
        <f t="shared" si="6"/>
        <v>0</v>
      </c>
      <c r="X22" s="57">
        <v>2443.4022765755312</v>
      </c>
      <c r="Y22" s="57">
        <v>12023.52</v>
      </c>
      <c r="Z22" s="57">
        <f t="shared" si="7"/>
        <v>492.08106725885364</v>
      </c>
      <c r="AA22" s="57">
        <v>37194.5</v>
      </c>
      <c r="AB22" s="57">
        <v>0</v>
      </c>
      <c r="AC22" s="57">
        <f t="shared" si="8"/>
        <v>0</v>
      </c>
      <c r="AD22" s="57">
        <v>39.870057983004664</v>
      </c>
      <c r="AE22" s="57">
        <v>0</v>
      </c>
      <c r="AF22" s="57">
        <f t="shared" si="9"/>
        <v>0</v>
      </c>
      <c r="AG22" s="57">
        <v>5472</v>
      </c>
      <c r="AH22" s="57">
        <v>0</v>
      </c>
      <c r="AI22" s="57">
        <f t="shared" si="10"/>
        <v>0</v>
      </c>
      <c r="AJ22" s="57">
        <v>2580</v>
      </c>
      <c r="AK22" s="57">
        <v>0</v>
      </c>
      <c r="AL22" s="57">
        <f t="shared" si="11"/>
        <v>0</v>
      </c>
      <c r="AM22" s="57">
        <v>1600.5379857643024</v>
      </c>
      <c r="AN22" s="57">
        <v>161.58999999999997</v>
      </c>
      <c r="AO22" s="57">
        <f t="shared" si="12"/>
        <v>10.095980316445671</v>
      </c>
      <c r="AP22" s="57">
        <v>17359.766364239069</v>
      </c>
      <c r="AQ22" s="57">
        <v>7428.2199999999993</v>
      </c>
      <c r="AR22" s="57">
        <f t="shared" si="13"/>
        <v>42.789861592273802</v>
      </c>
      <c r="AS22" s="57">
        <v>28</v>
      </c>
      <c r="AT22" s="57">
        <v>3</v>
      </c>
      <c r="AU22" s="57">
        <f t="shared" si="14"/>
        <v>10.714285714285714</v>
      </c>
      <c r="AV22" s="57">
        <v>46.122282442020982</v>
      </c>
      <c r="AW22" s="57">
        <v>0</v>
      </c>
      <c r="AX22" s="57">
        <f t="shared" si="15"/>
        <v>0</v>
      </c>
      <c r="AY22" s="57">
        <v>5442.4237535527336</v>
      </c>
      <c r="AZ22" s="57">
        <v>256.48</v>
      </c>
      <c r="BA22" s="57">
        <f t="shared" si="16"/>
        <v>4.7126062139607132</v>
      </c>
      <c r="BB22" s="57">
        <v>86125.781667212388</v>
      </c>
      <c r="BC22" s="57">
        <v>20355.5</v>
      </c>
      <c r="BD22" s="57">
        <f t="shared" si="17"/>
        <v>23.634618584540785</v>
      </c>
      <c r="BE22" s="57">
        <v>2368.0489375000002</v>
      </c>
      <c r="BF22" s="57">
        <v>0</v>
      </c>
      <c r="BG22" s="57">
        <f t="shared" si="18"/>
        <v>0</v>
      </c>
      <c r="BH22" s="57">
        <v>20</v>
      </c>
      <c r="BI22" s="57">
        <v>0</v>
      </c>
      <c r="BJ22" s="57">
        <f t="shared" si="19"/>
        <v>0</v>
      </c>
      <c r="BK22" s="57">
        <v>76214.259999999995</v>
      </c>
      <c r="BL22" s="57">
        <v>0</v>
      </c>
      <c r="BM22" s="57">
        <f t="shared" si="20"/>
        <v>0</v>
      </c>
      <c r="BN22" s="57">
        <v>5503.0599999999995</v>
      </c>
      <c r="BO22" s="57">
        <v>0</v>
      </c>
      <c r="BP22" s="57">
        <f t="shared" si="21"/>
        <v>0</v>
      </c>
      <c r="BQ22" s="57">
        <v>10500</v>
      </c>
      <c r="BR22" s="57">
        <v>0</v>
      </c>
      <c r="BS22" s="57">
        <f t="shared" si="22"/>
        <v>0</v>
      </c>
      <c r="BT22" s="57">
        <v>60211.199999999997</v>
      </c>
      <c r="BU22" s="57">
        <v>0</v>
      </c>
      <c r="BV22" s="57">
        <f t="shared" si="23"/>
        <v>0</v>
      </c>
      <c r="BW22" s="57">
        <v>890.44</v>
      </c>
      <c r="BX22" s="57">
        <v>0</v>
      </c>
      <c r="BY22" s="57">
        <f t="shared" si="24"/>
        <v>0</v>
      </c>
      <c r="BZ22" s="57">
        <v>13815.5</v>
      </c>
      <c r="CA22" s="57">
        <v>0</v>
      </c>
      <c r="CB22" s="57">
        <f t="shared" si="25"/>
        <v>0</v>
      </c>
      <c r="CC22" s="57">
        <v>15947</v>
      </c>
      <c r="CD22" s="57">
        <v>0</v>
      </c>
      <c r="CE22" s="57">
        <f t="shared" si="26"/>
        <v>0</v>
      </c>
      <c r="CF22" s="57">
        <v>16453.04</v>
      </c>
      <c r="CG22" s="57">
        <v>386822.79</v>
      </c>
      <c r="CH22" s="57">
        <f t="shared" si="27"/>
        <v>2351.0718383958219</v>
      </c>
      <c r="CI22" s="57">
        <v>123340.23999999999</v>
      </c>
      <c r="CJ22" s="57">
        <v>386822.79</v>
      </c>
      <c r="CK22" s="57">
        <f t="shared" si="28"/>
        <v>313.62253713792029</v>
      </c>
      <c r="CL22" s="57">
        <v>209466.02166721236</v>
      </c>
      <c r="CM22" s="57">
        <v>407178.29</v>
      </c>
      <c r="CN22" s="57">
        <f t="shared" si="29"/>
        <v>194.38870646376316</v>
      </c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</row>
    <row r="23" spans="1:127" ht="15" customHeight="1" x14ac:dyDescent="0.2">
      <c r="A23" s="26">
        <v>16</v>
      </c>
      <c r="B23" s="27" t="s">
        <v>23</v>
      </c>
      <c r="C23" s="57">
        <v>67472.958767854565</v>
      </c>
      <c r="D23" s="57">
        <v>91310.6</v>
      </c>
      <c r="E23" s="57">
        <f t="shared" si="0"/>
        <v>135.32917729925038</v>
      </c>
      <c r="F23" s="57">
        <v>49256.290876252635</v>
      </c>
      <c r="G23" s="57">
        <v>32647</v>
      </c>
      <c r="H23" s="57">
        <f t="shared" si="1"/>
        <v>66.279858712909544</v>
      </c>
      <c r="I23" s="57">
        <v>14196.366324518369</v>
      </c>
      <c r="J23" s="57">
        <v>33367</v>
      </c>
      <c r="K23" s="57">
        <f t="shared" si="2"/>
        <v>235.03901799414874</v>
      </c>
      <c r="L23" s="57">
        <v>4020.3015670835657</v>
      </c>
      <c r="M23" s="57">
        <v>25296.6</v>
      </c>
      <c r="N23" s="57">
        <f t="shared" si="3"/>
        <v>629.22145460721822</v>
      </c>
      <c r="O23" s="57">
        <v>39943</v>
      </c>
      <c r="P23" s="57">
        <v>12683.97</v>
      </c>
      <c r="Q23" s="57">
        <f t="shared" si="4"/>
        <v>31.755176125979517</v>
      </c>
      <c r="R23" s="57">
        <v>557489.97204757784</v>
      </c>
      <c r="S23" s="57">
        <v>638483</v>
      </c>
      <c r="T23" s="57">
        <f t="shared" si="5"/>
        <v>114.52815871376964</v>
      </c>
      <c r="U23" s="57">
        <v>86722.45</v>
      </c>
      <c r="V23" s="57">
        <v>157380</v>
      </c>
      <c r="W23" s="57">
        <f t="shared" si="6"/>
        <v>181.47550028856426</v>
      </c>
      <c r="X23" s="57">
        <v>143167.91699319944</v>
      </c>
      <c r="Y23" s="57">
        <v>253864</v>
      </c>
      <c r="Z23" s="57">
        <f t="shared" si="7"/>
        <v>177.31905676329615</v>
      </c>
      <c r="AA23" s="57">
        <v>283769</v>
      </c>
      <c r="AB23" s="57">
        <v>227213</v>
      </c>
      <c r="AC23" s="57">
        <f t="shared" si="8"/>
        <v>80.069704583657824</v>
      </c>
      <c r="AD23" s="57">
        <v>291.60505437841596</v>
      </c>
      <c r="AE23" s="57">
        <v>26</v>
      </c>
      <c r="AF23" s="57">
        <f t="shared" si="9"/>
        <v>8.9161691848659768</v>
      </c>
      <c r="AG23" s="57">
        <v>43539</v>
      </c>
      <c r="AH23" s="57">
        <v>0</v>
      </c>
      <c r="AI23" s="57">
        <f t="shared" si="10"/>
        <v>0</v>
      </c>
      <c r="AJ23" s="57">
        <v>50160</v>
      </c>
      <c r="AK23" s="57">
        <v>9237</v>
      </c>
      <c r="AL23" s="57">
        <f t="shared" si="11"/>
        <v>18.415071770334929</v>
      </c>
      <c r="AM23" s="57">
        <v>10635.320175816498</v>
      </c>
      <c r="AN23" s="57">
        <v>13442</v>
      </c>
      <c r="AO23" s="57">
        <f t="shared" si="12"/>
        <v>126.39017704954074</v>
      </c>
      <c r="AP23" s="57">
        <v>62438.233602098044</v>
      </c>
      <c r="AQ23" s="57">
        <v>12012</v>
      </c>
      <c r="AR23" s="57">
        <f t="shared" si="13"/>
        <v>19.238212401313632</v>
      </c>
      <c r="AS23" s="57">
        <v>136</v>
      </c>
      <c r="AT23" s="57">
        <v>0</v>
      </c>
      <c r="AU23" s="57">
        <f t="shared" si="14"/>
        <v>0</v>
      </c>
      <c r="AV23" s="57">
        <v>112.94296188445765</v>
      </c>
      <c r="AW23" s="57">
        <v>2</v>
      </c>
      <c r="AX23" s="57">
        <f t="shared" si="15"/>
        <v>1.7708053398192531</v>
      </c>
      <c r="AY23" s="57">
        <v>43086.192625521362</v>
      </c>
      <c r="AZ23" s="57">
        <v>139</v>
      </c>
      <c r="BA23" s="57">
        <f t="shared" si="16"/>
        <v>0.32260915047217642</v>
      </c>
      <c r="BB23" s="57">
        <v>791531.62018075283</v>
      </c>
      <c r="BC23" s="57">
        <v>764625.6</v>
      </c>
      <c r="BD23" s="57">
        <f t="shared" si="17"/>
        <v>96.600764960645719</v>
      </c>
      <c r="BE23" s="57">
        <v>44296.004999999997</v>
      </c>
      <c r="BF23" s="57">
        <v>36338</v>
      </c>
      <c r="BG23" s="57">
        <f t="shared" si="18"/>
        <v>82.034485954207398</v>
      </c>
      <c r="BH23" s="57">
        <v>75</v>
      </c>
      <c r="BI23" s="57">
        <v>1758</v>
      </c>
      <c r="BJ23" s="57">
        <f t="shared" si="19"/>
        <v>2344</v>
      </c>
      <c r="BK23" s="57">
        <v>263738.86</v>
      </c>
      <c r="BL23" s="57">
        <v>242417.65</v>
      </c>
      <c r="BM23" s="57">
        <f t="shared" si="20"/>
        <v>91.915787457335639</v>
      </c>
      <c r="BN23" s="57">
        <v>22149.86</v>
      </c>
      <c r="BO23" s="57">
        <v>137871</v>
      </c>
      <c r="BP23" s="57">
        <f t="shared" si="21"/>
        <v>622.4463721215393</v>
      </c>
      <c r="BQ23" s="57">
        <v>52780</v>
      </c>
      <c r="BR23" s="57">
        <v>37211</v>
      </c>
      <c r="BS23" s="57">
        <f t="shared" si="22"/>
        <v>70.50208412277378</v>
      </c>
      <c r="BT23" s="57">
        <v>188809</v>
      </c>
      <c r="BU23" s="57">
        <v>67335.649999999994</v>
      </c>
      <c r="BV23" s="57">
        <f t="shared" si="23"/>
        <v>35.663368801275361</v>
      </c>
      <c r="BW23" s="57">
        <v>3555.1400000000003</v>
      </c>
      <c r="BX23" s="57">
        <v>3403.8999999999992</v>
      </c>
      <c r="BY23" s="57">
        <f t="shared" si="24"/>
        <v>95.745877799467777</v>
      </c>
      <c r="BZ23" s="57">
        <v>116051.32</v>
      </c>
      <c r="CA23" s="57">
        <v>93155</v>
      </c>
      <c r="CB23" s="57">
        <f t="shared" si="25"/>
        <v>80.270521696780349</v>
      </c>
      <c r="CC23" s="57">
        <v>160170</v>
      </c>
      <c r="CD23" s="57">
        <v>166564.35</v>
      </c>
      <c r="CE23" s="57">
        <f t="shared" si="26"/>
        <v>103.99222700880316</v>
      </c>
      <c r="CF23" s="57">
        <v>169612.82</v>
      </c>
      <c r="CG23" s="57">
        <v>2547186.34</v>
      </c>
      <c r="CH23" s="57">
        <f t="shared" si="27"/>
        <v>1501.7652203412454</v>
      </c>
      <c r="CI23" s="57">
        <v>713203.14000000013</v>
      </c>
      <c r="CJ23" s="57">
        <v>3054485.2399999998</v>
      </c>
      <c r="CK23" s="57">
        <f t="shared" si="28"/>
        <v>428.27703198278118</v>
      </c>
      <c r="CL23" s="57">
        <v>1504734.760180753</v>
      </c>
      <c r="CM23" s="57">
        <v>3819110.84</v>
      </c>
      <c r="CN23" s="57">
        <f t="shared" si="29"/>
        <v>253.80624818830114</v>
      </c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</row>
    <row r="24" spans="1:127" ht="15" customHeight="1" x14ac:dyDescent="0.2">
      <c r="A24" s="26">
        <v>17</v>
      </c>
      <c r="B24" s="27" t="s">
        <v>24</v>
      </c>
      <c r="C24" s="57">
        <v>0</v>
      </c>
      <c r="D24" s="57">
        <v>0</v>
      </c>
      <c r="E24" s="57" t="e">
        <f t="shared" si="0"/>
        <v>#DIV/0!</v>
      </c>
      <c r="F24" s="57">
        <v>0</v>
      </c>
      <c r="G24" s="57">
        <v>0</v>
      </c>
      <c r="H24" s="57" t="e">
        <f t="shared" si="1"/>
        <v>#DIV/0!</v>
      </c>
      <c r="I24" s="57">
        <v>0</v>
      </c>
      <c r="J24" s="57">
        <v>0</v>
      </c>
      <c r="K24" s="57" t="e">
        <f t="shared" si="2"/>
        <v>#DIV/0!</v>
      </c>
      <c r="L24" s="57">
        <v>0</v>
      </c>
      <c r="M24" s="57">
        <v>0</v>
      </c>
      <c r="N24" s="57" t="e">
        <f t="shared" si="3"/>
        <v>#DIV/0!</v>
      </c>
      <c r="O24" s="57">
        <v>0</v>
      </c>
      <c r="P24" s="57"/>
      <c r="Q24" s="57" t="e">
        <f t="shared" si="4"/>
        <v>#DIV/0!</v>
      </c>
      <c r="R24" s="57">
        <v>0</v>
      </c>
      <c r="S24" s="57">
        <v>0</v>
      </c>
      <c r="T24" s="57" t="e">
        <f t="shared" si="5"/>
        <v>#DIV/0!</v>
      </c>
      <c r="U24" s="57">
        <v>0</v>
      </c>
      <c r="V24" s="57">
        <v>0</v>
      </c>
      <c r="W24" s="57" t="e">
        <f t="shared" si="6"/>
        <v>#DIV/0!</v>
      </c>
      <c r="X24" s="57">
        <v>0</v>
      </c>
      <c r="Y24" s="57">
        <v>0</v>
      </c>
      <c r="Z24" s="57" t="e">
        <f t="shared" si="7"/>
        <v>#DIV/0!</v>
      </c>
      <c r="AA24" s="57">
        <v>0</v>
      </c>
      <c r="AB24" s="57">
        <v>0</v>
      </c>
      <c r="AC24" s="57" t="e">
        <f t="shared" si="8"/>
        <v>#DIV/0!</v>
      </c>
      <c r="AD24" s="57">
        <v>0</v>
      </c>
      <c r="AE24" s="57">
        <v>0</v>
      </c>
      <c r="AF24" s="57" t="e">
        <f t="shared" si="9"/>
        <v>#DIV/0!</v>
      </c>
      <c r="AG24" s="57">
        <v>0</v>
      </c>
      <c r="AH24" s="57">
        <v>0</v>
      </c>
      <c r="AI24" s="57" t="e">
        <f t="shared" si="10"/>
        <v>#DIV/0!</v>
      </c>
      <c r="AJ24" s="57">
        <v>0</v>
      </c>
      <c r="AK24" s="57">
        <v>0</v>
      </c>
      <c r="AL24" s="57" t="e">
        <f t="shared" si="11"/>
        <v>#DIV/0!</v>
      </c>
      <c r="AM24" s="57">
        <v>0</v>
      </c>
      <c r="AN24" s="57">
        <v>0</v>
      </c>
      <c r="AO24" s="57" t="e">
        <f t="shared" si="12"/>
        <v>#DIV/0!</v>
      </c>
      <c r="AP24" s="57">
        <v>0</v>
      </c>
      <c r="AQ24" s="57">
        <v>0</v>
      </c>
      <c r="AR24" s="57" t="e">
        <f t="shared" si="13"/>
        <v>#DIV/0!</v>
      </c>
      <c r="AS24" s="57">
        <v>0</v>
      </c>
      <c r="AT24" s="57">
        <v>0</v>
      </c>
      <c r="AU24" s="57" t="e">
        <f t="shared" si="14"/>
        <v>#DIV/0!</v>
      </c>
      <c r="AV24" s="57">
        <v>0</v>
      </c>
      <c r="AW24" s="57">
        <v>0</v>
      </c>
      <c r="AX24" s="57" t="e">
        <f t="shared" si="15"/>
        <v>#DIV/0!</v>
      </c>
      <c r="AY24" s="57">
        <v>0</v>
      </c>
      <c r="AZ24" s="57">
        <v>0</v>
      </c>
      <c r="BA24" s="57" t="e">
        <f t="shared" si="16"/>
        <v>#DIV/0!</v>
      </c>
      <c r="BB24" s="57">
        <v>0</v>
      </c>
      <c r="BC24" s="57">
        <v>0</v>
      </c>
      <c r="BD24" s="57" t="e">
        <f t="shared" si="17"/>
        <v>#DIV/0!</v>
      </c>
      <c r="BE24" s="57">
        <v>0</v>
      </c>
      <c r="BF24" s="57">
        <v>0</v>
      </c>
      <c r="BG24" s="57" t="e">
        <f t="shared" si="18"/>
        <v>#DIV/0!</v>
      </c>
      <c r="BH24" s="57">
        <v>0</v>
      </c>
      <c r="BI24" s="57">
        <v>0</v>
      </c>
      <c r="BJ24" s="57" t="e">
        <f t="shared" si="19"/>
        <v>#DIV/0!</v>
      </c>
      <c r="BK24" s="57">
        <v>0</v>
      </c>
      <c r="BL24" s="57">
        <v>0</v>
      </c>
      <c r="BM24" s="57" t="e">
        <f t="shared" si="20"/>
        <v>#DIV/0!</v>
      </c>
      <c r="BN24" s="57">
        <v>0</v>
      </c>
      <c r="BO24" s="57">
        <v>0</v>
      </c>
      <c r="BP24" s="57" t="e">
        <f t="shared" si="21"/>
        <v>#DIV/0!</v>
      </c>
      <c r="BQ24" s="57">
        <v>0</v>
      </c>
      <c r="BR24" s="57">
        <v>0</v>
      </c>
      <c r="BS24" s="57" t="e">
        <f t="shared" si="22"/>
        <v>#DIV/0!</v>
      </c>
      <c r="BT24" s="57">
        <v>0</v>
      </c>
      <c r="BU24" s="57">
        <v>0</v>
      </c>
      <c r="BV24" s="57" t="e">
        <f t="shared" si="23"/>
        <v>#DIV/0!</v>
      </c>
      <c r="BW24" s="57">
        <v>0</v>
      </c>
      <c r="BX24" s="57">
        <v>0</v>
      </c>
      <c r="BY24" s="57" t="e">
        <f t="shared" si="24"/>
        <v>#DIV/0!</v>
      </c>
      <c r="BZ24" s="57">
        <v>0</v>
      </c>
      <c r="CA24" s="57">
        <v>0</v>
      </c>
      <c r="CB24" s="57" t="e">
        <f t="shared" si="25"/>
        <v>#DIV/0!</v>
      </c>
      <c r="CC24" s="57">
        <v>0</v>
      </c>
      <c r="CD24" s="57">
        <v>0</v>
      </c>
      <c r="CE24" s="57" t="e">
        <f t="shared" si="26"/>
        <v>#DIV/0!</v>
      </c>
      <c r="CF24" s="57">
        <v>0</v>
      </c>
      <c r="CG24" s="57">
        <v>0</v>
      </c>
      <c r="CH24" s="57" t="e">
        <f t="shared" si="27"/>
        <v>#DIV/0!</v>
      </c>
      <c r="CI24" s="57">
        <v>0</v>
      </c>
      <c r="CJ24" s="57">
        <v>0</v>
      </c>
      <c r="CK24" s="57" t="e">
        <f t="shared" si="28"/>
        <v>#DIV/0!</v>
      </c>
      <c r="CL24" s="57">
        <v>0</v>
      </c>
      <c r="CM24" s="57">
        <v>0</v>
      </c>
      <c r="CN24" s="57" t="e">
        <f t="shared" si="29"/>
        <v>#DIV/0!</v>
      </c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</row>
    <row r="25" spans="1:127" ht="15" customHeight="1" x14ac:dyDescent="0.2">
      <c r="A25" s="26">
        <v>18</v>
      </c>
      <c r="B25" s="27" t="s">
        <v>25</v>
      </c>
      <c r="C25" s="57">
        <v>1412261.7665565799</v>
      </c>
      <c r="D25" s="57">
        <v>496509.91000000003</v>
      </c>
      <c r="E25" s="57">
        <f t="shared" si="0"/>
        <v>35.157073692549631</v>
      </c>
      <c r="F25" s="57">
        <v>1136643.4911655756</v>
      </c>
      <c r="G25" s="57">
        <v>400138.91000000003</v>
      </c>
      <c r="H25" s="57">
        <f t="shared" si="1"/>
        <v>35.203554422299646</v>
      </c>
      <c r="I25" s="57">
        <v>184110.25474141736</v>
      </c>
      <c r="J25" s="57">
        <v>4996</v>
      </c>
      <c r="K25" s="57">
        <f t="shared" si="2"/>
        <v>2.713591378718625</v>
      </c>
      <c r="L25" s="57">
        <v>91508.020649587008</v>
      </c>
      <c r="M25" s="57">
        <v>91375</v>
      </c>
      <c r="N25" s="57">
        <f t="shared" si="3"/>
        <v>99.854634983203951</v>
      </c>
      <c r="O25" s="57">
        <v>1019921.5</v>
      </c>
      <c r="P25" s="57">
        <v>356485.91000000003</v>
      </c>
      <c r="Q25" s="57">
        <f t="shared" si="4"/>
        <v>34.952288975180934</v>
      </c>
      <c r="R25" s="57">
        <v>2043525.9320726369</v>
      </c>
      <c r="S25" s="57">
        <v>2589955</v>
      </c>
      <c r="T25" s="57">
        <f t="shared" si="5"/>
        <v>126.73952208539629</v>
      </c>
      <c r="U25" s="57">
        <v>297681.17499999999</v>
      </c>
      <c r="V25" s="57">
        <v>811661</v>
      </c>
      <c r="W25" s="57">
        <f t="shared" si="6"/>
        <v>272.6611785243054</v>
      </c>
      <c r="X25" s="57">
        <v>293648.10658240999</v>
      </c>
      <c r="Y25" s="57">
        <v>1242776</v>
      </c>
      <c r="Z25" s="57">
        <f t="shared" si="7"/>
        <v>423.21948350490209</v>
      </c>
      <c r="AA25" s="57">
        <v>918591.08750000002</v>
      </c>
      <c r="AB25" s="57">
        <v>478133</v>
      </c>
      <c r="AC25" s="57">
        <f t="shared" si="8"/>
        <v>52.050690073781055</v>
      </c>
      <c r="AD25" s="57">
        <v>8167.5629902271212</v>
      </c>
      <c r="AE25" s="57">
        <v>0</v>
      </c>
      <c r="AF25" s="57">
        <f t="shared" si="9"/>
        <v>0</v>
      </c>
      <c r="AG25" s="57">
        <v>525438</v>
      </c>
      <c r="AH25" s="57">
        <v>57385</v>
      </c>
      <c r="AI25" s="57">
        <f t="shared" si="10"/>
        <v>10.921364651966551</v>
      </c>
      <c r="AJ25" s="57">
        <v>200992</v>
      </c>
      <c r="AK25" s="57">
        <v>52497</v>
      </c>
      <c r="AL25" s="57">
        <f t="shared" si="11"/>
        <v>26.118950007960517</v>
      </c>
      <c r="AM25" s="57">
        <v>107653.04665355399</v>
      </c>
      <c r="AN25" s="57">
        <v>51254</v>
      </c>
      <c r="AO25" s="57">
        <f t="shared" si="12"/>
        <v>47.610357155003875</v>
      </c>
      <c r="AP25" s="57">
        <v>523155.40411670756</v>
      </c>
      <c r="AQ25" s="57">
        <v>315610</v>
      </c>
      <c r="AR25" s="57">
        <f t="shared" si="13"/>
        <v>60.328154410040746</v>
      </c>
      <c r="AS25" s="57">
        <v>2811</v>
      </c>
      <c r="AT25" s="57">
        <v>89727</v>
      </c>
      <c r="AU25" s="57">
        <f t="shared" si="14"/>
        <v>3191.9957310565637</v>
      </c>
      <c r="AV25" s="57">
        <v>2578.1603625230746</v>
      </c>
      <c r="AW25" s="57">
        <v>10970</v>
      </c>
      <c r="AX25" s="57">
        <f t="shared" si="15"/>
        <v>425.4971940249826</v>
      </c>
      <c r="AY25" s="57">
        <v>403323.16944734287</v>
      </c>
      <c r="AZ25" s="57">
        <v>55</v>
      </c>
      <c r="BA25" s="57">
        <f t="shared" si="16"/>
        <v>1.3636707277532367E-2</v>
      </c>
      <c r="BB25" s="57">
        <v>4696300.4792093439</v>
      </c>
      <c r="BC25" s="57">
        <v>3606577.91</v>
      </c>
      <c r="BD25" s="57">
        <f t="shared" si="17"/>
        <v>76.79614892544511</v>
      </c>
      <c r="BE25" s="57">
        <v>118600.25750000001</v>
      </c>
      <c r="BF25" s="57">
        <v>265197.63999999996</v>
      </c>
      <c r="BG25" s="57">
        <f t="shared" si="18"/>
        <v>223.60629360353616</v>
      </c>
      <c r="BH25" s="57">
        <v>15111</v>
      </c>
      <c r="BI25" s="57">
        <v>1095</v>
      </c>
      <c r="BJ25" s="57">
        <f t="shared" si="19"/>
        <v>7.2463768115942031</v>
      </c>
      <c r="BK25" s="57">
        <v>855086.07500000007</v>
      </c>
      <c r="BL25" s="57">
        <v>4201780</v>
      </c>
      <c r="BM25" s="57">
        <f t="shared" si="20"/>
        <v>491.3867881663258</v>
      </c>
      <c r="BN25" s="57">
        <v>107864.77</v>
      </c>
      <c r="BO25" s="57">
        <v>878848</v>
      </c>
      <c r="BP25" s="57">
        <f t="shared" si="21"/>
        <v>814.76834373261988</v>
      </c>
      <c r="BQ25" s="57">
        <v>44054</v>
      </c>
      <c r="BR25" s="57">
        <v>611258</v>
      </c>
      <c r="BS25" s="57">
        <f t="shared" si="22"/>
        <v>1387.5198619875607</v>
      </c>
      <c r="BT25" s="57">
        <v>703167.30500000005</v>
      </c>
      <c r="BU25" s="57">
        <v>2711674</v>
      </c>
      <c r="BV25" s="57">
        <f t="shared" si="23"/>
        <v>385.63709955200488</v>
      </c>
      <c r="BW25" s="57">
        <v>21654.629999999997</v>
      </c>
      <c r="BX25" s="57">
        <v>22972</v>
      </c>
      <c r="BY25" s="57">
        <f t="shared" si="24"/>
        <v>106.08354887615259</v>
      </c>
      <c r="BZ25" s="57">
        <v>461542.125</v>
      </c>
      <c r="CA25" s="57">
        <v>1203875</v>
      </c>
      <c r="CB25" s="57">
        <f t="shared" si="25"/>
        <v>260.83751293557441</v>
      </c>
      <c r="CC25" s="57">
        <v>259848</v>
      </c>
      <c r="CD25" s="57">
        <v>821528</v>
      </c>
      <c r="CE25" s="57">
        <f t="shared" si="26"/>
        <v>316.15713801914967</v>
      </c>
      <c r="CF25" s="57">
        <v>289068.71999999997</v>
      </c>
      <c r="CG25" s="57">
        <v>169</v>
      </c>
      <c r="CH25" s="57">
        <f t="shared" si="27"/>
        <v>5.8463606854453162E-2</v>
      </c>
      <c r="CI25" s="57">
        <v>1902310.55</v>
      </c>
      <c r="CJ25" s="57">
        <v>6251419</v>
      </c>
      <c r="CK25" s="57">
        <f t="shared" si="28"/>
        <v>328.62242182276702</v>
      </c>
      <c r="CL25" s="57">
        <v>6598611.0292093437</v>
      </c>
      <c r="CM25" s="57">
        <v>9857996.9100000001</v>
      </c>
      <c r="CN25" s="57">
        <f t="shared" si="29"/>
        <v>149.39502974736186</v>
      </c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</row>
    <row r="26" spans="1:127" ht="15" customHeight="1" x14ac:dyDescent="0.2">
      <c r="A26" s="26">
        <v>19</v>
      </c>
      <c r="B26" s="27" t="s">
        <v>28</v>
      </c>
      <c r="C26" s="57">
        <v>57368.66674539441</v>
      </c>
      <c r="D26" s="57">
        <v>30350</v>
      </c>
      <c r="E26" s="57">
        <f t="shared" si="0"/>
        <v>52.903443154248507</v>
      </c>
      <c r="F26" s="57">
        <v>38067.089265430215</v>
      </c>
      <c r="G26" s="57">
        <v>13883</v>
      </c>
      <c r="H26" s="57">
        <f t="shared" si="1"/>
        <v>36.469822799421493</v>
      </c>
      <c r="I26" s="57">
        <v>13928.851870559283</v>
      </c>
      <c r="J26" s="57">
        <v>7586</v>
      </c>
      <c r="K26" s="57">
        <f t="shared" si="2"/>
        <v>54.462493179600457</v>
      </c>
      <c r="L26" s="57">
        <v>5372.7256094049071</v>
      </c>
      <c r="M26" s="57">
        <v>8881</v>
      </c>
      <c r="N26" s="57">
        <f t="shared" si="3"/>
        <v>165.29785151234768</v>
      </c>
      <c r="O26" s="57">
        <v>29753</v>
      </c>
      <c r="P26" s="57">
        <v>12040.5</v>
      </c>
      <c r="Q26" s="57">
        <f t="shared" si="4"/>
        <v>40.468188081874096</v>
      </c>
      <c r="R26" s="57">
        <v>263312.44688038994</v>
      </c>
      <c r="S26" s="57">
        <v>238034</v>
      </c>
      <c r="T26" s="57">
        <f t="shared" si="5"/>
        <v>90.399828348459081</v>
      </c>
      <c r="U26" s="57">
        <v>37036.6</v>
      </c>
      <c r="V26" s="57">
        <v>67138</v>
      </c>
      <c r="W26" s="57">
        <f t="shared" si="6"/>
        <v>181.2747390419207</v>
      </c>
      <c r="X26" s="57">
        <v>52955.65493481906</v>
      </c>
      <c r="Y26" s="57">
        <v>86437</v>
      </c>
      <c r="Z26" s="57">
        <f t="shared" si="7"/>
        <v>163.22524970447773</v>
      </c>
      <c r="AA26" s="57">
        <v>147125.72500000001</v>
      </c>
      <c r="AB26" s="57">
        <v>66056</v>
      </c>
      <c r="AC26" s="57">
        <f t="shared" si="8"/>
        <v>44.897654709942799</v>
      </c>
      <c r="AD26" s="57">
        <v>273.46694557086749</v>
      </c>
      <c r="AE26" s="57">
        <v>14</v>
      </c>
      <c r="AF26" s="57">
        <f t="shared" si="9"/>
        <v>5.1194487036722958</v>
      </c>
      <c r="AG26" s="57">
        <v>25921</v>
      </c>
      <c r="AH26" s="57">
        <v>18389</v>
      </c>
      <c r="AI26" s="57">
        <f t="shared" si="10"/>
        <v>70.942479071023484</v>
      </c>
      <c r="AJ26" s="57">
        <v>30012</v>
      </c>
      <c r="AK26" s="57">
        <v>101</v>
      </c>
      <c r="AL26" s="57">
        <f t="shared" si="11"/>
        <v>0.33653205384512863</v>
      </c>
      <c r="AM26" s="57">
        <v>9035.1607931528088</v>
      </c>
      <c r="AN26" s="57">
        <v>5012</v>
      </c>
      <c r="AO26" s="57">
        <f t="shared" si="12"/>
        <v>55.472172712170057</v>
      </c>
      <c r="AP26" s="57">
        <v>57686.467709175668</v>
      </c>
      <c r="AQ26" s="57">
        <v>28332</v>
      </c>
      <c r="AR26" s="57">
        <f t="shared" si="13"/>
        <v>49.113771609027609</v>
      </c>
      <c r="AS26" s="57">
        <v>123</v>
      </c>
      <c r="AT26" s="57">
        <v>0</v>
      </c>
      <c r="AU26" s="57">
        <f t="shared" si="14"/>
        <v>0</v>
      </c>
      <c r="AV26" s="57">
        <v>111.39605208375511</v>
      </c>
      <c r="AW26" s="57">
        <v>0</v>
      </c>
      <c r="AX26" s="57">
        <f t="shared" si="15"/>
        <v>0</v>
      </c>
      <c r="AY26" s="57">
        <v>34210.088314471912</v>
      </c>
      <c r="AZ26" s="57">
        <v>9675</v>
      </c>
      <c r="BA26" s="57">
        <f t="shared" si="16"/>
        <v>28.28113131735816</v>
      </c>
      <c r="BB26" s="57">
        <v>451859.22649466852</v>
      </c>
      <c r="BC26" s="57">
        <v>311504</v>
      </c>
      <c r="BD26" s="57">
        <f t="shared" si="17"/>
        <v>68.938284699089891</v>
      </c>
      <c r="BE26" s="57">
        <v>17210.239999999998</v>
      </c>
      <c r="BF26" s="57">
        <v>16878</v>
      </c>
      <c r="BG26" s="57">
        <f t="shared" si="18"/>
        <v>98.069521401212313</v>
      </c>
      <c r="BH26" s="57">
        <v>75</v>
      </c>
      <c r="BI26" s="57">
        <v>1</v>
      </c>
      <c r="BJ26" s="57">
        <f t="shared" si="19"/>
        <v>1.3333333333333335</v>
      </c>
      <c r="BK26" s="57">
        <v>323651.27</v>
      </c>
      <c r="BL26" s="57">
        <v>86083</v>
      </c>
      <c r="BM26" s="57">
        <f t="shared" si="20"/>
        <v>26.597454723412639</v>
      </c>
      <c r="BN26" s="57">
        <v>18831.39</v>
      </c>
      <c r="BO26" s="57">
        <v>691</v>
      </c>
      <c r="BP26" s="57">
        <f t="shared" si="21"/>
        <v>3.6694051793308939</v>
      </c>
      <c r="BQ26" s="57">
        <v>15811</v>
      </c>
      <c r="BR26" s="57">
        <v>66728</v>
      </c>
      <c r="BS26" s="57">
        <f t="shared" si="22"/>
        <v>422.0352918853963</v>
      </c>
      <c r="BT26" s="57">
        <v>289008.88</v>
      </c>
      <c r="BU26" s="57">
        <v>18664</v>
      </c>
      <c r="BV26" s="57">
        <f t="shared" si="23"/>
        <v>6.4579330572818376</v>
      </c>
      <c r="BW26" s="57">
        <v>2974.04</v>
      </c>
      <c r="BX26" s="57">
        <v>2030</v>
      </c>
      <c r="BY26" s="57">
        <f t="shared" si="24"/>
        <v>68.257320009145801</v>
      </c>
      <c r="BZ26" s="57">
        <v>69235.58</v>
      </c>
      <c r="CA26" s="57">
        <v>29309</v>
      </c>
      <c r="CB26" s="57">
        <f t="shared" si="25"/>
        <v>42.332280599079262</v>
      </c>
      <c r="CC26" s="57">
        <v>121137</v>
      </c>
      <c r="CD26" s="57">
        <v>17456</v>
      </c>
      <c r="CE26" s="57">
        <f t="shared" si="26"/>
        <v>14.410130678487992</v>
      </c>
      <c r="CF26" s="57">
        <v>133631.54</v>
      </c>
      <c r="CG26" s="57">
        <v>1848812</v>
      </c>
      <c r="CH26" s="57">
        <f t="shared" si="27"/>
        <v>1383.5147001972737</v>
      </c>
      <c r="CI26" s="57">
        <v>650704.43000000005</v>
      </c>
      <c r="CJ26" s="57">
        <v>1983691</v>
      </c>
      <c r="CK26" s="57">
        <f t="shared" si="28"/>
        <v>304.85285001056468</v>
      </c>
      <c r="CL26" s="57">
        <v>1102563.6564946687</v>
      </c>
      <c r="CM26" s="57">
        <v>2295195</v>
      </c>
      <c r="CN26" s="57">
        <f t="shared" si="29"/>
        <v>208.16893305707271</v>
      </c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</row>
    <row r="27" spans="1:127" ht="15" customHeight="1" x14ac:dyDescent="0.2">
      <c r="A27" s="26">
        <v>20</v>
      </c>
      <c r="B27" s="27" t="s">
        <v>29</v>
      </c>
      <c r="C27" s="57">
        <v>55711.269742515389</v>
      </c>
      <c r="D27" s="57">
        <v>27409.62</v>
      </c>
      <c r="E27" s="57">
        <f t="shared" si="0"/>
        <v>49.199417149673536</v>
      </c>
      <c r="F27" s="57">
        <v>40045.528290664734</v>
      </c>
      <c r="G27" s="57">
        <v>24017.829999999998</v>
      </c>
      <c r="H27" s="57">
        <f t="shared" si="1"/>
        <v>59.97630952866951</v>
      </c>
      <c r="I27" s="57">
        <v>12533.822987067486</v>
      </c>
      <c r="J27" s="57">
        <v>86</v>
      </c>
      <c r="K27" s="57">
        <f t="shared" si="2"/>
        <v>0.68614340643501659</v>
      </c>
      <c r="L27" s="57">
        <v>3131.9184647831735</v>
      </c>
      <c r="M27" s="57">
        <v>3305.7900000000009</v>
      </c>
      <c r="N27" s="57">
        <f t="shared" si="3"/>
        <v>105.55159839478338</v>
      </c>
      <c r="O27" s="57">
        <v>32934</v>
      </c>
      <c r="P27" s="57">
        <v>10670.09</v>
      </c>
      <c r="Q27" s="57">
        <f t="shared" si="4"/>
        <v>32.398402866338735</v>
      </c>
      <c r="R27" s="57">
        <v>133510.01568921737</v>
      </c>
      <c r="S27" s="57">
        <v>42685.920000000006</v>
      </c>
      <c r="T27" s="57">
        <f t="shared" si="5"/>
        <v>31.97207324082985</v>
      </c>
      <c r="U27" s="57">
        <v>7539.45</v>
      </c>
      <c r="V27" s="57">
        <v>22236.750000000004</v>
      </c>
      <c r="W27" s="57">
        <f t="shared" si="6"/>
        <v>294.93862284384147</v>
      </c>
      <c r="X27" s="57">
        <v>3872.8542086088537</v>
      </c>
      <c r="Y27" s="57">
        <v>12242.000000000002</v>
      </c>
      <c r="Z27" s="57">
        <f t="shared" si="7"/>
        <v>316.09762052977931</v>
      </c>
      <c r="AA27" s="57">
        <v>96383.75</v>
      </c>
      <c r="AB27" s="57">
        <v>3997.17</v>
      </c>
      <c r="AC27" s="57">
        <f t="shared" si="8"/>
        <v>4.1471409859027064</v>
      </c>
      <c r="AD27" s="57">
        <v>286.96148060849561</v>
      </c>
      <c r="AE27" s="57">
        <v>0</v>
      </c>
      <c r="AF27" s="57">
        <f t="shared" si="9"/>
        <v>0</v>
      </c>
      <c r="AG27" s="57">
        <v>25427</v>
      </c>
      <c r="AH27" s="57">
        <v>4210</v>
      </c>
      <c r="AI27" s="57">
        <f t="shared" si="10"/>
        <v>16.557202973217446</v>
      </c>
      <c r="AJ27" s="57">
        <v>2514</v>
      </c>
      <c r="AK27" s="57">
        <v>0</v>
      </c>
      <c r="AL27" s="57">
        <f t="shared" si="11"/>
        <v>0</v>
      </c>
      <c r="AM27" s="57">
        <v>8199.7769792555937</v>
      </c>
      <c r="AN27" s="57">
        <v>554.86</v>
      </c>
      <c r="AO27" s="57">
        <f t="shared" si="12"/>
        <v>6.766769406091484</v>
      </c>
      <c r="AP27" s="57">
        <v>49550.20243121036</v>
      </c>
      <c r="AQ27" s="57">
        <v>14109.33</v>
      </c>
      <c r="AR27" s="57">
        <f t="shared" si="13"/>
        <v>28.474818078872076</v>
      </c>
      <c r="AS27" s="57">
        <v>58</v>
      </c>
      <c r="AT27" s="57">
        <v>0</v>
      </c>
      <c r="AU27" s="57">
        <f t="shared" si="14"/>
        <v>0</v>
      </c>
      <c r="AV27" s="57">
        <v>77.775736868735265</v>
      </c>
      <c r="AW27" s="57">
        <v>0</v>
      </c>
      <c r="AX27" s="57">
        <f t="shared" si="15"/>
        <v>0</v>
      </c>
      <c r="AY27" s="57">
        <v>28316.096478389809</v>
      </c>
      <c r="AZ27" s="57">
        <v>7350</v>
      </c>
      <c r="BA27" s="57">
        <f t="shared" si="16"/>
        <v>25.956967640682223</v>
      </c>
      <c r="BB27" s="57">
        <v>277937.13705745729</v>
      </c>
      <c r="BC27" s="57">
        <v>92109.73000000001</v>
      </c>
      <c r="BD27" s="57">
        <f t="shared" si="17"/>
        <v>33.140490319204226</v>
      </c>
      <c r="BE27" s="57">
        <v>6472.0050000000001</v>
      </c>
      <c r="BF27" s="57">
        <v>160</v>
      </c>
      <c r="BG27" s="57">
        <f t="shared" si="18"/>
        <v>2.4721859763705374</v>
      </c>
      <c r="BH27" s="57">
        <v>12</v>
      </c>
      <c r="BI27" s="57">
        <v>0</v>
      </c>
      <c r="BJ27" s="57">
        <f t="shared" si="19"/>
        <v>0</v>
      </c>
      <c r="BK27" s="57">
        <v>176118.78999999998</v>
      </c>
      <c r="BL27" s="57">
        <v>0</v>
      </c>
      <c r="BM27" s="57">
        <f t="shared" si="20"/>
        <v>0</v>
      </c>
      <c r="BN27" s="57">
        <v>16407.989999999998</v>
      </c>
      <c r="BO27" s="57">
        <v>0</v>
      </c>
      <c r="BP27" s="57">
        <f t="shared" si="21"/>
        <v>0</v>
      </c>
      <c r="BQ27" s="57">
        <v>31533</v>
      </c>
      <c r="BR27" s="57">
        <v>0</v>
      </c>
      <c r="BS27" s="57">
        <f t="shared" si="22"/>
        <v>0</v>
      </c>
      <c r="BT27" s="57">
        <v>128177.79999999999</v>
      </c>
      <c r="BU27" s="57">
        <v>0</v>
      </c>
      <c r="BV27" s="57">
        <f t="shared" si="23"/>
        <v>0</v>
      </c>
      <c r="BW27" s="57">
        <v>2548.84</v>
      </c>
      <c r="BX27" s="57">
        <v>19</v>
      </c>
      <c r="BY27" s="57">
        <f t="shared" si="24"/>
        <v>0.74543714003232842</v>
      </c>
      <c r="BZ27" s="57">
        <v>42713.96</v>
      </c>
      <c r="CA27" s="57">
        <v>3636.9</v>
      </c>
      <c r="CB27" s="57">
        <f t="shared" si="25"/>
        <v>8.5145465323280725</v>
      </c>
      <c r="CC27" s="57">
        <v>64822</v>
      </c>
      <c r="CD27" s="57">
        <v>15413</v>
      </c>
      <c r="CE27" s="57">
        <f t="shared" si="26"/>
        <v>23.777421245873313</v>
      </c>
      <c r="CF27" s="57">
        <v>78213.320000000007</v>
      </c>
      <c r="CG27" s="57">
        <v>29304.5</v>
      </c>
      <c r="CH27" s="57">
        <f t="shared" si="27"/>
        <v>37.467403250494925</v>
      </c>
      <c r="CI27" s="57">
        <v>364428.91</v>
      </c>
      <c r="CJ27" s="57">
        <v>48373.4</v>
      </c>
      <c r="CK27" s="57">
        <f t="shared" si="28"/>
        <v>13.273754818189371</v>
      </c>
      <c r="CL27" s="57">
        <v>642366.04705745727</v>
      </c>
      <c r="CM27" s="57">
        <v>140483.13</v>
      </c>
      <c r="CN27" s="57">
        <f t="shared" si="29"/>
        <v>21.869638136001033</v>
      </c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</row>
    <row r="28" spans="1:127" ht="15" customHeight="1" x14ac:dyDescent="0.2">
      <c r="A28" s="26">
        <v>21</v>
      </c>
      <c r="B28" s="27" t="s">
        <v>72</v>
      </c>
      <c r="C28" s="57">
        <v>288327.56515552732</v>
      </c>
      <c r="D28" s="57">
        <v>144009.91999999998</v>
      </c>
      <c r="E28" s="57">
        <f t="shared" si="0"/>
        <v>49.946636188711032</v>
      </c>
      <c r="F28" s="57">
        <v>211350.14666045489</v>
      </c>
      <c r="G28" s="57">
        <v>46285.54</v>
      </c>
      <c r="H28" s="57">
        <f t="shared" si="1"/>
        <v>21.899932756782114</v>
      </c>
      <c r="I28" s="57">
        <v>60613.629700824582</v>
      </c>
      <c r="J28" s="57">
        <v>1744.77</v>
      </c>
      <c r="K28" s="57">
        <f t="shared" si="2"/>
        <v>2.8785110025777985</v>
      </c>
      <c r="L28" s="57">
        <v>16363.788794247852</v>
      </c>
      <c r="M28" s="57">
        <v>95979.61</v>
      </c>
      <c r="N28" s="57">
        <f t="shared" si="3"/>
        <v>586.53659740303215</v>
      </c>
      <c r="O28" s="57">
        <v>176125</v>
      </c>
      <c r="P28" s="57">
        <v>63321.45</v>
      </c>
      <c r="Q28" s="57">
        <f t="shared" si="4"/>
        <v>35.952562100780696</v>
      </c>
      <c r="R28" s="57">
        <v>1009004.4238441781</v>
      </c>
      <c r="S28" s="57">
        <v>1250796.4600000002</v>
      </c>
      <c r="T28" s="57">
        <f t="shared" si="5"/>
        <v>123.96342676423808</v>
      </c>
      <c r="U28" s="57">
        <v>210551.45</v>
      </c>
      <c r="V28" s="57">
        <v>205296.15999999997</v>
      </c>
      <c r="W28" s="57">
        <f t="shared" si="6"/>
        <v>97.504035236993118</v>
      </c>
      <c r="X28" s="57">
        <v>206029.9607275982</v>
      </c>
      <c r="Y28" s="57">
        <v>687959.00000000012</v>
      </c>
      <c r="Z28" s="57">
        <f t="shared" si="7"/>
        <v>333.91211529161177</v>
      </c>
      <c r="AA28" s="57">
        <v>507079.07500000001</v>
      </c>
      <c r="AB28" s="57">
        <v>327518.7</v>
      </c>
      <c r="AC28" s="57">
        <f t="shared" si="8"/>
        <v>64.5892753511866</v>
      </c>
      <c r="AD28" s="57">
        <v>787.93811657989363</v>
      </c>
      <c r="AE28" s="57">
        <v>8.6</v>
      </c>
      <c r="AF28" s="57">
        <f t="shared" si="9"/>
        <v>1.0914562729023651</v>
      </c>
      <c r="AG28" s="57">
        <v>84556</v>
      </c>
      <c r="AH28" s="57">
        <v>30014</v>
      </c>
      <c r="AI28" s="57">
        <f t="shared" si="10"/>
        <v>35.496002649131938</v>
      </c>
      <c r="AJ28" s="57">
        <v>100085</v>
      </c>
      <c r="AK28" s="57">
        <v>0</v>
      </c>
      <c r="AL28" s="57">
        <f t="shared" si="11"/>
        <v>0</v>
      </c>
      <c r="AM28" s="57">
        <v>22793.518184312186</v>
      </c>
      <c r="AN28" s="57">
        <v>4491.0599999999995</v>
      </c>
      <c r="AO28" s="57">
        <f t="shared" si="12"/>
        <v>19.70323301424791</v>
      </c>
      <c r="AP28" s="57">
        <v>131344.62953081861</v>
      </c>
      <c r="AQ28" s="57">
        <v>30754.239999999998</v>
      </c>
      <c r="AR28" s="57">
        <f t="shared" si="13"/>
        <v>23.414920054103806</v>
      </c>
      <c r="AS28" s="57">
        <v>308</v>
      </c>
      <c r="AT28" s="57">
        <v>1456.26</v>
      </c>
      <c r="AU28" s="57">
        <f t="shared" si="14"/>
        <v>472.81168831168827</v>
      </c>
      <c r="AV28" s="57">
        <v>226.46363459577304</v>
      </c>
      <c r="AW28" s="57">
        <v>46</v>
      </c>
      <c r="AX28" s="57">
        <f t="shared" si="15"/>
        <v>20.312311988681024</v>
      </c>
      <c r="AY28" s="57">
        <v>111763.76257219657</v>
      </c>
      <c r="AZ28" s="57">
        <v>0</v>
      </c>
      <c r="BA28" s="57">
        <f t="shared" si="16"/>
        <v>0</v>
      </c>
      <c r="BB28" s="57">
        <v>1663853.3629216284</v>
      </c>
      <c r="BC28" s="57">
        <v>1431553.9400000002</v>
      </c>
      <c r="BD28" s="57">
        <f t="shared" si="17"/>
        <v>86.038467806217966</v>
      </c>
      <c r="BE28" s="57">
        <v>83036.005000000005</v>
      </c>
      <c r="BF28" s="57">
        <v>52827.460000000006</v>
      </c>
      <c r="BG28" s="57">
        <f t="shared" si="18"/>
        <v>63.619944143507389</v>
      </c>
      <c r="BH28" s="57">
        <v>8150</v>
      </c>
      <c r="BI28" s="57">
        <v>192</v>
      </c>
      <c r="BJ28" s="57">
        <f t="shared" si="19"/>
        <v>2.3558282208588959</v>
      </c>
      <c r="BK28" s="57">
        <v>587070.52</v>
      </c>
      <c r="BL28" s="57">
        <v>257384.52999999997</v>
      </c>
      <c r="BM28" s="57">
        <f t="shared" si="20"/>
        <v>43.842182707453944</v>
      </c>
      <c r="BN28" s="57">
        <v>48370.720000000001</v>
      </c>
      <c r="BO28" s="57">
        <v>30526.06</v>
      </c>
      <c r="BP28" s="57">
        <f t="shared" si="21"/>
        <v>63.108549965764418</v>
      </c>
      <c r="BQ28" s="57">
        <v>87019</v>
      </c>
      <c r="BR28" s="57">
        <v>92611.49</v>
      </c>
      <c r="BS28" s="57">
        <f t="shared" si="22"/>
        <v>106.426745883083</v>
      </c>
      <c r="BT28" s="57">
        <v>451680.8</v>
      </c>
      <c r="BU28" s="57">
        <v>134246.97999999998</v>
      </c>
      <c r="BV28" s="57">
        <f t="shared" si="23"/>
        <v>29.721648562436126</v>
      </c>
      <c r="BW28" s="57">
        <v>9595.48</v>
      </c>
      <c r="BX28" s="57">
        <v>3403.8999999999992</v>
      </c>
      <c r="BY28" s="57">
        <f t="shared" si="24"/>
        <v>35.473994005510924</v>
      </c>
      <c r="BZ28" s="57">
        <v>171355.04</v>
      </c>
      <c r="CA28" s="57">
        <v>70936.06</v>
      </c>
      <c r="CB28" s="57">
        <f t="shared" si="25"/>
        <v>41.397124940124314</v>
      </c>
      <c r="CC28" s="57">
        <v>209583</v>
      </c>
      <c r="CD28" s="57">
        <v>56423.200000000012</v>
      </c>
      <c r="CE28" s="57">
        <f t="shared" si="26"/>
        <v>26.921649179561324</v>
      </c>
      <c r="CF28" s="57">
        <v>220601.24</v>
      </c>
      <c r="CG28" s="57">
        <v>3200766</v>
      </c>
      <c r="CH28" s="57">
        <f t="shared" si="27"/>
        <v>1450.9283810009408</v>
      </c>
      <c r="CI28" s="57">
        <v>1206355.28</v>
      </c>
      <c r="CJ28" s="57">
        <v>3589105.69</v>
      </c>
      <c r="CK28" s="57">
        <f t="shared" si="28"/>
        <v>297.5164737539011</v>
      </c>
      <c r="CL28" s="57">
        <v>2870208.6429216284</v>
      </c>
      <c r="CM28" s="57">
        <v>5020659.63</v>
      </c>
      <c r="CN28" s="57">
        <f t="shared" si="29"/>
        <v>174.92315906656162</v>
      </c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</row>
    <row r="29" spans="1:127" ht="15" customHeight="1" x14ac:dyDescent="0.2">
      <c r="A29" s="26">
        <v>22</v>
      </c>
      <c r="B29" s="27" t="s">
        <v>82</v>
      </c>
      <c r="C29" s="57">
        <v>6441.25</v>
      </c>
      <c r="D29" s="57">
        <v>756</v>
      </c>
      <c r="E29" s="57">
        <f t="shared" si="0"/>
        <v>11.736852319037453</v>
      </c>
      <c r="F29" s="57">
        <v>4327.25</v>
      </c>
      <c r="G29" s="57">
        <v>678</v>
      </c>
      <c r="H29" s="57">
        <f t="shared" si="1"/>
        <v>15.668149517592003</v>
      </c>
      <c r="I29" s="57">
        <v>1335</v>
      </c>
      <c r="J29" s="57">
        <v>38</v>
      </c>
      <c r="K29" s="57">
        <f t="shared" si="2"/>
        <v>2.8464419475655429</v>
      </c>
      <c r="L29" s="57">
        <v>779</v>
      </c>
      <c r="M29" s="57">
        <v>40</v>
      </c>
      <c r="N29" s="57">
        <f t="shared" si="3"/>
        <v>5.1347881899871632</v>
      </c>
      <c r="O29" s="57">
        <v>3399</v>
      </c>
      <c r="P29" s="57">
        <v>662</v>
      </c>
      <c r="Q29" s="57">
        <f t="shared" si="4"/>
        <v>19.476316563695203</v>
      </c>
      <c r="R29" s="57">
        <v>78201.399999999994</v>
      </c>
      <c r="S29" s="57">
        <v>13475</v>
      </c>
      <c r="T29" s="57">
        <f t="shared" si="5"/>
        <v>17.231149314462403</v>
      </c>
      <c r="U29" s="57">
        <v>6097</v>
      </c>
      <c r="V29" s="57">
        <v>2301</v>
      </c>
      <c r="W29" s="57">
        <f t="shared" si="6"/>
        <v>37.739872068230277</v>
      </c>
      <c r="X29" s="57">
        <v>4240</v>
      </c>
      <c r="Y29" s="57">
        <v>10861</v>
      </c>
      <c r="Z29" s="57">
        <f t="shared" si="7"/>
        <v>256.15566037735846</v>
      </c>
      <c r="AA29" s="57">
        <v>58661.4</v>
      </c>
      <c r="AB29" s="57">
        <v>303</v>
      </c>
      <c r="AC29" s="57">
        <f t="shared" si="8"/>
        <v>0.51652364246335747</v>
      </c>
      <c r="AD29" s="57">
        <v>47</v>
      </c>
      <c r="AE29" s="57">
        <v>10</v>
      </c>
      <c r="AF29" s="57">
        <f t="shared" si="9"/>
        <v>21.276595744680851</v>
      </c>
      <c r="AG29" s="57">
        <v>9156</v>
      </c>
      <c r="AH29" s="57">
        <v>0</v>
      </c>
      <c r="AI29" s="57">
        <f t="shared" si="10"/>
        <v>0</v>
      </c>
      <c r="AJ29" s="57">
        <v>4004</v>
      </c>
      <c r="AK29" s="57">
        <v>0</v>
      </c>
      <c r="AL29" s="57">
        <f t="shared" si="11"/>
        <v>0</v>
      </c>
      <c r="AM29" s="57">
        <v>2786.2874999999999</v>
      </c>
      <c r="AN29" s="57">
        <v>3</v>
      </c>
      <c r="AO29" s="57">
        <f t="shared" si="12"/>
        <v>0.10767015248785347</v>
      </c>
      <c r="AP29" s="57">
        <v>20594.45</v>
      </c>
      <c r="AQ29" s="57">
        <v>1849</v>
      </c>
      <c r="AR29" s="57">
        <f t="shared" si="13"/>
        <v>8.9781470250480098</v>
      </c>
      <c r="AS29" s="57">
        <v>55</v>
      </c>
      <c r="AT29" s="57">
        <v>0</v>
      </c>
      <c r="AU29" s="57">
        <f t="shared" si="14"/>
        <v>0</v>
      </c>
      <c r="AV29" s="57">
        <v>50</v>
      </c>
      <c r="AW29" s="57">
        <v>0</v>
      </c>
      <c r="AX29" s="57">
        <f t="shared" si="15"/>
        <v>0</v>
      </c>
      <c r="AY29" s="57">
        <v>9608.4375</v>
      </c>
      <c r="AZ29" s="57">
        <v>0</v>
      </c>
      <c r="BA29" s="57">
        <f t="shared" si="16"/>
        <v>0</v>
      </c>
      <c r="BB29" s="57">
        <v>121740.825</v>
      </c>
      <c r="BC29" s="57">
        <v>16083</v>
      </c>
      <c r="BD29" s="57">
        <f t="shared" si="17"/>
        <v>13.210851823946488</v>
      </c>
      <c r="BE29" s="57">
        <v>1815</v>
      </c>
      <c r="BF29" s="57">
        <v>0</v>
      </c>
      <c r="BG29" s="57">
        <f t="shared" si="18"/>
        <v>0</v>
      </c>
      <c r="BH29" s="57">
        <v>55</v>
      </c>
      <c r="BI29" s="57">
        <v>11446</v>
      </c>
      <c r="BJ29" s="57">
        <f t="shared" si="19"/>
        <v>20810.909090909088</v>
      </c>
      <c r="BK29" s="57">
        <v>36312.699999999997</v>
      </c>
      <c r="BL29" s="57">
        <v>5000</v>
      </c>
      <c r="BM29" s="57">
        <f t="shared" si="20"/>
        <v>13.769287329226415</v>
      </c>
      <c r="BN29" s="57">
        <v>10222.86</v>
      </c>
      <c r="BO29" s="57">
        <v>5000</v>
      </c>
      <c r="BP29" s="57">
        <f t="shared" si="21"/>
        <v>48.909991920069338</v>
      </c>
      <c r="BQ29" s="57">
        <v>5871</v>
      </c>
      <c r="BR29" s="57">
        <v>0</v>
      </c>
      <c r="BS29" s="57">
        <f t="shared" si="22"/>
        <v>0</v>
      </c>
      <c r="BT29" s="57">
        <v>20218.84</v>
      </c>
      <c r="BU29" s="57">
        <v>0</v>
      </c>
      <c r="BV29" s="57">
        <f t="shared" si="23"/>
        <v>0</v>
      </c>
      <c r="BW29" s="57">
        <v>1485.92</v>
      </c>
      <c r="BX29" s="57">
        <v>132</v>
      </c>
      <c r="BY29" s="57">
        <f t="shared" si="24"/>
        <v>8.8833853774092812</v>
      </c>
      <c r="BZ29" s="57">
        <v>23139.34</v>
      </c>
      <c r="CA29" s="57">
        <v>1499</v>
      </c>
      <c r="CB29" s="57">
        <f t="shared" si="25"/>
        <v>6.4781450119147737</v>
      </c>
      <c r="CC29" s="57">
        <v>8361</v>
      </c>
      <c r="CD29" s="57">
        <v>421</v>
      </c>
      <c r="CE29" s="57">
        <f t="shared" si="26"/>
        <v>5.0352828609018063</v>
      </c>
      <c r="CF29" s="57">
        <v>16611.760000000002</v>
      </c>
      <c r="CG29" s="57">
        <v>26609</v>
      </c>
      <c r="CH29" s="57">
        <f t="shared" si="27"/>
        <v>160.18170260104887</v>
      </c>
      <c r="CI29" s="57">
        <v>85965.72</v>
      </c>
      <c r="CJ29" s="57">
        <v>45107</v>
      </c>
      <c r="CK29" s="57">
        <f t="shared" si="28"/>
        <v>52.470915150829889</v>
      </c>
      <c r="CL29" s="57">
        <v>207706.54499999998</v>
      </c>
      <c r="CM29" s="57">
        <v>61190</v>
      </c>
      <c r="CN29" s="57">
        <f t="shared" si="29"/>
        <v>29.459832380342181</v>
      </c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</row>
    <row r="30" spans="1:127" ht="15" customHeight="1" x14ac:dyDescent="0.2">
      <c r="A30" s="26">
        <v>23</v>
      </c>
      <c r="B30" s="27" t="s">
        <v>73</v>
      </c>
      <c r="C30" s="57">
        <v>25753.67050099</v>
      </c>
      <c r="D30" s="57">
        <v>6154.5399999999991</v>
      </c>
      <c r="E30" s="57">
        <f t="shared" si="0"/>
        <v>23.897719743534857</v>
      </c>
      <c r="F30" s="57">
        <v>18863.476006477344</v>
      </c>
      <c r="G30" s="57">
        <v>4490.5399999999991</v>
      </c>
      <c r="H30" s="57">
        <f t="shared" si="1"/>
        <v>23.805474656198236</v>
      </c>
      <c r="I30" s="57">
        <v>4381.3756918246418</v>
      </c>
      <c r="J30" s="57">
        <v>1322</v>
      </c>
      <c r="K30" s="57">
        <f t="shared" si="2"/>
        <v>30.173171464541714</v>
      </c>
      <c r="L30" s="57">
        <v>2508.8188026880134</v>
      </c>
      <c r="M30" s="57">
        <v>342</v>
      </c>
      <c r="N30" s="57">
        <f t="shared" si="3"/>
        <v>13.631913139106434</v>
      </c>
      <c r="O30" s="57">
        <v>15280</v>
      </c>
      <c r="P30" s="57">
        <v>5589.4299999999994</v>
      </c>
      <c r="Q30" s="57">
        <f t="shared" si="4"/>
        <v>36.5800392670157</v>
      </c>
      <c r="R30" s="57">
        <v>327495.55834310001</v>
      </c>
      <c r="S30" s="57">
        <v>4779</v>
      </c>
      <c r="T30" s="57">
        <f t="shared" si="5"/>
        <v>1.4592564321111465</v>
      </c>
      <c r="U30" s="57">
        <v>52841</v>
      </c>
      <c r="V30" s="57">
        <v>2682</v>
      </c>
      <c r="W30" s="57">
        <f t="shared" si="6"/>
        <v>5.0756041710035769</v>
      </c>
      <c r="X30" s="57">
        <v>55459.920798745079</v>
      </c>
      <c r="Y30" s="57">
        <v>722</v>
      </c>
      <c r="Z30" s="57">
        <f t="shared" si="7"/>
        <v>1.3018410224926558</v>
      </c>
      <c r="AA30" s="57">
        <v>197624.7</v>
      </c>
      <c r="AB30" s="57">
        <v>1313</v>
      </c>
      <c r="AC30" s="57">
        <f t="shared" si="8"/>
        <v>0.66439063538110366</v>
      </c>
      <c r="AD30" s="57">
        <v>81.937544354949694</v>
      </c>
      <c r="AE30" s="57">
        <v>0</v>
      </c>
      <c r="AF30" s="57">
        <f t="shared" si="9"/>
        <v>0</v>
      </c>
      <c r="AG30" s="57">
        <v>21488</v>
      </c>
      <c r="AH30" s="57">
        <v>62</v>
      </c>
      <c r="AI30" s="57">
        <f t="shared" si="10"/>
        <v>0.28853313477289649</v>
      </c>
      <c r="AJ30" s="57">
        <v>33257</v>
      </c>
      <c r="AK30" s="57">
        <v>0</v>
      </c>
      <c r="AL30" s="57">
        <f t="shared" si="11"/>
        <v>0</v>
      </c>
      <c r="AM30" s="57">
        <v>6510.0213604815499</v>
      </c>
      <c r="AN30" s="57">
        <v>490</v>
      </c>
      <c r="AO30" s="57">
        <f t="shared" si="12"/>
        <v>7.5268570234576684</v>
      </c>
      <c r="AP30" s="57">
        <v>50052.940039666093</v>
      </c>
      <c r="AQ30" s="57">
        <v>3328</v>
      </c>
      <c r="AR30" s="57">
        <f t="shared" si="13"/>
        <v>6.6489600757969809</v>
      </c>
      <c r="AS30" s="57">
        <v>63</v>
      </c>
      <c r="AT30" s="57">
        <v>254</v>
      </c>
      <c r="AU30" s="57">
        <f t="shared" si="14"/>
        <v>403.17460317460313</v>
      </c>
      <c r="AV30" s="57">
        <v>80.023175958763744</v>
      </c>
      <c r="AW30" s="57">
        <v>0</v>
      </c>
      <c r="AX30" s="57">
        <f t="shared" si="15"/>
        <v>0</v>
      </c>
      <c r="AY30" s="57">
        <v>40032.111187370028</v>
      </c>
      <c r="AZ30" s="57">
        <v>617</v>
      </c>
      <c r="BA30" s="57">
        <f t="shared" si="16"/>
        <v>1.5412627056118415</v>
      </c>
      <c r="BB30" s="57">
        <v>483244.32460756646</v>
      </c>
      <c r="BC30" s="57">
        <v>15622.539999999999</v>
      </c>
      <c r="BD30" s="57">
        <f t="shared" si="17"/>
        <v>3.2328450029261631</v>
      </c>
      <c r="BE30" s="57">
        <v>21433</v>
      </c>
      <c r="BF30" s="57">
        <v>119</v>
      </c>
      <c r="BG30" s="57">
        <f t="shared" si="18"/>
        <v>0.55521858815844727</v>
      </c>
      <c r="BH30" s="57">
        <v>30</v>
      </c>
      <c r="BI30" s="57">
        <v>599</v>
      </c>
      <c r="BJ30" s="57">
        <f t="shared" si="19"/>
        <v>1996.6666666666665</v>
      </c>
      <c r="BK30" s="57">
        <v>827832.03</v>
      </c>
      <c r="BL30" s="57">
        <v>7409</v>
      </c>
      <c r="BM30" s="57">
        <f t="shared" si="20"/>
        <v>0.89498832269150064</v>
      </c>
      <c r="BN30" s="57">
        <v>21052.79</v>
      </c>
      <c r="BO30" s="57">
        <v>2571</v>
      </c>
      <c r="BP30" s="57">
        <f t="shared" si="21"/>
        <v>12.212158103510271</v>
      </c>
      <c r="BQ30" s="57">
        <v>42021</v>
      </c>
      <c r="BR30" s="57">
        <v>3120</v>
      </c>
      <c r="BS30" s="57">
        <f t="shared" si="22"/>
        <v>7.4248589990718923</v>
      </c>
      <c r="BT30" s="57">
        <v>764758.24</v>
      </c>
      <c r="BU30" s="57">
        <v>1718</v>
      </c>
      <c r="BV30" s="57">
        <f t="shared" si="23"/>
        <v>0.22464615745755157</v>
      </c>
      <c r="BW30" s="57">
        <v>3041.52</v>
      </c>
      <c r="BX30" s="57">
        <v>363</v>
      </c>
      <c r="BY30" s="57">
        <f t="shared" si="24"/>
        <v>11.934822062652884</v>
      </c>
      <c r="BZ30" s="57">
        <v>82442.2</v>
      </c>
      <c r="CA30" s="57">
        <v>2929</v>
      </c>
      <c r="CB30" s="57">
        <f t="shared" si="25"/>
        <v>3.5527921380069918</v>
      </c>
      <c r="CC30" s="57">
        <v>68337</v>
      </c>
      <c r="CD30" s="57">
        <v>82</v>
      </c>
      <c r="CE30" s="57">
        <f t="shared" si="26"/>
        <v>0.11999356132109985</v>
      </c>
      <c r="CF30" s="57">
        <v>80168.040000000008</v>
      </c>
      <c r="CG30" s="57">
        <v>1071</v>
      </c>
      <c r="CH30" s="57">
        <f t="shared" si="27"/>
        <v>1.3359438499431942</v>
      </c>
      <c r="CI30" s="57">
        <v>1061850.79</v>
      </c>
      <c r="CJ30" s="57">
        <v>12453</v>
      </c>
      <c r="CK30" s="57">
        <f t="shared" si="28"/>
        <v>1.1727636422439351</v>
      </c>
      <c r="CL30" s="57">
        <v>1545095.1146075665</v>
      </c>
      <c r="CM30" s="57">
        <v>28075.54</v>
      </c>
      <c r="CN30" s="57">
        <f t="shared" si="29"/>
        <v>1.8170751906837017</v>
      </c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</row>
    <row r="31" spans="1:127" ht="15" customHeight="1" x14ac:dyDescent="0.2">
      <c r="A31" s="30"/>
      <c r="B31" s="61" t="s">
        <v>83</v>
      </c>
      <c r="C31" s="19">
        <v>4422073.5478058998</v>
      </c>
      <c r="D31" s="19">
        <v>2434144.4900000002</v>
      </c>
      <c r="E31" s="19">
        <f t="shared" si="0"/>
        <v>55.045318981810013</v>
      </c>
      <c r="F31" s="19">
        <v>3378284.2794082542</v>
      </c>
      <c r="G31" s="19">
        <v>1695128.0100000002</v>
      </c>
      <c r="H31" s="19">
        <f t="shared" si="1"/>
        <v>50.177186695991182</v>
      </c>
      <c r="I31" s="19">
        <v>770585.11879421736</v>
      </c>
      <c r="J31" s="19">
        <v>117261.62000000001</v>
      </c>
      <c r="K31" s="19">
        <f t="shared" si="2"/>
        <v>15.217218337084759</v>
      </c>
      <c r="L31" s="19">
        <v>273204.14960342867</v>
      </c>
      <c r="M31" s="19">
        <v>621754.86</v>
      </c>
      <c r="N31" s="19">
        <f t="shared" si="3"/>
        <v>227.57884933391841</v>
      </c>
      <c r="O31" s="19">
        <v>2897507.5</v>
      </c>
      <c r="P31" s="19">
        <v>1099683.9200000002</v>
      </c>
      <c r="Q31" s="19">
        <f t="shared" si="4"/>
        <v>37.952754910901874</v>
      </c>
      <c r="R31" s="19">
        <v>10498659.925369978</v>
      </c>
      <c r="S31" s="19">
        <v>9961173.4199999999</v>
      </c>
      <c r="T31" s="19">
        <f t="shared" si="5"/>
        <v>94.88042750988491</v>
      </c>
      <c r="U31" s="19">
        <v>1555548.325</v>
      </c>
      <c r="V31" s="19">
        <v>3389350.12</v>
      </c>
      <c r="W31" s="19">
        <f t="shared" si="6"/>
        <v>217.887806217785</v>
      </c>
      <c r="X31" s="19">
        <v>1707873.6712073048</v>
      </c>
      <c r="Y31" s="19">
        <v>4243927.95</v>
      </c>
      <c r="Z31" s="19">
        <f t="shared" si="7"/>
        <v>248.49191257805066</v>
      </c>
      <c r="AA31" s="19">
        <v>5540715.5125000002</v>
      </c>
      <c r="AB31" s="19">
        <v>1894936.18</v>
      </c>
      <c r="AC31" s="19">
        <f t="shared" si="8"/>
        <v>34.200207098252456</v>
      </c>
      <c r="AD31" s="19">
        <v>21571.416662673622</v>
      </c>
      <c r="AE31" s="19">
        <v>47211.22</v>
      </c>
      <c r="AF31" s="19">
        <f t="shared" si="9"/>
        <v>218.86008108912262</v>
      </c>
      <c r="AG31" s="19">
        <v>1672951</v>
      </c>
      <c r="AH31" s="19">
        <v>385747.94999999995</v>
      </c>
      <c r="AI31" s="19">
        <f t="shared" si="10"/>
        <v>23.057934751227023</v>
      </c>
      <c r="AJ31" s="19">
        <v>927268</v>
      </c>
      <c r="AK31" s="19">
        <v>498669.44000000006</v>
      </c>
      <c r="AL31" s="19">
        <f t="shared" si="11"/>
        <v>53.778351026887592</v>
      </c>
      <c r="AM31" s="19">
        <v>405192.86864814366</v>
      </c>
      <c r="AN31" s="19">
        <v>126998.65999999999</v>
      </c>
      <c r="AO31" s="19">
        <f t="shared" si="12"/>
        <v>31.342767809243334</v>
      </c>
      <c r="AP31" s="19">
        <v>2297035.3168654828</v>
      </c>
      <c r="AQ31" s="19">
        <v>886590.84</v>
      </c>
      <c r="AR31" s="19">
        <f t="shared" si="13"/>
        <v>38.597179307187808</v>
      </c>
      <c r="AS31" s="19">
        <v>7777</v>
      </c>
      <c r="AT31" s="19">
        <v>92368.159999999989</v>
      </c>
      <c r="AU31" s="19">
        <f t="shared" si="14"/>
        <v>1187.7093995113796</v>
      </c>
      <c r="AV31" s="19">
        <v>6342.8265395051403</v>
      </c>
      <c r="AW31" s="19">
        <v>22014.420000000002</v>
      </c>
      <c r="AX31" s="19">
        <f t="shared" si="15"/>
        <v>347.07586377914004</v>
      </c>
      <c r="AY31" s="19">
        <v>1576807.9519694059</v>
      </c>
      <c r="AZ31" s="19">
        <v>266531.66000000003</v>
      </c>
      <c r="BA31" s="19">
        <f t="shared" si="16"/>
        <v>16.903241746536512</v>
      </c>
      <c r="BB31" s="19">
        <v>20141157.437198415</v>
      </c>
      <c r="BC31" s="19">
        <v>14288491.09</v>
      </c>
      <c r="BD31" s="19">
        <f t="shared" si="17"/>
        <v>70.94175761523411</v>
      </c>
      <c r="BE31" s="19">
        <v>698538.13143750001</v>
      </c>
      <c r="BF31" s="19">
        <v>1198306.3499999999</v>
      </c>
      <c r="BG31" s="19">
        <f t="shared" si="18"/>
        <v>171.54487293829504</v>
      </c>
      <c r="BH31" s="19">
        <v>66341</v>
      </c>
      <c r="BI31" s="19">
        <v>41679.01</v>
      </c>
      <c r="BJ31" s="19">
        <f t="shared" si="19"/>
        <v>62.825417162840481</v>
      </c>
      <c r="BK31" s="19">
        <v>7428476.4750000015</v>
      </c>
      <c r="BL31" s="19">
        <v>5997539.2199999997</v>
      </c>
      <c r="BM31" s="19">
        <f t="shared" si="20"/>
        <v>80.737136883778021</v>
      </c>
      <c r="BN31" s="19">
        <v>653430.86</v>
      </c>
      <c r="BO31" s="19">
        <v>1278898.1800000002</v>
      </c>
      <c r="BP31" s="19">
        <f t="shared" si="21"/>
        <v>195.72050515030776</v>
      </c>
      <c r="BQ31" s="19">
        <v>596218</v>
      </c>
      <c r="BR31" s="19">
        <v>1012283.72</v>
      </c>
      <c r="BS31" s="19">
        <f t="shared" si="22"/>
        <v>169.78415948528894</v>
      </c>
      <c r="BT31" s="19">
        <v>6178827.6149999993</v>
      </c>
      <c r="BU31" s="19">
        <v>3706357.32</v>
      </c>
      <c r="BV31" s="19">
        <f t="shared" si="23"/>
        <v>59.984798912374259</v>
      </c>
      <c r="BW31" s="19">
        <v>112715.88999999998</v>
      </c>
      <c r="BX31" s="19">
        <v>57283.199999999997</v>
      </c>
      <c r="BY31" s="19">
        <f t="shared" si="24"/>
        <v>50.820873614181636</v>
      </c>
      <c r="BZ31" s="19">
        <v>2331704.835</v>
      </c>
      <c r="CA31" s="19">
        <v>2622196.5999999996</v>
      </c>
      <c r="CB31" s="19">
        <f t="shared" si="25"/>
        <v>112.45834209543078</v>
      </c>
      <c r="CC31" s="19">
        <v>2254072</v>
      </c>
      <c r="CD31" s="19">
        <v>1735480.07</v>
      </c>
      <c r="CE31" s="19">
        <f t="shared" si="26"/>
        <v>76.993107141209336</v>
      </c>
      <c r="CF31" s="19">
        <v>2801105.6799999997</v>
      </c>
      <c r="CG31" s="19">
        <v>25894980.440000001</v>
      </c>
      <c r="CH31" s="19">
        <f t="shared" si="27"/>
        <v>924.45567566019167</v>
      </c>
      <c r="CI31" s="19">
        <v>14994415.880000003</v>
      </c>
      <c r="CJ31" s="19">
        <v>36349158.539999999</v>
      </c>
      <c r="CK31" s="19">
        <f t="shared" si="28"/>
        <v>242.41796966885244</v>
      </c>
      <c r="CL31" s="19">
        <v>35135573.317198411</v>
      </c>
      <c r="CM31" s="19">
        <v>50637649.630000003</v>
      </c>
      <c r="CN31" s="19">
        <f t="shared" si="29"/>
        <v>144.12074387644481</v>
      </c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</row>
    <row r="32" spans="1:127" ht="15" customHeight="1" x14ac:dyDescent="0.2">
      <c r="A32" s="32">
        <v>24</v>
      </c>
      <c r="B32" s="36" t="s">
        <v>33</v>
      </c>
      <c r="C32" s="57">
        <v>118744.77493648113</v>
      </c>
      <c r="D32" s="57">
        <v>44393.090000000004</v>
      </c>
      <c r="E32" s="57">
        <f t="shared" si="0"/>
        <v>37.385299710026587</v>
      </c>
      <c r="F32" s="57">
        <v>72079.985431774781</v>
      </c>
      <c r="G32" s="57">
        <v>29134.65</v>
      </c>
      <c r="H32" s="57">
        <f t="shared" si="1"/>
        <v>40.419888857464542</v>
      </c>
      <c r="I32" s="57">
        <v>41873.093361146442</v>
      </c>
      <c r="J32" s="57">
        <v>68</v>
      </c>
      <c r="K32" s="57">
        <f t="shared" si="2"/>
        <v>0.16239545383837445</v>
      </c>
      <c r="L32" s="57">
        <v>4791.6961435599096</v>
      </c>
      <c r="M32" s="57">
        <v>15190.440000000002</v>
      </c>
      <c r="N32" s="57">
        <f t="shared" si="3"/>
        <v>317.01592807415625</v>
      </c>
      <c r="O32" s="57">
        <v>56296</v>
      </c>
      <c r="P32" s="57">
        <v>8403.66</v>
      </c>
      <c r="Q32" s="57">
        <f t="shared" si="4"/>
        <v>14.927632513855334</v>
      </c>
      <c r="R32" s="57">
        <v>545614.559308692</v>
      </c>
      <c r="S32" s="57">
        <v>140049.28999999998</v>
      </c>
      <c r="T32" s="57">
        <f t="shared" si="5"/>
        <v>25.668173183913222</v>
      </c>
      <c r="U32" s="57">
        <v>51520.974999999999</v>
      </c>
      <c r="V32" s="57">
        <v>33503.39</v>
      </c>
      <c r="W32" s="57">
        <f t="shared" si="6"/>
        <v>65.028641247569567</v>
      </c>
      <c r="X32" s="57">
        <v>52710.430724599551</v>
      </c>
      <c r="Y32" s="57">
        <v>31306.089999999997</v>
      </c>
      <c r="Z32" s="57">
        <f t="shared" si="7"/>
        <v>59.392589985779964</v>
      </c>
      <c r="AA32" s="57">
        <v>358611.6</v>
      </c>
      <c r="AB32" s="57">
        <v>62273.849999999984</v>
      </c>
      <c r="AC32" s="57">
        <f t="shared" si="8"/>
        <v>17.365263700337632</v>
      </c>
      <c r="AD32" s="57">
        <v>222.55358409248356</v>
      </c>
      <c r="AE32" s="57">
        <v>12965.960000000001</v>
      </c>
      <c r="AF32" s="57">
        <f t="shared" si="9"/>
        <v>5825.9946937596442</v>
      </c>
      <c r="AG32" s="57">
        <v>82549</v>
      </c>
      <c r="AH32" s="57">
        <v>0</v>
      </c>
      <c r="AI32" s="57">
        <f t="shared" si="10"/>
        <v>0</v>
      </c>
      <c r="AJ32" s="57">
        <v>25126</v>
      </c>
      <c r="AK32" s="57">
        <v>0</v>
      </c>
      <c r="AL32" s="57">
        <f t="shared" si="11"/>
        <v>0</v>
      </c>
      <c r="AM32" s="57">
        <v>16420.970773136505</v>
      </c>
      <c r="AN32" s="57">
        <v>2952.88</v>
      </c>
      <c r="AO32" s="57">
        <f t="shared" si="12"/>
        <v>17.982371692852006</v>
      </c>
      <c r="AP32" s="57">
        <v>167350.05702608224</v>
      </c>
      <c r="AQ32" s="57">
        <v>70470.150000000009</v>
      </c>
      <c r="AR32" s="57">
        <f t="shared" si="13"/>
        <v>42.109426941525882</v>
      </c>
      <c r="AS32" s="57">
        <v>232</v>
      </c>
      <c r="AT32" s="57">
        <v>0</v>
      </c>
      <c r="AU32" s="57">
        <f t="shared" si="14"/>
        <v>0</v>
      </c>
      <c r="AV32" s="57">
        <v>215.77828328205098</v>
      </c>
      <c r="AW32" s="57">
        <v>0</v>
      </c>
      <c r="AX32" s="57">
        <f t="shared" si="15"/>
        <v>0</v>
      </c>
      <c r="AY32" s="57">
        <v>80313.114155795076</v>
      </c>
      <c r="AZ32" s="57">
        <v>1074.17</v>
      </c>
      <c r="BA32" s="57">
        <f t="shared" si="16"/>
        <v>1.3374777099494308</v>
      </c>
      <c r="BB32" s="57">
        <v>954017.25448346906</v>
      </c>
      <c r="BC32" s="57">
        <v>258939.58</v>
      </c>
      <c r="BD32" s="57">
        <f t="shared" si="17"/>
        <v>27.14202272370817</v>
      </c>
      <c r="BE32" s="57">
        <v>19379.739166250001</v>
      </c>
      <c r="BF32" s="57">
        <v>6050</v>
      </c>
      <c r="BG32" s="57">
        <f t="shared" si="18"/>
        <v>31.218170420663515</v>
      </c>
      <c r="BH32" s="57">
        <v>50</v>
      </c>
      <c r="BI32" s="57">
        <v>5122.34</v>
      </c>
      <c r="BJ32" s="57">
        <f t="shared" si="19"/>
        <v>10244.68</v>
      </c>
      <c r="BK32" s="57">
        <v>190264.36499999999</v>
      </c>
      <c r="BL32" s="57">
        <v>31273.07</v>
      </c>
      <c r="BM32" s="57">
        <f t="shared" si="20"/>
        <v>16.436640670994805</v>
      </c>
      <c r="BN32" s="57">
        <v>52683.25</v>
      </c>
      <c r="BO32" s="57">
        <v>14033.699999999999</v>
      </c>
      <c r="BP32" s="57">
        <f t="shared" si="21"/>
        <v>26.637878263015281</v>
      </c>
      <c r="BQ32" s="57">
        <v>52806</v>
      </c>
      <c r="BR32" s="57">
        <v>4903.5</v>
      </c>
      <c r="BS32" s="57">
        <f t="shared" si="22"/>
        <v>9.2858766049312571</v>
      </c>
      <c r="BT32" s="57">
        <v>84775.115000000005</v>
      </c>
      <c r="BU32" s="57">
        <v>12335.87</v>
      </c>
      <c r="BV32" s="57">
        <f t="shared" si="23"/>
        <v>14.5512866600063</v>
      </c>
      <c r="BW32" s="57">
        <v>7917.7300000000005</v>
      </c>
      <c r="BX32" s="57">
        <v>10.49</v>
      </c>
      <c r="BY32" s="57">
        <f t="shared" si="24"/>
        <v>0.13248746799903507</v>
      </c>
      <c r="BZ32" s="57">
        <v>205530.35500000001</v>
      </c>
      <c r="CA32" s="57">
        <v>163609.42000000001</v>
      </c>
      <c r="CB32" s="57">
        <f t="shared" si="25"/>
        <v>79.603531069656356</v>
      </c>
      <c r="CC32" s="57">
        <v>362252</v>
      </c>
      <c r="CD32" s="57">
        <v>184695.81</v>
      </c>
      <c r="CE32" s="57">
        <f t="shared" si="26"/>
        <v>50.985449355697142</v>
      </c>
      <c r="CF32" s="57">
        <v>372485.96</v>
      </c>
      <c r="CG32" s="57">
        <v>1044621.35</v>
      </c>
      <c r="CH32" s="57">
        <f t="shared" si="27"/>
        <v>280.44583210599399</v>
      </c>
      <c r="CI32" s="57">
        <v>1138500.4099999999</v>
      </c>
      <c r="CJ32" s="57">
        <v>1429332.48</v>
      </c>
      <c r="CK32" s="57">
        <f t="shared" si="28"/>
        <v>125.54518798987522</v>
      </c>
      <c r="CL32" s="57">
        <v>2092517.664483469</v>
      </c>
      <c r="CM32" s="57">
        <v>1688272.06</v>
      </c>
      <c r="CN32" s="57">
        <f t="shared" si="29"/>
        <v>80.681376728867164</v>
      </c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</row>
    <row r="33" spans="1:127" ht="15" customHeight="1" x14ac:dyDescent="0.2">
      <c r="A33" s="32">
        <v>25</v>
      </c>
      <c r="B33" s="36" t="s">
        <v>30</v>
      </c>
      <c r="C33" s="57">
        <v>32484.145</v>
      </c>
      <c r="D33" s="57">
        <v>59676.91</v>
      </c>
      <c r="E33" s="57">
        <f t="shared" si="0"/>
        <v>183.7108841867317</v>
      </c>
      <c r="F33" s="57">
        <v>17700.145</v>
      </c>
      <c r="G33" s="57">
        <v>38541.910000000003</v>
      </c>
      <c r="H33" s="57">
        <f t="shared" si="1"/>
        <v>217.7491201343266</v>
      </c>
      <c r="I33" s="57">
        <v>7794</v>
      </c>
      <c r="J33" s="57">
        <v>829</v>
      </c>
      <c r="K33" s="57">
        <f t="shared" si="2"/>
        <v>10.636386964331537</v>
      </c>
      <c r="L33" s="57">
        <v>6990</v>
      </c>
      <c r="M33" s="57">
        <v>20306</v>
      </c>
      <c r="N33" s="57">
        <f t="shared" si="3"/>
        <v>290.50071530758225</v>
      </c>
      <c r="O33" s="57">
        <v>15821</v>
      </c>
      <c r="P33" s="57">
        <v>11610.019999999999</v>
      </c>
      <c r="Q33" s="57">
        <f t="shared" si="4"/>
        <v>73.38360407053915</v>
      </c>
      <c r="R33" s="57">
        <v>109751.5</v>
      </c>
      <c r="S33" s="57">
        <v>97604</v>
      </c>
      <c r="T33" s="57">
        <f t="shared" si="5"/>
        <v>88.931814143770254</v>
      </c>
      <c r="U33" s="57">
        <v>9849</v>
      </c>
      <c r="V33" s="57">
        <v>28708</v>
      </c>
      <c r="W33" s="57">
        <f t="shared" si="6"/>
        <v>291.48136866686968</v>
      </c>
      <c r="X33" s="57">
        <v>10183</v>
      </c>
      <c r="Y33" s="57">
        <v>47837</v>
      </c>
      <c r="Z33" s="57">
        <f t="shared" si="7"/>
        <v>469.77315133064917</v>
      </c>
      <c r="AA33" s="57">
        <v>71623.5</v>
      </c>
      <c r="AB33" s="57">
        <v>21059</v>
      </c>
      <c r="AC33" s="57">
        <f t="shared" si="8"/>
        <v>29.402360956948488</v>
      </c>
      <c r="AD33" s="57">
        <v>362</v>
      </c>
      <c r="AE33" s="57">
        <v>0</v>
      </c>
      <c r="AF33" s="57">
        <f t="shared" si="9"/>
        <v>0</v>
      </c>
      <c r="AG33" s="57">
        <v>17734</v>
      </c>
      <c r="AH33" s="57">
        <v>0</v>
      </c>
      <c r="AI33" s="57">
        <f t="shared" si="10"/>
        <v>0</v>
      </c>
      <c r="AJ33" s="57">
        <v>700</v>
      </c>
      <c r="AK33" s="57">
        <v>0</v>
      </c>
      <c r="AL33" s="57">
        <f t="shared" si="11"/>
        <v>0</v>
      </c>
      <c r="AM33" s="57">
        <v>6146.6</v>
      </c>
      <c r="AN33" s="57">
        <v>231</v>
      </c>
      <c r="AO33" s="57">
        <f t="shared" si="12"/>
        <v>3.7581752513584745</v>
      </c>
      <c r="AP33" s="57">
        <v>31017.424999999999</v>
      </c>
      <c r="AQ33" s="57">
        <v>4165</v>
      </c>
      <c r="AR33" s="57">
        <f t="shared" si="13"/>
        <v>13.427936071417919</v>
      </c>
      <c r="AS33" s="57">
        <v>55</v>
      </c>
      <c r="AT33" s="57">
        <v>6</v>
      </c>
      <c r="AU33" s="57">
        <f t="shared" si="14"/>
        <v>10.909090909090908</v>
      </c>
      <c r="AV33" s="57">
        <v>53</v>
      </c>
      <c r="AW33" s="57">
        <v>0</v>
      </c>
      <c r="AX33" s="57">
        <f t="shared" si="15"/>
        <v>0</v>
      </c>
      <c r="AY33" s="57">
        <v>23225.075000000001</v>
      </c>
      <c r="AZ33" s="57">
        <v>1130</v>
      </c>
      <c r="BA33" s="57">
        <f t="shared" si="16"/>
        <v>4.8654310050667222</v>
      </c>
      <c r="BB33" s="57">
        <v>203432.745</v>
      </c>
      <c r="BC33" s="57">
        <v>162812.91</v>
      </c>
      <c r="BD33" s="57">
        <f t="shared" si="17"/>
        <v>80.032794130561442</v>
      </c>
      <c r="BE33" s="57">
        <v>4835</v>
      </c>
      <c r="BF33" s="57">
        <v>21051</v>
      </c>
      <c r="BG33" s="57">
        <f t="shared" si="18"/>
        <v>435.38779731127198</v>
      </c>
      <c r="BH33" s="57">
        <v>100</v>
      </c>
      <c r="BI33" s="57">
        <v>0</v>
      </c>
      <c r="BJ33" s="57">
        <f t="shared" si="19"/>
        <v>0</v>
      </c>
      <c r="BK33" s="57">
        <v>48526.33</v>
      </c>
      <c r="BL33" s="57">
        <v>38590</v>
      </c>
      <c r="BM33" s="57">
        <f t="shared" si="20"/>
        <v>79.523837883474798</v>
      </c>
      <c r="BN33" s="57">
        <v>11259.93</v>
      </c>
      <c r="BO33" s="57">
        <v>0</v>
      </c>
      <c r="BP33" s="57">
        <f t="shared" si="21"/>
        <v>0</v>
      </c>
      <c r="BQ33" s="57">
        <v>10797</v>
      </c>
      <c r="BR33" s="57">
        <v>10242</v>
      </c>
      <c r="BS33" s="57">
        <f t="shared" si="22"/>
        <v>94.859683245345934</v>
      </c>
      <c r="BT33" s="57">
        <v>26469.4</v>
      </c>
      <c r="BU33" s="57">
        <v>28348</v>
      </c>
      <c r="BV33" s="57">
        <f t="shared" si="23"/>
        <v>107.09725192108624</v>
      </c>
      <c r="BW33" s="57">
        <v>2260.6</v>
      </c>
      <c r="BX33" s="57">
        <v>350</v>
      </c>
      <c r="BY33" s="57">
        <f t="shared" si="24"/>
        <v>15.482615234893391</v>
      </c>
      <c r="BZ33" s="57">
        <v>31201.86</v>
      </c>
      <c r="CA33" s="57">
        <v>125918</v>
      </c>
      <c r="CB33" s="57">
        <f t="shared" si="25"/>
        <v>403.55927499193956</v>
      </c>
      <c r="CC33" s="57">
        <v>6945</v>
      </c>
      <c r="CD33" s="57">
        <v>571</v>
      </c>
      <c r="CE33" s="57">
        <f t="shared" si="26"/>
        <v>8.2217422606191501</v>
      </c>
      <c r="CF33" s="57">
        <v>14529.28</v>
      </c>
      <c r="CG33" s="57">
        <v>3744517</v>
      </c>
      <c r="CH33" s="57">
        <f t="shared" si="27"/>
        <v>25772.213075940443</v>
      </c>
      <c r="CI33" s="57">
        <v>103563.07</v>
      </c>
      <c r="CJ33" s="57">
        <v>3909946</v>
      </c>
      <c r="CK33" s="57">
        <f t="shared" si="28"/>
        <v>3775.4249656755055</v>
      </c>
      <c r="CL33" s="57">
        <v>306995.815</v>
      </c>
      <c r="CM33" s="57">
        <v>4072758.91</v>
      </c>
      <c r="CN33" s="57">
        <f t="shared" si="29"/>
        <v>1326.6496515595825</v>
      </c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</row>
    <row r="34" spans="1:127" ht="15" customHeight="1" x14ac:dyDescent="0.2">
      <c r="A34" s="32">
        <v>26</v>
      </c>
      <c r="B34" s="36" t="s">
        <v>31</v>
      </c>
      <c r="C34" s="57">
        <v>229191.31451953852</v>
      </c>
      <c r="D34" s="57">
        <v>651765.05000000005</v>
      </c>
      <c r="E34" s="57">
        <f t="shared" si="0"/>
        <v>284.37598142247106</v>
      </c>
      <c r="F34" s="57">
        <v>144606.75491157366</v>
      </c>
      <c r="G34" s="57">
        <v>305295.07999999996</v>
      </c>
      <c r="H34" s="57">
        <f t="shared" si="1"/>
        <v>211.1208983195055</v>
      </c>
      <c r="I34" s="57">
        <v>70271.124090636527</v>
      </c>
      <c r="J34" s="57">
        <v>5813.4900000000007</v>
      </c>
      <c r="K34" s="57">
        <f t="shared" si="2"/>
        <v>8.2729429409748629</v>
      </c>
      <c r="L34" s="57">
        <v>14313.43551732832</v>
      </c>
      <c r="M34" s="57">
        <v>340656.4800000001</v>
      </c>
      <c r="N34" s="57">
        <f t="shared" si="3"/>
        <v>2379.977047352399</v>
      </c>
      <c r="O34" s="57">
        <v>127662</v>
      </c>
      <c r="P34" s="57">
        <v>142665.32999999999</v>
      </c>
      <c r="Q34" s="57">
        <f t="shared" si="4"/>
        <v>111.75238520468109</v>
      </c>
      <c r="R34" s="57">
        <v>1135212.961578358</v>
      </c>
      <c r="S34" s="57">
        <v>2363871.1700000009</v>
      </c>
      <c r="T34" s="57">
        <f t="shared" si="5"/>
        <v>208.23151690528286</v>
      </c>
      <c r="U34" s="57">
        <v>173668.57500000001</v>
      </c>
      <c r="V34" s="57">
        <v>419668.95000000007</v>
      </c>
      <c r="W34" s="57">
        <f t="shared" si="6"/>
        <v>241.64933120456595</v>
      </c>
      <c r="X34" s="57">
        <v>211791.08366849838</v>
      </c>
      <c r="Y34" s="57">
        <v>1265060.7200000002</v>
      </c>
      <c r="Z34" s="57">
        <f t="shared" si="7"/>
        <v>597.31538178449023</v>
      </c>
      <c r="AA34" s="57">
        <v>588245.19999999995</v>
      </c>
      <c r="AB34" s="57">
        <v>679141.50000000023</v>
      </c>
      <c r="AC34" s="57">
        <f t="shared" si="8"/>
        <v>115.45211078645441</v>
      </c>
      <c r="AD34" s="57">
        <v>856.10290985973973</v>
      </c>
      <c r="AE34" s="57">
        <v>0</v>
      </c>
      <c r="AF34" s="57">
        <f t="shared" si="9"/>
        <v>0</v>
      </c>
      <c r="AG34" s="57">
        <v>160652</v>
      </c>
      <c r="AH34" s="57">
        <v>0</v>
      </c>
      <c r="AI34" s="57">
        <f t="shared" si="10"/>
        <v>0</v>
      </c>
      <c r="AJ34" s="57">
        <v>230059</v>
      </c>
      <c r="AK34" s="57">
        <v>0</v>
      </c>
      <c r="AL34" s="57">
        <f t="shared" si="11"/>
        <v>0</v>
      </c>
      <c r="AM34" s="57">
        <v>23386.929231726863</v>
      </c>
      <c r="AN34" s="57">
        <v>1794.37</v>
      </c>
      <c r="AO34" s="57">
        <f t="shared" si="12"/>
        <v>7.6725335858362529</v>
      </c>
      <c r="AP34" s="57">
        <v>177527.85993050347</v>
      </c>
      <c r="AQ34" s="57">
        <v>117077.57000000002</v>
      </c>
      <c r="AR34" s="57">
        <f t="shared" si="13"/>
        <v>65.94884321020497</v>
      </c>
      <c r="AS34" s="57">
        <v>242</v>
      </c>
      <c r="AT34" s="57">
        <v>80</v>
      </c>
      <c r="AU34" s="57">
        <f t="shared" si="14"/>
        <v>33.057851239669425</v>
      </c>
      <c r="AV34" s="57">
        <v>188.86696211486796</v>
      </c>
      <c r="AW34" s="57">
        <v>0</v>
      </c>
      <c r="AX34" s="57">
        <f t="shared" si="15"/>
        <v>0</v>
      </c>
      <c r="AY34" s="57">
        <v>128454.02641167777</v>
      </c>
      <c r="AZ34" s="57">
        <v>488.7299999999999</v>
      </c>
      <c r="BA34" s="57">
        <f t="shared" si="16"/>
        <v>0.38047075179542167</v>
      </c>
      <c r="BB34" s="57">
        <v>1924262.9586339192</v>
      </c>
      <c r="BC34" s="57">
        <v>3135076.8900000006</v>
      </c>
      <c r="BD34" s="57">
        <f t="shared" si="17"/>
        <v>162.92351707615197</v>
      </c>
      <c r="BE34" s="57">
        <v>82740.617499999993</v>
      </c>
      <c r="BF34" s="57">
        <v>88395.520000000019</v>
      </c>
      <c r="BG34" s="57">
        <f t="shared" si="18"/>
        <v>106.83449395334767</v>
      </c>
      <c r="BH34" s="57">
        <v>5375</v>
      </c>
      <c r="BI34" s="57">
        <v>0</v>
      </c>
      <c r="BJ34" s="57">
        <f t="shared" si="19"/>
        <v>0</v>
      </c>
      <c r="BK34" s="57">
        <v>420699.80999999994</v>
      </c>
      <c r="BL34" s="57">
        <v>0</v>
      </c>
      <c r="BM34" s="57">
        <f t="shared" si="20"/>
        <v>0</v>
      </c>
      <c r="BN34" s="57">
        <v>63840.78</v>
      </c>
      <c r="BO34" s="57">
        <v>0</v>
      </c>
      <c r="BP34" s="57">
        <f t="shared" si="21"/>
        <v>0</v>
      </c>
      <c r="BQ34" s="57">
        <v>55406</v>
      </c>
      <c r="BR34" s="57">
        <v>0</v>
      </c>
      <c r="BS34" s="57">
        <f t="shared" si="22"/>
        <v>0</v>
      </c>
      <c r="BT34" s="57">
        <v>301453.02999999997</v>
      </c>
      <c r="BU34" s="57">
        <v>0</v>
      </c>
      <c r="BV34" s="57">
        <f t="shared" si="23"/>
        <v>0</v>
      </c>
      <c r="BW34" s="57">
        <v>11303.380000000001</v>
      </c>
      <c r="BX34" s="57">
        <v>140.32999999999998</v>
      </c>
      <c r="BY34" s="57">
        <f t="shared" si="24"/>
        <v>1.2414870596228735</v>
      </c>
      <c r="BZ34" s="57">
        <v>287109.32999999996</v>
      </c>
      <c r="CA34" s="57">
        <v>9000</v>
      </c>
      <c r="CB34" s="57">
        <f t="shared" si="25"/>
        <v>3.1346943688663829</v>
      </c>
      <c r="CC34" s="57">
        <v>562724</v>
      </c>
      <c r="CD34" s="57">
        <v>745175.53999999969</v>
      </c>
      <c r="CE34" s="57">
        <f t="shared" si="26"/>
        <v>132.42291780695325</v>
      </c>
      <c r="CF34" s="57">
        <v>511250.6</v>
      </c>
      <c r="CG34" s="57">
        <v>29960303.610000003</v>
      </c>
      <c r="CH34" s="57">
        <f t="shared" si="27"/>
        <v>5860.1992075901726</v>
      </c>
      <c r="CI34" s="57">
        <v>1798462.12</v>
      </c>
      <c r="CJ34" s="57">
        <v>30714619.480000004</v>
      </c>
      <c r="CK34" s="57">
        <f t="shared" si="28"/>
        <v>1707.8268782219336</v>
      </c>
      <c r="CL34" s="57">
        <v>3722725.0786339194</v>
      </c>
      <c r="CM34" s="57">
        <v>33849696.370000005</v>
      </c>
      <c r="CN34" s="57">
        <f t="shared" si="29"/>
        <v>909.2719890672505</v>
      </c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</row>
    <row r="35" spans="1:127" ht="15" customHeight="1" x14ac:dyDescent="0.2">
      <c r="A35" s="32">
        <v>27</v>
      </c>
      <c r="B35" s="36" t="s">
        <v>84</v>
      </c>
      <c r="C35" s="57">
        <v>305076.03151787585</v>
      </c>
      <c r="D35" s="57">
        <v>390120.5</v>
      </c>
      <c r="E35" s="57">
        <f t="shared" si="0"/>
        <v>127.8764831373326</v>
      </c>
      <c r="F35" s="57">
        <v>221214.72329474427</v>
      </c>
      <c r="G35" s="57">
        <v>344759.18</v>
      </c>
      <c r="H35" s="57">
        <f t="shared" si="1"/>
        <v>155.84820705656483</v>
      </c>
      <c r="I35" s="57">
        <v>66172.28456443375</v>
      </c>
      <c r="J35" s="57">
        <v>805.23</v>
      </c>
      <c r="K35" s="57">
        <f t="shared" si="2"/>
        <v>1.2168689736198026</v>
      </c>
      <c r="L35" s="57">
        <v>17689.023658697868</v>
      </c>
      <c r="M35" s="57">
        <v>44556.090000000004</v>
      </c>
      <c r="N35" s="57">
        <f t="shared" si="3"/>
        <v>251.88552437766307</v>
      </c>
      <c r="O35" s="57">
        <v>199743</v>
      </c>
      <c r="P35" s="57">
        <v>128849.93</v>
      </c>
      <c r="Q35" s="57">
        <f t="shared" si="4"/>
        <v>64.507857597012148</v>
      </c>
      <c r="R35" s="57">
        <v>1222908.2104999388</v>
      </c>
      <c r="S35" s="57">
        <v>972386.63999999978</v>
      </c>
      <c r="T35" s="57">
        <f t="shared" si="5"/>
        <v>79.514278475771874</v>
      </c>
      <c r="U35" s="57">
        <v>168732.77499999999</v>
      </c>
      <c r="V35" s="57">
        <v>406221.45999999985</v>
      </c>
      <c r="W35" s="57">
        <f t="shared" si="6"/>
        <v>240.74840231839954</v>
      </c>
      <c r="X35" s="57">
        <v>186680.55437858062</v>
      </c>
      <c r="Y35" s="57">
        <v>477726.61</v>
      </c>
      <c r="Z35" s="57">
        <f t="shared" si="7"/>
        <v>255.90593063656203</v>
      </c>
      <c r="AA35" s="57">
        <v>708792.5</v>
      </c>
      <c r="AB35" s="57">
        <v>88438.569999999992</v>
      </c>
      <c r="AC35" s="57">
        <f t="shared" si="8"/>
        <v>12.477356913342057</v>
      </c>
      <c r="AD35" s="57">
        <v>2528.381121358143</v>
      </c>
      <c r="AE35" s="57">
        <v>0</v>
      </c>
      <c r="AF35" s="57">
        <f t="shared" si="9"/>
        <v>0</v>
      </c>
      <c r="AG35" s="57">
        <v>156174</v>
      </c>
      <c r="AH35" s="57">
        <v>0</v>
      </c>
      <c r="AI35" s="57">
        <f t="shared" si="10"/>
        <v>0</v>
      </c>
      <c r="AJ35" s="57">
        <v>40127</v>
      </c>
      <c r="AK35" s="57">
        <v>9792.4499999999989</v>
      </c>
      <c r="AL35" s="57">
        <f t="shared" si="11"/>
        <v>24.40364343210307</v>
      </c>
      <c r="AM35" s="57">
        <v>36046.895795824559</v>
      </c>
      <c r="AN35" s="57">
        <v>0</v>
      </c>
      <c r="AO35" s="57">
        <f t="shared" si="12"/>
        <v>0</v>
      </c>
      <c r="AP35" s="57">
        <v>227771.5092585462</v>
      </c>
      <c r="AQ35" s="57">
        <v>0</v>
      </c>
      <c r="AR35" s="57">
        <f t="shared" si="13"/>
        <v>0</v>
      </c>
      <c r="AS35" s="57">
        <v>306</v>
      </c>
      <c r="AT35" s="57">
        <v>23</v>
      </c>
      <c r="AU35" s="57">
        <f t="shared" si="14"/>
        <v>7.5163398692810457</v>
      </c>
      <c r="AV35" s="57">
        <v>246.54381231616759</v>
      </c>
      <c r="AW35" s="57">
        <v>0</v>
      </c>
      <c r="AX35" s="57">
        <f t="shared" si="15"/>
        <v>0</v>
      </c>
      <c r="AY35" s="57">
        <v>144574.50467024185</v>
      </c>
      <c r="AZ35" s="57">
        <v>104813.81999999999</v>
      </c>
      <c r="BA35" s="57">
        <f t="shared" si="16"/>
        <v>72.498135296446975</v>
      </c>
      <c r="BB35" s="57">
        <v>1977056.6955547433</v>
      </c>
      <c r="BC35" s="57">
        <v>1477136.4099999997</v>
      </c>
      <c r="BD35" s="57">
        <f t="shared" si="17"/>
        <v>74.713912520628512</v>
      </c>
      <c r="BE35" s="57">
        <v>64603.197500000002</v>
      </c>
      <c r="BF35" s="57">
        <v>275790.27999999997</v>
      </c>
      <c r="BG35" s="57">
        <f t="shared" si="18"/>
        <v>426.89880791117184</v>
      </c>
      <c r="BH35" s="57">
        <v>6400</v>
      </c>
      <c r="BI35" s="57">
        <v>0</v>
      </c>
      <c r="BJ35" s="57">
        <f t="shared" si="19"/>
        <v>0</v>
      </c>
      <c r="BK35" s="57">
        <v>428147.9</v>
      </c>
      <c r="BL35" s="57">
        <v>36832.65</v>
      </c>
      <c r="BM35" s="57">
        <f t="shared" si="20"/>
        <v>8.6027865604385774</v>
      </c>
      <c r="BN35" s="57">
        <v>85415.709999999992</v>
      </c>
      <c r="BO35" s="57">
        <v>1219.05</v>
      </c>
      <c r="BP35" s="57">
        <f t="shared" si="21"/>
        <v>1.427196472405369</v>
      </c>
      <c r="BQ35" s="57">
        <v>11774</v>
      </c>
      <c r="BR35" s="57">
        <v>16348.780000000002</v>
      </c>
      <c r="BS35" s="57">
        <f t="shared" si="22"/>
        <v>138.85493460166472</v>
      </c>
      <c r="BT35" s="57">
        <v>330958.19</v>
      </c>
      <c r="BU35" s="57">
        <v>19264.82</v>
      </c>
      <c r="BV35" s="57">
        <f t="shared" si="23"/>
        <v>5.8209225763532251</v>
      </c>
      <c r="BW35" s="57">
        <v>14041.74</v>
      </c>
      <c r="BX35" s="57">
        <v>13</v>
      </c>
      <c r="BY35" s="57">
        <f t="shared" si="24"/>
        <v>9.2581118864186351E-2</v>
      </c>
      <c r="BZ35" s="57">
        <v>398195.97</v>
      </c>
      <c r="CA35" s="57">
        <v>1219010.2099999997</v>
      </c>
      <c r="CB35" s="57">
        <f t="shared" si="25"/>
        <v>306.13323635595805</v>
      </c>
      <c r="CC35" s="57">
        <v>555666</v>
      </c>
      <c r="CD35" s="57">
        <v>0</v>
      </c>
      <c r="CE35" s="57">
        <f t="shared" si="26"/>
        <v>0</v>
      </c>
      <c r="CF35" s="57">
        <v>511925.28</v>
      </c>
      <c r="CG35" s="57">
        <v>9807574.1300000008</v>
      </c>
      <c r="CH35" s="57">
        <f t="shared" si="27"/>
        <v>1915.8214124530048</v>
      </c>
      <c r="CI35" s="57">
        <v>1914376.89</v>
      </c>
      <c r="CJ35" s="57">
        <v>11063429.99</v>
      </c>
      <c r="CK35" s="57">
        <f t="shared" si="28"/>
        <v>577.91284714056496</v>
      </c>
      <c r="CL35" s="57">
        <v>3891433.5855547432</v>
      </c>
      <c r="CM35" s="57">
        <v>12540566.4</v>
      </c>
      <c r="CN35" s="57">
        <f t="shared" si="29"/>
        <v>322.26083586654045</v>
      </c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</row>
    <row r="36" spans="1:127" ht="15" customHeight="1" x14ac:dyDescent="0.2">
      <c r="A36" s="32">
        <v>28</v>
      </c>
      <c r="B36" s="36" t="s">
        <v>169</v>
      </c>
      <c r="C36" s="57">
        <v>31627.559425450308</v>
      </c>
      <c r="D36" s="57">
        <v>119828.46</v>
      </c>
      <c r="E36" s="57">
        <f t="shared" si="0"/>
        <v>378.87355893662635</v>
      </c>
      <c r="F36" s="57">
        <v>29426.547082988647</v>
      </c>
      <c r="G36" s="57">
        <v>38227.85</v>
      </c>
      <c r="H36" s="57">
        <f t="shared" si="1"/>
        <v>129.90939743011626</v>
      </c>
      <c r="I36" s="57">
        <v>1723.44223505946</v>
      </c>
      <c r="J36" s="57">
        <v>1899.1</v>
      </c>
      <c r="K36" s="57">
        <f t="shared" si="2"/>
        <v>110.19226298202443</v>
      </c>
      <c r="L36" s="57">
        <v>477.57010740219886</v>
      </c>
      <c r="M36" s="57">
        <v>79701.510000000009</v>
      </c>
      <c r="N36" s="57">
        <f t="shared" si="3"/>
        <v>16688.965403120841</v>
      </c>
      <c r="O36" s="57">
        <v>27174</v>
      </c>
      <c r="P36" s="57">
        <v>2085</v>
      </c>
      <c r="Q36" s="57">
        <f t="shared" si="4"/>
        <v>7.6727754471185694</v>
      </c>
      <c r="R36" s="57">
        <v>19144.678774467771</v>
      </c>
      <c r="S36" s="57">
        <v>350927.00999999995</v>
      </c>
      <c r="T36" s="57">
        <f t="shared" si="5"/>
        <v>1833.0263679744392</v>
      </c>
      <c r="U36" s="57">
        <v>3419</v>
      </c>
      <c r="V36" s="57">
        <v>45507.549999999996</v>
      </c>
      <c r="W36" s="57">
        <f t="shared" si="6"/>
        <v>1331.0193038900263</v>
      </c>
      <c r="X36" s="57">
        <v>1724.652514712184</v>
      </c>
      <c r="Y36" s="57">
        <v>181482.96999999997</v>
      </c>
      <c r="Z36" s="57">
        <f t="shared" si="7"/>
        <v>10522.871619172891</v>
      </c>
      <c r="AA36" s="57">
        <v>1416</v>
      </c>
      <c r="AB36" s="57">
        <v>118998.44999999998</v>
      </c>
      <c r="AC36" s="57">
        <f t="shared" si="8"/>
        <v>8403.8453389830502</v>
      </c>
      <c r="AD36" s="57">
        <v>27.026259755588356</v>
      </c>
      <c r="AE36" s="57">
        <v>0</v>
      </c>
      <c r="AF36" s="57">
        <f t="shared" si="9"/>
        <v>0</v>
      </c>
      <c r="AG36" s="57">
        <v>12558</v>
      </c>
      <c r="AH36" s="57">
        <v>4938.0400000000009</v>
      </c>
      <c r="AI36" s="57">
        <f t="shared" si="10"/>
        <v>39.321866539257847</v>
      </c>
      <c r="AJ36" s="57">
        <v>24</v>
      </c>
      <c r="AK36" s="57">
        <v>2218.96</v>
      </c>
      <c r="AL36" s="57">
        <f t="shared" si="11"/>
        <v>9245.6666666666661</v>
      </c>
      <c r="AM36" s="57">
        <v>3416.1703201617165</v>
      </c>
      <c r="AN36" s="57">
        <v>369.78</v>
      </c>
      <c r="AO36" s="57">
        <f t="shared" si="12"/>
        <v>10.824401752383796</v>
      </c>
      <c r="AP36" s="57">
        <v>16272.039735844075</v>
      </c>
      <c r="AQ36" s="57">
        <v>9042.1</v>
      </c>
      <c r="AR36" s="57">
        <f t="shared" si="13"/>
        <v>55.568325463721969</v>
      </c>
      <c r="AS36" s="57">
        <v>6</v>
      </c>
      <c r="AT36" s="57">
        <v>0</v>
      </c>
      <c r="AU36" s="57">
        <f t="shared" si="14"/>
        <v>0</v>
      </c>
      <c r="AV36" s="57">
        <v>61.624838490392449</v>
      </c>
      <c r="AW36" s="57">
        <v>0</v>
      </c>
      <c r="AX36" s="57">
        <f t="shared" si="15"/>
        <v>0</v>
      </c>
      <c r="AY36" s="57">
        <v>8002.0240765568451</v>
      </c>
      <c r="AZ36" s="57">
        <v>12436.86</v>
      </c>
      <c r="BA36" s="57">
        <f t="shared" si="16"/>
        <v>155.42142689167463</v>
      </c>
      <c r="BB36" s="57">
        <v>78554.097170971101</v>
      </c>
      <c r="BC36" s="57">
        <v>494823.17</v>
      </c>
      <c r="BD36" s="57">
        <f t="shared" si="17"/>
        <v>629.91389096233797</v>
      </c>
      <c r="BE36" s="57">
        <v>2517</v>
      </c>
      <c r="BF36" s="57">
        <v>47793.3</v>
      </c>
      <c r="BG36" s="57">
        <f t="shared" si="18"/>
        <v>1898.8200238379022</v>
      </c>
      <c r="BH36" s="57">
        <v>0</v>
      </c>
      <c r="BI36" s="57">
        <v>0</v>
      </c>
      <c r="BJ36" s="57" t="e">
        <f t="shared" si="19"/>
        <v>#DIV/0!</v>
      </c>
      <c r="BK36" s="57">
        <v>38</v>
      </c>
      <c r="BL36" s="57">
        <v>0</v>
      </c>
      <c r="BM36" s="57">
        <f t="shared" si="20"/>
        <v>0</v>
      </c>
      <c r="BN36" s="57">
        <v>19</v>
      </c>
      <c r="BO36" s="57">
        <v>0</v>
      </c>
      <c r="BP36" s="57">
        <f t="shared" si="21"/>
        <v>0</v>
      </c>
      <c r="BQ36" s="57">
        <v>11</v>
      </c>
      <c r="BR36" s="57">
        <v>0</v>
      </c>
      <c r="BS36" s="57">
        <f t="shared" si="22"/>
        <v>0</v>
      </c>
      <c r="BT36" s="57">
        <v>8</v>
      </c>
      <c r="BU36" s="57">
        <v>0</v>
      </c>
      <c r="BV36" s="57">
        <f t="shared" si="23"/>
        <v>0</v>
      </c>
      <c r="BW36" s="57">
        <v>17</v>
      </c>
      <c r="BX36" s="57">
        <v>0</v>
      </c>
      <c r="BY36" s="57">
        <f t="shared" si="24"/>
        <v>0</v>
      </c>
      <c r="BZ36" s="57">
        <v>12058</v>
      </c>
      <c r="CA36" s="57">
        <v>0</v>
      </c>
      <c r="CB36" s="57">
        <f t="shared" si="25"/>
        <v>0</v>
      </c>
      <c r="CC36" s="57">
        <v>6804</v>
      </c>
      <c r="CD36" s="57">
        <v>0</v>
      </c>
      <c r="CE36" s="57">
        <f t="shared" si="26"/>
        <v>0</v>
      </c>
      <c r="CF36" s="57">
        <v>20461</v>
      </c>
      <c r="CG36" s="57">
        <v>7341742.0599999996</v>
      </c>
      <c r="CH36" s="57">
        <f t="shared" si="27"/>
        <v>35881.638531841061</v>
      </c>
      <c r="CI36" s="57">
        <v>39378</v>
      </c>
      <c r="CJ36" s="57">
        <v>7341742.0599999996</v>
      </c>
      <c r="CK36" s="57">
        <f t="shared" si="28"/>
        <v>18644.273604550763</v>
      </c>
      <c r="CL36" s="57">
        <v>117932.0971709711</v>
      </c>
      <c r="CM36" s="57">
        <v>7836565.2299999995</v>
      </c>
      <c r="CN36" s="57">
        <f t="shared" si="29"/>
        <v>6644.980813526111</v>
      </c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</row>
    <row r="37" spans="1:127" ht="15" customHeight="1" x14ac:dyDescent="0.2">
      <c r="A37" s="32">
        <v>29</v>
      </c>
      <c r="B37" s="36" t="s">
        <v>86</v>
      </c>
      <c r="C37" s="57">
        <v>5856.2125660322381</v>
      </c>
      <c r="D37" s="57">
        <v>15099</v>
      </c>
      <c r="E37" s="57">
        <f t="shared" si="0"/>
        <v>257.82875586823224</v>
      </c>
      <c r="F37" s="57">
        <v>2730.0285191609096</v>
      </c>
      <c r="G37" s="57">
        <v>11100</v>
      </c>
      <c r="H37" s="57">
        <f t="shared" si="1"/>
        <v>406.58915912759949</v>
      </c>
      <c r="I37" s="57">
        <v>2104.1308162065479</v>
      </c>
      <c r="J37" s="57">
        <v>58</v>
      </c>
      <c r="K37" s="57">
        <f t="shared" si="2"/>
        <v>2.7564826080807014</v>
      </c>
      <c r="L37" s="57">
        <v>1022.0532306647797</v>
      </c>
      <c r="M37" s="57">
        <v>3941</v>
      </c>
      <c r="N37" s="57">
        <f t="shared" si="3"/>
        <v>385.59635464746134</v>
      </c>
      <c r="O37" s="57">
        <v>2018</v>
      </c>
      <c r="P37" s="57">
        <v>1415.74</v>
      </c>
      <c r="Q37" s="57">
        <f t="shared" si="4"/>
        <v>70.155599603567893</v>
      </c>
      <c r="R37" s="57">
        <v>100923.77809313066</v>
      </c>
      <c r="S37" s="57">
        <v>94981</v>
      </c>
      <c r="T37" s="57">
        <f t="shared" si="5"/>
        <v>94.111617494494936</v>
      </c>
      <c r="U37" s="57">
        <v>15602</v>
      </c>
      <c r="V37" s="57">
        <v>20941</v>
      </c>
      <c r="W37" s="57">
        <f t="shared" si="6"/>
        <v>134.21997179848736</v>
      </c>
      <c r="X37" s="57">
        <v>11534.631109454771</v>
      </c>
      <c r="Y37" s="57">
        <v>12140</v>
      </c>
      <c r="Z37" s="57">
        <f t="shared" si="7"/>
        <v>105.24827265649628</v>
      </c>
      <c r="AA37" s="57">
        <v>65077.9</v>
      </c>
      <c r="AB37" s="57">
        <v>61900</v>
      </c>
      <c r="AC37" s="57">
        <f t="shared" si="8"/>
        <v>95.116775433749396</v>
      </c>
      <c r="AD37" s="57">
        <v>54.24698367587817</v>
      </c>
      <c r="AE37" s="57">
        <v>0</v>
      </c>
      <c r="AF37" s="57">
        <f t="shared" si="9"/>
        <v>0</v>
      </c>
      <c r="AG37" s="57">
        <v>8655</v>
      </c>
      <c r="AH37" s="57">
        <v>0</v>
      </c>
      <c r="AI37" s="57">
        <f t="shared" si="10"/>
        <v>0</v>
      </c>
      <c r="AJ37" s="57">
        <v>1800</v>
      </c>
      <c r="AK37" s="57">
        <v>0</v>
      </c>
      <c r="AL37" s="57">
        <f t="shared" si="11"/>
        <v>0</v>
      </c>
      <c r="AM37" s="57">
        <v>2674.7410904695562</v>
      </c>
      <c r="AN37" s="57">
        <v>207</v>
      </c>
      <c r="AO37" s="57">
        <f t="shared" si="12"/>
        <v>7.7390668105248546</v>
      </c>
      <c r="AP37" s="57">
        <v>18560.338238311833</v>
      </c>
      <c r="AQ37" s="57">
        <v>19643</v>
      </c>
      <c r="AR37" s="57">
        <f t="shared" si="13"/>
        <v>105.83320060112568</v>
      </c>
      <c r="AS37" s="57">
        <v>0</v>
      </c>
      <c r="AT37" s="57">
        <v>0</v>
      </c>
      <c r="AU37" s="57" t="e">
        <f t="shared" si="14"/>
        <v>#DIV/0!</v>
      </c>
      <c r="AV37" s="57">
        <v>76.712456386227942</v>
      </c>
      <c r="AW37" s="57">
        <v>50</v>
      </c>
      <c r="AX37" s="57">
        <f t="shared" si="15"/>
        <v>65.178462997277208</v>
      </c>
      <c r="AY37" s="57">
        <v>12777.833852249096</v>
      </c>
      <c r="AZ37" s="57">
        <v>1140</v>
      </c>
      <c r="BA37" s="57">
        <f t="shared" si="16"/>
        <v>8.9216999781175144</v>
      </c>
      <c r="BB37" s="57">
        <v>142669.6162965796</v>
      </c>
      <c r="BC37" s="57">
        <v>131120</v>
      </c>
      <c r="BD37" s="57">
        <f t="shared" si="17"/>
        <v>91.90464192980626</v>
      </c>
      <c r="BE37" s="57">
        <v>6239</v>
      </c>
      <c r="BF37" s="57">
        <v>0</v>
      </c>
      <c r="BG37" s="57">
        <f t="shared" si="18"/>
        <v>0</v>
      </c>
      <c r="BH37" s="57">
        <v>75</v>
      </c>
      <c r="BI37" s="57">
        <v>0</v>
      </c>
      <c r="BJ37" s="57">
        <f t="shared" si="19"/>
        <v>0</v>
      </c>
      <c r="BK37" s="57">
        <v>43993.18</v>
      </c>
      <c r="BL37" s="57">
        <v>77522</v>
      </c>
      <c r="BM37" s="57">
        <f t="shared" si="20"/>
        <v>176.21367675626084</v>
      </c>
      <c r="BN37" s="57">
        <v>9453.6</v>
      </c>
      <c r="BO37" s="57">
        <v>18960</v>
      </c>
      <c r="BP37" s="57">
        <f t="shared" si="21"/>
        <v>200.55851739020056</v>
      </c>
      <c r="BQ37" s="57">
        <v>10634</v>
      </c>
      <c r="BR37" s="57">
        <v>10522</v>
      </c>
      <c r="BS37" s="57">
        <f t="shared" si="22"/>
        <v>98.946774496896751</v>
      </c>
      <c r="BT37" s="57">
        <v>23905.58</v>
      </c>
      <c r="BU37" s="57">
        <v>48040</v>
      </c>
      <c r="BV37" s="57">
        <f t="shared" si="23"/>
        <v>200.95726604416205</v>
      </c>
      <c r="BW37" s="57">
        <v>1389.96</v>
      </c>
      <c r="BX37" s="57">
        <v>348</v>
      </c>
      <c r="BY37" s="57">
        <f t="shared" si="24"/>
        <v>25.036691703358372</v>
      </c>
      <c r="BZ37" s="57">
        <v>20083.96</v>
      </c>
      <c r="CA37" s="57">
        <v>10139</v>
      </c>
      <c r="CB37" s="57">
        <f t="shared" si="25"/>
        <v>50.483072063477522</v>
      </c>
      <c r="CC37" s="57">
        <v>32787</v>
      </c>
      <c r="CD37" s="57">
        <v>4702</v>
      </c>
      <c r="CE37" s="57">
        <f t="shared" si="26"/>
        <v>14.341049806325678</v>
      </c>
      <c r="CF37" s="57">
        <v>38472.239999999998</v>
      </c>
      <c r="CG37" s="57">
        <v>96341</v>
      </c>
      <c r="CH37" s="57">
        <f t="shared" si="27"/>
        <v>250.41692399506763</v>
      </c>
      <c r="CI37" s="57">
        <v>136801.34</v>
      </c>
      <c r="CJ37" s="57">
        <v>189052</v>
      </c>
      <c r="CK37" s="57">
        <f t="shared" si="28"/>
        <v>138.19455277265561</v>
      </c>
      <c r="CL37" s="57">
        <v>279470.95629657956</v>
      </c>
      <c r="CM37" s="57">
        <v>320172</v>
      </c>
      <c r="CN37" s="57">
        <f t="shared" si="29"/>
        <v>114.56360411928736</v>
      </c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</row>
    <row r="38" spans="1:127" ht="15" customHeight="1" x14ac:dyDescent="0.2">
      <c r="A38" s="32">
        <v>30</v>
      </c>
      <c r="B38" s="36" t="s">
        <v>32</v>
      </c>
      <c r="C38" s="57">
        <v>39435.775000000001</v>
      </c>
      <c r="D38" s="57">
        <v>97401.31</v>
      </c>
      <c r="E38" s="57">
        <f t="shared" si="0"/>
        <v>246.98718359154853</v>
      </c>
      <c r="F38" s="57">
        <v>26000.775000000001</v>
      </c>
      <c r="G38" s="57">
        <v>81639.239999999991</v>
      </c>
      <c r="H38" s="57">
        <f t="shared" si="1"/>
        <v>313.98771767380003</v>
      </c>
      <c r="I38" s="57">
        <v>6029</v>
      </c>
      <c r="J38" s="57">
        <v>2342.3500000000004</v>
      </c>
      <c r="K38" s="57">
        <f t="shared" si="2"/>
        <v>38.851384972632289</v>
      </c>
      <c r="L38" s="57">
        <v>7406</v>
      </c>
      <c r="M38" s="57">
        <v>13419.720000000001</v>
      </c>
      <c r="N38" s="57">
        <f t="shared" si="3"/>
        <v>181.2006481231434</v>
      </c>
      <c r="O38" s="57">
        <v>28311</v>
      </c>
      <c r="P38" s="57">
        <v>2859.43</v>
      </c>
      <c r="Q38" s="57">
        <f t="shared" si="4"/>
        <v>10.100067111723359</v>
      </c>
      <c r="R38" s="57">
        <v>130430.4375</v>
      </c>
      <c r="S38" s="57">
        <v>201953.76</v>
      </c>
      <c r="T38" s="57">
        <f t="shared" si="5"/>
        <v>154.83637398670845</v>
      </c>
      <c r="U38" s="57">
        <v>33483</v>
      </c>
      <c r="V38" s="57">
        <v>84990.38</v>
      </c>
      <c r="W38" s="57">
        <f t="shared" si="6"/>
        <v>253.83143684855</v>
      </c>
      <c r="X38" s="57">
        <v>40131</v>
      </c>
      <c r="Y38" s="57">
        <v>84424.499999999985</v>
      </c>
      <c r="Z38" s="57">
        <f t="shared" si="7"/>
        <v>210.37228078044402</v>
      </c>
      <c r="AA38" s="57">
        <v>43420.4375</v>
      </c>
      <c r="AB38" s="57">
        <v>32538.880000000005</v>
      </c>
      <c r="AC38" s="57">
        <f t="shared" si="8"/>
        <v>74.939088303750978</v>
      </c>
      <c r="AD38" s="57">
        <v>391</v>
      </c>
      <c r="AE38" s="57">
        <v>0</v>
      </c>
      <c r="AF38" s="57">
        <f t="shared" si="9"/>
        <v>0</v>
      </c>
      <c r="AG38" s="57">
        <v>13005</v>
      </c>
      <c r="AH38" s="57">
        <v>0</v>
      </c>
      <c r="AI38" s="57">
        <f t="shared" si="10"/>
        <v>0</v>
      </c>
      <c r="AJ38" s="57">
        <v>8500</v>
      </c>
      <c r="AK38" s="57">
        <v>766.61</v>
      </c>
      <c r="AL38" s="57">
        <f t="shared" si="11"/>
        <v>9.0189411764705874</v>
      </c>
      <c r="AM38" s="57">
        <v>3025.3249999999998</v>
      </c>
      <c r="AN38" s="57">
        <v>1175.6299999999999</v>
      </c>
      <c r="AO38" s="57">
        <f t="shared" si="12"/>
        <v>38.859626651682049</v>
      </c>
      <c r="AP38" s="57">
        <v>27298.825000000001</v>
      </c>
      <c r="AQ38" s="57">
        <v>396.28</v>
      </c>
      <c r="AR38" s="57">
        <f t="shared" si="13"/>
        <v>1.4516375704815132</v>
      </c>
      <c r="AS38" s="57">
        <v>120</v>
      </c>
      <c r="AT38" s="57">
        <v>0</v>
      </c>
      <c r="AU38" s="57">
        <f t="shared" si="14"/>
        <v>0</v>
      </c>
      <c r="AV38" s="57">
        <v>56</v>
      </c>
      <c r="AW38" s="57">
        <v>0</v>
      </c>
      <c r="AX38" s="57">
        <f t="shared" si="15"/>
        <v>0</v>
      </c>
      <c r="AY38" s="57">
        <v>11590.0875</v>
      </c>
      <c r="AZ38" s="57">
        <v>13393.159999999998</v>
      </c>
      <c r="BA38" s="57">
        <f t="shared" si="16"/>
        <v>115.55702232619036</v>
      </c>
      <c r="BB38" s="57">
        <v>220456.45</v>
      </c>
      <c r="BC38" s="57">
        <v>315086.75</v>
      </c>
      <c r="BD38" s="57">
        <f t="shared" si="17"/>
        <v>142.92471370195793</v>
      </c>
      <c r="BE38" s="57">
        <v>13116</v>
      </c>
      <c r="BF38" s="57">
        <v>65309.93</v>
      </c>
      <c r="BG38" s="57">
        <f t="shared" si="18"/>
        <v>497.940911863373</v>
      </c>
      <c r="BH38" s="57">
        <v>440</v>
      </c>
      <c r="BI38" s="57">
        <v>3173.24</v>
      </c>
      <c r="BJ38" s="57">
        <f t="shared" si="19"/>
        <v>721.19090909090903</v>
      </c>
      <c r="BK38" s="57">
        <v>198755.85</v>
      </c>
      <c r="BL38" s="57">
        <v>166027.44</v>
      </c>
      <c r="BM38" s="57">
        <f t="shared" si="20"/>
        <v>83.533360150154067</v>
      </c>
      <c r="BN38" s="57">
        <v>3611.4700000000003</v>
      </c>
      <c r="BO38" s="57">
        <v>9921.2599999999984</v>
      </c>
      <c r="BP38" s="57">
        <f t="shared" si="21"/>
        <v>274.71528214272848</v>
      </c>
      <c r="BQ38" s="57">
        <v>106196</v>
      </c>
      <c r="BR38" s="57">
        <v>40122.18</v>
      </c>
      <c r="BS38" s="57">
        <f t="shared" si="22"/>
        <v>37.781253531206445</v>
      </c>
      <c r="BT38" s="57">
        <v>88948.38</v>
      </c>
      <c r="BU38" s="57">
        <v>115984</v>
      </c>
      <c r="BV38" s="57">
        <f t="shared" si="23"/>
        <v>130.39473006703437</v>
      </c>
      <c r="BW38" s="57">
        <v>1027.8400000000001</v>
      </c>
      <c r="BX38" s="57">
        <v>18.95</v>
      </c>
      <c r="BY38" s="57">
        <f t="shared" si="24"/>
        <v>1.8436721668742213</v>
      </c>
      <c r="BZ38" s="57">
        <v>14370.24</v>
      </c>
      <c r="CA38" s="57">
        <v>213.94000000000003</v>
      </c>
      <c r="CB38" s="57">
        <f t="shared" si="25"/>
        <v>1.4887712383370078</v>
      </c>
      <c r="CC38" s="57">
        <v>60964</v>
      </c>
      <c r="CD38" s="57">
        <v>331190.02</v>
      </c>
      <c r="CE38" s="57">
        <f t="shared" si="26"/>
        <v>543.25506856505478</v>
      </c>
      <c r="CF38" s="57">
        <v>60910</v>
      </c>
      <c r="CG38" s="57">
        <v>1733248.2999999993</v>
      </c>
      <c r="CH38" s="57">
        <f t="shared" si="27"/>
        <v>2845.5890658348371</v>
      </c>
      <c r="CI38" s="57">
        <v>336467.93</v>
      </c>
      <c r="CJ38" s="57">
        <v>2233871.8899999992</v>
      </c>
      <c r="CK38" s="57">
        <f t="shared" si="28"/>
        <v>663.91821948677227</v>
      </c>
      <c r="CL38" s="57">
        <v>556924.38</v>
      </c>
      <c r="CM38" s="57">
        <v>2548958.6399999992</v>
      </c>
      <c r="CN38" s="57">
        <f t="shared" si="29"/>
        <v>457.68487276495227</v>
      </c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</row>
    <row r="39" spans="1:127" ht="15" customHeight="1" x14ac:dyDescent="0.2">
      <c r="A39" s="30"/>
      <c r="B39" s="61" t="s">
        <v>87</v>
      </c>
      <c r="C39" s="19">
        <v>762415.81296537805</v>
      </c>
      <c r="D39" s="19">
        <v>1378284.32</v>
      </c>
      <c r="E39" s="19">
        <f t="shared" si="0"/>
        <v>180.7785589649869</v>
      </c>
      <c r="F39" s="19">
        <v>513758.95924024231</v>
      </c>
      <c r="G39" s="19">
        <v>848697.90999999992</v>
      </c>
      <c r="H39" s="19">
        <f t="shared" si="1"/>
        <v>165.19379267956174</v>
      </c>
      <c r="I39" s="19">
        <v>195967.07506748271</v>
      </c>
      <c r="J39" s="19">
        <v>11815.170000000002</v>
      </c>
      <c r="K39" s="19">
        <f t="shared" si="2"/>
        <v>6.0291607638330875</v>
      </c>
      <c r="L39" s="19">
        <v>52689.778657653078</v>
      </c>
      <c r="M39" s="19">
        <v>517771.24000000011</v>
      </c>
      <c r="N39" s="19">
        <f t="shared" si="3"/>
        <v>982.67871528588205</v>
      </c>
      <c r="O39" s="19">
        <v>457025</v>
      </c>
      <c r="P39" s="19">
        <v>297889.11</v>
      </c>
      <c r="Q39" s="19">
        <f t="shared" si="4"/>
        <v>65.180047043378366</v>
      </c>
      <c r="R39" s="19">
        <v>3263986.1257545869</v>
      </c>
      <c r="S39" s="19">
        <v>4221772.87</v>
      </c>
      <c r="T39" s="19">
        <f t="shared" si="5"/>
        <v>129.34408135769837</v>
      </c>
      <c r="U39" s="19">
        <v>456275.32500000001</v>
      </c>
      <c r="V39" s="19">
        <v>1039540.73</v>
      </c>
      <c r="W39" s="19">
        <f t="shared" si="6"/>
        <v>227.83189733084953</v>
      </c>
      <c r="X39" s="19">
        <v>514755.35239584558</v>
      </c>
      <c r="Y39" s="19">
        <v>2099977.89</v>
      </c>
      <c r="Z39" s="19">
        <f t="shared" si="7"/>
        <v>407.95649432803225</v>
      </c>
      <c r="AA39" s="19">
        <v>1837187.1374999997</v>
      </c>
      <c r="AB39" s="19">
        <v>1064350.25</v>
      </c>
      <c r="AC39" s="19">
        <f t="shared" si="8"/>
        <v>57.933687226242093</v>
      </c>
      <c r="AD39" s="19">
        <v>4441.3108587418328</v>
      </c>
      <c r="AE39" s="19">
        <v>12965.960000000001</v>
      </c>
      <c r="AF39" s="19">
        <f t="shared" si="9"/>
        <v>291.93993423088369</v>
      </c>
      <c r="AG39" s="19">
        <v>451327</v>
      </c>
      <c r="AH39" s="19">
        <v>4938.0400000000009</v>
      </c>
      <c r="AI39" s="19">
        <f t="shared" si="10"/>
        <v>1.094115796307334</v>
      </c>
      <c r="AJ39" s="19">
        <v>306336</v>
      </c>
      <c r="AK39" s="19">
        <v>12778.02</v>
      </c>
      <c r="AL39" s="19">
        <f t="shared" si="11"/>
        <v>4.1712433406455665</v>
      </c>
      <c r="AM39" s="19">
        <v>91117.6322113192</v>
      </c>
      <c r="AN39" s="19">
        <v>6730.66</v>
      </c>
      <c r="AO39" s="19">
        <f t="shared" si="12"/>
        <v>7.386781061639434</v>
      </c>
      <c r="AP39" s="19">
        <v>665798.05418928782</v>
      </c>
      <c r="AQ39" s="19">
        <v>220794.10000000003</v>
      </c>
      <c r="AR39" s="19">
        <f t="shared" si="13"/>
        <v>33.162322811058829</v>
      </c>
      <c r="AS39" s="19">
        <v>961</v>
      </c>
      <c r="AT39" s="19">
        <v>109</v>
      </c>
      <c r="AU39" s="19">
        <f t="shared" si="14"/>
        <v>11.342351716961499</v>
      </c>
      <c r="AV39" s="19">
        <v>898.52635258970702</v>
      </c>
      <c r="AW39" s="19">
        <v>50</v>
      </c>
      <c r="AX39" s="19">
        <f t="shared" si="15"/>
        <v>5.5646670635637374</v>
      </c>
      <c r="AY39" s="19">
        <v>408936.66566652065</v>
      </c>
      <c r="AZ39" s="19">
        <v>134476.74</v>
      </c>
      <c r="BA39" s="19">
        <f t="shared" si="16"/>
        <v>32.884490751353404</v>
      </c>
      <c r="BB39" s="19">
        <v>5500449.8171396824</v>
      </c>
      <c r="BC39" s="19">
        <v>5974995.7100000009</v>
      </c>
      <c r="BD39" s="19">
        <f t="shared" si="17"/>
        <v>108.62740155144419</v>
      </c>
      <c r="BE39" s="19">
        <v>193430.55416624999</v>
      </c>
      <c r="BF39" s="19">
        <v>504390.02999999997</v>
      </c>
      <c r="BG39" s="19">
        <f t="shared" si="18"/>
        <v>260.76026725668487</v>
      </c>
      <c r="BH39" s="19">
        <v>12440</v>
      </c>
      <c r="BI39" s="19">
        <v>8295.58</v>
      </c>
      <c r="BJ39" s="19">
        <f t="shared" si="19"/>
        <v>66.684726688102884</v>
      </c>
      <c r="BK39" s="19">
        <v>1330425.4349999998</v>
      </c>
      <c r="BL39" s="19">
        <v>350245.16000000003</v>
      </c>
      <c r="BM39" s="19">
        <f t="shared" si="20"/>
        <v>26.325801565872801</v>
      </c>
      <c r="BN39" s="19">
        <v>226283.74</v>
      </c>
      <c r="BO39" s="19">
        <v>44134.009999999995</v>
      </c>
      <c r="BP39" s="19">
        <f t="shared" si="21"/>
        <v>19.503836201399182</v>
      </c>
      <c r="BQ39" s="19">
        <v>247624</v>
      </c>
      <c r="BR39" s="19">
        <v>82138.459999999992</v>
      </c>
      <c r="BS39" s="19">
        <f t="shared" si="22"/>
        <v>33.170637741091333</v>
      </c>
      <c r="BT39" s="19">
        <v>856517.69499999995</v>
      </c>
      <c r="BU39" s="19">
        <v>223972.69</v>
      </c>
      <c r="BV39" s="19">
        <f t="shared" si="23"/>
        <v>26.149219252265421</v>
      </c>
      <c r="BW39" s="19">
        <v>37958.25</v>
      </c>
      <c r="BX39" s="19">
        <v>880.77</v>
      </c>
      <c r="BY39" s="19">
        <f t="shared" si="24"/>
        <v>2.3203651380134751</v>
      </c>
      <c r="BZ39" s="19">
        <v>968549.71499999985</v>
      </c>
      <c r="CA39" s="19">
        <v>1527890.5699999998</v>
      </c>
      <c r="CB39" s="19">
        <f t="shared" si="25"/>
        <v>157.75035048149283</v>
      </c>
      <c r="CC39" s="19">
        <v>1588142</v>
      </c>
      <c r="CD39" s="19">
        <v>1266334.3699999996</v>
      </c>
      <c r="CE39" s="19">
        <f t="shared" si="26"/>
        <v>79.736847838543383</v>
      </c>
      <c r="CF39" s="19">
        <v>1530034.36</v>
      </c>
      <c r="CG39" s="19">
        <v>53728347.450000003</v>
      </c>
      <c r="CH39" s="19">
        <f t="shared" si="27"/>
        <v>3511.5778347618279</v>
      </c>
      <c r="CI39" s="19">
        <v>5467549.7599999998</v>
      </c>
      <c r="CJ39" s="19">
        <v>56881993.900000013</v>
      </c>
      <c r="CK39" s="19">
        <f t="shared" si="28"/>
        <v>1040.3562179926098</v>
      </c>
      <c r="CL39" s="19">
        <v>10967999.577139683</v>
      </c>
      <c r="CM39" s="19">
        <v>62856989.609999999</v>
      </c>
      <c r="CN39" s="19">
        <f t="shared" si="29"/>
        <v>573.09438396598034</v>
      </c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</row>
    <row r="40" spans="1:127" ht="15" customHeight="1" x14ac:dyDescent="0.2">
      <c r="A40" s="34" t="s">
        <v>88</v>
      </c>
      <c r="B40" s="62" t="s">
        <v>89</v>
      </c>
      <c r="C40" s="20">
        <v>5237611.9276465438</v>
      </c>
      <c r="D40" s="20">
        <v>3812428.8100000005</v>
      </c>
      <c r="E40" s="20">
        <f t="shared" si="0"/>
        <v>72.789447990146698</v>
      </c>
      <c r="F40" s="20">
        <v>3895643.3947502184</v>
      </c>
      <c r="G40" s="20">
        <v>2543825.9199999999</v>
      </c>
      <c r="H40" s="20">
        <f t="shared" si="1"/>
        <v>65.299250014209917</v>
      </c>
      <c r="I40" s="20">
        <v>1014171.4746907067</v>
      </c>
      <c r="J40" s="20">
        <v>129076.79000000001</v>
      </c>
      <c r="K40" s="20">
        <f t="shared" si="2"/>
        <v>12.727314189088659</v>
      </c>
      <c r="L40" s="20">
        <v>327797.05820561899</v>
      </c>
      <c r="M40" s="20">
        <v>1139526.1000000001</v>
      </c>
      <c r="N40" s="20">
        <f t="shared" si="3"/>
        <v>347.63158224720968</v>
      </c>
      <c r="O40" s="20">
        <v>3357505.5</v>
      </c>
      <c r="P40" s="20">
        <v>1405145.0300000003</v>
      </c>
      <c r="Q40" s="20">
        <f t="shared" si="4"/>
        <v>41.850863088682964</v>
      </c>
      <c r="R40" s="20">
        <v>13964670.454756906</v>
      </c>
      <c r="S40" s="20">
        <v>14182946.289999999</v>
      </c>
      <c r="T40" s="20">
        <f t="shared" si="5"/>
        <v>101.56305754546997</v>
      </c>
      <c r="U40" s="20">
        <v>2043839.65</v>
      </c>
      <c r="V40" s="20">
        <v>4428890.8499999996</v>
      </c>
      <c r="W40" s="20">
        <f t="shared" si="6"/>
        <v>216.69463404333112</v>
      </c>
      <c r="X40" s="20">
        <v>2261070.3193575642</v>
      </c>
      <c r="Y40" s="20">
        <v>6343905.8399999999</v>
      </c>
      <c r="Z40" s="20">
        <f t="shared" si="7"/>
        <v>280.57092190757203</v>
      </c>
      <c r="AA40" s="20">
        <v>7403034.6500000004</v>
      </c>
      <c r="AB40" s="20">
        <v>2959286.4299999997</v>
      </c>
      <c r="AC40" s="20">
        <f t="shared" si="8"/>
        <v>39.973964325562079</v>
      </c>
      <c r="AD40" s="20">
        <v>26143.83539934213</v>
      </c>
      <c r="AE40" s="20">
        <v>60177.18</v>
      </c>
      <c r="AF40" s="20">
        <f t="shared" si="9"/>
        <v>230.17732127212778</v>
      </c>
      <c r="AG40" s="20">
        <v>2230582</v>
      </c>
      <c r="AH40" s="20">
        <v>390685.98999999993</v>
      </c>
      <c r="AI40" s="20">
        <f t="shared" si="10"/>
        <v>17.514979946937611</v>
      </c>
      <c r="AJ40" s="20">
        <v>1243804</v>
      </c>
      <c r="AK40" s="20">
        <v>511447.46000000008</v>
      </c>
      <c r="AL40" s="20">
        <f t="shared" si="11"/>
        <v>41.119618525105253</v>
      </c>
      <c r="AM40" s="20">
        <v>501055.22062979348</v>
      </c>
      <c r="AN40" s="20">
        <v>133729.31999999998</v>
      </c>
      <c r="AO40" s="20">
        <f t="shared" si="12"/>
        <v>26.6895372992843</v>
      </c>
      <c r="AP40" s="20">
        <v>2991205.9967716071</v>
      </c>
      <c r="AQ40" s="20">
        <v>1107384.94</v>
      </c>
      <c r="AR40" s="20">
        <f t="shared" si="13"/>
        <v>37.021353300146984</v>
      </c>
      <c r="AS40" s="20">
        <v>8738</v>
      </c>
      <c r="AT40" s="20">
        <v>92477.159999999989</v>
      </c>
      <c r="AU40" s="20">
        <f t="shared" si="14"/>
        <v>1058.3332570382238</v>
      </c>
      <c r="AV40" s="20">
        <v>7335.3528920948474</v>
      </c>
      <c r="AW40" s="20">
        <v>22064.420000000002</v>
      </c>
      <c r="AX40" s="20">
        <f t="shared" si="15"/>
        <v>300.79561712400169</v>
      </c>
      <c r="AY40" s="20">
        <v>2001817.3853404247</v>
      </c>
      <c r="AZ40" s="20">
        <v>401008.4</v>
      </c>
      <c r="BA40" s="20">
        <f t="shared" si="16"/>
        <v>20.032216871360891</v>
      </c>
      <c r="BB40" s="20">
        <v>25956238.338037368</v>
      </c>
      <c r="BC40" s="20">
        <v>20263486.800000001</v>
      </c>
      <c r="BD40" s="20">
        <f t="shared" si="17"/>
        <v>78.067886941479614</v>
      </c>
      <c r="BE40" s="20">
        <v>903203.68560374994</v>
      </c>
      <c r="BF40" s="20">
        <v>1702696.38</v>
      </c>
      <c r="BG40" s="20">
        <f t="shared" si="18"/>
        <v>188.5174304688345</v>
      </c>
      <c r="BH40" s="20">
        <v>78781</v>
      </c>
      <c r="BI40" s="20">
        <v>49974.590000000004</v>
      </c>
      <c r="BJ40" s="20">
        <f t="shared" si="19"/>
        <v>63.434825655932272</v>
      </c>
      <c r="BK40" s="20">
        <v>9148481.910000002</v>
      </c>
      <c r="BL40" s="20">
        <v>6347784.3799999999</v>
      </c>
      <c r="BM40" s="20">
        <f t="shared" si="20"/>
        <v>69.38620464518138</v>
      </c>
      <c r="BN40" s="20">
        <v>879714.6</v>
      </c>
      <c r="BO40" s="20">
        <v>1323032.1900000002</v>
      </c>
      <c r="BP40" s="20">
        <f t="shared" si="21"/>
        <v>150.3933423408001</v>
      </c>
      <c r="BQ40" s="20">
        <v>855392</v>
      </c>
      <c r="BR40" s="20">
        <v>1094422.18</v>
      </c>
      <c r="BS40" s="20">
        <f t="shared" si="22"/>
        <v>127.94393447682467</v>
      </c>
      <c r="BT40" s="20">
        <v>7413375.3099999996</v>
      </c>
      <c r="BU40" s="20">
        <v>3930330.01</v>
      </c>
      <c r="BV40" s="20">
        <f t="shared" si="23"/>
        <v>53.016741304036309</v>
      </c>
      <c r="BW40" s="20">
        <v>150688.13999999998</v>
      </c>
      <c r="BX40" s="20">
        <v>58163.969999999994</v>
      </c>
      <c r="BY40" s="20">
        <f t="shared" si="24"/>
        <v>38.598903669525683</v>
      </c>
      <c r="BZ40" s="20">
        <v>3396322.55</v>
      </c>
      <c r="CA40" s="20">
        <v>4150087.1699999995</v>
      </c>
      <c r="CB40" s="20">
        <f t="shared" si="25"/>
        <v>122.19355225845672</v>
      </c>
      <c r="CC40" s="20">
        <v>3940764</v>
      </c>
      <c r="CD40" s="20">
        <v>3001814.4399999995</v>
      </c>
      <c r="CE40" s="20">
        <f t="shared" si="26"/>
        <v>76.173413074216057</v>
      </c>
      <c r="CF40" s="20">
        <v>4331432.04</v>
      </c>
      <c r="CG40" s="20">
        <v>79623327.890000001</v>
      </c>
      <c r="CH40" s="20">
        <f t="shared" si="27"/>
        <v>1838.2679713012419</v>
      </c>
      <c r="CI40" s="20">
        <v>21046469.640000001</v>
      </c>
      <c r="CJ40" s="20">
        <v>93231152.440000013</v>
      </c>
      <c r="CK40" s="20">
        <f t="shared" si="28"/>
        <v>442.97763014281958</v>
      </c>
      <c r="CL40" s="20">
        <v>47002707.978037365</v>
      </c>
      <c r="CM40" s="20">
        <v>113494639.24000001</v>
      </c>
      <c r="CN40" s="20">
        <f t="shared" si="29"/>
        <v>241.46404350368891</v>
      </c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</row>
    <row r="41" spans="1:127" ht="15" customHeight="1" x14ac:dyDescent="0.2">
      <c r="A41" s="32">
        <v>31</v>
      </c>
      <c r="B41" s="36" t="s">
        <v>90</v>
      </c>
      <c r="C41" s="57">
        <v>231490.02999999997</v>
      </c>
      <c r="D41" s="57">
        <v>73911</v>
      </c>
      <c r="E41" s="57">
        <f t="shared" si="0"/>
        <v>31.928372897960234</v>
      </c>
      <c r="F41" s="57">
        <v>208528.20522082856</v>
      </c>
      <c r="G41" s="57">
        <v>73911</v>
      </c>
      <c r="H41" s="57">
        <f t="shared" si="1"/>
        <v>35.444126093987741</v>
      </c>
      <c r="I41" s="57">
        <v>12493.663612030223</v>
      </c>
      <c r="J41" s="57">
        <v>0</v>
      </c>
      <c r="K41" s="57">
        <f t="shared" si="2"/>
        <v>0</v>
      </c>
      <c r="L41" s="57">
        <v>10468.161167141208</v>
      </c>
      <c r="M41" s="57">
        <v>0</v>
      </c>
      <c r="N41" s="57">
        <f t="shared" si="3"/>
        <v>0</v>
      </c>
      <c r="O41" s="57">
        <v>185826.55</v>
      </c>
      <c r="P41" s="57">
        <v>44807.200000000004</v>
      </c>
      <c r="Q41" s="57">
        <f t="shared" si="4"/>
        <v>24.112377913705014</v>
      </c>
      <c r="R41" s="57">
        <v>41234.33349397339</v>
      </c>
      <c r="S41" s="57">
        <v>33947</v>
      </c>
      <c r="T41" s="57">
        <f t="shared" si="5"/>
        <v>82.327024892888176</v>
      </c>
      <c r="U41" s="57">
        <v>9837</v>
      </c>
      <c r="V41" s="57">
        <v>28247</v>
      </c>
      <c r="W41" s="57">
        <f t="shared" si="6"/>
        <v>287.15055403070039</v>
      </c>
      <c r="X41" s="57">
        <v>10693.188000798866</v>
      </c>
      <c r="Y41" s="57">
        <v>1470</v>
      </c>
      <c r="Z41" s="57">
        <f t="shared" si="7"/>
        <v>13.747069628722317</v>
      </c>
      <c r="AA41" s="57">
        <v>3318</v>
      </c>
      <c r="AB41" s="57">
        <v>600</v>
      </c>
      <c r="AC41" s="57">
        <f t="shared" si="8"/>
        <v>18.083182640144667</v>
      </c>
      <c r="AD41" s="57">
        <v>823.1454931745285</v>
      </c>
      <c r="AE41" s="57">
        <v>0</v>
      </c>
      <c r="AF41" s="57">
        <f t="shared" si="9"/>
        <v>0</v>
      </c>
      <c r="AG41" s="57">
        <v>16563</v>
      </c>
      <c r="AH41" s="57">
        <v>3630</v>
      </c>
      <c r="AI41" s="57">
        <f t="shared" si="10"/>
        <v>21.916319507335626</v>
      </c>
      <c r="AJ41" s="57">
        <v>232</v>
      </c>
      <c r="AK41" s="57">
        <v>0</v>
      </c>
      <c r="AL41" s="57">
        <f t="shared" si="11"/>
        <v>0</v>
      </c>
      <c r="AM41" s="57">
        <v>4124.2166685796619</v>
      </c>
      <c r="AN41" s="57">
        <v>417</v>
      </c>
      <c r="AO41" s="57">
        <f t="shared" si="12"/>
        <v>10.111010975172906</v>
      </c>
      <c r="AP41" s="57">
        <v>17671.252261861704</v>
      </c>
      <c r="AQ41" s="57">
        <v>14756</v>
      </c>
      <c r="AR41" s="57">
        <f t="shared" si="13"/>
        <v>83.502854134715548</v>
      </c>
      <c r="AS41" s="57">
        <v>1249</v>
      </c>
      <c r="AT41" s="57">
        <v>0</v>
      </c>
      <c r="AU41" s="57">
        <f t="shared" si="14"/>
        <v>0</v>
      </c>
      <c r="AV41" s="57">
        <v>719.11946172377964</v>
      </c>
      <c r="AW41" s="57">
        <v>0</v>
      </c>
      <c r="AX41" s="57">
        <f t="shared" si="15"/>
        <v>0</v>
      </c>
      <c r="AY41" s="57">
        <v>15045.514658038446</v>
      </c>
      <c r="AZ41" s="57">
        <v>2892</v>
      </c>
      <c r="BA41" s="57">
        <f t="shared" si="16"/>
        <v>19.221675467611046</v>
      </c>
      <c r="BB41" s="57">
        <v>311765.46654417698</v>
      </c>
      <c r="BC41" s="57">
        <v>125923</v>
      </c>
      <c r="BD41" s="57">
        <f t="shared" si="17"/>
        <v>40.390297679796674</v>
      </c>
      <c r="BE41" s="57">
        <v>615</v>
      </c>
      <c r="BF41" s="57">
        <v>22131</v>
      </c>
      <c r="BG41" s="57">
        <f t="shared" si="18"/>
        <v>3598.5365853658536</v>
      </c>
      <c r="BH41" s="57">
        <v>0</v>
      </c>
      <c r="BI41" s="57">
        <v>0</v>
      </c>
      <c r="BJ41" s="57" t="e">
        <f t="shared" si="19"/>
        <v>#DIV/0!</v>
      </c>
      <c r="BK41" s="57">
        <v>1714</v>
      </c>
      <c r="BL41" s="57">
        <v>0</v>
      </c>
      <c r="BM41" s="57">
        <f t="shared" si="20"/>
        <v>0</v>
      </c>
      <c r="BN41" s="57">
        <v>852</v>
      </c>
      <c r="BO41" s="57">
        <v>0</v>
      </c>
      <c r="BP41" s="57">
        <f t="shared" si="21"/>
        <v>0</v>
      </c>
      <c r="BQ41" s="57">
        <v>547</v>
      </c>
      <c r="BR41" s="57">
        <v>0</v>
      </c>
      <c r="BS41" s="57">
        <f t="shared" si="22"/>
        <v>0</v>
      </c>
      <c r="BT41" s="57">
        <v>315</v>
      </c>
      <c r="BU41" s="57">
        <v>0</v>
      </c>
      <c r="BV41" s="57">
        <f t="shared" si="23"/>
        <v>0</v>
      </c>
      <c r="BW41" s="57">
        <v>735</v>
      </c>
      <c r="BX41" s="57">
        <v>0</v>
      </c>
      <c r="BY41" s="57">
        <f t="shared" si="24"/>
        <v>0</v>
      </c>
      <c r="BZ41" s="57">
        <v>4153</v>
      </c>
      <c r="CA41" s="57">
        <v>5670</v>
      </c>
      <c r="CB41" s="57">
        <f t="shared" si="25"/>
        <v>136.52781122080424</v>
      </c>
      <c r="CC41" s="57">
        <v>7588</v>
      </c>
      <c r="CD41" s="57">
        <v>1824</v>
      </c>
      <c r="CE41" s="57">
        <f t="shared" si="26"/>
        <v>24.037954665260937</v>
      </c>
      <c r="CF41" s="57">
        <v>2984</v>
      </c>
      <c r="CG41" s="57">
        <v>13799</v>
      </c>
      <c r="CH41" s="57">
        <f t="shared" si="27"/>
        <v>462.43297587131372</v>
      </c>
      <c r="CI41" s="57">
        <v>17174</v>
      </c>
      <c r="CJ41" s="57">
        <v>21293</v>
      </c>
      <c r="CK41" s="57">
        <f t="shared" si="28"/>
        <v>123.98392919529522</v>
      </c>
      <c r="CL41" s="57">
        <v>328939.46654417698</v>
      </c>
      <c r="CM41" s="57">
        <v>147216</v>
      </c>
      <c r="CN41" s="57">
        <f t="shared" si="29"/>
        <v>44.754739085171074</v>
      </c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</row>
    <row r="42" spans="1:127" ht="15" customHeight="1" x14ac:dyDescent="0.2">
      <c r="A42" s="32">
        <v>32</v>
      </c>
      <c r="B42" s="63" t="s">
        <v>122</v>
      </c>
      <c r="C42" s="57">
        <v>159118.6551</v>
      </c>
      <c r="D42" s="57">
        <v>27638.77</v>
      </c>
      <c r="E42" s="57">
        <f t="shared" si="0"/>
        <v>17.369911769697957</v>
      </c>
      <c r="F42" s="57">
        <v>130618.45509999999</v>
      </c>
      <c r="G42" s="57">
        <v>27638.77</v>
      </c>
      <c r="H42" s="57">
        <f t="shared" si="1"/>
        <v>21.159927193167363</v>
      </c>
      <c r="I42" s="57">
        <v>19428.2</v>
      </c>
      <c r="J42" s="57">
        <v>0</v>
      </c>
      <c r="K42" s="57">
        <f t="shared" si="2"/>
        <v>0</v>
      </c>
      <c r="L42" s="57">
        <v>9072</v>
      </c>
      <c r="M42" s="57">
        <v>0</v>
      </c>
      <c r="N42" s="57">
        <f t="shared" si="3"/>
        <v>0</v>
      </c>
      <c r="O42" s="57">
        <v>119688</v>
      </c>
      <c r="P42" s="57">
        <v>27638.77</v>
      </c>
      <c r="Q42" s="57">
        <f t="shared" si="4"/>
        <v>23.092348439275451</v>
      </c>
      <c r="R42" s="57">
        <v>33827</v>
      </c>
      <c r="S42" s="57">
        <v>4461.57</v>
      </c>
      <c r="T42" s="57">
        <f t="shared" si="5"/>
        <v>13.189375351050936</v>
      </c>
      <c r="U42" s="57">
        <v>12012</v>
      </c>
      <c r="V42" s="57">
        <v>4461.57</v>
      </c>
      <c r="W42" s="57">
        <f t="shared" si="6"/>
        <v>37.142607392607388</v>
      </c>
      <c r="X42" s="57">
        <v>3300</v>
      </c>
      <c r="Y42" s="57">
        <v>0</v>
      </c>
      <c r="Z42" s="57">
        <f t="shared" si="7"/>
        <v>0</v>
      </c>
      <c r="AA42" s="57">
        <v>369</v>
      </c>
      <c r="AB42" s="57">
        <v>0</v>
      </c>
      <c r="AC42" s="57">
        <f t="shared" si="8"/>
        <v>0</v>
      </c>
      <c r="AD42" s="57">
        <v>153</v>
      </c>
      <c r="AE42" s="57">
        <v>0</v>
      </c>
      <c r="AF42" s="57">
        <f t="shared" si="9"/>
        <v>0</v>
      </c>
      <c r="AG42" s="57">
        <v>17993</v>
      </c>
      <c r="AH42" s="57">
        <v>0</v>
      </c>
      <c r="AI42" s="57">
        <f t="shared" si="10"/>
        <v>0</v>
      </c>
      <c r="AJ42" s="57">
        <v>0</v>
      </c>
      <c r="AK42" s="57">
        <v>0</v>
      </c>
      <c r="AL42" s="57" t="e">
        <f t="shared" si="11"/>
        <v>#DIV/0!</v>
      </c>
      <c r="AM42" s="57">
        <v>2704</v>
      </c>
      <c r="AN42" s="57">
        <v>270.21999999999997</v>
      </c>
      <c r="AO42" s="57">
        <f t="shared" si="12"/>
        <v>9.9933431952662719</v>
      </c>
      <c r="AP42" s="57">
        <v>14866</v>
      </c>
      <c r="AQ42" s="57">
        <v>857.90999999999985</v>
      </c>
      <c r="AR42" s="57">
        <f t="shared" si="13"/>
        <v>5.7709538544329329</v>
      </c>
      <c r="AS42" s="57">
        <v>15</v>
      </c>
      <c r="AT42" s="57">
        <v>0</v>
      </c>
      <c r="AU42" s="57">
        <f t="shared" si="14"/>
        <v>0</v>
      </c>
      <c r="AV42" s="57">
        <v>56</v>
      </c>
      <c r="AW42" s="57">
        <v>0</v>
      </c>
      <c r="AX42" s="57">
        <f t="shared" si="15"/>
        <v>0</v>
      </c>
      <c r="AY42" s="57">
        <v>18051</v>
      </c>
      <c r="AZ42" s="57">
        <v>3443.5299999999997</v>
      </c>
      <c r="BA42" s="57">
        <f t="shared" si="16"/>
        <v>19.076671652540025</v>
      </c>
      <c r="BB42" s="57">
        <v>228637.6551</v>
      </c>
      <c r="BC42" s="57">
        <v>36672</v>
      </c>
      <c r="BD42" s="57">
        <f t="shared" si="17"/>
        <v>16.03935274089504</v>
      </c>
      <c r="BE42" s="57">
        <v>14459.29351</v>
      </c>
      <c r="BF42" s="57">
        <v>6749.95</v>
      </c>
      <c r="BG42" s="57">
        <f t="shared" si="18"/>
        <v>46.682432964873122</v>
      </c>
      <c r="BH42" s="57">
        <v>20</v>
      </c>
      <c r="BI42" s="57">
        <v>0</v>
      </c>
      <c r="BJ42" s="57">
        <f t="shared" si="19"/>
        <v>0</v>
      </c>
      <c r="BK42" s="57">
        <v>214.05</v>
      </c>
      <c r="BL42" s="57">
        <v>0</v>
      </c>
      <c r="BM42" s="57">
        <f t="shared" si="20"/>
        <v>0</v>
      </c>
      <c r="BN42" s="57">
        <v>11</v>
      </c>
      <c r="BO42" s="57">
        <v>0</v>
      </c>
      <c r="BP42" s="57">
        <f t="shared" si="21"/>
        <v>0</v>
      </c>
      <c r="BQ42" s="57">
        <v>10</v>
      </c>
      <c r="BR42" s="57">
        <v>0</v>
      </c>
      <c r="BS42" s="57">
        <f t="shared" si="22"/>
        <v>0</v>
      </c>
      <c r="BT42" s="57">
        <v>193.05</v>
      </c>
      <c r="BU42" s="57">
        <v>0</v>
      </c>
      <c r="BV42" s="57">
        <f t="shared" si="23"/>
        <v>0</v>
      </c>
      <c r="BW42" s="57">
        <v>228.7</v>
      </c>
      <c r="BX42" s="57">
        <v>49.62</v>
      </c>
      <c r="BY42" s="57">
        <f t="shared" si="24"/>
        <v>21.696545693047661</v>
      </c>
      <c r="BZ42" s="57">
        <v>2425.65</v>
      </c>
      <c r="CA42" s="57">
        <v>160.30000000000001</v>
      </c>
      <c r="CB42" s="57">
        <f t="shared" si="25"/>
        <v>6.6085379176715513</v>
      </c>
      <c r="CC42" s="57">
        <v>1098</v>
      </c>
      <c r="CD42" s="57">
        <v>61.8</v>
      </c>
      <c r="CE42" s="57">
        <f t="shared" si="26"/>
        <v>5.6284153005464477</v>
      </c>
      <c r="CF42" s="57">
        <v>5685.6</v>
      </c>
      <c r="CG42" s="57">
        <v>14037.140000000003</v>
      </c>
      <c r="CH42" s="57">
        <f t="shared" si="27"/>
        <v>246.88933445898417</v>
      </c>
      <c r="CI42" s="57">
        <v>9672</v>
      </c>
      <c r="CJ42" s="57">
        <v>14308.860000000002</v>
      </c>
      <c r="CK42" s="57">
        <f t="shared" si="28"/>
        <v>147.94106699751865</v>
      </c>
      <c r="CL42" s="57">
        <v>238309.6551</v>
      </c>
      <c r="CM42" s="57">
        <v>50980.86</v>
      </c>
      <c r="CN42" s="57">
        <f t="shared" si="29"/>
        <v>21.39269597726005</v>
      </c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</row>
    <row r="43" spans="1:127" ht="15" customHeight="1" x14ac:dyDescent="0.2">
      <c r="A43" s="37" t="s">
        <v>93</v>
      </c>
      <c r="B43" s="61" t="s">
        <v>94</v>
      </c>
      <c r="C43" s="19">
        <v>390608.6851</v>
      </c>
      <c r="D43" s="19">
        <v>101549.77</v>
      </c>
      <c r="E43" s="19">
        <f t="shared" si="0"/>
        <v>25.997826948984038</v>
      </c>
      <c r="F43" s="19">
        <v>339146.66032082855</v>
      </c>
      <c r="G43" s="19">
        <v>101549.77</v>
      </c>
      <c r="H43" s="19">
        <f t="shared" si="1"/>
        <v>29.942730352684343</v>
      </c>
      <c r="I43" s="19">
        <v>31921.863612030225</v>
      </c>
      <c r="J43" s="19">
        <v>0</v>
      </c>
      <c r="K43" s="19">
        <f t="shared" si="2"/>
        <v>0</v>
      </c>
      <c r="L43" s="19">
        <v>19540.16116714121</v>
      </c>
      <c r="M43" s="19">
        <v>0</v>
      </c>
      <c r="N43" s="19">
        <f t="shared" si="3"/>
        <v>0</v>
      </c>
      <c r="O43" s="19">
        <v>305514.55</v>
      </c>
      <c r="P43" s="19">
        <v>72445.97</v>
      </c>
      <c r="Q43" s="19">
        <f t="shared" si="4"/>
        <v>23.712772435879078</v>
      </c>
      <c r="R43" s="19">
        <v>75061.33349397339</v>
      </c>
      <c r="S43" s="19">
        <v>38408.57</v>
      </c>
      <c r="T43" s="19">
        <f t="shared" si="5"/>
        <v>51.169581210655934</v>
      </c>
      <c r="U43" s="19">
        <v>21849</v>
      </c>
      <c r="V43" s="19">
        <v>32708.57</v>
      </c>
      <c r="W43" s="19">
        <f t="shared" si="6"/>
        <v>149.70282392786856</v>
      </c>
      <c r="X43" s="19">
        <v>13993.188000798866</v>
      </c>
      <c r="Y43" s="19">
        <v>1470</v>
      </c>
      <c r="Z43" s="19">
        <f t="shared" si="7"/>
        <v>10.50511148650385</v>
      </c>
      <c r="AA43" s="19">
        <v>3687</v>
      </c>
      <c r="AB43" s="19">
        <v>600</v>
      </c>
      <c r="AC43" s="19">
        <f t="shared" si="8"/>
        <v>16.273393002441008</v>
      </c>
      <c r="AD43" s="19">
        <v>976.1454931745285</v>
      </c>
      <c r="AE43" s="19">
        <v>0</v>
      </c>
      <c r="AF43" s="19">
        <f t="shared" si="9"/>
        <v>0</v>
      </c>
      <c r="AG43" s="19">
        <v>34556</v>
      </c>
      <c r="AH43" s="19">
        <v>3630</v>
      </c>
      <c r="AI43" s="19">
        <f t="shared" si="10"/>
        <v>10.504688042597522</v>
      </c>
      <c r="AJ43" s="19">
        <v>232</v>
      </c>
      <c r="AK43" s="19">
        <v>0</v>
      </c>
      <c r="AL43" s="19">
        <f t="shared" si="11"/>
        <v>0</v>
      </c>
      <c r="AM43" s="19">
        <v>6828.2166685796619</v>
      </c>
      <c r="AN43" s="19">
        <v>687.22</v>
      </c>
      <c r="AO43" s="19">
        <f t="shared" si="12"/>
        <v>10.064414082849376</v>
      </c>
      <c r="AP43" s="19">
        <v>32537.252261861704</v>
      </c>
      <c r="AQ43" s="19">
        <v>15613.91</v>
      </c>
      <c r="AR43" s="19">
        <f t="shared" si="13"/>
        <v>47.987795264143209</v>
      </c>
      <c r="AS43" s="19">
        <v>1264</v>
      </c>
      <c r="AT43" s="19">
        <v>0</v>
      </c>
      <c r="AU43" s="19">
        <f t="shared" si="14"/>
        <v>0</v>
      </c>
      <c r="AV43" s="19">
        <v>775.11946172377964</v>
      </c>
      <c r="AW43" s="19">
        <v>0</v>
      </c>
      <c r="AX43" s="19">
        <f t="shared" si="15"/>
        <v>0</v>
      </c>
      <c r="AY43" s="19">
        <v>33096.514658038446</v>
      </c>
      <c r="AZ43" s="19">
        <v>6335.53</v>
      </c>
      <c r="BA43" s="19">
        <f t="shared" si="16"/>
        <v>19.142589681905473</v>
      </c>
      <c r="BB43" s="19">
        <v>540403.12164417701</v>
      </c>
      <c r="BC43" s="19">
        <v>162595</v>
      </c>
      <c r="BD43" s="19">
        <f t="shared" si="17"/>
        <v>30.087724050391223</v>
      </c>
      <c r="BE43" s="19">
        <v>15074.29351</v>
      </c>
      <c r="BF43" s="19">
        <v>28880.95</v>
      </c>
      <c r="BG43" s="19">
        <f t="shared" si="18"/>
        <v>191.59073677874804</v>
      </c>
      <c r="BH43" s="19">
        <v>20</v>
      </c>
      <c r="BI43" s="19">
        <v>0</v>
      </c>
      <c r="BJ43" s="19">
        <f t="shared" si="19"/>
        <v>0</v>
      </c>
      <c r="BK43" s="19">
        <v>1928.05</v>
      </c>
      <c r="BL43" s="19">
        <v>0</v>
      </c>
      <c r="BM43" s="19">
        <f t="shared" si="20"/>
        <v>0</v>
      </c>
      <c r="BN43" s="19">
        <v>863</v>
      </c>
      <c r="BO43" s="19">
        <v>0</v>
      </c>
      <c r="BP43" s="19">
        <f t="shared" si="21"/>
        <v>0</v>
      </c>
      <c r="BQ43" s="19">
        <v>557</v>
      </c>
      <c r="BR43" s="19">
        <v>0</v>
      </c>
      <c r="BS43" s="19">
        <f t="shared" si="22"/>
        <v>0</v>
      </c>
      <c r="BT43" s="19">
        <v>508.05</v>
      </c>
      <c r="BU43" s="19">
        <v>0</v>
      </c>
      <c r="BV43" s="19">
        <f t="shared" si="23"/>
        <v>0</v>
      </c>
      <c r="BW43" s="19">
        <v>963.7</v>
      </c>
      <c r="BX43" s="19">
        <v>49.62</v>
      </c>
      <c r="BY43" s="19">
        <f t="shared" si="24"/>
        <v>5.148905260973331</v>
      </c>
      <c r="BZ43" s="19">
        <v>6578.65</v>
      </c>
      <c r="CA43" s="19">
        <v>5830.3</v>
      </c>
      <c r="CB43" s="19">
        <f t="shared" si="25"/>
        <v>88.624565830375545</v>
      </c>
      <c r="CC43" s="19">
        <v>8686</v>
      </c>
      <c r="CD43" s="19">
        <v>1885.8</v>
      </c>
      <c r="CE43" s="19">
        <f t="shared" si="26"/>
        <v>21.710798986875432</v>
      </c>
      <c r="CF43" s="19">
        <v>8669.6</v>
      </c>
      <c r="CG43" s="19">
        <v>27836.140000000003</v>
      </c>
      <c r="CH43" s="19">
        <f t="shared" si="27"/>
        <v>321.07755836486115</v>
      </c>
      <c r="CI43" s="19">
        <v>26846</v>
      </c>
      <c r="CJ43" s="19">
        <v>35601.86</v>
      </c>
      <c r="CK43" s="19">
        <f t="shared" si="28"/>
        <v>132.61513819563436</v>
      </c>
      <c r="CL43" s="19">
        <v>567249.12164417701</v>
      </c>
      <c r="CM43" s="19">
        <v>198196.86</v>
      </c>
      <c r="CN43" s="19">
        <f t="shared" si="29"/>
        <v>34.940002978854245</v>
      </c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</row>
    <row r="44" spans="1:127" ht="15" customHeight="1" x14ac:dyDescent="0.2">
      <c r="A44" s="32">
        <v>33</v>
      </c>
      <c r="B44" s="36" t="s">
        <v>95</v>
      </c>
      <c r="C44" s="57">
        <v>2092437.25</v>
      </c>
      <c r="D44" s="57">
        <v>1187731.3</v>
      </c>
      <c r="E44" s="57">
        <f t="shared" si="0"/>
        <v>56.763054662690607</v>
      </c>
      <c r="F44" s="57">
        <v>1814155.25</v>
      </c>
      <c r="G44" s="57">
        <v>965231.87</v>
      </c>
      <c r="H44" s="57">
        <f t="shared" si="1"/>
        <v>53.205582598291954</v>
      </c>
      <c r="I44" s="57">
        <v>213971</v>
      </c>
      <c r="J44" s="57">
        <v>15070.75</v>
      </c>
      <c r="K44" s="57">
        <f t="shared" si="2"/>
        <v>7.0433610162124776</v>
      </c>
      <c r="L44" s="57">
        <v>64311</v>
      </c>
      <c r="M44" s="57">
        <v>207428.68</v>
      </c>
      <c r="N44" s="57">
        <f t="shared" si="3"/>
        <v>322.53996983408746</v>
      </c>
      <c r="O44" s="57">
        <v>1759077.45</v>
      </c>
      <c r="P44" s="57">
        <v>1054601.83</v>
      </c>
      <c r="Q44" s="57">
        <f t="shared" si="4"/>
        <v>59.951983922026862</v>
      </c>
      <c r="R44" s="57">
        <v>280504</v>
      </c>
      <c r="S44" s="57">
        <v>12460</v>
      </c>
      <c r="T44" s="57">
        <f t="shared" si="5"/>
        <v>4.4420043920942298</v>
      </c>
      <c r="U44" s="57">
        <v>120926</v>
      </c>
      <c r="V44" s="57">
        <v>454</v>
      </c>
      <c r="W44" s="57">
        <f t="shared" si="6"/>
        <v>0.3754362171906786</v>
      </c>
      <c r="X44" s="57">
        <v>53521</v>
      </c>
      <c r="Y44" s="57">
        <v>4461</v>
      </c>
      <c r="Z44" s="57">
        <f t="shared" si="7"/>
        <v>8.3350460566880287</v>
      </c>
      <c r="AA44" s="57">
        <v>21252</v>
      </c>
      <c r="AB44" s="57">
        <v>0</v>
      </c>
      <c r="AC44" s="57">
        <f t="shared" si="8"/>
        <v>0</v>
      </c>
      <c r="AD44" s="57">
        <v>2343</v>
      </c>
      <c r="AE44" s="57">
        <v>25</v>
      </c>
      <c r="AF44" s="57">
        <f t="shared" si="9"/>
        <v>1.0670081092616304</v>
      </c>
      <c r="AG44" s="57">
        <v>82462</v>
      </c>
      <c r="AH44" s="57">
        <v>7520</v>
      </c>
      <c r="AI44" s="57">
        <f t="shared" si="10"/>
        <v>9.119351943925686</v>
      </c>
      <c r="AJ44" s="57">
        <v>1051</v>
      </c>
      <c r="AK44" s="57">
        <v>0</v>
      </c>
      <c r="AL44" s="57">
        <f t="shared" si="11"/>
        <v>0</v>
      </c>
      <c r="AM44" s="57">
        <v>23154</v>
      </c>
      <c r="AN44" s="57">
        <v>1194</v>
      </c>
      <c r="AO44" s="57">
        <f t="shared" si="12"/>
        <v>5.1567763669344391</v>
      </c>
      <c r="AP44" s="57">
        <v>84103</v>
      </c>
      <c r="AQ44" s="57">
        <v>12144</v>
      </c>
      <c r="AR44" s="57">
        <f t="shared" si="13"/>
        <v>14.439437356574677</v>
      </c>
      <c r="AS44" s="57">
        <v>7556</v>
      </c>
      <c r="AT44" s="57">
        <v>0</v>
      </c>
      <c r="AU44" s="57">
        <f t="shared" si="14"/>
        <v>0</v>
      </c>
      <c r="AV44" s="57">
        <v>6353</v>
      </c>
      <c r="AW44" s="57">
        <v>90235.07</v>
      </c>
      <c r="AX44" s="57">
        <f t="shared" si="15"/>
        <v>1420.3536911695262</v>
      </c>
      <c r="AY44" s="57">
        <v>91083</v>
      </c>
      <c r="AZ44" s="57">
        <v>234271</v>
      </c>
      <c r="BA44" s="57">
        <f t="shared" si="16"/>
        <v>257.20606479804133</v>
      </c>
      <c r="BB44" s="57">
        <v>2586241.25</v>
      </c>
      <c r="BC44" s="57">
        <v>1538035.37</v>
      </c>
      <c r="BD44" s="57">
        <f t="shared" si="17"/>
        <v>59.469911014682033</v>
      </c>
      <c r="BE44" s="57">
        <v>42403</v>
      </c>
      <c r="BF44" s="57">
        <v>300041</v>
      </c>
      <c r="BG44" s="57">
        <f t="shared" si="18"/>
        <v>707.59380232530714</v>
      </c>
      <c r="BH44" s="57">
        <v>17655</v>
      </c>
      <c r="BI44" s="57">
        <v>4252</v>
      </c>
      <c r="BJ44" s="57">
        <f t="shared" si="19"/>
        <v>24.083828943642025</v>
      </c>
      <c r="BK44" s="57">
        <v>34578</v>
      </c>
      <c r="BL44" s="57">
        <v>7843</v>
      </c>
      <c r="BM44" s="57">
        <f t="shared" si="20"/>
        <v>22.682052171901208</v>
      </c>
      <c r="BN44" s="57">
        <v>10063</v>
      </c>
      <c r="BO44" s="57">
        <v>3508</v>
      </c>
      <c r="BP44" s="57">
        <f t="shared" si="21"/>
        <v>34.860379608466658</v>
      </c>
      <c r="BQ44" s="57">
        <v>9017</v>
      </c>
      <c r="BR44" s="57">
        <v>4024</v>
      </c>
      <c r="BS44" s="57">
        <f t="shared" si="22"/>
        <v>44.626816014195406</v>
      </c>
      <c r="BT44" s="57">
        <v>15498</v>
      </c>
      <c r="BU44" s="57">
        <v>311</v>
      </c>
      <c r="BV44" s="57">
        <f t="shared" si="23"/>
        <v>2.0067105432959091</v>
      </c>
      <c r="BW44" s="57">
        <v>9329</v>
      </c>
      <c r="BX44" s="57">
        <v>793</v>
      </c>
      <c r="BY44" s="57">
        <f t="shared" si="24"/>
        <v>8.5003751741880151</v>
      </c>
      <c r="BZ44" s="57">
        <v>90522</v>
      </c>
      <c r="CA44" s="57">
        <v>3437</v>
      </c>
      <c r="CB44" s="57">
        <f t="shared" si="25"/>
        <v>3.79686705994123</v>
      </c>
      <c r="CC44" s="57">
        <v>110843</v>
      </c>
      <c r="CD44" s="57">
        <v>343897</v>
      </c>
      <c r="CE44" s="57">
        <f t="shared" si="26"/>
        <v>310.25594760156258</v>
      </c>
      <c r="CF44" s="57">
        <v>118200</v>
      </c>
      <c r="CG44" s="57">
        <v>437012</v>
      </c>
      <c r="CH44" s="57">
        <f t="shared" si="27"/>
        <v>369.72250423011843</v>
      </c>
      <c r="CI44" s="57">
        <v>381127</v>
      </c>
      <c r="CJ44" s="57">
        <v>797234</v>
      </c>
      <c r="CK44" s="57">
        <f t="shared" si="28"/>
        <v>209.17804301453322</v>
      </c>
      <c r="CL44" s="57">
        <v>2967368.25</v>
      </c>
      <c r="CM44" s="57">
        <v>2335269.37</v>
      </c>
      <c r="CN44" s="57">
        <f t="shared" si="29"/>
        <v>78.6983337844907</v>
      </c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</row>
    <row r="45" spans="1:127" ht="15" customHeight="1" x14ac:dyDescent="0.2">
      <c r="A45" s="32">
        <v>34</v>
      </c>
      <c r="B45" s="36" t="s">
        <v>96</v>
      </c>
      <c r="C45" s="57">
        <v>0</v>
      </c>
      <c r="D45" s="57">
        <v>0</v>
      </c>
      <c r="E45" s="57" t="e">
        <f t="shared" si="0"/>
        <v>#DIV/0!</v>
      </c>
      <c r="F45" s="57">
        <v>0</v>
      </c>
      <c r="G45" s="57">
        <v>0</v>
      </c>
      <c r="H45" s="57" t="e">
        <f t="shared" si="1"/>
        <v>#DIV/0!</v>
      </c>
      <c r="I45" s="57">
        <v>0</v>
      </c>
      <c r="J45" s="57">
        <v>0</v>
      </c>
      <c r="K45" s="57" t="e">
        <f t="shared" si="2"/>
        <v>#DIV/0!</v>
      </c>
      <c r="L45" s="57">
        <v>0</v>
      </c>
      <c r="M45" s="57">
        <v>0</v>
      </c>
      <c r="N45" s="57" t="e">
        <f t="shared" si="3"/>
        <v>#DIV/0!</v>
      </c>
      <c r="O45" s="57">
        <v>0</v>
      </c>
      <c r="P45" s="57">
        <v>0</v>
      </c>
      <c r="Q45" s="57" t="e">
        <f t="shared" si="4"/>
        <v>#DIV/0!</v>
      </c>
      <c r="R45" s="57">
        <v>0</v>
      </c>
      <c r="S45" s="57">
        <v>0</v>
      </c>
      <c r="T45" s="57" t="e">
        <f t="shared" si="5"/>
        <v>#DIV/0!</v>
      </c>
      <c r="U45" s="57">
        <v>0</v>
      </c>
      <c r="V45" s="57">
        <v>0</v>
      </c>
      <c r="W45" s="57" t="e">
        <f t="shared" si="6"/>
        <v>#DIV/0!</v>
      </c>
      <c r="X45" s="57">
        <v>0</v>
      </c>
      <c r="Y45" s="57">
        <v>0</v>
      </c>
      <c r="Z45" s="57" t="e">
        <f t="shared" si="7"/>
        <v>#DIV/0!</v>
      </c>
      <c r="AA45" s="57">
        <v>0</v>
      </c>
      <c r="AB45" s="57">
        <v>0</v>
      </c>
      <c r="AC45" s="57" t="e">
        <f t="shared" si="8"/>
        <v>#DIV/0!</v>
      </c>
      <c r="AD45" s="57">
        <v>0</v>
      </c>
      <c r="AE45" s="57">
        <v>0</v>
      </c>
      <c r="AF45" s="57" t="e">
        <f t="shared" si="9"/>
        <v>#DIV/0!</v>
      </c>
      <c r="AG45" s="57">
        <v>0</v>
      </c>
      <c r="AH45" s="57">
        <v>0</v>
      </c>
      <c r="AI45" s="57" t="e">
        <f t="shared" si="10"/>
        <v>#DIV/0!</v>
      </c>
      <c r="AJ45" s="57">
        <v>0</v>
      </c>
      <c r="AK45" s="57">
        <v>0</v>
      </c>
      <c r="AL45" s="57" t="e">
        <f t="shared" si="11"/>
        <v>#DIV/0!</v>
      </c>
      <c r="AM45" s="57">
        <v>0</v>
      </c>
      <c r="AN45" s="57">
        <v>0</v>
      </c>
      <c r="AO45" s="57" t="e">
        <f t="shared" si="12"/>
        <v>#DIV/0!</v>
      </c>
      <c r="AP45" s="57">
        <v>0</v>
      </c>
      <c r="AQ45" s="57">
        <v>0</v>
      </c>
      <c r="AR45" s="57" t="e">
        <f t="shared" si="13"/>
        <v>#DIV/0!</v>
      </c>
      <c r="AS45" s="57">
        <v>0</v>
      </c>
      <c r="AT45" s="57">
        <v>0</v>
      </c>
      <c r="AU45" s="57" t="e">
        <f t="shared" si="14"/>
        <v>#DIV/0!</v>
      </c>
      <c r="AV45" s="57">
        <v>0</v>
      </c>
      <c r="AW45" s="57">
        <v>0</v>
      </c>
      <c r="AX45" s="57" t="e">
        <f t="shared" si="15"/>
        <v>#DIV/0!</v>
      </c>
      <c r="AY45" s="57">
        <v>0</v>
      </c>
      <c r="AZ45" s="57">
        <v>0</v>
      </c>
      <c r="BA45" s="57" t="e">
        <f t="shared" si="16"/>
        <v>#DIV/0!</v>
      </c>
      <c r="BB45" s="57">
        <v>0</v>
      </c>
      <c r="BC45" s="57">
        <v>0</v>
      </c>
      <c r="BD45" s="57" t="e">
        <f t="shared" si="17"/>
        <v>#DIV/0!</v>
      </c>
      <c r="BE45" s="57">
        <v>0</v>
      </c>
      <c r="BF45" s="57">
        <v>0</v>
      </c>
      <c r="BG45" s="57" t="e">
        <f t="shared" si="18"/>
        <v>#DIV/0!</v>
      </c>
      <c r="BH45" s="57">
        <v>0</v>
      </c>
      <c r="BI45" s="57">
        <v>0</v>
      </c>
      <c r="BJ45" s="57" t="e">
        <f t="shared" si="19"/>
        <v>#DIV/0!</v>
      </c>
      <c r="BK45" s="57">
        <v>0</v>
      </c>
      <c r="BL45" s="57">
        <v>0</v>
      </c>
      <c r="BM45" s="57" t="e">
        <f t="shared" si="20"/>
        <v>#DIV/0!</v>
      </c>
      <c r="BN45" s="57">
        <v>0</v>
      </c>
      <c r="BO45" s="57">
        <v>0</v>
      </c>
      <c r="BP45" s="57" t="e">
        <f t="shared" si="21"/>
        <v>#DIV/0!</v>
      </c>
      <c r="BQ45" s="57">
        <v>0</v>
      </c>
      <c r="BR45" s="57">
        <v>0</v>
      </c>
      <c r="BS45" s="57" t="e">
        <f t="shared" si="22"/>
        <v>#DIV/0!</v>
      </c>
      <c r="BT45" s="57">
        <v>0</v>
      </c>
      <c r="BU45" s="57">
        <v>0</v>
      </c>
      <c r="BV45" s="57" t="e">
        <f t="shared" si="23"/>
        <v>#DIV/0!</v>
      </c>
      <c r="BW45" s="57">
        <v>0</v>
      </c>
      <c r="BX45" s="57">
        <v>0</v>
      </c>
      <c r="BY45" s="57" t="e">
        <f t="shared" si="24"/>
        <v>#DIV/0!</v>
      </c>
      <c r="BZ45" s="57">
        <v>0</v>
      </c>
      <c r="CA45" s="57">
        <v>0</v>
      </c>
      <c r="CB45" s="57" t="e">
        <f t="shared" si="25"/>
        <v>#DIV/0!</v>
      </c>
      <c r="CC45" s="57">
        <v>0</v>
      </c>
      <c r="CD45" s="57">
        <v>0</v>
      </c>
      <c r="CE45" s="57" t="e">
        <f t="shared" si="26"/>
        <v>#DIV/0!</v>
      </c>
      <c r="CF45" s="57">
        <v>0</v>
      </c>
      <c r="CG45" s="57">
        <v>0</v>
      </c>
      <c r="CH45" s="57" t="e">
        <f t="shared" si="27"/>
        <v>#DIV/0!</v>
      </c>
      <c r="CI45" s="57">
        <v>0</v>
      </c>
      <c r="CJ45" s="57">
        <v>0</v>
      </c>
      <c r="CK45" s="57" t="e">
        <f t="shared" si="28"/>
        <v>#DIV/0!</v>
      </c>
      <c r="CL45" s="57">
        <v>0</v>
      </c>
      <c r="CM45" s="57">
        <v>0</v>
      </c>
      <c r="CN45" s="57" t="e">
        <f t="shared" si="29"/>
        <v>#DIV/0!</v>
      </c>
    </row>
    <row r="46" spans="1:127" ht="15" customHeight="1" x14ac:dyDescent="0.2">
      <c r="A46" s="37" t="s">
        <v>97</v>
      </c>
      <c r="B46" s="61" t="s">
        <v>98</v>
      </c>
      <c r="C46" s="19">
        <v>2092437.25</v>
      </c>
      <c r="D46" s="19">
        <v>1187731.3</v>
      </c>
      <c r="E46" s="19">
        <f t="shared" si="0"/>
        <v>56.763054662690607</v>
      </c>
      <c r="F46" s="19">
        <v>1814155.25</v>
      </c>
      <c r="G46" s="19">
        <v>965231.87</v>
      </c>
      <c r="H46" s="19">
        <f t="shared" si="1"/>
        <v>53.205582598291954</v>
      </c>
      <c r="I46" s="19">
        <v>213971</v>
      </c>
      <c r="J46" s="19">
        <v>15070.75</v>
      </c>
      <c r="K46" s="19">
        <f t="shared" si="2"/>
        <v>7.0433610162124776</v>
      </c>
      <c r="L46" s="19">
        <v>64311</v>
      </c>
      <c r="M46" s="19">
        <v>207428.68</v>
      </c>
      <c r="N46" s="19">
        <f t="shared" si="3"/>
        <v>322.53996983408746</v>
      </c>
      <c r="O46" s="19">
        <v>1759077.45</v>
      </c>
      <c r="P46" s="19">
        <v>1054601.83</v>
      </c>
      <c r="Q46" s="19">
        <f t="shared" si="4"/>
        <v>59.951983922026862</v>
      </c>
      <c r="R46" s="19">
        <v>280504</v>
      </c>
      <c r="S46" s="19">
        <v>12460</v>
      </c>
      <c r="T46" s="19">
        <f t="shared" si="5"/>
        <v>4.4420043920942298</v>
      </c>
      <c r="U46" s="19">
        <v>120926</v>
      </c>
      <c r="V46" s="19">
        <v>454</v>
      </c>
      <c r="W46" s="19">
        <f t="shared" si="6"/>
        <v>0.3754362171906786</v>
      </c>
      <c r="X46" s="19">
        <v>53521</v>
      </c>
      <c r="Y46" s="19">
        <v>4461</v>
      </c>
      <c r="Z46" s="19">
        <f t="shared" si="7"/>
        <v>8.3350460566880287</v>
      </c>
      <c r="AA46" s="19">
        <v>21252</v>
      </c>
      <c r="AB46" s="19">
        <v>0</v>
      </c>
      <c r="AC46" s="19">
        <f t="shared" si="8"/>
        <v>0</v>
      </c>
      <c r="AD46" s="19">
        <v>2343</v>
      </c>
      <c r="AE46" s="19">
        <v>25</v>
      </c>
      <c r="AF46" s="19">
        <f t="shared" si="9"/>
        <v>1.0670081092616304</v>
      </c>
      <c r="AG46" s="19">
        <v>82462</v>
      </c>
      <c r="AH46" s="19">
        <v>7520</v>
      </c>
      <c r="AI46" s="19">
        <f t="shared" si="10"/>
        <v>9.119351943925686</v>
      </c>
      <c r="AJ46" s="19">
        <v>1051</v>
      </c>
      <c r="AK46" s="19">
        <v>0</v>
      </c>
      <c r="AL46" s="19">
        <f t="shared" si="11"/>
        <v>0</v>
      </c>
      <c r="AM46" s="19">
        <v>23154</v>
      </c>
      <c r="AN46" s="19">
        <v>1194</v>
      </c>
      <c r="AO46" s="19">
        <f t="shared" si="12"/>
        <v>5.1567763669344391</v>
      </c>
      <c r="AP46" s="19">
        <v>84103</v>
      </c>
      <c r="AQ46" s="19">
        <v>12144</v>
      </c>
      <c r="AR46" s="19">
        <f t="shared" si="13"/>
        <v>14.439437356574677</v>
      </c>
      <c r="AS46" s="19">
        <v>7556</v>
      </c>
      <c r="AT46" s="19">
        <v>0</v>
      </c>
      <c r="AU46" s="19">
        <f t="shared" si="14"/>
        <v>0</v>
      </c>
      <c r="AV46" s="19">
        <v>6353</v>
      </c>
      <c r="AW46" s="19">
        <v>90235.07</v>
      </c>
      <c r="AX46" s="19">
        <f t="shared" si="15"/>
        <v>1420.3536911695262</v>
      </c>
      <c r="AY46" s="19">
        <v>91083</v>
      </c>
      <c r="AZ46" s="19">
        <v>234271</v>
      </c>
      <c r="BA46" s="19">
        <f t="shared" si="16"/>
        <v>257.20606479804133</v>
      </c>
      <c r="BB46" s="19">
        <v>2586241.25</v>
      </c>
      <c r="BC46" s="19">
        <v>1538035.37</v>
      </c>
      <c r="BD46" s="19">
        <f t="shared" si="17"/>
        <v>59.469911014682033</v>
      </c>
      <c r="BE46" s="19">
        <v>42403</v>
      </c>
      <c r="BF46" s="19">
        <v>300041</v>
      </c>
      <c r="BG46" s="19">
        <f t="shared" si="18"/>
        <v>707.59380232530714</v>
      </c>
      <c r="BH46" s="19">
        <v>17655</v>
      </c>
      <c r="BI46" s="19">
        <v>4252</v>
      </c>
      <c r="BJ46" s="19">
        <f t="shared" si="19"/>
        <v>24.083828943642025</v>
      </c>
      <c r="BK46" s="19">
        <v>34578</v>
      </c>
      <c r="BL46" s="19">
        <v>7843</v>
      </c>
      <c r="BM46" s="19">
        <f t="shared" si="20"/>
        <v>22.682052171901208</v>
      </c>
      <c r="BN46" s="19">
        <v>10063</v>
      </c>
      <c r="BO46" s="19">
        <v>3508</v>
      </c>
      <c r="BP46" s="19">
        <f t="shared" si="21"/>
        <v>34.860379608466658</v>
      </c>
      <c r="BQ46" s="19">
        <v>9017</v>
      </c>
      <c r="BR46" s="19">
        <v>4024</v>
      </c>
      <c r="BS46" s="19">
        <f t="shared" si="22"/>
        <v>44.626816014195406</v>
      </c>
      <c r="BT46" s="19">
        <v>15498</v>
      </c>
      <c r="BU46" s="19">
        <v>311</v>
      </c>
      <c r="BV46" s="19">
        <f t="shared" si="23"/>
        <v>2.0067105432959091</v>
      </c>
      <c r="BW46" s="19">
        <v>9329</v>
      </c>
      <c r="BX46" s="19">
        <v>793</v>
      </c>
      <c r="BY46" s="19">
        <f t="shared" si="24"/>
        <v>8.5003751741880151</v>
      </c>
      <c r="BZ46" s="19">
        <v>90522</v>
      </c>
      <c r="CA46" s="19">
        <v>3437</v>
      </c>
      <c r="CB46" s="19">
        <f t="shared" si="25"/>
        <v>3.79686705994123</v>
      </c>
      <c r="CC46" s="19">
        <v>110843</v>
      </c>
      <c r="CD46" s="19">
        <v>343897</v>
      </c>
      <c r="CE46" s="19">
        <f t="shared" si="26"/>
        <v>310.25594760156258</v>
      </c>
      <c r="CF46" s="19">
        <v>118200</v>
      </c>
      <c r="CG46" s="19">
        <v>437012</v>
      </c>
      <c r="CH46" s="19">
        <f t="shared" si="27"/>
        <v>369.72250423011843</v>
      </c>
      <c r="CI46" s="19">
        <v>381127</v>
      </c>
      <c r="CJ46" s="19">
        <v>797234</v>
      </c>
      <c r="CK46" s="19">
        <f t="shared" si="28"/>
        <v>209.17804301453322</v>
      </c>
      <c r="CL46" s="19">
        <v>2967368.25</v>
      </c>
      <c r="CM46" s="19">
        <v>2335269.37</v>
      </c>
      <c r="CN46" s="19">
        <f t="shared" si="29"/>
        <v>78.6983337844907</v>
      </c>
    </row>
    <row r="47" spans="1:127" ht="15" customHeight="1" x14ac:dyDescent="0.2">
      <c r="A47" s="32">
        <v>35</v>
      </c>
      <c r="B47" s="44" t="s">
        <v>99</v>
      </c>
      <c r="C47" s="57">
        <v>0</v>
      </c>
      <c r="D47" s="57">
        <v>0</v>
      </c>
      <c r="E47" s="57" t="e">
        <f t="shared" si="0"/>
        <v>#DIV/0!</v>
      </c>
      <c r="F47" s="57">
        <v>0</v>
      </c>
      <c r="G47" s="57">
        <v>0</v>
      </c>
      <c r="H47" s="57" t="e">
        <f t="shared" si="1"/>
        <v>#DIV/0!</v>
      </c>
      <c r="I47" s="57">
        <v>0</v>
      </c>
      <c r="J47" s="57">
        <v>0</v>
      </c>
      <c r="K47" s="57" t="e">
        <f t="shared" si="2"/>
        <v>#DIV/0!</v>
      </c>
      <c r="L47" s="57">
        <v>0</v>
      </c>
      <c r="M47" s="57">
        <v>0</v>
      </c>
      <c r="N47" s="57" t="e">
        <f t="shared" si="3"/>
        <v>#DIV/0!</v>
      </c>
      <c r="O47" s="57">
        <v>0</v>
      </c>
      <c r="P47" s="57">
        <v>0</v>
      </c>
      <c r="Q47" s="57" t="e">
        <f t="shared" si="4"/>
        <v>#DIV/0!</v>
      </c>
      <c r="R47" s="57">
        <v>0</v>
      </c>
      <c r="S47" s="57">
        <v>0</v>
      </c>
      <c r="T47" s="57" t="e">
        <f t="shared" si="5"/>
        <v>#DIV/0!</v>
      </c>
      <c r="U47" s="57">
        <v>0</v>
      </c>
      <c r="V47" s="57">
        <v>0</v>
      </c>
      <c r="W47" s="57" t="e">
        <f t="shared" si="6"/>
        <v>#DIV/0!</v>
      </c>
      <c r="X47" s="57">
        <v>0</v>
      </c>
      <c r="Y47" s="57">
        <v>0</v>
      </c>
      <c r="Z47" s="57" t="e">
        <f t="shared" si="7"/>
        <v>#DIV/0!</v>
      </c>
      <c r="AA47" s="57">
        <v>0</v>
      </c>
      <c r="AB47" s="57">
        <v>0</v>
      </c>
      <c r="AC47" s="57" t="e">
        <f t="shared" si="8"/>
        <v>#DIV/0!</v>
      </c>
      <c r="AD47" s="57">
        <v>0</v>
      </c>
      <c r="AE47" s="57">
        <v>0</v>
      </c>
      <c r="AF47" s="57" t="e">
        <f t="shared" si="9"/>
        <v>#DIV/0!</v>
      </c>
      <c r="AG47" s="57">
        <v>0</v>
      </c>
      <c r="AH47" s="57">
        <v>0</v>
      </c>
      <c r="AI47" s="57" t="e">
        <f t="shared" si="10"/>
        <v>#DIV/0!</v>
      </c>
      <c r="AJ47" s="57">
        <v>0</v>
      </c>
      <c r="AK47" s="57">
        <v>0</v>
      </c>
      <c r="AL47" s="57" t="e">
        <f t="shared" si="11"/>
        <v>#DIV/0!</v>
      </c>
      <c r="AM47" s="57">
        <v>0</v>
      </c>
      <c r="AN47" s="57">
        <v>0</v>
      </c>
      <c r="AO47" s="57" t="e">
        <f t="shared" si="12"/>
        <v>#DIV/0!</v>
      </c>
      <c r="AP47" s="57">
        <v>0</v>
      </c>
      <c r="AQ47" s="57">
        <v>0</v>
      </c>
      <c r="AR47" s="57" t="e">
        <f t="shared" si="13"/>
        <v>#DIV/0!</v>
      </c>
      <c r="AS47" s="57">
        <v>0</v>
      </c>
      <c r="AT47" s="57">
        <v>0</v>
      </c>
      <c r="AU47" s="57" t="e">
        <f t="shared" si="14"/>
        <v>#DIV/0!</v>
      </c>
      <c r="AV47" s="57">
        <v>0</v>
      </c>
      <c r="AW47" s="57">
        <v>0</v>
      </c>
      <c r="AX47" s="57" t="e">
        <f t="shared" si="15"/>
        <v>#DIV/0!</v>
      </c>
      <c r="AY47" s="57">
        <v>0</v>
      </c>
      <c r="AZ47" s="57">
        <v>0</v>
      </c>
      <c r="BA47" s="57" t="e">
        <f t="shared" si="16"/>
        <v>#DIV/0!</v>
      </c>
      <c r="BB47" s="57">
        <v>0</v>
      </c>
      <c r="BC47" s="57">
        <v>0</v>
      </c>
      <c r="BD47" s="57" t="e">
        <f t="shared" si="17"/>
        <v>#DIV/0!</v>
      </c>
      <c r="BE47" s="57">
        <v>0</v>
      </c>
      <c r="BF47" s="57">
        <v>0</v>
      </c>
      <c r="BG47" s="57" t="e">
        <f t="shared" si="18"/>
        <v>#DIV/0!</v>
      </c>
      <c r="BH47" s="57">
        <v>0</v>
      </c>
      <c r="BI47" s="57">
        <v>0</v>
      </c>
      <c r="BJ47" s="57" t="e">
        <f t="shared" si="19"/>
        <v>#DIV/0!</v>
      </c>
      <c r="BK47" s="57">
        <v>0</v>
      </c>
      <c r="BL47" s="57">
        <v>0</v>
      </c>
      <c r="BM47" s="57" t="e">
        <f t="shared" si="20"/>
        <v>#DIV/0!</v>
      </c>
      <c r="BN47" s="57">
        <v>0</v>
      </c>
      <c r="BO47" s="57">
        <v>0</v>
      </c>
      <c r="BP47" s="57" t="e">
        <f t="shared" si="21"/>
        <v>#DIV/0!</v>
      </c>
      <c r="BQ47" s="57">
        <v>0</v>
      </c>
      <c r="BR47" s="57">
        <v>0</v>
      </c>
      <c r="BS47" s="57" t="e">
        <f t="shared" si="22"/>
        <v>#DIV/0!</v>
      </c>
      <c r="BT47" s="57">
        <v>0</v>
      </c>
      <c r="BU47" s="57">
        <v>0</v>
      </c>
      <c r="BV47" s="57" t="e">
        <f t="shared" si="23"/>
        <v>#DIV/0!</v>
      </c>
      <c r="BW47" s="57">
        <v>0</v>
      </c>
      <c r="BX47" s="57">
        <v>0</v>
      </c>
      <c r="BY47" s="57" t="e">
        <f t="shared" si="24"/>
        <v>#DIV/0!</v>
      </c>
      <c r="BZ47" s="57">
        <v>0</v>
      </c>
      <c r="CA47" s="57">
        <v>0</v>
      </c>
      <c r="CB47" s="57" t="e">
        <f t="shared" si="25"/>
        <v>#DIV/0!</v>
      </c>
      <c r="CC47" s="57">
        <v>0</v>
      </c>
      <c r="CD47" s="57">
        <v>0</v>
      </c>
      <c r="CE47" s="57" t="e">
        <f t="shared" si="26"/>
        <v>#DIV/0!</v>
      </c>
      <c r="CF47" s="57">
        <v>0</v>
      </c>
      <c r="CG47" s="57">
        <v>0</v>
      </c>
      <c r="CH47" s="57" t="e">
        <f t="shared" si="27"/>
        <v>#DIV/0!</v>
      </c>
      <c r="CI47" s="57">
        <v>0</v>
      </c>
      <c r="CJ47" s="57">
        <v>0</v>
      </c>
      <c r="CK47" s="57" t="e">
        <f t="shared" si="28"/>
        <v>#DIV/0!</v>
      </c>
      <c r="CL47" s="57">
        <v>0</v>
      </c>
      <c r="CM47" s="57">
        <v>0</v>
      </c>
      <c r="CN47" s="57" t="e">
        <f t="shared" si="29"/>
        <v>#DIV/0!</v>
      </c>
    </row>
    <row r="48" spans="1:127" ht="15" customHeight="1" x14ac:dyDescent="0.2">
      <c r="A48" s="64">
        <v>36</v>
      </c>
      <c r="B48" s="44" t="s">
        <v>123</v>
      </c>
      <c r="C48" s="18">
        <v>53122.566875265511</v>
      </c>
      <c r="D48" s="18">
        <v>0</v>
      </c>
      <c r="E48" s="18">
        <f t="shared" si="0"/>
        <v>0</v>
      </c>
      <c r="F48" s="18">
        <v>3600.1561017216854</v>
      </c>
      <c r="G48" s="18"/>
      <c r="H48" s="18">
        <f t="shared" si="1"/>
        <v>0</v>
      </c>
      <c r="I48" s="18">
        <v>47619.28082900658</v>
      </c>
      <c r="J48" s="18"/>
      <c r="K48" s="18">
        <f t="shared" si="2"/>
        <v>0</v>
      </c>
      <c r="L48" s="18">
        <v>1903.1299445372406</v>
      </c>
      <c r="M48" s="18"/>
      <c r="N48" s="18">
        <f t="shared" si="3"/>
        <v>0</v>
      </c>
      <c r="O48" s="18">
        <v>2973</v>
      </c>
      <c r="P48" s="18">
        <v>7572</v>
      </c>
      <c r="Q48" s="18">
        <f t="shared" si="4"/>
        <v>254.6922300706357</v>
      </c>
      <c r="R48" s="18">
        <v>202024.40363234031</v>
      </c>
      <c r="S48" s="18">
        <v>0</v>
      </c>
      <c r="T48" s="18">
        <f t="shared" si="5"/>
        <v>0</v>
      </c>
      <c r="U48" s="18">
        <v>32016</v>
      </c>
      <c r="V48" s="18"/>
      <c r="W48" s="18">
        <f t="shared" si="6"/>
        <v>0</v>
      </c>
      <c r="X48" s="18">
        <v>38441.295754413659</v>
      </c>
      <c r="Y48" s="18"/>
      <c r="Z48" s="18">
        <f t="shared" si="7"/>
        <v>0</v>
      </c>
      <c r="AA48" s="18">
        <v>25132</v>
      </c>
      <c r="AB48" s="18"/>
      <c r="AC48" s="18">
        <f t="shared" si="8"/>
        <v>0</v>
      </c>
      <c r="AD48" s="18">
        <v>131.10787792667651</v>
      </c>
      <c r="AE48" s="18"/>
      <c r="AF48" s="18">
        <f t="shared" si="9"/>
        <v>0</v>
      </c>
      <c r="AG48" s="18">
        <v>106304</v>
      </c>
      <c r="AH48" s="18"/>
      <c r="AI48" s="18">
        <f t="shared" si="10"/>
        <v>0</v>
      </c>
      <c r="AJ48" s="18">
        <v>10200</v>
      </c>
      <c r="AK48" s="18"/>
      <c r="AL48" s="18">
        <f t="shared" si="11"/>
        <v>0</v>
      </c>
      <c r="AM48" s="18">
        <v>4744.7197703306101</v>
      </c>
      <c r="AN48" s="18"/>
      <c r="AO48" s="18">
        <f t="shared" si="12"/>
        <v>0</v>
      </c>
      <c r="AP48" s="18">
        <v>28372.625716836508</v>
      </c>
      <c r="AQ48" s="18"/>
      <c r="AR48" s="18">
        <f t="shared" si="13"/>
        <v>0</v>
      </c>
      <c r="AS48" s="18">
        <v>0</v>
      </c>
      <c r="AT48" s="18"/>
      <c r="AU48" s="18" t="e">
        <f t="shared" si="14"/>
        <v>#DIV/0!</v>
      </c>
      <c r="AV48" s="18">
        <v>94</v>
      </c>
      <c r="AW48" s="18"/>
      <c r="AX48" s="18">
        <f t="shared" si="15"/>
        <v>0</v>
      </c>
      <c r="AY48" s="18">
        <v>16072.76770449819</v>
      </c>
      <c r="AZ48" s="18"/>
      <c r="BA48" s="18">
        <f t="shared" si="16"/>
        <v>0</v>
      </c>
      <c r="BB48" s="18">
        <v>314631.08369927114</v>
      </c>
      <c r="BC48" s="18">
        <v>0</v>
      </c>
      <c r="BD48" s="18">
        <f t="shared" si="17"/>
        <v>0</v>
      </c>
      <c r="BE48" s="18">
        <v>11235</v>
      </c>
      <c r="BF48" s="18"/>
      <c r="BG48" s="18">
        <f t="shared" si="18"/>
        <v>0</v>
      </c>
      <c r="BH48" s="18">
        <v>0</v>
      </c>
      <c r="BI48" s="18"/>
      <c r="BJ48" s="18" t="e">
        <f t="shared" si="19"/>
        <v>#DIV/0!</v>
      </c>
      <c r="BK48" s="18">
        <v>389580</v>
      </c>
      <c r="BL48" s="18">
        <v>0</v>
      </c>
      <c r="BM48" s="18">
        <f t="shared" si="20"/>
        <v>0</v>
      </c>
      <c r="BN48" s="18">
        <v>0</v>
      </c>
      <c r="BO48" s="18"/>
      <c r="BP48" s="18" t="e">
        <f t="shared" si="21"/>
        <v>#DIV/0!</v>
      </c>
      <c r="BQ48" s="18">
        <v>11550</v>
      </c>
      <c r="BR48" s="18"/>
      <c r="BS48" s="18">
        <f t="shared" si="22"/>
        <v>0</v>
      </c>
      <c r="BT48" s="18">
        <v>378030</v>
      </c>
      <c r="BU48" s="18"/>
      <c r="BV48" s="18">
        <f t="shared" si="23"/>
        <v>0</v>
      </c>
      <c r="BW48" s="18">
        <v>14</v>
      </c>
      <c r="BX48" s="18"/>
      <c r="BY48" s="18">
        <f t="shared" si="24"/>
        <v>0</v>
      </c>
      <c r="BZ48" s="18">
        <v>96068</v>
      </c>
      <c r="CA48" s="18"/>
      <c r="CB48" s="18">
        <f t="shared" si="25"/>
        <v>0</v>
      </c>
      <c r="CC48" s="18">
        <v>98550</v>
      </c>
      <c r="CD48" s="18"/>
      <c r="CE48" s="18">
        <f t="shared" si="26"/>
        <v>0</v>
      </c>
      <c r="CF48" s="18">
        <v>292</v>
      </c>
      <c r="CG48" s="18"/>
      <c r="CH48" s="18">
        <f t="shared" si="27"/>
        <v>0</v>
      </c>
      <c r="CI48" s="18">
        <v>584504</v>
      </c>
      <c r="CJ48" s="18">
        <v>0</v>
      </c>
      <c r="CK48" s="18">
        <f t="shared" si="28"/>
        <v>0</v>
      </c>
      <c r="CL48" s="18">
        <v>899135.08369927108</v>
      </c>
      <c r="CM48" s="18">
        <v>0</v>
      </c>
      <c r="CN48" s="18">
        <f t="shared" si="29"/>
        <v>0</v>
      </c>
    </row>
    <row r="49" spans="1:92" ht="15" customHeight="1" x14ac:dyDescent="0.2">
      <c r="A49" s="37" t="s">
        <v>100</v>
      </c>
      <c r="B49" s="61" t="s">
        <v>101</v>
      </c>
      <c r="C49" s="19">
        <v>53122.566875265511</v>
      </c>
      <c r="D49" s="19">
        <v>0</v>
      </c>
      <c r="E49" s="19">
        <f t="shared" si="0"/>
        <v>0</v>
      </c>
      <c r="F49" s="19">
        <v>3600.1561017216854</v>
      </c>
      <c r="G49" s="19">
        <v>0</v>
      </c>
      <c r="H49" s="19">
        <f t="shared" si="1"/>
        <v>0</v>
      </c>
      <c r="I49" s="19">
        <v>47619.28082900658</v>
      </c>
      <c r="J49" s="19">
        <v>0</v>
      </c>
      <c r="K49" s="19">
        <f t="shared" si="2"/>
        <v>0</v>
      </c>
      <c r="L49" s="19">
        <v>1903.1299445372406</v>
      </c>
      <c r="M49" s="19">
        <v>0</v>
      </c>
      <c r="N49" s="19">
        <f t="shared" si="3"/>
        <v>0</v>
      </c>
      <c r="O49" s="19">
        <v>2973</v>
      </c>
      <c r="P49" s="19">
        <v>7572</v>
      </c>
      <c r="Q49" s="19">
        <f t="shared" si="4"/>
        <v>254.6922300706357</v>
      </c>
      <c r="R49" s="19">
        <v>202024.40363234031</v>
      </c>
      <c r="S49" s="19">
        <v>0</v>
      </c>
      <c r="T49" s="19">
        <f t="shared" si="5"/>
        <v>0</v>
      </c>
      <c r="U49" s="19">
        <v>32016</v>
      </c>
      <c r="V49" s="19">
        <v>0</v>
      </c>
      <c r="W49" s="19">
        <f t="shared" si="6"/>
        <v>0</v>
      </c>
      <c r="X49" s="19">
        <v>38441.295754413659</v>
      </c>
      <c r="Y49" s="19">
        <v>0</v>
      </c>
      <c r="Z49" s="19">
        <f t="shared" si="7"/>
        <v>0</v>
      </c>
      <c r="AA49" s="19">
        <v>25132</v>
      </c>
      <c r="AB49" s="19">
        <v>0</v>
      </c>
      <c r="AC49" s="19">
        <f t="shared" si="8"/>
        <v>0</v>
      </c>
      <c r="AD49" s="19">
        <v>131.10787792667651</v>
      </c>
      <c r="AE49" s="19">
        <v>0</v>
      </c>
      <c r="AF49" s="19">
        <f t="shared" si="9"/>
        <v>0</v>
      </c>
      <c r="AG49" s="19">
        <v>106304</v>
      </c>
      <c r="AH49" s="19">
        <v>0</v>
      </c>
      <c r="AI49" s="19">
        <f t="shared" si="10"/>
        <v>0</v>
      </c>
      <c r="AJ49" s="19">
        <v>10200</v>
      </c>
      <c r="AK49" s="19">
        <v>0</v>
      </c>
      <c r="AL49" s="19">
        <f t="shared" si="11"/>
        <v>0</v>
      </c>
      <c r="AM49" s="19">
        <v>4744.7197703306101</v>
      </c>
      <c r="AN49" s="19">
        <v>0</v>
      </c>
      <c r="AO49" s="19">
        <f t="shared" si="12"/>
        <v>0</v>
      </c>
      <c r="AP49" s="19">
        <v>28372.625716836508</v>
      </c>
      <c r="AQ49" s="19">
        <v>0</v>
      </c>
      <c r="AR49" s="19">
        <f t="shared" si="13"/>
        <v>0</v>
      </c>
      <c r="AS49" s="19">
        <v>0</v>
      </c>
      <c r="AT49" s="19">
        <v>0</v>
      </c>
      <c r="AU49" s="19" t="e">
        <f t="shared" si="14"/>
        <v>#DIV/0!</v>
      </c>
      <c r="AV49" s="19">
        <v>94</v>
      </c>
      <c r="AW49" s="19">
        <v>0</v>
      </c>
      <c r="AX49" s="19">
        <f t="shared" si="15"/>
        <v>0</v>
      </c>
      <c r="AY49" s="19">
        <v>16072.76770449819</v>
      </c>
      <c r="AZ49" s="19">
        <v>0</v>
      </c>
      <c r="BA49" s="19">
        <f t="shared" si="16"/>
        <v>0</v>
      </c>
      <c r="BB49" s="19">
        <v>314631.08369927114</v>
      </c>
      <c r="BC49" s="19">
        <v>0</v>
      </c>
      <c r="BD49" s="19">
        <f t="shared" si="17"/>
        <v>0</v>
      </c>
      <c r="BE49" s="19">
        <v>11235</v>
      </c>
      <c r="BF49" s="19">
        <v>0</v>
      </c>
      <c r="BG49" s="19">
        <f t="shared" si="18"/>
        <v>0</v>
      </c>
      <c r="BH49" s="19">
        <v>0</v>
      </c>
      <c r="BI49" s="19">
        <v>0</v>
      </c>
      <c r="BJ49" s="19" t="e">
        <f t="shared" si="19"/>
        <v>#DIV/0!</v>
      </c>
      <c r="BK49" s="19">
        <v>389580</v>
      </c>
      <c r="BL49" s="19">
        <v>0</v>
      </c>
      <c r="BM49" s="19">
        <f t="shared" si="20"/>
        <v>0</v>
      </c>
      <c r="BN49" s="19">
        <v>0</v>
      </c>
      <c r="BO49" s="19">
        <v>0</v>
      </c>
      <c r="BP49" s="19" t="e">
        <f t="shared" si="21"/>
        <v>#DIV/0!</v>
      </c>
      <c r="BQ49" s="19">
        <v>11550</v>
      </c>
      <c r="BR49" s="19">
        <v>0</v>
      </c>
      <c r="BS49" s="19">
        <f t="shared" si="22"/>
        <v>0</v>
      </c>
      <c r="BT49" s="19">
        <v>378030</v>
      </c>
      <c r="BU49" s="19">
        <v>0</v>
      </c>
      <c r="BV49" s="19">
        <f t="shared" si="23"/>
        <v>0</v>
      </c>
      <c r="BW49" s="19">
        <v>14</v>
      </c>
      <c r="BX49" s="19">
        <v>0</v>
      </c>
      <c r="BY49" s="19">
        <f t="shared" si="24"/>
        <v>0</v>
      </c>
      <c r="BZ49" s="19">
        <v>96068</v>
      </c>
      <c r="CA49" s="19">
        <v>0</v>
      </c>
      <c r="CB49" s="19">
        <f t="shared" si="25"/>
        <v>0</v>
      </c>
      <c r="CC49" s="19">
        <v>98550</v>
      </c>
      <c r="CD49" s="19">
        <v>0</v>
      </c>
      <c r="CE49" s="19">
        <f t="shared" si="26"/>
        <v>0</v>
      </c>
      <c r="CF49" s="19">
        <v>292</v>
      </c>
      <c r="CG49" s="19">
        <v>0</v>
      </c>
      <c r="CH49" s="19">
        <f t="shared" si="27"/>
        <v>0</v>
      </c>
      <c r="CI49" s="19">
        <v>584504</v>
      </c>
      <c r="CJ49" s="19">
        <v>0</v>
      </c>
      <c r="CK49" s="19">
        <f t="shared" si="28"/>
        <v>0</v>
      </c>
      <c r="CL49" s="19">
        <v>899135.08369927108</v>
      </c>
      <c r="CM49" s="19">
        <v>0</v>
      </c>
      <c r="CN49" s="19">
        <f t="shared" si="29"/>
        <v>0</v>
      </c>
    </row>
    <row r="50" spans="1:92" ht="15" customHeight="1" x14ac:dyDescent="0.2">
      <c r="A50" s="39"/>
      <c r="B50" s="65" t="s">
        <v>102</v>
      </c>
      <c r="C50" s="20">
        <v>7720657.8627465442</v>
      </c>
      <c r="D50" s="20">
        <v>5101709.8800000008</v>
      </c>
      <c r="E50" s="20">
        <f t="shared" si="0"/>
        <v>66.078693949340732</v>
      </c>
      <c r="F50" s="20">
        <v>6048945.3050710466</v>
      </c>
      <c r="G50" s="20">
        <v>3610607.56</v>
      </c>
      <c r="H50" s="20">
        <f t="shared" si="1"/>
        <v>59.689869521106417</v>
      </c>
      <c r="I50" s="20">
        <v>1260064.3383027369</v>
      </c>
      <c r="J50" s="20">
        <v>144147.54</v>
      </c>
      <c r="K50" s="20">
        <f t="shared" si="2"/>
        <v>11.439696816922996</v>
      </c>
      <c r="L50" s="20">
        <v>411648.21937276021</v>
      </c>
      <c r="M50" s="20">
        <v>1346954.78</v>
      </c>
      <c r="N50" s="20">
        <f t="shared" si="3"/>
        <v>327.210155810316</v>
      </c>
      <c r="O50" s="20">
        <v>5422097.5</v>
      </c>
      <c r="P50" s="20">
        <v>2532192.83</v>
      </c>
      <c r="Q50" s="20">
        <f t="shared" si="4"/>
        <v>46.701351829250584</v>
      </c>
      <c r="R50" s="20">
        <v>14320235.78825088</v>
      </c>
      <c r="S50" s="20">
        <v>14233814.859999999</v>
      </c>
      <c r="T50" s="20">
        <f t="shared" si="5"/>
        <v>99.396511834520311</v>
      </c>
      <c r="U50" s="20">
        <v>2186614.65</v>
      </c>
      <c r="V50" s="20">
        <v>4462053.42</v>
      </c>
      <c r="W50" s="20">
        <f t="shared" si="6"/>
        <v>204.06217529000824</v>
      </c>
      <c r="X50" s="20">
        <v>2328584.5073583629</v>
      </c>
      <c r="Y50" s="20">
        <v>6349836.8399999999</v>
      </c>
      <c r="Z50" s="20">
        <f t="shared" si="7"/>
        <v>272.6908480209508</v>
      </c>
      <c r="AA50" s="20">
        <v>7427973.6500000004</v>
      </c>
      <c r="AB50" s="20">
        <v>2959886.4299999997</v>
      </c>
      <c r="AC50" s="20">
        <f t="shared" si="8"/>
        <v>39.847831581901204</v>
      </c>
      <c r="AD50" s="20">
        <v>29462.980892516658</v>
      </c>
      <c r="AE50" s="20">
        <v>60202.18</v>
      </c>
      <c r="AF50" s="20">
        <f t="shared" si="9"/>
        <v>204.3315990992983</v>
      </c>
      <c r="AG50" s="20">
        <v>2347600</v>
      </c>
      <c r="AH50" s="20">
        <v>401835.98999999993</v>
      </c>
      <c r="AI50" s="20">
        <f t="shared" si="10"/>
        <v>17.116884903731467</v>
      </c>
      <c r="AJ50" s="20">
        <v>1245087</v>
      </c>
      <c r="AK50" s="20">
        <v>511447.46000000008</v>
      </c>
      <c r="AL50" s="20">
        <f t="shared" si="11"/>
        <v>41.077246810865432</v>
      </c>
      <c r="AM50" s="20">
        <v>531037.43729837309</v>
      </c>
      <c r="AN50" s="20">
        <v>135610.53999999998</v>
      </c>
      <c r="AO50" s="20">
        <f t="shared" si="12"/>
        <v>25.536907659450897</v>
      </c>
      <c r="AP50" s="20">
        <v>3107846.2490334688</v>
      </c>
      <c r="AQ50" s="20">
        <v>1135142.8499999999</v>
      </c>
      <c r="AR50" s="20">
        <f t="shared" si="13"/>
        <v>36.525064595876515</v>
      </c>
      <c r="AS50" s="20">
        <v>17558</v>
      </c>
      <c r="AT50" s="20">
        <v>92477.159999999989</v>
      </c>
      <c r="AU50" s="20">
        <f t="shared" si="14"/>
        <v>526.69529559175294</v>
      </c>
      <c r="AV50" s="20">
        <v>14463.472353818626</v>
      </c>
      <c r="AW50" s="20">
        <v>112299.49</v>
      </c>
      <c r="AX50" s="20">
        <f t="shared" si="15"/>
        <v>776.43519656157014</v>
      </c>
      <c r="AY50" s="20">
        <v>2125996.8999984632</v>
      </c>
      <c r="AZ50" s="20">
        <v>641614.93000000005</v>
      </c>
      <c r="BA50" s="20">
        <f t="shared" si="16"/>
        <v>30.179485680363122</v>
      </c>
      <c r="BB50" s="20">
        <v>29082882.709681544</v>
      </c>
      <c r="BC50" s="20">
        <v>21964117.170000002</v>
      </c>
      <c r="BD50" s="20">
        <f t="shared" si="17"/>
        <v>75.52248994453447</v>
      </c>
      <c r="BE50" s="20">
        <v>960680.97911374993</v>
      </c>
      <c r="BF50" s="20">
        <v>2031618.3299999998</v>
      </c>
      <c r="BG50" s="20">
        <f t="shared" si="18"/>
        <v>211.47689755179852</v>
      </c>
      <c r="BH50" s="20">
        <v>96456</v>
      </c>
      <c r="BI50" s="20">
        <v>54226.590000000004</v>
      </c>
      <c r="BJ50" s="20">
        <f t="shared" si="19"/>
        <v>56.218991042547906</v>
      </c>
      <c r="BK50" s="20">
        <v>9184987.9600000028</v>
      </c>
      <c r="BL50" s="20">
        <v>6355627.3799999999</v>
      </c>
      <c r="BM50" s="20">
        <f t="shared" si="20"/>
        <v>69.195816126034401</v>
      </c>
      <c r="BN50" s="20">
        <v>890640.6</v>
      </c>
      <c r="BO50" s="20">
        <v>1326540.1900000002</v>
      </c>
      <c r="BP50" s="20">
        <f t="shared" si="21"/>
        <v>148.94225459742125</v>
      </c>
      <c r="BQ50" s="20">
        <v>864966</v>
      </c>
      <c r="BR50" s="20">
        <v>1098446.18</v>
      </c>
      <c r="BS50" s="20">
        <f t="shared" si="22"/>
        <v>126.9929893198114</v>
      </c>
      <c r="BT50" s="20">
        <v>7429381.3599999994</v>
      </c>
      <c r="BU50" s="20">
        <v>3930641.01</v>
      </c>
      <c r="BV50" s="20">
        <f t="shared" si="23"/>
        <v>52.906706757075128</v>
      </c>
      <c r="BW50" s="20">
        <v>160980.84</v>
      </c>
      <c r="BX50" s="20">
        <v>59006.59</v>
      </c>
      <c r="BY50" s="20">
        <f t="shared" si="24"/>
        <v>36.654418004030788</v>
      </c>
      <c r="BZ50" s="20">
        <v>3493423.1999999997</v>
      </c>
      <c r="CA50" s="20">
        <v>4159354.4699999993</v>
      </c>
      <c r="CB50" s="20">
        <f t="shared" si="25"/>
        <v>119.06242764976199</v>
      </c>
      <c r="CC50" s="20">
        <v>4060293</v>
      </c>
      <c r="CD50" s="20">
        <v>3347597.2399999993</v>
      </c>
      <c r="CE50" s="20">
        <f t="shared" si="26"/>
        <v>82.447183984012966</v>
      </c>
      <c r="CF50" s="20">
        <v>4458301.6399999997</v>
      </c>
      <c r="CG50" s="20">
        <v>80088176.030000001</v>
      </c>
      <c r="CH50" s="20">
        <f t="shared" si="27"/>
        <v>1796.3830735777674</v>
      </c>
      <c r="CI50" s="20">
        <v>21454442.640000001</v>
      </c>
      <c r="CJ50" s="20">
        <v>94063988.300000012</v>
      </c>
      <c r="CK50" s="20">
        <f t="shared" si="28"/>
        <v>438.43594484540756</v>
      </c>
      <c r="CL50" s="20">
        <v>50537325.349681541</v>
      </c>
      <c r="CM50" s="20">
        <v>116028105.47000001</v>
      </c>
      <c r="CN50" s="20">
        <f t="shared" si="29"/>
        <v>229.58893187791381</v>
      </c>
    </row>
    <row r="51" spans="1:92" ht="15" customHeight="1" x14ac:dyDescent="0.2"/>
    <row r="52" spans="1:92" ht="15" customHeight="1" x14ac:dyDescent="0.2"/>
    <row r="55" spans="1:92" x14ac:dyDescent="0.2">
      <c r="C55" s="116">
        <f>'Mar 2018 Dist wise'!C44</f>
        <v>7720657.8627465433</v>
      </c>
      <c r="D55" s="116">
        <f>'Mar 2018 Dist wise'!D44</f>
        <v>5101709.879999999</v>
      </c>
      <c r="E55" s="116">
        <f>'Mar 2018 Dist wise'!E44</f>
        <v>66.078693949340732</v>
      </c>
      <c r="F55" s="116">
        <f>'Mar 2018 Dist wise'!F44</f>
        <v>6048945.3050710456</v>
      </c>
      <c r="G55" s="116">
        <f>'Mar 2018 Dist wise'!G44</f>
        <v>3610607.56</v>
      </c>
      <c r="H55" s="116">
        <f>'Mar 2018 Dist wise'!H44</f>
        <v>59.689869521106417</v>
      </c>
      <c r="I55" s="116">
        <f>'Mar 2018 Dist wise'!I44</f>
        <v>1260064.3383027371</v>
      </c>
      <c r="J55" s="116">
        <f>'Mar 2018 Dist wise'!J44</f>
        <v>144147.54</v>
      </c>
      <c r="K55" s="116">
        <f>'Mar 2018 Dist wise'!K44</f>
        <v>11.439696816922993</v>
      </c>
      <c r="L55" s="116">
        <f>'Mar 2018 Dist wise'!L44</f>
        <v>411648.21937276016</v>
      </c>
      <c r="M55" s="116">
        <f>'Mar 2018 Dist wise'!M44</f>
        <v>1346954.78</v>
      </c>
      <c r="N55" s="116">
        <f>'Mar 2018 Dist wise'!N44</f>
        <v>327.21015581031605</v>
      </c>
      <c r="O55" s="116">
        <f>'Mar 2018 Dist wise'!O44</f>
        <v>5422097.5</v>
      </c>
      <c r="P55" s="116">
        <f>'Mar 2018 Dist wise'!P44</f>
        <v>2532192.83</v>
      </c>
      <c r="Q55" s="116">
        <f>'Mar 2018 Dist wise'!Q44</f>
        <v>46.701351829250584</v>
      </c>
      <c r="R55" s="116">
        <f>'Mar 2018 Dist wise'!R44</f>
        <v>14320235.78825088</v>
      </c>
      <c r="S55" s="116">
        <f>'Mar 2018 Dist wise'!S44</f>
        <v>14233814.859999998</v>
      </c>
      <c r="T55" s="116">
        <f>'Mar 2018 Dist wise'!T44</f>
        <v>99.396511834520297</v>
      </c>
      <c r="U55" s="116">
        <f>'Mar 2018 Dist wise'!U44</f>
        <v>2186614.65</v>
      </c>
      <c r="V55" s="116">
        <f>'Mar 2018 Dist wise'!V44</f>
        <v>4462053.42</v>
      </c>
      <c r="W55" s="116">
        <f>'Mar 2018 Dist wise'!W44</f>
        <v>204.06217529000824</v>
      </c>
      <c r="X55" s="116">
        <f>'Mar 2018 Dist wise'!X44</f>
        <v>2328584.5073583629</v>
      </c>
      <c r="Y55" s="116">
        <f>'Mar 2018 Dist wise'!Y44</f>
        <v>6349836.839999998</v>
      </c>
      <c r="Z55" s="116">
        <f>'Mar 2018 Dist wise'!Z44</f>
        <v>272.69084802095074</v>
      </c>
      <c r="AA55" s="116">
        <f>'Mar 2018 Dist wise'!AA44</f>
        <v>7427973.6500000004</v>
      </c>
      <c r="AB55" s="116">
        <f>'Mar 2018 Dist wise'!AB44</f>
        <v>2959886.43</v>
      </c>
      <c r="AC55" s="116">
        <f>'Mar 2018 Dist wise'!AC44</f>
        <v>39.847831581901211</v>
      </c>
      <c r="AD55" s="116">
        <f>'Mar 2018 Dist wise'!AD44</f>
        <v>29462.980892516654</v>
      </c>
      <c r="AE55" s="116">
        <f>'Mar 2018 Dist wise'!AE44</f>
        <v>60202.180000000008</v>
      </c>
      <c r="AF55" s="116">
        <f>'Mar 2018 Dist wise'!AF44</f>
        <v>204.33159909929833</v>
      </c>
      <c r="AG55" s="116">
        <f>'Mar 2018 Dist wise'!AG44</f>
        <v>2347600</v>
      </c>
      <c r="AH55" s="116">
        <f>'Mar 2018 Dist wise'!AH44</f>
        <v>401835.99000000011</v>
      </c>
      <c r="AI55" s="116">
        <f>'Mar 2018 Dist wise'!AI44</f>
        <v>17.116884903731474</v>
      </c>
      <c r="AJ55" s="116">
        <f>'Mar 2018 Dist wise'!AJ44</f>
        <v>1245087</v>
      </c>
      <c r="AK55" s="116">
        <f>'Mar 2018 Dist wise'!AK44</f>
        <v>511447.45999999996</v>
      </c>
      <c r="AL55" s="116">
        <f>'Mar 2018 Dist wise'!AL44</f>
        <v>41.077246810865418</v>
      </c>
      <c r="AM55" s="116">
        <f>'Mar 2018 Dist wise'!AM44</f>
        <v>531037.4372983732</v>
      </c>
      <c r="AN55" s="116">
        <f>'Mar 2018 Dist wise'!AN44</f>
        <v>135610.54</v>
      </c>
      <c r="AO55" s="116">
        <f>'Mar 2018 Dist wise'!AO44</f>
        <v>25.536907659450897</v>
      </c>
      <c r="AP55" s="116">
        <f>'Mar 2018 Dist wise'!AP44</f>
        <v>3107846.2490334688</v>
      </c>
      <c r="AQ55" s="116">
        <f>'Mar 2018 Dist wise'!AQ44</f>
        <v>1135142.8500000001</v>
      </c>
      <c r="AR55" s="116">
        <f>'Mar 2018 Dist wise'!AR44</f>
        <v>36.525064595876529</v>
      </c>
      <c r="AS55" s="116">
        <f>'Mar 2018 Dist wise'!AS44</f>
        <v>17558</v>
      </c>
      <c r="AT55" s="116">
        <f>'Mar 2018 Dist wise'!AT44</f>
        <v>92477.159999999989</v>
      </c>
      <c r="AU55" s="116">
        <f>'Mar 2018 Dist wise'!AU44</f>
        <v>526.69529559175294</v>
      </c>
      <c r="AV55" s="116">
        <f>'Mar 2018 Dist wise'!AV44</f>
        <v>14463.472353818626</v>
      </c>
      <c r="AW55" s="116">
        <f>'Mar 2018 Dist wise'!AW44</f>
        <v>112299.48999999998</v>
      </c>
      <c r="AX55" s="116">
        <f>'Mar 2018 Dist wise'!AX44</f>
        <v>776.43519656156991</v>
      </c>
      <c r="AY55" s="116">
        <f>'Mar 2018 Dist wise'!AY44</f>
        <v>2125996.8999984632</v>
      </c>
      <c r="AZ55" s="116">
        <f>'Mar 2018 Dist wise'!AZ44</f>
        <v>641614.93000000005</v>
      </c>
      <c r="BA55" s="116">
        <f>'Mar 2018 Dist wise'!BA44</f>
        <v>30.179485680363122</v>
      </c>
      <c r="BB55" s="116">
        <f>'Mar 2018 Dist wise'!BB44</f>
        <v>29082882.709681544</v>
      </c>
      <c r="BC55" s="116">
        <f>'Mar 2018 Dist wise'!BC44</f>
        <v>21964117.170000002</v>
      </c>
      <c r="BD55" s="116">
        <f>'Mar 2018 Dist wise'!BD44</f>
        <v>75.52248994453447</v>
      </c>
      <c r="BE55" s="116">
        <f>'Mar 2018 Dist wise'!BE44</f>
        <v>960680.97911375004</v>
      </c>
      <c r="BF55" s="116">
        <f>'Mar 2018 Dist wise'!BF44</f>
        <v>2031618.33</v>
      </c>
      <c r="BG55" s="116">
        <f>'Mar 2018 Dist wise'!BG44</f>
        <v>211.47689755179852</v>
      </c>
      <c r="BH55" s="116">
        <f>'Mar 2018 Dist wise'!BH44</f>
        <v>96456</v>
      </c>
      <c r="BI55" s="116">
        <f>'Mar 2018 Dist wise'!BI44</f>
        <v>54226.590000000004</v>
      </c>
      <c r="BJ55" s="116">
        <f>'Mar 2018 Dist wise'!BJ44</f>
        <v>56.218991042547906</v>
      </c>
      <c r="BK55" s="116">
        <f>'Mar 2018 Dist wise'!BK44</f>
        <v>9184987.9600000009</v>
      </c>
      <c r="BL55" s="116">
        <f>'Mar 2018 Dist wise'!BL44</f>
        <v>6355627.3799999999</v>
      </c>
      <c r="BM55" s="116">
        <f>'Mar 2018 Dist wise'!BM44</f>
        <v>69.195816126034416</v>
      </c>
      <c r="BN55" s="116">
        <f>'Mar 2018 Dist wise'!BN44</f>
        <v>890640.6</v>
      </c>
      <c r="BO55" s="116">
        <f>'Mar 2018 Dist wise'!BO44</f>
        <v>1326540.1899999995</v>
      </c>
      <c r="BP55" s="116">
        <f>'Mar 2018 Dist wise'!BP44</f>
        <v>148.94225459742117</v>
      </c>
      <c r="BQ55" s="116">
        <f>'Mar 2018 Dist wise'!BQ44</f>
        <v>864966</v>
      </c>
      <c r="BR55" s="116">
        <f>'Mar 2018 Dist wise'!BR44</f>
        <v>1098446.18</v>
      </c>
      <c r="BS55" s="116">
        <f>'Mar 2018 Dist wise'!BS44</f>
        <v>126.9929893198114</v>
      </c>
      <c r="BT55" s="116">
        <f>'Mar 2018 Dist wise'!BT44</f>
        <v>7429381.3600000003</v>
      </c>
      <c r="BU55" s="116">
        <f>'Mar 2018 Dist wise'!BU44</f>
        <v>3930641.0099999993</v>
      </c>
      <c r="BV55" s="116">
        <f>'Mar 2018 Dist wise'!BV44</f>
        <v>52.906706757075114</v>
      </c>
      <c r="BW55" s="116">
        <f>'Mar 2018 Dist wise'!BW44</f>
        <v>160980.83999999997</v>
      </c>
      <c r="BX55" s="116">
        <f>'Mar 2018 Dist wise'!BX44</f>
        <v>59006.590000000011</v>
      </c>
      <c r="BY55" s="116">
        <f>'Mar 2018 Dist wise'!BY44</f>
        <v>36.654418004030802</v>
      </c>
      <c r="BZ55" s="116">
        <f>'Mar 2018 Dist wise'!BZ44</f>
        <v>3493423.2</v>
      </c>
      <c r="CA55" s="116">
        <f>'Mar 2018 Dist wise'!CA44</f>
        <v>4159354.47</v>
      </c>
      <c r="CB55" s="116">
        <f>'Mar 2018 Dist wise'!CB44</f>
        <v>119.06242764976199</v>
      </c>
      <c r="CC55" s="116">
        <f>'Mar 2018 Dist wise'!CC44</f>
        <v>4060293</v>
      </c>
      <c r="CD55" s="116">
        <f>'Mar 2018 Dist wise'!CD44</f>
        <v>3347597.2399999993</v>
      </c>
      <c r="CE55" s="116">
        <f>'Mar 2018 Dist wise'!CE44</f>
        <v>82.447183984012966</v>
      </c>
      <c r="CF55" s="116">
        <f>'Mar 2018 Dist wise'!CF44</f>
        <v>4458301.6400000006</v>
      </c>
      <c r="CG55" s="116">
        <f>'Mar 2018 Dist wise'!CG44</f>
        <v>80088176.030000001</v>
      </c>
      <c r="CH55" s="116">
        <f>'Mar 2018 Dist wise'!CH44</f>
        <v>1796.3830735777669</v>
      </c>
      <c r="CI55" s="116">
        <f>'Mar 2018 Dist wise'!CI44</f>
        <v>21454442.640000001</v>
      </c>
      <c r="CJ55" s="116">
        <f>'Mar 2018 Dist wise'!CJ44</f>
        <v>94063988.300000027</v>
      </c>
      <c r="CK55" s="116">
        <f>'Mar 2018 Dist wise'!CK44</f>
        <v>438.43594484540762</v>
      </c>
      <c r="CL55" s="116">
        <f>'Mar 2018 Dist wise'!CL44</f>
        <v>50537325.349681541</v>
      </c>
      <c r="CM55" s="116">
        <f>'Mar 2018 Dist wise'!CM44</f>
        <v>116028105.47</v>
      </c>
      <c r="CN55" s="116">
        <f>'Mar 2018 Dist wise'!CN44</f>
        <v>229.58893187791375</v>
      </c>
    </row>
    <row r="56" spans="1:92" x14ac:dyDescent="0.2"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</row>
    <row r="57" spans="1:92" x14ac:dyDescent="0.2"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</row>
    <row r="58" spans="1:92" x14ac:dyDescent="0.2">
      <c r="C58" s="116">
        <f>C50-C55</f>
        <v>0</v>
      </c>
      <c r="D58" s="116">
        <f t="shared" ref="D58:BO58" si="30">D50-D55</f>
        <v>0</v>
      </c>
      <c r="E58" s="116">
        <f t="shared" si="30"/>
        <v>0</v>
      </c>
      <c r="F58" s="116">
        <f t="shared" si="30"/>
        <v>0</v>
      </c>
      <c r="G58" s="116">
        <f t="shared" si="30"/>
        <v>0</v>
      </c>
      <c r="H58" s="116">
        <f t="shared" si="30"/>
        <v>0</v>
      </c>
      <c r="I58" s="116">
        <f t="shared" si="30"/>
        <v>0</v>
      </c>
      <c r="J58" s="116">
        <f t="shared" si="30"/>
        <v>0</v>
      </c>
      <c r="K58" s="116">
        <f t="shared" si="30"/>
        <v>0</v>
      </c>
      <c r="L58" s="116">
        <f t="shared" si="30"/>
        <v>0</v>
      </c>
      <c r="M58" s="116">
        <f t="shared" si="30"/>
        <v>0</v>
      </c>
      <c r="N58" s="116">
        <f t="shared" si="30"/>
        <v>0</v>
      </c>
      <c r="O58" s="116">
        <f t="shared" si="30"/>
        <v>0</v>
      </c>
      <c r="P58" s="116">
        <f t="shared" si="30"/>
        <v>0</v>
      </c>
      <c r="Q58" s="116">
        <f t="shared" si="30"/>
        <v>0</v>
      </c>
      <c r="R58" s="116">
        <f t="shared" si="30"/>
        <v>0</v>
      </c>
      <c r="S58" s="116">
        <f t="shared" si="30"/>
        <v>0</v>
      </c>
      <c r="T58" s="116">
        <f t="shared" si="30"/>
        <v>0</v>
      </c>
      <c r="U58" s="116">
        <f t="shared" si="30"/>
        <v>0</v>
      </c>
      <c r="V58" s="116">
        <f t="shared" si="30"/>
        <v>0</v>
      </c>
      <c r="W58" s="116">
        <f t="shared" si="30"/>
        <v>0</v>
      </c>
      <c r="X58" s="116">
        <f t="shared" si="30"/>
        <v>0</v>
      </c>
      <c r="Y58" s="116">
        <f t="shared" si="30"/>
        <v>0</v>
      </c>
      <c r="Z58" s="116">
        <f t="shared" si="30"/>
        <v>0</v>
      </c>
      <c r="AA58" s="116">
        <f t="shared" si="30"/>
        <v>0</v>
      </c>
      <c r="AB58" s="116">
        <f t="shared" si="30"/>
        <v>0</v>
      </c>
      <c r="AC58" s="116">
        <f t="shared" si="30"/>
        <v>0</v>
      </c>
      <c r="AD58" s="116">
        <f t="shared" si="30"/>
        <v>0</v>
      </c>
      <c r="AE58" s="116">
        <f t="shared" si="30"/>
        <v>0</v>
      </c>
      <c r="AF58" s="116">
        <f t="shared" si="30"/>
        <v>0</v>
      </c>
      <c r="AG58" s="116">
        <f t="shared" si="30"/>
        <v>0</v>
      </c>
      <c r="AH58" s="116">
        <f t="shared" si="30"/>
        <v>0</v>
      </c>
      <c r="AI58" s="116">
        <f t="shared" si="30"/>
        <v>0</v>
      </c>
      <c r="AJ58" s="116">
        <f t="shared" si="30"/>
        <v>0</v>
      </c>
      <c r="AK58" s="116">
        <f t="shared" si="30"/>
        <v>0</v>
      </c>
      <c r="AL58" s="116">
        <f t="shared" si="30"/>
        <v>0</v>
      </c>
      <c r="AM58" s="116">
        <f t="shared" si="30"/>
        <v>0</v>
      </c>
      <c r="AN58" s="116">
        <f t="shared" si="30"/>
        <v>0</v>
      </c>
      <c r="AO58" s="116">
        <f t="shared" si="30"/>
        <v>0</v>
      </c>
      <c r="AP58" s="116">
        <f t="shared" si="30"/>
        <v>0</v>
      </c>
      <c r="AQ58" s="116">
        <f t="shared" si="30"/>
        <v>0</v>
      </c>
      <c r="AR58" s="116">
        <f t="shared" si="30"/>
        <v>0</v>
      </c>
      <c r="AS58" s="116">
        <f t="shared" si="30"/>
        <v>0</v>
      </c>
      <c r="AT58" s="116">
        <f t="shared" si="30"/>
        <v>0</v>
      </c>
      <c r="AU58" s="116">
        <f t="shared" si="30"/>
        <v>0</v>
      </c>
      <c r="AV58" s="116">
        <f t="shared" si="30"/>
        <v>0</v>
      </c>
      <c r="AW58" s="116">
        <f t="shared" si="30"/>
        <v>0</v>
      </c>
      <c r="AX58" s="116">
        <f t="shared" si="30"/>
        <v>0</v>
      </c>
      <c r="AY58" s="116">
        <f t="shared" si="30"/>
        <v>0</v>
      </c>
      <c r="AZ58" s="116">
        <f t="shared" si="30"/>
        <v>0</v>
      </c>
      <c r="BA58" s="116">
        <f t="shared" si="30"/>
        <v>0</v>
      </c>
      <c r="BB58" s="116">
        <f t="shared" si="30"/>
        <v>0</v>
      </c>
      <c r="BC58" s="116">
        <f t="shared" si="30"/>
        <v>0</v>
      </c>
      <c r="BD58" s="116">
        <f t="shared" si="30"/>
        <v>0</v>
      </c>
      <c r="BE58" s="116">
        <f t="shared" si="30"/>
        <v>0</v>
      </c>
      <c r="BF58" s="116">
        <f t="shared" si="30"/>
        <v>0</v>
      </c>
      <c r="BG58" s="116">
        <f t="shared" si="30"/>
        <v>0</v>
      </c>
      <c r="BH58" s="116">
        <f t="shared" si="30"/>
        <v>0</v>
      </c>
      <c r="BI58" s="116">
        <f t="shared" si="30"/>
        <v>0</v>
      </c>
      <c r="BJ58" s="116">
        <f t="shared" si="30"/>
        <v>0</v>
      </c>
      <c r="BK58" s="116">
        <f t="shared" si="30"/>
        <v>0</v>
      </c>
      <c r="BL58" s="116">
        <f t="shared" si="30"/>
        <v>0</v>
      </c>
      <c r="BM58" s="116">
        <f t="shared" si="30"/>
        <v>0</v>
      </c>
      <c r="BN58" s="116">
        <f t="shared" si="30"/>
        <v>0</v>
      </c>
      <c r="BO58" s="116">
        <f t="shared" si="30"/>
        <v>0</v>
      </c>
      <c r="BP58" s="116">
        <f t="shared" ref="BP58:CN58" si="31">BP50-BP55</f>
        <v>0</v>
      </c>
      <c r="BQ58" s="116">
        <f t="shared" si="31"/>
        <v>0</v>
      </c>
      <c r="BR58" s="116">
        <f t="shared" si="31"/>
        <v>0</v>
      </c>
      <c r="BS58" s="116">
        <f t="shared" si="31"/>
        <v>0</v>
      </c>
      <c r="BT58" s="116">
        <f t="shared" si="31"/>
        <v>0</v>
      </c>
      <c r="BU58" s="116">
        <f t="shared" si="31"/>
        <v>0</v>
      </c>
      <c r="BV58" s="116">
        <f t="shared" si="31"/>
        <v>0</v>
      </c>
      <c r="BW58" s="116">
        <f t="shared" si="31"/>
        <v>0</v>
      </c>
      <c r="BX58" s="116">
        <f t="shared" si="31"/>
        <v>0</v>
      </c>
      <c r="BY58" s="116">
        <f t="shared" si="31"/>
        <v>0</v>
      </c>
      <c r="BZ58" s="116">
        <f t="shared" si="31"/>
        <v>0</v>
      </c>
      <c r="CA58" s="116">
        <f t="shared" si="31"/>
        <v>0</v>
      </c>
      <c r="CB58" s="116">
        <f t="shared" si="31"/>
        <v>0</v>
      </c>
      <c r="CC58" s="116">
        <f t="shared" si="31"/>
        <v>0</v>
      </c>
      <c r="CD58" s="116">
        <f t="shared" si="31"/>
        <v>0</v>
      </c>
      <c r="CE58" s="116">
        <f t="shared" si="31"/>
        <v>0</v>
      </c>
      <c r="CF58" s="116">
        <f t="shared" si="31"/>
        <v>0</v>
      </c>
      <c r="CG58" s="116">
        <f t="shared" si="31"/>
        <v>0</v>
      </c>
      <c r="CH58" s="116">
        <f t="shared" si="31"/>
        <v>0</v>
      </c>
      <c r="CI58" s="116">
        <f t="shared" si="31"/>
        <v>0</v>
      </c>
      <c r="CJ58" s="116">
        <f t="shared" si="31"/>
        <v>0</v>
      </c>
      <c r="CK58" s="116">
        <f t="shared" si="31"/>
        <v>0</v>
      </c>
      <c r="CL58" s="116">
        <f t="shared" si="31"/>
        <v>0</v>
      </c>
      <c r="CM58" s="116">
        <f t="shared" si="31"/>
        <v>0</v>
      </c>
      <c r="CN58" s="116">
        <f t="shared" si="31"/>
        <v>0</v>
      </c>
    </row>
  </sheetData>
  <sheetProtection password="CA2B" sheet="1" objects="1" scenarios="1"/>
  <mergeCells count="34">
    <mergeCell ref="CI5:CK5"/>
    <mergeCell ref="CL5:CN5"/>
    <mergeCell ref="C7:BG7"/>
    <mergeCell ref="BH7:CN7"/>
    <mergeCell ref="BQ5:BS5"/>
    <mergeCell ref="BT5:BV5"/>
    <mergeCell ref="BW5:BY5"/>
    <mergeCell ref="BZ5:CB5"/>
    <mergeCell ref="CC5:CE5"/>
    <mergeCell ref="CF5:CH5"/>
    <mergeCell ref="AY5:BA5"/>
    <mergeCell ref="BB5:BD5"/>
    <mergeCell ref="BE5:BG5"/>
    <mergeCell ref="BH5:BJ5"/>
    <mergeCell ref="BK5:BM5"/>
    <mergeCell ref="BN5:BP5"/>
    <mergeCell ref="AV5:AX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AP5:AR5"/>
    <mergeCell ref="AS5:AU5"/>
    <mergeCell ref="L5:N5"/>
    <mergeCell ref="A5:A7"/>
    <mergeCell ref="B5:B7"/>
    <mergeCell ref="C5:E5"/>
    <mergeCell ref="F5:H5"/>
    <mergeCell ref="I5:K5"/>
  </mergeCells>
  <printOptions horizontalCentered="1" verticalCentered="1"/>
  <pageMargins left="0.31496062992125984" right="0.31496062992125984" top="0.31496062992125984" bottom="0.31496062992125984" header="0.19685039370078741" footer="0.19685039370078741"/>
  <pageSetup paperSize="9" scale="91" orientation="portrait" verticalDpi="2438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0"/>
  <sheetViews>
    <sheetView zoomScaleNormal="100" workbookViewId="0">
      <pane xSplit="2" ySplit="5" topLeftCell="C6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RowHeight="12.75" x14ac:dyDescent="0.2"/>
  <cols>
    <col min="1" max="1" width="5.7109375" style="48" customWidth="1"/>
    <col min="2" max="2" width="17.5703125" style="48" customWidth="1"/>
    <col min="3" max="4" width="8.7109375" style="48" customWidth="1"/>
    <col min="5" max="5" width="5.7109375" style="48" customWidth="1"/>
    <col min="6" max="7" width="8.7109375" style="48" customWidth="1"/>
    <col min="8" max="8" width="5.7109375" style="48" customWidth="1"/>
    <col min="9" max="10" width="8.7109375" style="48" customWidth="1"/>
    <col min="11" max="11" width="5.7109375" style="48" customWidth="1"/>
    <col min="12" max="13" width="8.7109375" style="48" customWidth="1"/>
    <col min="14" max="14" width="5.7109375" style="48" customWidth="1"/>
    <col min="15" max="16" width="8.7109375" style="48" customWidth="1"/>
    <col min="17" max="17" width="5.7109375" style="48" customWidth="1"/>
    <col min="18" max="19" width="8.7109375" style="48" customWidth="1"/>
    <col min="20" max="20" width="5.7109375" style="48" customWidth="1"/>
    <col min="21" max="22" width="8.7109375" style="48" customWidth="1"/>
    <col min="23" max="23" width="5.7109375" style="48" customWidth="1"/>
    <col min="24" max="25" width="8.7109375" style="48" customWidth="1"/>
    <col min="26" max="26" width="5.7109375" style="48" customWidth="1"/>
    <col min="27" max="28" width="8.7109375" style="48" customWidth="1"/>
    <col min="29" max="29" width="5.7109375" style="48" customWidth="1"/>
    <col min="30" max="31" width="8.7109375" style="48" customWidth="1"/>
    <col min="32" max="32" width="5.7109375" style="48" customWidth="1"/>
    <col min="33" max="34" width="8.7109375" style="48" customWidth="1"/>
    <col min="35" max="35" width="5.7109375" style="48" customWidth="1"/>
    <col min="36" max="37" width="8.7109375" style="48" customWidth="1"/>
    <col min="38" max="38" width="5.7109375" style="48" customWidth="1"/>
    <col min="39" max="40" width="8.7109375" style="48" customWidth="1"/>
    <col min="41" max="41" width="5.7109375" style="48" customWidth="1"/>
    <col min="42" max="43" width="8.7109375" style="48" customWidth="1"/>
    <col min="44" max="44" width="5.7109375" style="48" customWidth="1"/>
    <col min="45" max="46" width="8.7109375" style="48" customWidth="1"/>
    <col min="47" max="47" width="5.7109375" style="48" customWidth="1"/>
    <col min="48" max="49" width="8.7109375" style="48" customWidth="1"/>
    <col min="50" max="50" width="5.7109375" style="48" customWidth="1"/>
    <col min="51" max="52" width="8.7109375" style="48" customWidth="1"/>
    <col min="53" max="53" width="5.7109375" style="48" customWidth="1"/>
    <col min="54" max="55" width="8.7109375" style="48" customWidth="1"/>
    <col min="56" max="56" width="5.7109375" style="48" customWidth="1"/>
    <col min="57" max="57" width="8.7109375" style="48" customWidth="1"/>
    <col min="58" max="58" width="9.140625" style="48"/>
    <col min="59" max="59" width="5.7109375" style="48" customWidth="1"/>
    <col min="60" max="61" width="9.140625" style="48"/>
    <col min="62" max="62" width="5.7109375" style="48" customWidth="1"/>
    <col min="63" max="64" width="9.140625" style="48"/>
    <col min="65" max="65" width="5.7109375" style="48" customWidth="1"/>
    <col min="66" max="67" width="9.140625" style="48"/>
    <col min="68" max="68" width="5.7109375" style="48" customWidth="1"/>
    <col min="69" max="70" width="9.140625" style="48"/>
    <col min="71" max="71" width="5.7109375" style="48" customWidth="1"/>
    <col min="72" max="73" width="9.140625" style="48"/>
    <col min="74" max="74" width="5.7109375" style="48" customWidth="1"/>
    <col min="75" max="76" width="9.140625" style="48"/>
    <col min="77" max="77" width="5.7109375" style="48" customWidth="1"/>
    <col min="78" max="79" width="9.140625" style="48"/>
    <col min="80" max="80" width="5.7109375" style="48" customWidth="1"/>
    <col min="81" max="82" width="9.140625" style="48"/>
    <col min="83" max="83" width="5.7109375" style="48" customWidth="1"/>
    <col min="84" max="85" width="9.140625" style="48"/>
    <col min="86" max="86" width="5.7109375" style="48" customWidth="1"/>
    <col min="87" max="88" width="9.140625" style="48"/>
    <col min="89" max="89" width="5.7109375" style="48" customWidth="1"/>
    <col min="90" max="91" width="9.140625" style="48"/>
    <col min="92" max="92" width="5.7109375" style="48" customWidth="1"/>
    <col min="93" max="16384" width="9.140625" style="48"/>
  </cols>
  <sheetData>
    <row r="1" spans="1:92" ht="19.5" x14ac:dyDescent="0.2">
      <c r="A1" s="110" t="s">
        <v>120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</row>
    <row r="2" spans="1:92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</row>
    <row r="3" spans="1:92" ht="15.75" x14ac:dyDescent="0.2">
      <c r="A3" s="112" t="s">
        <v>170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</row>
    <row r="4" spans="1:92" x14ac:dyDescent="0.2">
      <c r="A4" s="113" t="s">
        <v>115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</row>
    <row r="5" spans="1:92" ht="39.950000000000003" customHeight="1" x14ac:dyDescent="0.2">
      <c r="A5" s="290" t="s">
        <v>36</v>
      </c>
      <c r="B5" s="290" t="s">
        <v>74</v>
      </c>
      <c r="C5" s="287" t="s">
        <v>142</v>
      </c>
      <c r="D5" s="288"/>
      <c r="E5" s="289"/>
      <c r="F5" s="287" t="s">
        <v>143</v>
      </c>
      <c r="G5" s="288"/>
      <c r="H5" s="289"/>
      <c r="I5" s="287" t="s">
        <v>144</v>
      </c>
      <c r="J5" s="288"/>
      <c r="K5" s="289"/>
      <c r="L5" s="287" t="s">
        <v>145</v>
      </c>
      <c r="M5" s="288"/>
      <c r="N5" s="289"/>
      <c r="O5" s="287" t="s">
        <v>146</v>
      </c>
      <c r="P5" s="288"/>
      <c r="Q5" s="289"/>
      <c r="R5" s="287" t="s">
        <v>147</v>
      </c>
      <c r="S5" s="288"/>
      <c r="T5" s="289"/>
      <c r="U5" s="287" t="s">
        <v>148</v>
      </c>
      <c r="V5" s="288"/>
      <c r="W5" s="289"/>
      <c r="X5" s="287" t="s">
        <v>149</v>
      </c>
      <c r="Y5" s="288"/>
      <c r="Z5" s="289"/>
      <c r="AA5" s="287" t="s">
        <v>150</v>
      </c>
      <c r="AB5" s="288"/>
      <c r="AC5" s="289"/>
      <c r="AD5" s="287" t="s">
        <v>151</v>
      </c>
      <c r="AE5" s="288"/>
      <c r="AF5" s="289"/>
      <c r="AG5" s="287" t="s">
        <v>152</v>
      </c>
      <c r="AH5" s="288"/>
      <c r="AI5" s="289"/>
      <c r="AJ5" s="287" t="s">
        <v>153</v>
      </c>
      <c r="AK5" s="288"/>
      <c r="AL5" s="289"/>
      <c r="AM5" s="287" t="s">
        <v>154</v>
      </c>
      <c r="AN5" s="288"/>
      <c r="AO5" s="289"/>
      <c r="AP5" s="287" t="s">
        <v>155</v>
      </c>
      <c r="AQ5" s="288"/>
      <c r="AR5" s="289"/>
      <c r="AS5" s="287" t="s">
        <v>156</v>
      </c>
      <c r="AT5" s="288"/>
      <c r="AU5" s="289"/>
      <c r="AV5" s="287" t="s">
        <v>157</v>
      </c>
      <c r="AW5" s="288"/>
      <c r="AX5" s="289"/>
      <c r="AY5" s="287" t="s">
        <v>34</v>
      </c>
      <c r="AZ5" s="288"/>
      <c r="BA5" s="289"/>
      <c r="BB5" s="292" t="s">
        <v>130</v>
      </c>
      <c r="BC5" s="292"/>
      <c r="BD5" s="292"/>
      <c r="BE5" s="292" t="s">
        <v>158</v>
      </c>
      <c r="BF5" s="292"/>
      <c r="BG5" s="292"/>
      <c r="BH5" s="292" t="s">
        <v>142</v>
      </c>
      <c r="BI5" s="292"/>
      <c r="BJ5" s="292"/>
      <c r="BK5" s="292" t="s">
        <v>159</v>
      </c>
      <c r="BL5" s="292"/>
      <c r="BM5" s="292"/>
      <c r="BN5" s="292" t="s">
        <v>160</v>
      </c>
      <c r="BO5" s="292"/>
      <c r="BP5" s="292"/>
      <c r="BQ5" s="292" t="s">
        <v>161</v>
      </c>
      <c r="BR5" s="292"/>
      <c r="BS5" s="292"/>
      <c r="BT5" s="292" t="s">
        <v>162</v>
      </c>
      <c r="BU5" s="292"/>
      <c r="BV5" s="292"/>
      <c r="BW5" s="292" t="s">
        <v>154</v>
      </c>
      <c r="BX5" s="292"/>
      <c r="BY5" s="292"/>
      <c r="BZ5" s="292" t="s">
        <v>155</v>
      </c>
      <c r="CA5" s="292"/>
      <c r="CB5" s="292"/>
      <c r="CC5" s="292" t="s">
        <v>163</v>
      </c>
      <c r="CD5" s="292"/>
      <c r="CE5" s="292"/>
      <c r="CF5" s="292" t="s">
        <v>34</v>
      </c>
      <c r="CG5" s="292"/>
      <c r="CH5" s="292"/>
      <c r="CI5" s="292" t="s">
        <v>164</v>
      </c>
      <c r="CJ5" s="292"/>
      <c r="CK5" s="292"/>
      <c r="CL5" s="292" t="s">
        <v>132</v>
      </c>
      <c r="CM5" s="292"/>
      <c r="CN5" s="292"/>
    </row>
    <row r="6" spans="1:92" ht="15" customHeight="1" x14ac:dyDescent="0.2">
      <c r="A6" s="302"/>
      <c r="B6" s="302"/>
      <c r="C6" s="74" t="s">
        <v>133</v>
      </c>
      <c r="D6" s="74" t="s">
        <v>78</v>
      </c>
      <c r="E6" s="115" t="s">
        <v>134</v>
      </c>
      <c r="F6" s="74" t="s">
        <v>133</v>
      </c>
      <c r="G6" s="74" t="s">
        <v>78</v>
      </c>
      <c r="H6" s="115" t="s">
        <v>134</v>
      </c>
      <c r="I6" s="74" t="s">
        <v>133</v>
      </c>
      <c r="J6" s="74" t="s">
        <v>78</v>
      </c>
      <c r="K6" s="115" t="s">
        <v>134</v>
      </c>
      <c r="L6" s="74" t="s">
        <v>133</v>
      </c>
      <c r="M6" s="74" t="s">
        <v>78</v>
      </c>
      <c r="N6" s="115" t="s">
        <v>134</v>
      </c>
      <c r="O6" s="74" t="s">
        <v>133</v>
      </c>
      <c r="P6" s="74" t="s">
        <v>78</v>
      </c>
      <c r="Q6" s="115" t="s">
        <v>134</v>
      </c>
      <c r="R6" s="74" t="s">
        <v>133</v>
      </c>
      <c r="S6" s="74" t="s">
        <v>78</v>
      </c>
      <c r="T6" s="115" t="s">
        <v>134</v>
      </c>
      <c r="U6" s="74" t="s">
        <v>133</v>
      </c>
      <c r="V6" s="74" t="s">
        <v>78</v>
      </c>
      <c r="W6" s="115" t="s">
        <v>134</v>
      </c>
      <c r="X6" s="74" t="s">
        <v>133</v>
      </c>
      <c r="Y6" s="74" t="s">
        <v>78</v>
      </c>
      <c r="Z6" s="115" t="s">
        <v>134</v>
      </c>
      <c r="AA6" s="74" t="s">
        <v>133</v>
      </c>
      <c r="AB6" s="74" t="s">
        <v>78</v>
      </c>
      <c r="AC6" s="115" t="s">
        <v>134</v>
      </c>
      <c r="AD6" s="74" t="s">
        <v>133</v>
      </c>
      <c r="AE6" s="74" t="s">
        <v>78</v>
      </c>
      <c r="AF6" s="115" t="s">
        <v>134</v>
      </c>
      <c r="AG6" s="74" t="s">
        <v>133</v>
      </c>
      <c r="AH6" s="74" t="s">
        <v>78</v>
      </c>
      <c r="AI6" s="115" t="s">
        <v>134</v>
      </c>
      <c r="AJ6" s="74" t="s">
        <v>133</v>
      </c>
      <c r="AK6" s="74" t="s">
        <v>78</v>
      </c>
      <c r="AL6" s="115" t="s">
        <v>134</v>
      </c>
      <c r="AM6" s="74" t="s">
        <v>133</v>
      </c>
      <c r="AN6" s="74" t="s">
        <v>78</v>
      </c>
      <c r="AO6" s="115" t="s">
        <v>134</v>
      </c>
      <c r="AP6" s="74" t="s">
        <v>133</v>
      </c>
      <c r="AQ6" s="74" t="s">
        <v>78</v>
      </c>
      <c r="AR6" s="115" t="s">
        <v>134</v>
      </c>
      <c r="AS6" s="74" t="s">
        <v>133</v>
      </c>
      <c r="AT6" s="74" t="s">
        <v>78</v>
      </c>
      <c r="AU6" s="115" t="s">
        <v>134</v>
      </c>
      <c r="AV6" s="74" t="s">
        <v>133</v>
      </c>
      <c r="AW6" s="74" t="s">
        <v>78</v>
      </c>
      <c r="AX6" s="115" t="s">
        <v>134</v>
      </c>
      <c r="AY6" s="74" t="s">
        <v>133</v>
      </c>
      <c r="AZ6" s="74" t="s">
        <v>78</v>
      </c>
      <c r="BA6" s="115" t="s">
        <v>134</v>
      </c>
      <c r="BB6" s="74" t="s">
        <v>133</v>
      </c>
      <c r="BC6" s="74" t="s">
        <v>78</v>
      </c>
      <c r="BD6" s="115" t="s">
        <v>134</v>
      </c>
      <c r="BE6" s="74" t="s">
        <v>133</v>
      </c>
      <c r="BF6" s="74" t="s">
        <v>78</v>
      </c>
      <c r="BG6" s="115" t="s">
        <v>134</v>
      </c>
      <c r="BH6" s="74" t="s">
        <v>133</v>
      </c>
      <c r="BI6" s="74" t="s">
        <v>78</v>
      </c>
      <c r="BJ6" s="115" t="s">
        <v>134</v>
      </c>
      <c r="BK6" s="74" t="s">
        <v>133</v>
      </c>
      <c r="BL6" s="74" t="s">
        <v>78</v>
      </c>
      <c r="BM6" s="115" t="s">
        <v>134</v>
      </c>
      <c r="BN6" s="74" t="s">
        <v>133</v>
      </c>
      <c r="BO6" s="74" t="s">
        <v>78</v>
      </c>
      <c r="BP6" s="115" t="s">
        <v>134</v>
      </c>
      <c r="BQ6" s="74" t="s">
        <v>133</v>
      </c>
      <c r="BR6" s="74" t="s">
        <v>78</v>
      </c>
      <c r="BS6" s="115" t="s">
        <v>134</v>
      </c>
      <c r="BT6" s="74" t="s">
        <v>133</v>
      </c>
      <c r="BU6" s="74" t="s">
        <v>78</v>
      </c>
      <c r="BV6" s="115" t="s">
        <v>134</v>
      </c>
      <c r="BW6" s="74" t="s">
        <v>133</v>
      </c>
      <c r="BX6" s="74" t="s">
        <v>78</v>
      </c>
      <c r="BY6" s="115" t="s">
        <v>134</v>
      </c>
      <c r="BZ6" s="74" t="s">
        <v>133</v>
      </c>
      <c r="CA6" s="74" t="s">
        <v>78</v>
      </c>
      <c r="CB6" s="115" t="s">
        <v>134</v>
      </c>
      <c r="CC6" s="74" t="s">
        <v>133</v>
      </c>
      <c r="CD6" s="74" t="s">
        <v>78</v>
      </c>
      <c r="CE6" s="115" t="s">
        <v>134</v>
      </c>
      <c r="CF6" s="74" t="s">
        <v>133</v>
      </c>
      <c r="CG6" s="74" t="s">
        <v>78</v>
      </c>
      <c r="CH6" s="115" t="s">
        <v>134</v>
      </c>
      <c r="CI6" s="74" t="s">
        <v>133</v>
      </c>
      <c r="CJ6" s="74" t="s">
        <v>78</v>
      </c>
      <c r="CK6" s="115" t="s">
        <v>134</v>
      </c>
      <c r="CL6" s="74" t="s">
        <v>133</v>
      </c>
      <c r="CM6" s="74" t="s">
        <v>78</v>
      </c>
      <c r="CN6" s="115" t="s">
        <v>134</v>
      </c>
    </row>
    <row r="7" spans="1:92" ht="15" customHeight="1" x14ac:dyDescent="0.2">
      <c r="A7" s="291"/>
      <c r="B7" s="291"/>
      <c r="C7" s="303" t="s">
        <v>165</v>
      </c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4" t="s">
        <v>166</v>
      </c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</row>
    <row r="8" spans="1:92" ht="15" customHeight="1" x14ac:dyDescent="0.2">
      <c r="A8" s="6">
        <v>1</v>
      </c>
      <c r="B8" s="7" t="s">
        <v>37</v>
      </c>
      <c r="C8" s="133">
        <v>577768</v>
      </c>
      <c r="D8" s="133">
        <v>535963.49</v>
      </c>
      <c r="E8" s="133">
        <f t="shared" ref="E8:E44" si="0">(D8/C8)*100</f>
        <v>92.764481591226925</v>
      </c>
      <c r="F8" s="133">
        <v>563652</v>
      </c>
      <c r="G8" s="133">
        <v>316020.95999999996</v>
      </c>
      <c r="H8" s="133">
        <f t="shared" ref="H8:H44" si="1">(G8/F8)*100</f>
        <v>56.066679440505837</v>
      </c>
      <c r="I8" s="133">
        <v>14116</v>
      </c>
      <c r="J8" s="133">
        <v>4230.1099999999997</v>
      </c>
      <c r="K8" s="133">
        <f t="shared" ref="K8:K44" si="2">(J8/I8)*100</f>
        <v>29.966775290450549</v>
      </c>
      <c r="L8" s="133">
        <v>0</v>
      </c>
      <c r="M8" s="133">
        <v>215712.41999999998</v>
      </c>
      <c r="N8" s="133" t="e">
        <f t="shared" ref="N8:N44" si="3">(M8/L8)*100</f>
        <v>#DIV/0!</v>
      </c>
      <c r="O8" s="133">
        <v>434616</v>
      </c>
      <c r="P8" s="133">
        <v>276776</v>
      </c>
      <c r="Q8" s="133">
        <f t="shared" ref="Q8:Q44" si="4">(P8/O8)*100</f>
        <v>63.682883280873227</v>
      </c>
      <c r="R8" s="133">
        <v>312553</v>
      </c>
      <c r="S8" s="133">
        <v>157359.75999999998</v>
      </c>
      <c r="T8" s="133">
        <f t="shared" ref="T8:T44" si="5">(S8/R8)*100</f>
        <v>50.346584419282479</v>
      </c>
      <c r="U8" s="133">
        <v>125021</v>
      </c>
      <c r="V8" s="133">
        <v>75980.12</v>
      </c>
      <c r="W8" s="133">
        <f t="shared" ref="W8:W44" si="6">(V8/U8)*100</f>
        <v>60.773885987154152</v>
      </c>
      <c r="X8" s="133">
        <v>62507</v>
      </c>
      <c r="Y8" s="133">
        <v>66682.069999999992</v>
      </c>
      <c r="Z8" s="133">
        <f t="shared" ref="Z8:Z44" si="7">(Y8/X8)*100</f>
        <v>106.67936391124194</v>
      </c>
      <c r="AA8" s="133">
        <v>62507</v>
      </c>
      <c r="AB8" s="133">
        <v>11514.419999999998</v>
      </c>
      <c r="AC8" s="133">
        <f t="shared" ref="AC8:AC44" si="8">(AB8/AA8)*100</f>
        <v>18.421008847009134</v>
      </c>
      <c r="AD8" s="133">
        <v>0</v>
      </c>
      <c r="AE8" s="133">
        <v>542.13</v>
      </c>
      <c r="AF8" s="133" t="e">
        <f t="shared" ref="AF8:AF44" si="9">(AE8/AD8)*100</f>
        <v>#DIV/0!</v>
      </c>
      <c r="AG8" s="133">
        <v>62518</v>
      </c>
      <c r="AH8" s="133">
        <v>2641.0200000000004</v>
      </c>
      <c r="AI8" s="133">
        <f t="shared" ref="AI8:AI44" si="10">(AH8/AG8)*100</f>
        <v>4.2244153683739096</v>
      </c>
      <c r="AJ8" s="133">
        <v>663</v>
      </c>
      <c r="AK8" s="133">
        <v>899</v>
      </c>
      <c r="AL8" s="133">
        <f t="shared" ref="AL8:AL44" si="11">(AK8/AJ8)*100</f>
        <v>135.59577677224738</v>
      </c>
      <c r="AM8" s="133">
        <v>7455</v>
      </c>
      <c r="AN8" s="133">
        <v>3100.3599999999997</v>
      </c>
      <c r="AO8" s="133">
        <f t="shared" ref="AO8:AO44" si="12">(AN8/AM8)*100</f>
        <v>41.587659289067737</v>
      </c>
      <c r="AP8" s="133">
        <v>28064</v>
      </c>
      <c r="AQ8" s="133">
        <v>14767.039999999999</v>
      </c>
      <c r="AR8" s="133">
        <f t="shared" ref="AR8:AR44" si="13">(AQ8/AP8)*100</f>
        <v>52.619156214367159</v>
      </c>
      <c r="AS8" s="133">
        <v>0</v>
      </c>
      <c r="AT8" s="133">
        <v>194.70000000000002</v>
      </c>
      <c r="AU8" s="133" t="e">
        <f t="shared" ref="AU8:AU44" si="14">(AT8/AS8)*100</f>
        <v>#DIV/0!</v>
      </c>
      <c r="AV8" s="133">
        <v>0</v>
      </c>
      <c r="AW8" s="133">
        <v>85839.74</v>
      </c>
      <c r="AX8" s="133" t="e">
        <f t="shared" ref="AX8:AX44" si="15">(AW8/AV8)*100</f>
        <v>#DIV/0!</v>
      </c>
      <c r="AY8" s="133">
        <v>66459</v>
      </c>
      <c r="AZ8" s="133">
        <v>17600.38</v>
      </c>
      <c r="BA8" s="133">
        <f t="shared" ref="BA8:BA44" si="16">(AZ8/AY8)*100</f>
        <v>26.48306474668593</v>
      </c>
      <c r="BB8" s="133">
        <v>992962</v>
      </c>
      <c r="BC8" s="133">
        <v>815724.47</v>
      </c>
      <c r="BD8" s="133">
        <f t="shared" ref="BD8:BD44" si="17">(BC8/BB8)*100</f>
        <v>82.150623085274148</v>
      </c>
      <c r="BE8" s="133">
        <v>0</v>
      </c>
      <c r="BF8" s="133">
        <v>101992.39000000001</v>
      </c>
      <c r="BG8" s="133" t="e">
        <f t="shared" ref="BG8:BG44" si="18">(BF8/BE8)*100</f>
        <v>#DIV/0!</v>
      </c>
      <c r="BH8" s="133">
        <v>0</v>
      </c>
      <c r="BI8" s="133">
        <v>641.73</v>
      </c>
      <c r="BJ8" s="133" t="e">
        <f t="shared" ref="BJ8:BJ44" si="19">(BI8/BH8)*100</f>
        <v>#DIV/0!</v>
      </c>
      <c r="BK8" s="133">
        <v>0</v>
      </c>
      <c r="BL8" s="133">
        <v>73546.759999999995</v>
      </c>
      <c r="BM8" s="133" t="e">
        <f t="shared" ref="BM8:BM44" si="20">(BL8/BK8)*100</f>
        <v>#DIV/0!</v>
      </c>
      <c r="BN8" s="133">
        <v>0</v>
      </c>
      <c r="BO8" s="133">
        <v>2425.5</v>
      </c>
      <c r="BP8" s="133" t="e">
        <f t="shared" ref="BP8:BP44" si="21">(BO8/BN8)*100</f>
        <v>#DIV/0!</v>
      </c>
      <c r="BQ8" s="133">
        <v>0</v>
      </c>
      <c r="BR8" s="133">
        <v>8882.26</v>
      </c>
      <c r="BS8" s="133" t="e">
        <f t="shared" ref="BS8:BS44" si="22">(BR8/BQ8)*100</f>
        <v>#DIV/0!</v>
      </c>
      <c r="BT8" s="133">
        <v>0</v>
      </c>
      <c r="BU8" s="133">
        <v>62239</v>
      </c>
      <c r="BV8" s="133" t="e">
        <f t="shared" ref="BV8:BV44" si="23">(BU8/BT8)*100</f>
        <v>#DIV/0!</v>
      </c>
      <c r="BW8" s="133">
        <v>0</v>
      </c>
      <c r="BX8" s="133">
        <v>788.39</v>
      </c>
      <c r="BY8" s="133" t="e">
        <f t="shared" ref="BY8:BY44" si="24">(BX8/BW8)*100</f>
        <v>#DIV/0!</v>
      </c>
      <c r="BZ8" s="133">
        <v>30942</v>
      </c>
      <c r="CA8" s="133">
        <v>16323.71</v>
      </c>
      <c r="CB8" s="133">
        <f t="shared" ref="CB8:CB44" si="25">(CA8/BZ8)*100</f>
        <v>52.755833494925987</v>
      </c>
      <c r="CC8" s="133">
        <v>73062</v>
      </c>
      <c r="CD8" s="133">
        <v>217159.14</v>
      </c>
      <c r="CE8" s="133">
        <f t="shared" ref="CE8:CE44" si="26">(CD8/CC8)*100</f>
        <v>297.2258355916893</v>
      </c>
      <c r="CF8" s="133">
        <v>0</v>
      </c>
      <c r="CG8" s="133">
        <v>169760.44</v>
      </c>
      <c r="CH8" s="133" t="e">
        <f t="shared" ref="CH8:CH44" si="27">(CG8/CF8)*100</f>
        <v>#DIV/0!</v>
      </c>
      <c r="CI8" s="133">
        <v>104004</v>
      </c>
      <c r="CJ8" s="133">
        <v>478220.17</v>
      </c>
      <c r="CK8" s="133">
        <f t="shared" ref="CK8:CK44" si="28">(CJ8/CI8)*100</f>
        <v>459.80940156147835</v>
      </c>
      <c r="CL8" s="133">
        <v>1096966</v>
      </c>
      <c r="CM8" s="133">
        <v>1293944.6399999999</v>
      </c>
      <c r="CN8" s="133">
        <f t="shared" ref="CN8:CN44" si="29">(CM8/CL8)*100</f>
        <v>117.95667687056846</v>
      </c>
    </row>
    <row r="9" spans="1:92" ht="15" customHeight="1" x14ac:dyDescent="0.2">
      <c r="A9" s="26">
        <v>2</v>
      </c>
      <c r="B9" s="27" t="s">
        <v>38</v>
      </c>
      <c r="C9" s="133">
        <v>161322</v>
      </c>
      <c r="D9" s="133">
        <v>94377.739999999991</v>
      </c>
      <c r="E9" s="133">
        <f t="shared" si="0"/>
        <v>58.502708867978328</v>
      </c>
      <c r="F9" s="133">
        <v>127858</v>
      </c>
      <c r="G9" s="133">
        <v>73618.59</v>
      </c>
      <c r="H9" s="133">
        <f t="shared" si="1"/>
        <v>57.578399474416933</v>
      </c>
      <c r="I9" s="133">
        <v>33464</v>
      </c>
      <c r="J9" s="133">
        <v>4594.9400000000005</v>
      </c>
      <c r="K9" s="133">
        <f t="shared" si="2"/>
        <v>13.730994501553912</v>
      </c>
      <c r="L9" s="133">
        <v>0</v>
      </c>
      <c r="M9" s="133">
        <v>16164.21</v>
      </c>
      <c r="N9" s="133" t="e">
        <f t="shared" si="3"/>
        <v>#DIV/0!</v>
      </c>
      <c r="O9" s="133">
        <v>120097</v>
      </c>
      <c r="P9" s="133">
        <v>50924</v>
      </c>
      <c r="Q9" s="133">
        <f t="shared" si="4"/>
        <v>42.40239140028477</v>
      </c>
      <c r="R9" s="133">
        <v>30460</v>
      </c>
      <c r="S9" s="133">
        <v>91388.05</v>
      </c>
      <c r="T9" s="133">
        <f t="shared" si="5"/>
        <v>300.02642810242941</v>
      </c>
      <c r="U9" s="133">
        <v>24371</v>
      </c>
      <c r="V9" s="133">
        <v>27817.810000000005</v>
      </c>
      <c r="W9" s="133">
        <f t="shared" si="6"/>
        <v>114.14307989003325</v>
      </c>
      <c r="X9" s="133">
        <v>3049</v>
      </c>
      <c r="Y9" s="133">
        <v>51714.41</v>
      </c>
      <c r="Z9" s="133">
        <f t="shared" si="7"/>
        <v>1696.1105280419811</v>
      </c>
      <c r="AA9" s="133">
        <v>3040</v>
      </c>
      <c r="AB9" s="133">
        <v>8817.77</v>
      </c>
      <c r="AC9" s="133">
        <f t="shared" si="8"/>
        <v>290.05822368421053</v>
      </c>
      <c r="AD9" s="133">
        <v>0</v>
      </c>
      <c r="AE9" s="133">
        <v>482.31</v>
      </c>
      <c r="AF9" s="133" t="e">
        <f t="shared" si="9"/>
        <v>#DIV/0!</v>
      </c>
      <c r="AG9" s="133">
        <v>0</v>
      </c>
      <c r="AH9" s="133">
        <v>2555.75</v>
      </c>
      <c r="AI9" s="133" t="e">
        <f t="shared" si="10"/>
        <v>#DIV/0!</v>
      </c>
      <c r="AJ9" s="133">
        <v>0</v>
      </c>
      <c r="AK9" s="133">
        <v>59</v>
      </c>
      <c r="AL9" s="133" t="e">
        <f t="shared" si="11"/>
        <v>#DIV/0!</v>
      </c>
      <c r="AM9" s="133">
        <v>3746</v>
      </c>
      <c r="AN9" s="133">
        <v>1478.5099999999998</v>
      </c>
      <c r="AO9" s="133">
        <f t="shared" si="12"/>
        <v>39.469033635878262</v>
      </c>
      <c r="AP9" s="133">
        <v>21600</v>
      </c>
      <c r="AQ9" s="133">
        <v>6277.08</v>
      </c>
      <c r="AR9" s="133">
        <f t="shared" si="13"/>
        <v>29.060555555555556</v>
      </c>
      <c r="AS9" s="133">
        <v>0</v>
      </c>
      <c r="AT9" s="133">
        <v>37</v>
      </c>
      <c r="AU9" s="133" t="e">
        <f t="shared" si="14"/>
        <v>#DIV/0!</v>
      </c>
      <c r="AV9" s="133">
        <v>0</v>
      </c>
      <c r="AW9" s="133">
        <v>1.0900000000000001</v>
      </c>
      <c r="AX9" s="133" t="e">
        <f t="shared" si="15"/>
        <v>#DIV/0!</v>
      </c>
      <c r="AY9" s="133">
        <v>53089</v>
      </c>
      <c r="AZ9" s="133">
        <v>2287.3000000000002</v>
      </c>
      <c r="BA9" s="133">
        <f t="shared" si="16"/>
        <v>4.3084254742036965</v>
      </c>
      <c r="BB9" s="133">
        <v>270217</v>
      </c>
      <c r="BC9" s="133">
        <v>195905.76999999996</v>
      </c>
      <c r="BD9" s="133">
        <f t="shared" si="17"/>
        <v>72.499424536576143</v>
      </c>
      <c r="BE9" s="133">
        <v>0</v>
      </c>
      <c r="BF9" s="133">
        <v>21888.5</v>
      </c>
      <c r="BG9" s="133" t="e">
        <f t="shared" si="18"/>
        <v>#DIV/0!</v>
      </c>
      <c r="BH9" s="133">
        <v>0</v>
      </c>
      <c r="BI9" s="133">
        <v>5</v>
      </c>
      <c r="BJ9" s="133" t="e">
        <f t="shared" si="19"/>
        <v>#DIV/0!</v>
      </c>
      <c r="BK9" s="133">
        <v>0</v>
      </c>
      <c r="BL9" s="133">
        <v>60709.93</v>
      </c>
      <c r="BM9" s="133" t="e">
        <f t="shared" si="20"/>
        <v>#DIV/0!</v>
      </c>
      <c r="BN9" s="133">
        <v>0</v>
      </c>
      <c r="BO9" s="133">
        <v>12293.93</v>
      </c>
      <c r="BP9" s="133" t="e">
        <f t="shared" si="21"/>
        <v>#DIV/0!</v>
      </c>
      <c r="BQ9" s="133">
        <v>0</v>
      </c>
      <c r="BR9" s="133">
        <v>10399</v>
      </c>
      <c r="BS9" s="133" t="e">
        <f t="shared" si="22"/>
        <v>#DIV/0!</v>
      </c>
      <c r="BT9" s="133">
        <v>0</v>
      </c>
      <c r="BU9" s="133">
        <v>38017</v>
      </c>
      <c r="BV9" s="133" t="e">
        <f t="shared" si="23"/>
        <v>#DIV/0!</v>
      </c>
      <c r="BW9" s="133">
        <v>0</v>
      </c>
      <c r="BX9" s="133">
        <v>271.76</v>
      </c>
      <c r="BY9" s="133" t="e">
        <f t="shared" si="24"/>
        <v>#DIV/0!</v>
      </c>
      <c r="BZ9" s="133">
        <v>0</v>
      </c>
      <c r="CA9" s="133">
        <v>5590.5600000000013</v>
      </c>
      <c r="CB9" s="133" t="e">
        <f t="shared" si="25"/>
        <v>#DIV/0!</v>
      </c>
      <c r="CC9" s="133">
        <v>0</v>
      </c>
      <c r="CD9" s="133">
        <v>25599.690000000002</v>
      </c>
      <c r="CE9" s="133" t="e">
        <f t="shared" si="26"/>
        <v>#DIV/0!</v>
      </c>
      <c r="CF9" s="133">
        <v>20270</v>
      </c>
      <c r="CG9" s="133">
        <v>31197.640000000003</v>
      </c>
      <c r="CH9" s="133">
        <f t="shared" si="27"/>
        <v>153.9104094721263</v>
      </c>
      <c r="CI9" s="133">
        <v>20270</v>
      </c>
      <c r="CJ9" s="133">
        <v>123374.58</v>
      </c>
      <c r="CK9" s="133">
        <f t="shared" si="28"/>
        <v>608.65604341391213</v>
      </c>
      <c r="CL9" s="133">
        <v>290487</v>
      </c>
      <c r="CM9" s="133">
        <v>319280.34999999998</v>
      </c>
      <c r="CN9" s="133">
        <f t="shared" si="29"/>
        <v>109.9120958941364</v>
      </c>
    </row>
    <row r="10" spans="1:92" ht="15" customHeight="1" x14ac:dyDescent="0.2">
      <c r="A10" s="26">
        <v>3</v>
      </c>
      <c r="B10" s="27" t="s">
        <v>39</v>
      </c>
      <c r="C10" s="133">
        <v>245400</v>
      </c>
      <c r="D10" s="133">
        <v>76382.12</v>
      </c>
      <c r="E10" s="133">
        <f t="shared" si="0"/>
        <v>31.125558272208636</v>
      </c>
      <c r="F10" s="133">
        <v>225695</v>
      </c>
      <c r="G10" s="133">
        <v>65401.84</v>
      </c>
      <c r="H10" s="133">
        <f t="shared" si="1"/>
        <v>28.97797470036997</v>
      </c>
      <c r="I10" s="133">
        <v>14945</v>
      </c>
      <c r="J10" s="133">
        <v>1521.43</v>
      </c>
      <c r="K10" s="133">
        <f t="shared" si="2"/>
        <v>10.180194044831048</v>
      </c>
      <c r="L10" s="133">
        <v>4760</v>
      </c>
      <c r="M10" s="133">
        <v>9458.8499999999985</v>
      </c>
      <c r="N10" s="133">
        <f t="shared" si="3"/>
        <v>198.71533613445376</v>
      </c>
      <c r="O10" s="133">
        <v>194099</v>
      </c>
      <c r="P10" s="133">
        <v>48682</v>
      </c>
      <c r="Q10" s="133">
        <f t="shared" si="4"/>
        <v>25.081015358141979</v>
      </c>
      <c r="R10" s="133">
        <v>49100</v>
      </c>
      <c r="S10" s="133">
        <v>113689.73999999999</v>
      </c>
      <c r="T10" s="133">
        <f t="shared" si="5"/>
        <v>231.54733197556004</v>
      </c>
      <c r="U10" s="133">
        <v>39280</v>
      </c>
      <c r="V10" s="133">
        <v>62977.279999999992</v>
      </c>
      <c r="W10" s="133">
        <f t="shared" si="6"/>
        <v>160.32912423625251</v>
      </c>
      <c r="X10" s="133">
        <v>4911</v>
      </c>
      <c r="Y10" s="133">
        <v>41980.66</v>
      </c>
      <c r="Z10" s="133">
        <f t="shared" si="7"/>
        <v>854.82915903074729</v>
      </c>
      <c r="AA10" s="133">
        <v>2461</v>
      </c>
      <c r="AB10" s="133">
        <v>3613.3399999999997</v>
      </c>
      <c r="AC10" s="133">
        <f t="shared" si="8"/>
        <v>146.82405526208856</v>
      </c>
      <c r="AD10" s="133">
        <v>0</v>
      </c>
      <c r="AE10" s="133">
        <v>253.7</v>
      </c>
      <c r="AF10" s="133" t="e">
        <f t="shared" si="9"/>
        <v>#DIV/0!</v>
      </c>
      <c r="AG10" s="133">
        <v>2448</v>
      </c>
      <c r="AH10" s="133">
        <v>4864.76</v>
      </c>
      <c r="AI10" s="133">
        <f t="shared" si="10"/>
        <v>198.72385620915034</v>
      </c>
      <c r="AJ10" s="133">
        <v>0</v>
      </c>
      <c r="AK10" s="133">
        <v>353</v>
      </c>
      <c r="AL10" s="133" t="e">
        <f t="shared" si="11"/>
        <v>#DIV/0!</v>
      </c>
      <c r="AM10" s="133">
        <v>6880</v>
      </c>
      <c r="AN10" s="133">
        <v>2138.6499999999996</v>
      </c>
      <c r="AO10" s="133">
        <f t="shared" si="12"/>
        <v>31.08502906976744</v>
      </c>
      <c r="AP10" s="133">
        <v>31050</v>
      </c>
      <c r="AQ10" s="133">
        <v>22105.84</v>
      </c>
      <c r="AR10" s="133">
        <f t="shared" si="13"/>
        <v>71.194331723027375</v>
      </c>
      <c r="AS10" s="133">
        <v>0</v>
      </c>
      <c r="AT10" s="133">
        <v>119.25</v>
      </c>
      <c r="AU10" s="133" t="e">
        <f t="shared" si="14"/>
        <v>#DIV/0!</v>
      </c>
      <c r="AV10" s="133">
        <v>0</v>
      </c>
      <c r="AW10" s="133">
        <v>34.049999999999997</v>
      </c>
      <c r="AX10" s="133" t="e">
        <f t="shared" si="15"/>
        <v>#DIV/0!</v>
      </c>
      <c r="AY10" s="133">
        <v>12500</v>
      </c>
      <c r="AZ10" s="133">
        <v>3484.1299999999997</v>
      </c>
      <c r="BA10" s="133">
        <f t="shared" si="16"/>
        <v>27.87304</v>
      </c>
      <c r="BB10" s="133">
        <v>344930</v>
      </c>
      <c r="BC10" s="133">
        <v>218306.77999999997</v>
      </c>
      <c r="BD10" s="133">
        <f t="shared" si="17"/>
        <v>63.290169019801112</v>
      </c>
      <c r="BE10" s="133">
        <v>34499</v>
      </c>
      <c r="BF10" s="133">
        <v>28582.160000000003</v>
      </c>
      <c r="BG10" s="133">
        <f t="shared" si="18"/>
        <v>82.849242007014695</v>
      </c>
      <c r="BH10" s="133">
        <v>0</v>
      </c>
      <c r="BI10" s="133">
        <v>239</v>
      </c>
      <c r="BJ10" s="133" t="e">
        <f t="shared" si="19"/>
        <v>#DIV/0!</v>
      </c>
      <c r="BK10" s="133">
        <v>0</v>
      </c>
      <c r="BL10" s="133">
        <v>10511.539999999999</v>
      </c>
      <c r="BM10" s="133" t="e">
        <f t="shared" si="20"/>
        <v>#DIV/0!</v>
      </c>
      <c r="BN10" s="133">
        <v>0</v>
      </c>
      <c r="BO10" s="133">
        <v>6060.3099999999995</v>
      </c>
      <c r="BP10" s="133" t="e">
        <f t="shared" si="21"/>
        <v>#DIV/0!</v>
      </c>
      <c r="BQ10" s="133">
        <v>0</v>
      </c>
      <c r="BR10" s="133">
        <v>4001.23</v>
      </c>
      <c r="BS10" s="133" t="e">
        <f t="shared" si="22"/>
        <v>#DIV/0!</v>
      </c>
      <c r="BT10" s="133">
        <v>0</v>
      </c>
      <c r="BU10" s="133">
        <v>450</v>
      </c>
      <c r="BV10" s="133" t="e">
        <f t="shared" si="23"/>
        <v>#DIV/0!</v>
      </c>
      <c r="BW10" s="133">
        <v>0</v>
      </c>
      <c r="BX10" s="133">
        <v>992.49</v>
      </c>
      <c r="BY10" s="133" t="e">
        <f t="shared" si="24"/>
        <v>#DIV/0!</v>
      </c>
      <c r="BZ10" s="133">
        <v>0</v>
      </c>
      <c r="CA10" s="133">
        <v>13644.110000000002</v>
      </c>
      <c r="CB10" s="133" t="e">
        <f t="shared" si="25"/>
        <v>#DIV/0!</v>
      </c>
      <c r="CC10" s="133">
        <v>0</v>
      </c>
      <c r="CD10" s="133">
        <v>24090.86</v>
      </c>
      <c r="CE10" s="133" t="e">
        <f t="shared" si="26"/>
        <v>#DIV/0!</v>
      </c>
      <c r="CF10" s="133">
        <v>19410</v>
      </c>
      <c r="CG10" s="133">
        <v>25465.649999999998</v>
      </c>
      <c r="CH10" s="133">
        <f t="shared" si="27"/>
        <v>131.1986089644513</v>
      </c>
      <c r="CI10" s="133">
        <v>19410</v>
      </c>
      <c r="CJ10" s="133">
        <v>74943.649999999994</v>
      </c>
      <c r="CK10" s="133">
        <f t="shared" si="28"/>
        <v>386.10844925296237</v>
      </c>
      <c r="CL10" s="133">
        <v>364340</v>
      </c>
      <c r="CM10" s="133">
        <v>293250.42999999993</v>
      </c>
      <c r="CN10" s="133">
        <f t="shared" si="29"/>
        <v>80.488123730581307</v>
      </c>
    </row>
    <row r="11" spans="1:92" ht="15" customHeight="1" x14ac:dyDescent="0.2">
      <c r="A11" s="26">
        <v>4</v>
      </c>
      <c r="B11" s="27" t="s">
        <v>40</v>
      </c>
      <c r="C11" s="133">
        <v>174834</v>
      </c>
      <c r="D11" s="133">
        <v>153360.34000000003</v>
      </c>
      <c r="E11" s="133">
        <f t="shared" si="0"/>
        <v>87.717686491185944</v>
      </c>
      <c r="F11" s="133">
        <v>144036</v>
      </c>
      <c r="G11" s="133">
        <v>121492.54000000001</v>
      </c>
      <c r="H11" s="133">
        <f t="shared" si="1"/>
        <v>84.348732261379098</v>
      </c>
      <c r="I11" s="133">
        <v>30798</v>
      </c>
      <c r="J11" s="133">
        <v>3025.71</v>
      </c>
      <c r="K11" s="133">
        <f t="shared" si="2"/>
        <v>9.8243717124488601</v>
      </c>
      <c r="L11" s="133">
        <v>0</v>
      </c>
      <c r="M11" s="133">
        <v>28842.09</v>
      </c>
      <c r="N11" s="133" t="e">
        <f t="shared" si="3"/>
        <v>#DIV/0!</v>
      </c>
      <c r="O11" s="133">
        <v>144036</v>
      </c>
      <c r="P11" s="133">
        <v>65440.739999999991</v>
      </c>
      <c r="Q11" s="133">
        <f t="shared" si="4"/>
        <v>45.433599933349988</v>
      </c>
      <c r="R11" s="133">
        <v>180269</v>
      </c>
      <c r="S11" s="133">
        <v>382347.36</v>
      </c>
      <c r="T11" s="133">
        <f t="shared" si="5"/>
        <v>212.09823097703989</v>
      </c>
      <c r="U11" s="133">
        <v>0</v>
      </c>
      <c r="V11" s="133">
        <v>116799.87999999999</v>
      </c>
      <c r="W11" s="133" t="e">
        <f t="shared" si="6"/>
        <v>#DIV/0!</v>
      </c>
      <c r="X11" s="133">
        <v>0</v>
      </c>
      <c r="Y11" s="133">
        <v>178065.99</v>
      </c>
      <c r="Z11" s="133" t="e">
        <f t="shared" si="7"/>
        <v>#DIV/0!</v>
      </c>
      <c r="AA11" s="133">
        <v>0</v>
      </c>
      <c r="AB11" s="133">
        <v>75531.540000000023</v>
      </c>
      <c r="AC11" s="133" t="e">
        <f t="shared" si="8"/>
        <v>#DIV/0!</v>
      </c>
      <c r="AD11" s="133">
        <v>0</v>
      </c>
      <c r="AE11" s="133">
        <v>759.91000000000008</v>
      </c>
      <c r="AF11" s="133" t="e">
        <f t="shared" si="9"/>
        <v>#DIV/0!</v>
      </c>
      <c r="AG11" s="133">
        <v>180269</v>
      </c>
      <c r="AH11" s="133">
        <v>11190.04</v>
      </c>
      <c r="AI11" s="133">
        <f t="shared" si="10"/>
        <v>6.2074122561283414</v>
      </c>
      <c r="AJ11" s="133">
        <v>0</v>
      </c>
      <c r="AK11" s="133">
        <v>309.69</v>
      </c>
      <c r="AL11" s="133" t="e">
        <f t="shared" si="11"/>
        <v>#DIV/0!</v>
      </c>
      <c r="AM11" s="133">
        <v>20595</v>
      </c>
      <c r="AN11" s="133">
        <v>3902.7299999999996</v>
      </c>
      <c r="AO11" s="133">
        <f t="shared" si="12"/>
        <v>18.949890750182082</v>
      </c>
      <c r="AP11" s="133">
        <v>73868</v>
      </c>
      <c r="AQ11" s="133">
        <v>30192.54</v>
      </c>
      <c r="AR11" s="133">
        <f t="shared" si="13"/>
        <v>40.873639464991605</v>
      </c>
      <c r="AS11" s="133">
        <v>0</v>
      </c>
      <c r="AT11" s="133">
        <v>14763.82</v>
      </c>
      <c r="AU11" s="133" t="e">
        <f t="shared" si="14"/>
        <v>#DIV/0!</v>
      </c>
      <c r="AV11" s="133">
        <v>0</v>
      </c>
      <c r="AW11" s="133">
        <v>6920.49</v>
      </c>
      <c r="AX11" s="133" t="e">
        <f t="shared" si="15"/>
        <v>#DIV/0!</v>
      </c>
      <c r="AY11" s="133">
        <v>105344</v>
      </c>
      <c r="AZ11" s="133">
        <v>19688.22</v>
      </c>
      <c r="BA11" s="133">
        <f t="shared" si="16"/>
        <v>18.689455498177402</v>
      </c>
      <c r="BB11" s="133">
        <v>554910</v>
      </c>
      <c r="BC11" s="133">
        <v>611485.18999999983</v>
      </c>
      <c r="BD11" s="133">
        <f t="shared" si="17"/>
        <v>110.1953812329927</v>
      </c>
      <c r="BE11" s="133">
        <v>0</v>
      </c>
      <c r="BF11" s="133">
        <v>77075.690000000017</v>
      </c>
      <c r="BG11" s="133" t="e">
        <f t="shared" si="18"/>
        <v>#DIV/0!</v>
      </c>
      <c r="BH11" s="133">
        <v>0</v>
      </c>
      <c r="BI11" s="133">
        <v>307</v>
      </c>
      <c r="BJ11" s="133" t="e">
        <f t="shared" si="19"/>
        <v>#DIV/0!</v>
      </c>
      <c r="BK11" s="133">
        <v>0</v>
      </c>
      <c r="BL11" s="133">
        <v>150363.23000000001</v>
      </c>
      <c r="BM11" s="133" t="e">
        <f t="shared" si="20"/>
        <v>#DIV/0!</v>
      </c>
      <c r="BN11" s="133">
        <v>0</v>
      </c>
      <c r="BO11" s="133">
        <v>19868.640000000003</v>
      </c>
      <c r="BP11" s="133" t="e">
        <f t="shared" si="21"/>
        <v>#DIV/0!</v>
      </c>
      <c r="BQ11" s="133">
        <v>0</v>
      </c>
      <c r="BR11" s="133">
        <v>12904.59</v>
      </c>
      <c r="BS11" s="133" t="e">
        <f t="shared" si="22"/>
        <v>#DIV/0!</v>
      </c>
      <c r="BT11" s="133">
        <v>0</v>
      </c>
      <c r="BU11" s="133">
        <v>117590</v>
      </c>
      <c r="BV11" s="133" t="e">
        <f t="shared" si="23"/>
        <v>#DIV/0!</v>
      </c>
      <c r="BW11" s="133">
        <v>0</v>
      </c>
      <c r="BX11" s="133">
        <v>1480.93</v>
      </c>
      <c r="BY11" s="133" t="e">
        <f t="shared" si="24"/>
        <v>#DIV/0!</v>
      </c>
      <c r="BZ11" s="133">
        <v>27434</v>
      </c>
      <c r="CA11" s="133">
        <v>46286.58</v>
      </c>
      <c r="CB11" s="133">
        <f t="shared" si="25"/>
        <v>168.71976379674857</v>
      </c>
      <c r="CC11" s="133">
        <v>82561</v>
      </c>
      <c r="CD11" s="133">
        <v>61282.790000000008</v>
      </c>
      <c r="CE11" s="133">
        <f t="shared" si="26"/>
        <v>74.227286491200445</v>
      </c>
      <c r="CF11" s="133">
        <v>0</v>
      </c>
      <c r="CG11" s="133">
        <v>359753.1</v>
      </c>
      <c r="CH11" s="133" t="e">
        <f t="shared" si="27"/>
        <v>#DIV/0!</v>
      </c>
      <c r="CI11" s="133">
        <v>109995</v>
      </c>
      <c r="CJ11" s="133">
        <v>619473.63</v>
      </c>
      <c r="CK11" s="133">
        <f t="shared" si="28"/>
        <v>563.18344470203192</v>
      </c>
      <c r="CL11" s="133">
        <v>664905</v>
      </c>
      <c r="CM11" s="133">
        <v>1230958.8199999998</v>
      </c>
      <c r="CN11" s="133">
        <f t="shared" si="29"/>
        <v>185.13303705040568</v>
      </c>
    </row>
    <row r="12" spans="1:92" ht="15" customHeight="1" x14ac:dyDescent="0.2">
      <c r="A12" s="6">
        <v>5</v>
      </c>
      <c r="B12" s="7" t="s">
        <v>41</v>
      </c>
      <c r="C12" s="133">
        <v>287401</v>
      </c>
      <c r="D12" s="133">
        <v>72639.02</v>
      </c>
      <c r="E12" s="133">
        <f t="shared" si="0"/>
        <v>25.274449288624606</v>
      </c>
      <c r="F12" s="133">
        <v>226772</v>
      </c>
      <c r="G12" s="133">
        <v>64580.22</v>
      </c>
      <c r="H12" s="133">
        <f t="shared" si="1"/>
        <v>28.478039616883922</v>
      </c>
      <c r="I12" s="133">
        <v>0</v>
      </c>
      <c r="J12" s="133">
        <v>235.15</v>
      </c>
      <c r="K12" s="133" t="e">
        <f t="shared" si="2"/>
        <v>#DIV/0!</v>
      </c>
      <c r="L12" s="133">
        <v>60629</v>
      </c>
      <c r="M12" s="133">
        <v>7823.65</v>
      </c>
      <c r="N12" s="133">
        <f t="shared" si="3"/>
        <v>12.904138283659632</v>
      </c>
      <c r="O12" s="133">
        <v>226772</v>
      </c>
      <c r="P12" s="133">
        <v>44782</v>
      </c>
      <c r="Q12" s="133">
        <f t="shared" si="4"/>
        <v>19.747587885629621</v>
      </c>
      <c r="R12" s="133">
        <v>87412</v>
      </c>
      <c r="S12" s="133">
        <v>101619.58000000002</v>
      </c>
      <c r="T12" s="133">
        <f t="shared" si="5"/>
        <v>116.25358074406262</v>
      </c>
      <c r="U12" s="133">
        <v>0</v>
      </c>
      <c r="V12" s="133">
        <v>47404.98</v>
      </c>
      <c r="W12" s="133" t="e">
        <f t="shared" si="6"/>
        <v>#DIV/0!</v>
      </c>
      <c r="X12" s="133">
        <v>0</v>
      </c>
      <c r="Y12" s="133">
        <v>48476.47</v>
      </c>
      <c r="Z12" s="133" t="e">
        <f t="shared" si="7"/>
        <v>#DIV/0!</v>
      </c>
      <c r="AA12" s="133">
        <v>0</v>
      </c>
      <c r="AB12" s="133">
        <v>2035.88</v>
      </c>
      <c r="AC12" s="133" t="e">
        <f t="shared" si="8"/>
        <v>#DIV/0!</v>
      </c>
      <c r="AD12" s="133">
        <v>0</v>
      </c>
      <c r="AE12" s="133">
        <v>29.25</v>
      </c>
      <c r="AF12" s="133" t="e">
        <f t="shared" si="9"/>
        <v>#DIV/0!</v>
      </c>
      <c r="AG12" s="133">
        <v>87412</v>
      </c>
      <c r="AH12" s="133">
        <v>3673</v>
      </c>
      <c r="AI12" s="133">
        <f t="shared" si="10"/>
        <v>4.2019402370383929</v>
      </c>
      <c r="AJ12" s="133">
        <v>0</v>
      </c>
      <c r="AK12" s="133">
        <v>0</v>
      </c>
      <c r="AL12" s="133" t="e">
        <f t="shared" si="11"/>
        <v>#DIV/0!</v>
      </c>
      <c r="AM12" s="133">
        <v>1650</v>
      </c>
      <c r="AN12" s="133">
        <v>921.54000000000008</v>
      </c>
      <c r="AO12" s="133">
        <f t="shared" si="12"/>
        <v>55.850909090909099</v>
      </c>
      <c r="AP12" s="133">
        <v>19250</v>
      </c>
      <c r="AQ12" s="133">
        <v>6493.04</v>
      </c>
      <c r="AR12" s="133">
        <f t="shared" si="13"/>
        <v>33.730077922077925</v>
      </c>
      <c r="AS12" s="133">
        <v>0</v>
      </c>
      <c r="AT12" s="133">
        <v>912</v>
      </c>
      <c r="AU12" s="133" t="e">
        <f t="shared" si="14"/>
        <v>#DIV/0!</v>
      </c>
      <c r="AV12" s="133">
        <v>0</v>
      </c>
      <c r="AW12" s="133">
        <v>0</v>
      </c>
      <c r="AX12" s="133" t="e">
        <f t="shared" si="15"/>
        <v>#DIV/0!</v>
      </c>
      <c r="AY12" s="133">
        <v>18286</v>
      </c>
      <c r="AZ12" s="133">
        <v>1209.25</v>
      </c>
      <c r="BA12" s="133">
        <f t="shared" si="16"/>
        <v>6.6129826096467239</v>
      </c>
      <c r="BB12" s="133">
        <v>413999</v>
      </c>
      <c r="BC12" s="133">
        <v>183794.43000000005</v>
      </c>
      <c r="BD12" s="133">
        <f t="shared" si="17"/>
        <v>44.394897089123411</v>
      </c>
      <c r="BE12" s="133">
        <v>0</v>
      </c>
      <c r="BF12" s="133">
        <v>24848.14</v>
      </c>
      <c r="BG12" s="133" t="e">
        <f t="shared" si="18"/>
        <v>#DIV/0!</v>
      </c>
      <c r="BH12" s="133">
        <v>0</v>
      </c>
      <c r="BI12" s="133">
        <v>18</v>
      </c>
      <c r="BJ12" s="133" t="e">
        <f t="shared" si="19"/>
        <v>#DIV/0!</v>
      </c>
      <c r="BK12" s="133">
        <v>0</v>
      </c>
      <c r="BL12" s="133">
        <v>13242.05</v>
      </c>
      <c r="BM12" s="133" t="e">
        <f t="shared" si="20"/>
        <v>#DIV/0!</v>
      </c>
      <c r="BN12" s="133">
        <v>0</v>
      </c>
      <c r="BO12" s="133">
        <v>436.05</v>
      </c>
      <c r="BP12" s="133" t="e">
        <f t="shared" si="21"/>
        <v>#DIV/0!</v>
      </c>
      <c r="BQ12" s="133">
        <v>0</v>
      </c>
      <c r="BR12" s="133">
        <v>8299</v>
      </c>
      <c r="BS12" s="133" t="e">
        <f t="shared" si="22"/>
        <v>#DIV/0!</v>
      </c>
      <c r="BT12" s="133">
        <v>0</v>
      </c>
      <c r="BU12" s="133">
        <v>4507</v>
      </c>
      <c r="BV12" s="133" t="e">
        <f t="shared" si="23"/>
        <v>#DIV/0!</v>
      </c>
      <c r="BW12" s="133">
        <v>0</v>
      </c>
      <c r="BX12" s="133">
        <v>149.91</v>
      </c>
      <c r="BY12" s="133" t="e">
        <f t="shared" si="24"/>
        <v>#DIV/0!</v>
      </c>
      <c r="BZ12" s="133">
        <v>0</v>
      </c>
      <c r="CA12" s="133">
        <v>3861.74</v>
      </c>
      <c r="CB12" s="133" t="e">
        <f t="shared" si="25"/>
        <v>#DIV/0!</v>
      </c>
      <c r="CC12" s="133">
        <v>0</v>
      </c>
      <c r="CD12" s="133">
        <v>14197.380000000001</v>
      </c>
      <c r="CE12" s="133" t="e">
        <f t="shared" si="26"/>
        <v>#DIV/0!</v>
      </c>
      <c r="CF12" s="133">
        <v>0</v>
      </c>
      <c r="CG12" s="133">
        <v>15839.84</v>
      </c>
      <c r="CH12" s="133" t="e">
        <f t="shared" si="27"/>
        <v>#DIV/0!</v>
      </c>
      <c r="CI12" s="133">
        <v>0</v>
      </c>
      <c r="CJ12" s="133">
        <v>47308.92</v>
      </c>
      <c r="CK12" s="133" t="e">
        <f t="shared" si="28"/>
        <v>#DIV/0!</v>
      </c>
      <c r="CL12" s="133">
        <v>413999</v>
      </c>
      <c r="CM12" s="133">
        <v>231103.35000000003</v>
      </c>
      <c r="CN12" s="133">
        <f t="shared" si="29"/>
        <v>55.822200053623327</v>
      </c>
    </row>
    <row r="13" spans="1:92" ht="15" customHeight="1" x14ac:dyDescent="0.2">
      <c r="A13" s="26">
        <v>6</v>
      </c>
      <c r="B13" s="27" t="s">
        <v>42</v>
      </c>
      <c r="C13" s="133">
        <v>71985</v>
      </c>
      <c r="D13" s="133">
        <v>49994.61</v>
      </c>
      <c r="E13" s="133">
        <f t="shared" si="0"/>
        <v>69.451427380704317</v>
      </c>
      <c r="F13" s="133">
        <v>71382</v>
      </c>
      <c r="G13" s="133">
        <v>45048</v>
      </c>
      <c r="H13" s="133">
        <f t="shared" si="1"/>
        <v>63.108346642010595</v>
      </c>
      <c r="I13" s="133">
        <v>603</v>
      </c>
      <c r="J13" s="133">
        <v>188.49</v>
      </c>
      <c r="K13" s="133">
        <f t="shared" si="2"/>
        <v>31.258706467661696</v>
      </c>
      <c r="L13" s="133">
        <v>0</v>
      </c>
      <c r="M13" s="133">
        <v>4758.12</v>
      </c>
      <c r="N13" s="133" t="e">
        <f t="shared" si="3"/>
        <v>#DIV/0!</v>
      </c>
      <c r="O13" s="133">
        <v>57410</v>
      </c>
      <c r="P13" s="133">
        <v>35866.67</v>
      </c>
      <c r="Q13" s="133">
        <f t="shared" si="4"/>
        <v>62.474603727573587</v>
      </c>
      <c r="R13" s="133">
        <v>20275</v>
      </c>
      <c r="S13" s="133">
        <v>47807.41</v>
      </c>
      <c r="T13" s="133">
        <f t="shared" si="5"/>
        <v>235.79487053020961</v>
      </c>
      <c r="U13" s="133">
        <v>2833</v>
      </c>
      <c r="V13" s="133">
        <v>21103.15</v>
      </c>
      <c r="W13" s="133">
        <f t="shared" si="6"/>
        <v>744.90469466996126</v>
      </c>
      <c r="X13" s="133">
        <v>1834</v>
      </c>
      <c r="Y13" s="133">
        <v>15912.049999999997</v>
      </c>
      <c r="Z13" s="133">
        <f t="shared" si="7"/>
        <v>867.61450381679379</v>
      </c>
      <c r="AA13" s="133">
        <v>0</v>
      </c>
      <c r="AB13" s="133">
        <v>1071.98</v>
      </c>
      <c r="AC13" s="133" t="e">
        <f t="shared" si="8"/>
        <v>#DIV/0!</v>
      </c>
      <c r="AD13" s="133">
        <v>0</v>
      </c>
      <c r="AE13" s="133">
        <v>335.93</v>
      </c>
      <c r="AF13" s="133" t="e">
        <f t="shared" si="9"/>
        <v>#DIV/0!</v>
      </c>
      <c r="AG13" s="133">
        <v>15608</v>
      </c>
      <c r="AH13" s="133">
        <v>9384.2999999999993</v>
      </c>
      <c r="AI13" s="133">
        <f t="shared" si="10"/>
        <v>60.124935930292153</v>
      </c>
      <c r="AJ13" s="133">
        <v>0</v>
      </c>
      <c r="AK13" s="133">
        <v>70</v>
      </c>
      <c r="AL13" s="133" t="e">
        <f t="shared" si="11"/>
        <v>#DIV/0!</v>
      </c>
      <c r="AM13" s="133">
        <v>2805</v>
      </c>
      <c r="AN13" s="133">
        <v>557.67999999999995</v>
      </c>
      <c r="AO13" s="133">
        <f t="shared" si="12"/>
        <v>19.88163992869875</v>
      </c>
      <c r="AP13" s="133">
        <v>8250</v>
      </c>
      <c r="AQ13" s="133">
        <v>5613.21</v>
      </c>
      <c r="AR13" s="133">
        <f t="shared" si="13"/>
        <v>68.038909090909101</v>
      </c>
      <c r="AS13" s="133">
        <v>0</v>
      </c>
      <c r="AT13" s="133">
        <v>78.59</v>
      </c>
      <c r="AU13" s="133" t="e">
        <f t="shared" si="14"/>
        <v>#DIV/0!</v>
      </c>
      <c r="AV13" s="133">
        <v>0</v>
      </c>
      <c r="AW13" s="133">
        <v>0.45</v>
      </c>
      <c r="AX13" s="133" t="e">
        <f t="shared" si="15"/>
        <v>#DIV/0!</v>
      </c>
      <c r="AY13" s="133">
        <v>8000</v>
      </c>
      <c r="AZ13" s="133">
        <v>16533.760000000002</v>
      </c>
      <c r="BA13" s="133">
        <f t="shared" si="16"/>
        <v>206.67200000000003</v>
      </c>
      <c r="BB13" s="133">
        <v>111315</v>
      </c>
      <c r="BC13" s="133">
        <v>120655.70999999999</v>
      </c>
      <c r="BD13" s="133">
        <f t="shared" si="17"/>
        <v>108.39124107263171</v>
      </c>
      <c r="BE13" s="133">
        <v>0</v>
      </c>
      <c r="BF13" s="133">
        <v>15316.87</v>
      </c>
      <c r="BG13" s="133" t="e">
        <f t="shared" si="18"/>
        <v>#DIV/0!</v>
      </c>
      <c r="BH13" s="133">
        <v>0</v>
      </c>
      <c r="BI13" s="133">
        <v>6</v>
      </c>
      <c r="BJ13" s="133" t="e">
        <f t="shared" si="19"/>
        <v>#DIV/0!</v>
      </c>
      <c r="BK13" s="133">
        <v>0</v>
      </c>
      <c r="BL13" s="133">
        <v>2720.5</v>
      </c>
      <c r="BM13" s="133" t="e">
        <f t="shared" si="20"/>
        <v>#DIV/0!</v>
      </c>
      <c r="BN13" s="133">
        <v>0</v>
      </c>
      <c r="BO13" s="133">
        <v>646.5</v>
      </c>
      <c r="BP13" s="133" t="e">
        <f t="shared" si="21"/>
        <v>#DIV/0!</v>
      </c>
      <c r="BQ13" s="133">
        <v>0</v>
      </c>
      <c r="BR13" s="133">
        <v>914</v>
      </c>
      <c r="BS13" s="133" t="e">
        <f t="shared" si="22"/>
        <v>#DIV/0!</v>
      </c>
      <c r="BT13" s="133">
        <v>0</v>
      </c>
      <c r="BU13" s="133">
        <v>1160</v>
      </c>
      <c r="BV13" s="133" t="e">
        <f t="shared" si="23"/>
        <v>#DIV/0!</v>
      </c>
      <c r="BW13" s="133">
        <v>499</v>
      </c>
      <c r="BX13" s="133">
        <v>181.68</v>
      </c>
      <c r="BY13" s="133">
        <f t="shared" si="24"/>
        <v>36.408817635270537</v>
      </c>
      <c r="BZ13" s="133">
        <v>7001</v>
      </c>
      <c r="CA13" s="133">
        <v>2608.73</v>
      </c>
      <c r="CB13" s="133">
        <f t="shared" si="25"/>
        <v>37.262248250249961</v>
      </c>
      <c r="CC13" s="133">
        <v>0</v>
      </c>
      <c r="CD13" s="133">
        <v>7095.34</v>
      </c>
      <c r="CE13" s="133" t="e">
        <f t="shared" si="26"/>
        <v>#DIV/0!</v>
      </c>
      <c r="CF13" s="133">
        <v>0</v>
      </c>
      <c r="CG13" s="133">
        <v>7097.7800000000007</v>
      </c>
      <c r="CH13" s="133" t="e">
        <f t="shared" si="27"/>
        <v>#DIV/0!</v>
      </c>
      <c r="CI13" s="133">
        <v>7500</v>
      </c>
      <c r="CJ13" s="133">
        <v>19710.03</v>
      </c>
      <c r="CK13" s="133">
        <f t="shared" si="28"/>
        <v>262.80039999999997</v>
      </c>
      <c r="CL13" s="133">
        <v>118815</v>
      </c>
      <c r="CM13" s="133">
        <v>140365.74</v>
      </c>
      <c r="CN13" s="133">
        <f t="shared" si="29"/>
        <v>118.13806337583637</v>
      </c>
    </row>
    <row r="14" spans="1:92" ht="15" customHeight="1" x14ac:dyDescent="0.2">
      <c r="A14" s="26">
        <v>7</v>
      </c>
      <c r="B14" s="27" t="s">
        <v>43</v>
      </c>
      <c r="C14" s="133">
        <v>179397.5411375</v>
      </c>
      <c r="D14" s="133">
        <v>105050.94</v>
      </c>
      <c r="E14" s="133">
        <f t="shared" si="0"/>
        <v>58.55762533527885</v>
      </c>
      <c r="F14" s="133">
        <v>175828.1563875</v>
      </c>
      <c r="G14" s="133">
        <v>66467.44</v>
      </c>
      <c r="H14" s="133">
        <f t="shared" si="1"/>
        <v>37.802500672028494</v>
      </c>
      <c r="I14" s="133">
        <v>3517.95</v>
      </c>
      <c r="J14" s="133">
        <v>2129.81</v>
      </c>
      <c r="K14" s="133">
        <f t="shared" si="2"/>
        <v>60.541224292556748</v>
      </c>
      <c r="L14" s="133">
        <v>51.434750000000008</v>
      </c>
      <c r="M14" s="133">
        <v>36453.689999999995</v>
      </c>
      <c r="N14" s="133">
        <f t="shared" si="3"/>
        <v>70873.66031719798</v>
      </c>
      <c r="O14" s="133">
        <v>145800</v>
      </c>
      <c r="P14" s="133">
        <v>37025.110000000008</v>
      </c>
      <c r="Q14" s="133">
        <f t="shared" si="4"/>
        <v>25.394451303155012</v>
      </c>
      <c r="R14" s="133">
        <v>20158.5</v>
      </c>
      <c r="S14" s="133">
        <v>317902.40999999997</v>
      </c>
      <c r="T14" s="133">
        <f t="shared" si="5"/>
        <v>1577.0142123669916</v>
      </c>
      <c r="U14" s="133">
        <v>18142.650000000001</v>
      </c>
      <c r="V14" s="133">
        <v>48671.89</v>
      </c>
      <c r="W14" s="133">
        <f t="shared" si="6"/>
        <v>268.27332280565406</v>
      </c>
      <c r="X14" s="133">
        <v>2015.85</v>
      </c>
      <c r="Y14" s="133">
        <v>181771.36</v>
      </c>
      <c r="Z14" s="133">
        <f t="shared" si="7"/>
        <v>9017.1074236674358</v>
      </c>
      <c r="AA14" s="133">
        <v>0</v>
      </c>
      <c r="AB14" s="133">
        <v>54580</v>
      </c>
      <c r="AC14" s="133" t="e">
        <f t="shared" si="8"/>
        <v>#DIV/0!</v>
      </c>
      <c r="AD14" s="133">
        <v>0</v>
      </c>
      <c r="AE14" s="133">
        <v>145.66</v>
      </c>
      <c r="AF14" s="133" t="e">
        <f t="shared" si="9"/>
        <v>#DIV/0!</v>
      </c>
      <c r="AG14" s="133">
        <v>0</v>
      </c>
      <c r="AH14" s="133">
        <v>32733.5</v>
      </c>
      <c r="AI14" s="133" t="e">
        <f t="shared" si="10"/>
        <v>#DIV/0!</v>
      </c>
      <c r="AJ14" s="133">
        <v>0</v>
      </c>
      <c r="AK14" s="133">
        <v>88</v>
      </c>
      <c r="AL14" s="133" t="e">
        <f t="shared" si="11"/>
        <v>#DIV/0!</v>
      </c>
      <c r="AM14" s="133">
        <v>2015.7499999999998</v>
      </c>
      <c r="AN14" s="133">
        <v>1234.6499999999999</v>
      </c>
      <c r="AO14" s="133">
        <f t="shared" si="12"/>
        <v>61.250155029145482</v>
      </c>
      <c r="AP14" s="133">
        <v>26878</v>
      </c>
      <c r="AQ14" s="133">
        <v>10485.169999999998</v>
      </c>
      <c r="AR14" s="133">
        <f t="shared" si="13"/>
        <v>39.010231416027978</v>
      </c>
      <c r="AS14" s="133">
        <v>0</v>
      </c>
      <c r="AT14" s="133">
        <v>454</v>
      </c>
      <c r="AU14" s="133" t="e">
        <f t="shared" si="14"/>
        <v>#DIV/0!</v>
      </c>
      <c r="AV14" s="133">
        <v>0</v>
      </c>
      <c r="AW14" s="133">
        <v>0</v>
      </c>
      <c r="AX14" s="133" t="e">
        <f t="shared" si="15"/>
        <v>#DIV/0!</v>
      </c>
      <c r="AY14" s="133">
        <v>46550</v>
      </c>
      <c r="AZ14" s="133">
        <v>6223.73</v>
      </c>
      <c r="BA14" s="133">
        <f t="shared" si="16"/>
        <v>13.369989258861439</v>
      </c>
      <c r="BB14" s="133">
        <v>274999.79113749997</v>
      </c>
      <c r="BC14" s="133">
        <v>441438.89999999997</v>
      </c>
      <c r="BD14" s="133">
        <f t="shared" si="17"/>
        <v>160.52335828112697</v>
      </c>
      <c r="BE14" s="133">
        <v>27149.979113750003</v>
      </c>
      <c r="BF14" s="133">
        <v>31689.14</v>
      </c>
      <c r="BG14" s="133">
        <f t="shared" si="18"/>
        <v>116.71883748872263</v>
      </c>
      <c r="BH14" s="133">
        <v>0</v>
      </c>
      <c r="BI14" s="133">
        <v>9</v>
      </c>
      <c r="BJ14" s="133" t="e">
        <f t="shared" si="19"/>
        <v>#DIV/0!</v>
      </c>
      <c r="BK14" s="133">
        <v>1125.0000000000002</v>
      </c>
      <c r="BL14" s="133">
        <v>52885.729999999996</v>
      </c>
      <c r="BM14" s="133">
        <f t="shared" si="20"/>
        <v>4700.9537777777768</v>
      </c>
      <c r="BN14" s="133">
        <v>0</v>
      </c>
      <c r="BO14" s="133">
        <v>4859.7299999999996</v>
      </c>
      <c r="BP14" s="133" t="e">
        <f t="shared" si="21"/>
        <v>#DIV/0!</v>
      </c>
      <c r="BQ14" s="133">
        <v>0</v>
      </c>
      <c r="BR14" s="133">
        <v>20768</v>
      </c>
      <c r="BS14" s="133" t="e">
        <f t="shared" si="22"/>
        <v>#DIV/0!</v>
      </c>
      <c r="BT14" s="133">
        <v>1125.0000000000002</v>
      </c>
      <c r="BU14" s="133">
        <v>27258</v>
      </c>
      <c r="BV14" s="133">
        <f t="shared" si="23"/>
        <v>2422.9333333333329</v>
      </c>
      <c r="BW14" s="133">
        <v>749.99999999999989</v>
      </c>
      <c r="BX14" s="133">
        <v>234.37</v>
      </c>
      <c r="BY14" s="133">
        <f t="shared" si="24"/>
        <v>31.24933333333334</v>
      </c>
      <c r="BZ14" s="133">
        <v>7125.0000000000018</v>
      </c>
      <c r="CA14" s="133">
        <v>10624.18</v>
      </c>
      <c r="CB14" s="133">
        <f t="shared" si="25"/>
        <v>149.11129824561399</v>
      </c>
      <c r="CC14" s="133">
        <v>0</v>
      </c>
      <c r="CD14" s="133">
        <v>24286.06</v>
      </c>
      <c r="CE14" s="133" t="e">
        <f t="shared" si="26"/>
        <v>#DIV/0!</v>
      </c>
      <c r="CF14" s="133">
        <v>5999.9999999999991</v>
      </c>
      <c r="CG14" s="133">
        <v>976854.03999999992</v>
      </c>
      <c r="CH14" s="133">
        <f t="shared" si="27"/>
        <v>16280.900666666668</v>
      </c>
      <c r="CI14" s="133">
        <v>15000</v>
      </c>
      <c r="CJ14" s="133">
        <v>1064893.3799999999</v>
      </c>
      <c r="CK14" s="133">
        <f t="shared" si="28"/>
        <v>7099.2892000000002</v>
      </c>
      <c r="CL14" s="133">
        <v>289999.79113749997</v>
      </c>
      <c r="CM14" s="133">
        <v>1506332.2799999998</v>
      </c>
      <c r="CN14" s="133">
        <f t="shared" si="29"/>
        <v>519.42529823609084</v>
      </c>
    </row>
    <row r="15" spans="1:92" ht="15" customHeight="1" x14ac:dyDescent="0.2">
      <c r="A15" s="26">
        <v>8</v>
      </c>
      <c r="B15" s="27" t="s">
        <v>44</v>
      </c>
      <c r="C15" s="133">
        <v>118167</v>
      </c>
      <c r="D15" s="133">
        <v>64059.960000000006</v>
      </c>
      <c r="E15" s="133">
        <f t="shared" si="0"/>
        <v>54.211378811343266</v>
      </c>
      <c r="F15" s="133">
        <v>113587</v>
      </c>
      <c r="G15" s="133">
        <v>54755.25</v>
      </c>
      <c r="H15" s="133">
        <f t="shared" si="1"/>
        <v>48.20556049547924</v>
      </c>
      <c r="I15" s="133">
        <v>4580</v>
      </c>
      <c r="J15" s="133">
        <v>824.73</v>
      </c>
      <c r="K15" s="133">
        <f t="shared" si="2"/>
        <v>18.007205240174674</v>
      </c>
      <c r="L15" s="133">
        <v>0</v>
      </c>
      <c r="M15" s="133">
        <v>8479.98</v>
      </c>
      <c r="N15" s="133" t="e">
        <f t="shared" si="3"/>
        <v>#DIV/0!</v>
      </c>
      <c r="O15" s="133">
        <v>93473</v>
      </c>
      <c r="P15" s="133">
        <v>49637.249999999993</v>
      </c>
      <c r="Q15" s="133">
        <f t="shared" si="4"/>
        <v>53.10330255795791</v>
      </c>
      <c r="R15" s="133">
        <v>40420</v>
      </c>
      <c r="S15" s="133">
        <v>89772.45</v>
      </c>
      <c r="T15" s="133">
        <f t="shared" si="5"/>
        <v>222.09908461157841</v>
      </c>
      <c r="U15" s="133">
        <v>0</v>
      </c>
      <c r="V15" s="133">
        <v>43497.2</v>
      </c>
      <c r="W15" s="133" t="e">
        <f t="shared" si="6"/>
        <v>#DIV/0!</v>
      </c>
      <c r="X15" s="133">
        <v>0</v>
      </c>
      <c r="Y15" s="133">
        <v>35471.31</v>
      </c>
      <c r="Z15" s="133" t="e">
        <f t="shared" si="7"/>
        <v>#DIV/0!</v>
      </c>
      <c r="AA15" s="133">
        <v>0</v>
      </c>
      <c r="AB15" s="133">
        <v>5561.49</v>
      </c>
      <c r="AC15" s="133" t="e">
        <f t="shared" si="8"/>
        <v>#DIV/0!</v>
      </c>
      <c r="AD15" s="133">
        <v>0</v>
      </c>
      <c r="AE15" s="133">
        <v>763.45</v>
      </c>
      <c r="AF15" s="133" t="e">
        <f t="shared" si="9"/>
        <v>#DIV/0!</v>
      </c>
      <c r="AG15" s="133">
        <v>40420</v>
      </c>
      <c r="AH15" s="133">
        <v>4479</v>
      </c>
      <c r="AI15" s="133">
        <f t="shared" si="10"/>
        <v>11.081147946561108</v>
      </c>
      <c r="AJ15" s="133">
        <v>0</v>
      </c>
      <c r="AK15" s="133">
        <v>159</v>
      </c>
      <c r="AL15" s="133" t="e">
        <f t="shared" si="11"/>
        <v>#DIV/0!</v>
      </c>
      <c r="AM15" s="133">
        <v>1040</v>
      </c>
      <c r="AN15" s="133">
        <v>1124.97</v>
      </c>
      <c r="AO15" s="133">
        <f t="shared" si="12"/>
        <v>108.17019230769232</v>
      </c>
      <c r="AP15" s="133">
        <v>7796</v>
      </c>
      <c r="AQ15" s="133">
        <v>8279.85</v>
      </c>
      <c r="AR15" s="133">
        <f t="shared" si="13"/>
        <v>106.20638789122627</v>
      </c>
      <c r="AS15" s="133">
        <v>0</v>
      </c>
      <c r="AT15" s="133">
        <v>0</v>
      </c>
      <c r="AU15" s="133" t="e">
        <f t="shared" si="14"/>
        <v>#DIV/0!</v>
      </c>
      <c r="AV15" s="133">
        <v>0</v>
      </c>
      <c r="AW15" s="133">
        <v>258.03999999999996</v>
      </c>
      <c r="AX15" s="133" t="e">
        <f t="shared" si="15"/>
        <v>#DIV/0!</v>
      </c>
      <c r="AY15" s="133">
        <v>13789</v>
      </c>
      <c r="AZ15" s="133">
        <v>1473.27</v>
      </c>
      <c r="BA15" s="133">
        <f t="shared" si="16"/>
        <v>10.684386104866197</v>
      </c>
      <c r="BB15" s="133">
        <v>181212</v>
      </c>
      <c r="BC15" s="133">
        <v>165127.54</v>
      </c>
      <c r="BD15" s="133">
        <f t="shared" si="17"/>
        <v>91.123954263514563</v>
      </c>
      <c r="BE15" s="133">
        <v>0</v>
      </c>
      <c r="BF15" s="133">
        <v>19346.409999999996</v>
      </c>
      <c r="BG15" s="133" t="e">
        <f t="shared" si="18"/>
        <v>#DIV/0!</v>
      </c>
      <c r="BH15" s="133">
        <v>0</v>
      </c>
      <c r="BI15" s="133">
        <v>2</v>
      </c>
      <c r="BJ15" s="133" t="e">
        <f t="shared" si="19"/>
        <v>#DIV/0!</v>
      </c>
      <c r="BK15" s="133">
        <v>0</v>
      </c>
      <c r="BL15" s="133">
        <v>9775.65</v>
      </c>
      <c r="BM15" s="133" t="e">
        <f t="shared" si="20"/>
        <v>#DIV/0!</v>
      </c>
      <c r="BN15" s="133">
        <v>0</v>
      </c>
      <c r="BO15" s="133">
        <v>3955.4</v>
      </c>
      <c r="BP15" s="133" t="e">
        <f t="shared" si="21"/>
        <v>#DIV/0!</v>
      </c>
      <c r="BQ15" s="133">
        <v>0</v>
      </c>
      <c r="BR15" s="133">
        <v>3161.25</v>
      </c>
      <c r="BS15" s="133" t="e">
        <f t="shared" si="22"/>
        <v>#DIV/0!</v>
      </c>
      <c r="BT15" s="133">
        <v>0</v>
      </c>
      <c r="BU15" s="133">
        <v>2659</v>
      </c>
      <c r="BV15" s="133" t="e">
        <f t="shared" si="23"/>
        <v>#DIV/0!</v>
      </c>
      <c r="BW15" s="133">
        <v>0</v>
      </c>
      <c r="BX15" s="133">
        <v>254.1</v>
      </c>
      <c r="BY15" s="133" t="e">
        <f t="shared" si="24"/>
        <v>#DIV/0!</v>
      </c>
      <c r="BZ15" s="133">
        <v>0</v>
      </c>
      <c r="CA15" s="133">
        <v>7781.5200000000013</v>
      </c>
      <c r="CB15" s="133" t="e">
        <f t="shared" si="25"/>
        <v>#DIV/0!</v>
      </c>
      <c r="CC15" s="133">
        <v>5479</v>
      </c>
      <c r="CD15" s="133">
        <v>17360.670000000002</v>
      </c>
      <c r="CE15" s="133">
        <f t="shared" si="26"/>
        <v>316.85836831538603</v>
      </c>
      <c r="CF15" s="133">
        <v>13289</v>
      </c>
      <c r="CG15" s="133">
        <v>31133.250000000004</v>
      </c>
      <c r="CH15" s="133">
        <f t="shared" si="27"/>
        <v>234.27835051546393</v>
      </c>
      <c r="CI15" s="133">
        <v>18768</v>
      </c>
      <c r="CJ15" s="133">
        <v>66307.19</v>
      </c>
      <c r="CK15" s="133">
        <f t="shared" si="28"/>
        <v>353.29917945439047</v>
      </c>
      <c r="CL15" s="133">
        <v>199980</v>
      </c>
      <c r="CM15" s="133">
        <v>231434.73</v>
      </c>
      <c r="CN15" s="133">
        <f t="shared" si="29"/>
        <v>115.72893789378938</v>
      </c>
    </row>
    <row r="16" spans="1:92" ht="15" customHeight="1" x14ac:dyDescent="0.2">
      <c r="A16" s="26">
        <v>9</v>
      </c>
      <c r="B16" s="27" t="s">
        <v>45</v>
      </c>
      <c r="C16" s="133">
        <v>156000</v>
      </c>
      <c r="D16" s="133">
        <v>67995.69</v>
      </c>
      <c r="E16" s="133">
        <f t="shared" si="0"/>
        <v>43.58698076923077</v>
      </c>
      <c r="F16" s="133">
        <v>108000</v>
      </c>
      <c r="G16" s="133">
        <v>54048.08</v>
      </c>
      <c r="H16" s="133">
        <f t="shared" si="1"/>
        <v>50.044518518518522</v>
      </c>
      <c r="I16" s="133">
        <v>48000</v>
      </c>
      <c r="J16" s="133">
        <v>580.35</v>
      </c>
      <c r="K16" s="133">
        <f t="shared" si="2"/>
        <v>1.2090625000000002</v>
      </c>
      <c r="L16" s="133">
        <v>0</v>
      </c>
      <c r="M16" s="133">
        <v>13367.259999999998</v>
      </c>
      <c r="N16" s="133" t="e">
        <f t="shared" si="3"/>
        <v>#DIV/0!</v>
      </c>
      <c r="O16" s="133">
        <v>108000</v>
      </c>
      <c r="P16" s="133">
        <v>29327</v>
      </c>
      <c r="Q16" s="133">
        <f t="shared" si="4"/>
        <v>27.154629629629628</v>
      </c>
      <c r="R16" s="133">
        <v>28000</v>
      </c>
      <c r="S16" s="133">
        <v>90746.829999999987</v>
      </c>
      <c r="T16" s="133">
        <f t="shared" si="5"/>
        <v>324.09582142857136</v>
      </c>
      <c r="U16" s="133">
        <v>0</v>
      </c>
      <c r="V16" s="133">
        <v>26827.010000000002</v>
      </c>
      <c r="W16" s="133" t="e">
        <f t="shared" si="6"/>
        <v>#DIV/0!</v>
      </c>
      <c r="X16" s="133">
        <v>0</v>
      </c>
      <c r="Y16" s="133">
        <v>59837.799999999996</v>
      </c>
      <c r="Z16" s="133" t="e">
        <f t="shared" si="7"/>
        <v>#DIV/0!</v>
      </c>
      <c r="AA16" s="133">
        <v>0</v>
      </c>
      <c r="AB16" s="133">
        <v>2935.43</v>
      </c>
      <c r="AC16" s="133" t="e">
        <f t="shared" si="8"/>
        <v>#DIV/0!</v>
      </c>
      <c r="AD16" s="133">
        <v>0</v>
      </c>
      <c r="AE16" s="133">
        <v>48.44</v>
      </c>
      <c r="AF16" s="133" t="e">
        <f t="shared" si="9"/>
        <v>#DIV/0!</v>
      </c>
      <c r="AG16" s="133">
        <v>28000</v>
      </c>
      <c r="AH16" s="133">
        <v>1098.1500000000001</v>
      </c>
      <c r="AI16" s="133">
        <f t="shared" si="10"/>
        <v>3.9219642857142865</v>
      </c>
      <c r="AJ16" s="133">
        <v>0</v>
      </c>
      <c r="AK16" s="133">
        <v>15073</v>
      </c>
      <c r="AL16" s="133" t="e">
        <f t="shared" si="11"/>
        <v>#DIV/0!</v>
      </c>
      <c r="AM16" s="133">
        <v>1979</v>
      </c>
      <c r="AN16" s="133">
        <v>841.39</v>
      </c>
      <c r="AO16" s="133">
        <f t="shared" si="12"/>
        <v>42.515917129863567</v>
      </c>
      <c r="AP16" s="133">
        <v>7323</v>
      </c>
      <c r="AQ16" s="133">
        <v>6057.5599999999995</v>
      </c>
      <c r="AR16" s="133">
        <f t="shared" si="13"/>
        <v>82.719650416495966</v>
      </c>
      <c r="AS16" s="133">
        <v>0</v>
      </c>
      <c r="AT16" s="133">
        <v>2813.99</v>
      </c>
      <c r="AU16" s="133" t="e">
        <f t="shared" si="14"/>
        <v>#DIV/0!</v>
      </c>
      <c r="AV16" s="133">
        <v>0</v>
      </c>
      <c r="AW16" s="133">
        <v>3.12</v>
      </c>
      <c r="AX16" s="133" t="e">
        <f t="shared" si="15"/>
        <v>#DIV/0!</v>
      </c>
      <c r="AY16" s="133">
        <v>27698</v>
      </c>
      <c r="AZ16" s="133">
        <v>485.61</v>
      </c>
      <c r="BA16" s="133">
        <f t="shared" si="16"/>
        <v>1.7532312802368402</v>
      </c>
      <c r="BB16" s="133">
        <v>221000</v>
      </c>
      <c r="BC16" s="133">
        <v>184017.18999999997</v>
      </c>
      <c r="BD16" s="133">
        <f t="shared" si="17"/>
        <v>83.265696832579167</v>
      </c>
      <c r="BE16" s="133">
        <v>0</v>
      </c>
      <c r="BF16" s="133">
        <v>28808.679999999997</v>
      </c>
      <c r="BG16" s="133" t="e">
        <f t="shared" si="18"/>
        <v>#DIV/0!</v>
      </c>
      <c r="BH16" s="133">
        <v>0</v>
      </c>
      <c r="BI16" s="133">
        <v>3.57</v>
      </c>
      <c r="BJ16" s="133" t="e">
        <f t="shared" si="19"/>
        <v>#DIV/0!</v>
      </c>
      <c r="BK16" s="133">
        <v>0</v>
      </c>
      <c r="BL16" s="133">
        <v>100086.92</v>
      </c>
      <c r="BM16" s="133" t="e">
        <f t="shared" si="20"/>
        <v>#DIV/0!</v>
      </c>
      <c r="BN16" s="133">
        <v>0</v>
      </c>
      <c r="BO16" s="133">
        <v>4298.55</v>
      </c>
      <c r="BP16" s="133" t="e">
        <f t="shared" si="21"/>
        <v>#DIV/0!</v>
      </c>
      <c r="BQ16" s="133">
        <v>0</v>
      </c>
      <c r="BR16" s="133">
        <v>18057.37</v>
      </c>
      <c r="BS16" s="133" t="e">
        <f t="shared" si="22"/>
        <v>#DIV/0!</v>
      </c>
      <c r="BT16" s="133">
        <v>0</v>
      </c>
      <c r="BU16" s="133">
        <v>77731</v>
      </c>
      <c r="BV16" s="133" t="e">
        <f t="shared" si="23"/>
        <v>#DIV/0!</v>
      </c>
      <c r="BW16" s="133">
        <v>0</v>
      </c>
      <c r="BX16" s="133">
        <v>299.76</v>
      </c>
      <c r="BY16" s="133" t="e">
        <f t="shared" si="24"/>
        <v>#DIV/0!</v>
      </c>
      <c r="BZ16" s="133">
        <v>0</v>
      </c>
      <c r="CA16" s="133">
        <v>4718.8599999999997</v>
      </c>
      <c r="CB16" s="133" t="e">
        <f t="shared" si="25"/>
        <v>#DIV/0!</v>
      </c>
      <c r="CC16" s="133">
        <v>0</v>
      </c>
      <c r="CD16" s="133">
        <v>16312.679999999998</v>
      </c>
      <c r="CE16" s="133" t="e">
        <f t="shared" si="26"/>
        <v>#DIV/0!</v>
      </c>
      <c r="CF16" s="133">
        <v>10800</v>
      </c>
      <c r="CG16" s="133">
        <v>19927.79</v>
      </c>
      <c r="CH16" s="133">
        <f t="shared" si="27"/>
        <v>184.5165740740741</v>
      </c>
      <c r="CI16" s="133">
        <v>10800</v>
      </c>
      <c r="CJ16" s="133">
        <v>141349.57999999999</v>
      </c>
      <c r="CK16" s="133">
        <f t="shared" si="28"/>
        <v>1308.7924074074072</v>
      </c>
      <c r="CL16" s="133">
        <v>231800</v>
      </c>
      <c r="CM16" s="133">
        <v>325366.76999999996</v>
      </c>
      <c r="CN16" s="133">
        <f t="shared" si="29"/>
        <v>140.36530198446934</v>
      </c>
    </row>
    <row r="17" spans="1:92" ht="15" customHeight="1" x14ac:dyDescent="0.2">
      <c r="A17" s="26">
        <v>10</v>
      </c>
      <c r="B17" s="27" t="s">
        <v>46</v>
      </c>
      <c r="C17" s="133">
        <v>29500</v>
      </c>
      <c r="D17" s="133">
        <v>15448.93</v>
      </c>
      <c r="E17" s="133">
        <f t="shared" si="0"/>
        <v>52.369254237288132</v>
      </c>
      <c r="F17" s="133">
        <v>29159</v>
      </c>
      <c r="G17" s="133">
        <v>11641.09</v>
      </c>
      <c r="H17" s="133">
        <f t="shared" si="1"/>
        <v>39.922802565245725</v>
      </c>
      <c r="I17" s="133">
        <v>341</v>
      </c>
      <c r="J17" s="133">
        <v>25</v>
      </c>
      <c r="K17" s="133">
        <f t="shared" si="2"/>
        <v>7.3313782991202352</v>
      </c>
      <c r="L17" s="133">
        <v>0</v>
      </c>
      <c r="M17" s="133">
        <v>3782.84</v>
      </c>
      <c r="N17" s="133" t="e">
        <f t="shared" si="3"/>
        <v>#DIV/0!</v>
      </c>
      <c r="O17" s="133">
        <v>22000</v>
      </c>
      <c r="P17" s="133">
        <v>8491.89</v>
      </c>
      <c r="Q17" s="133">
        <f t="shared" si="4"/>
        <v>38.599499999999999</v>
      </c>
      <c r="R17" s="133">
        <v>10500</v>
      </c>
      <c r="S17" s="133">
        <v>31303.319999999996</v>
      </c>
      <c r="T17" s="133">
        <f t="shared" si="5"/>
        <v>298.12685714285709</v>
      </c>
      <c r="U17" s="133">
        <v>1057</v>
      </c>
      <c r="V17" s="133">
        <v>13677.269999999999</v>
      </c>
      <c r="W17" s="133">
        <f t="shared" si="6"/>
        <v>1293.9706717123934</v>
      </c>
      <c r="X17" s="133">
        <v>3336</v>
      </c>
      <c r="Y17" s="133">
        <v>13496.21</v>
      </c>
      <c r="Z17" s="133">
        <f t="shared" si="7"/>
        <v>404.56264988009593</v>
      </c>
      <c r="AA17" s="133">
        <v>0</v>
      </c>
      <c r="AB17" s="133">
        <v>3052</v>
      </c>
      <c r="AC17" s="133" t="e">
        <f t="shared" si="8"/>
        <v>#DIV/0!</v>
      </c>
      <c r="AD17" s="133">
        <v>0</v>
      </c>
      <c r="AE17" s="133">
        <v>458.34</v>
      </c>
      <c r="AF17" s="133" t="e">
        <f t="shared" si="9"/>
        <v>#DIV/0!</v>
      </c>
      <c r="AG17" s="133">
        <v>6107</v>
      </c>
      <c r="AH17" s="133">
        <v>619.5</v>
      </c>
      <c r="AI17" s="133">
        <f t="shared" si="10"/>
        <v>10.144096937940068</v>
      </c>
      <c r="AJ17" s="133">
        <v>0</v>
      </c>
      <c r="AK17" s="133">
        <v>0</v>
      </c>
      <c r="AL17" s="133" t="e">
        <f t="shared" si="11"/>
        <v>#DIV/0!</v>
      </c>
      <c r="AM17" s="133">
        <v>1012</v>
      </c>
      <c r="AN17" s="133">
        <v>158.41</v>
      </c>
      <c r="AO17" s="133">
        <f t="shared" si="12"/>
        <v>15.653162055335967</v>
      </c>
      <c r="AP17" s="133">
        <v>8060</v>
      </c>
      <c r="AQ17" s="133">
        <v>1490.23</v>
      </c>
      <c r="AR17" s="133">
        <f t="shared" si="13"/>
        <v>18.489205955334988</v>
      </c>
      <c r="AS17" s="133">
        <v>0</v>
      </c>
      <c r="AT17" s="133">
        <v>40</v>
      </c>
      <c r="AU17" s="133" t="e">
        <f t="shared" si="14"/>
        <v>#DIV/0!</v>
      </c>
      <c r="AV17" s="133">
        <v>0</v>
      </c>
      <c r="AW17" s="133">
        <v>3202</v>
      </c>
      <c r="AX17" s="133" t="e">
        <f t="shared" si="15"/>
        <v>#DIV/0!</v>
      </c>
      <c r="AY17" s="133">
        <v>28</v>
      </c>
      <c r="AZ17" s="133">
        <v>118.28</v>
      </c>
      <c r="BA17" s="133">
        <f t="shared" si="16"/>
        <v>422.42857142857144</v>
      </c>
      <c r="BB17" s="133">
        <v>49100</v>
      </c>
      <c r="BC17" s="133">
        <v>51761.170000000006</v>
      </c>
      <c r="BD17" s="133">
        <f t="shared" si="17"/>
        <v>105.41989816700612</v>
      </c>
      <c r="BE17" s="133">
        <v>0</v>
      </c>
      <c r="BF17" s="133">
        <v>7033.26</v>
      </c>
      <c r="BG17" s="133" t="e">
        <f t="shared" si="18"/>
        <v>#DIV/0!</v>
      </c>
      <c r="BH17" s="133">
        <v>0</v>
      </c>
      <c r="BI17" s="133">
        <v>4</v>
      </c>
      <c r="BJ17" s="133" t="e">
        <f t="shared" si="19"/>
        <v>#DIV/0!</v>
      </c>
      <c r="BK17" s="133">
        <v>0</v>
      </c>
      <c r="BL17" s="133">
        <v>1303.8</v>
      </c>
      <c r="BM17" s="133" t="e">
        <f t="shared" si="20"/>
        <v>#DIV/0!</v>
      </c>
      <c r="BN17" s="133">
        <v>0</v>
      </c>
      <c r="BO17" s="133">
        <v>226.8</v>
      </c>
      <c r="BP17" s="133" t="e">
        <f t="shared" si="21"/>
        <v>#DIV/0!</v>
      </c>
      <c r="BQ17" s="133">
        <v>0</v>
      </c>
      <c r="BR17" s="133">
        <v>1076</v>
      </c>
      <c r="BS17" s="133" t="e">
        <f t="shared" si="22"/>
        <v>#DIV/0!</v>
      </c>
      <c r="BT17" s="133">
        <v>0</v>
      </c>
      <c r="BU17" s="133">
        <v>1</v>
      </c>
      <c r="BV17" s="133" t="e">
        <f t="shared" si="23"/>
        <v>#DIV/0!</v>
      </c>
      <c r="BW17" s="133">
        <v>0</v>
      </c>
      <c r="BX17" s="133">
        <v>37.879999999999995</v>
      </c>
      <c r="BY17" s="133" t="e">
        <f t="shared" si="24"/>
        <v>#DIV/0!</v>
      </c>
      <c r="BZ17" s="133">
        <v>0</v>
      </c>
      <c r="CA17" s="133">
        <v>1354.6599999999999</v>
      </c>
      <c r="CB17" s="133" t="e">
        <f t="shared" si="25"/>
        <v>#DIV/0!</v>
      </c>
      <c r="CC17" s="133">
        <v>0</v>
      </c>
      <c r="CD17" s="133">
        <v>5460.19</v>
      </c>
      <c r="CE17" s="133" t="e">
        <f t="shared" si="26"/>
        <v>#DIV/0!</v>
      </c>
      <c r="CF17" s="133">
        <v>2015</v>
      </c>
      <c r="CG17" s="133">
        <v>17815.62</v>
      </c>
      <c r="CH17" s="133">
        <f t="shared" si="27"/>
        <v>884.14987593052103</v>
      </c>
      <c r="CI17" s="133">
        <v>2015</v>
      </c>
      <c r="CJ17" s="133">
        <v>25976.149999999998</v>
      </c>
      <c r="CK17" s="133">
        <f t="shared" si="28"/>
        <v>1289.1389578163771</v>
      </c>
      <c r="CL17" s="133">
        <v>51115</v>
      </c>
      <c r="CM17" s="133">
        <v>77737.320000000007</v>
      </c>
      <c r="CN17" s="133">
        <f t="shared" si="29"/>
        <v>152.08318497505627</v>
      </c>
    </row>
    <row r="18" spans="1:92" ht="15" customHeight="1" x14ac:dyDescent="0.2">
      <c r="A18" s="26">
        <v>11</v>
      </c>
      <c r="B18" s="27" t="s">
        <v>47</v>
      </c>
      <c r="C18" s="133">
        <v>27482</v>
      </c>
      <c r="D18" s="133">
        <v>31437.05</v>
      </c>
      <c r="E18" s="133">
        <f t="shared" si="0"/>
        <v>114.3914198384397</v>
      </c>
      <c r="F18" s="133">
        <v>26602</v>
      </c>
      <c r="G18" s="133">
        <v>24835.43</v>
      </c>
      <c r="H18" s="133">
        <f t="shared" si="1"/>
        <v>93.359258702353216</v>
      </c>
      <c r="I18" s="133">
        <v>880</v>
      </c>
      <c r="J18" s="133">
        <v>303.48</v>
      </c>
      <c r="K18" s="133">
        <f t="shared" si="2"/>
        <v>34.486363636363635</v>
      </c>
      <c r="L18" s="133">
        <v>0</v>
      </c>
      <c r="M18" s="133">
        <v>6298.1399999999994</v>
      </c>
      <c r="N18" s="133" t="e">
        <f t="shared" si="3"/>
        <v>#DIV/0!</v>
      </c>
      <c r="O18" s="133">
        <v>23000</v>
      </c>
      <c r="P18" s="133">
        <v>15152</v>
      </c>
      <c r="Q18" s="133">
        <f t="shared" si="4"/>
        <v>65.878260869565224</v>
      </c>
      <c r="R18" s="133">
        <v>13050</v>
      </c>
      <c r="S18" s="133">
        <v>61171.770000000004</v>
      </c>
      <c r="T18" s="133">
        <f t="shared" si="5"/>
        <v>468.74919540229894</v>
      </c>
      <c r="U18" s="133">
        <v>3359</v>
      </c>
      <c r="V18" s="133">
        <v>23593.690000000002</v>
      </c>
      <c r="W18" s="133">
        <f t="shared" si="6"/>
        <v>702.40220303661806</v>
      </c>
      <c r="X18" s="133">
        <v>2326</v>
      </c>
      <c r="Y18" s="133">
        <v>30859.83</v>
      </c>
      <c r="Z18" s="133">
        <f t="shared" si="7"/>
        <v>1326.7338779019776</v>
      </c>
      <c r="AA18" s="133">
        <v>0</v>
      </c>
      <c r="AB18" s="133">
        <v>3243.23</v>
      </c>
      <c r="AC18" s="133" t="e">
        <f t="shared" si="8"/>
        <v>#DIV/0!</v>
      </c>
      <c r="AD18" s="133">
        <v>0</v>
      </c>
      <c r="AE18" s="133">
        <v>57.32</v>
      </c>
      <c r="AF18" s="133" t="e">
        <f t="shared" si="9"/>
        <v>#DIV/0!</v>
      </c>
      <c r="AG18" s="133">
        <v>7365</v>
      </c>
      <c r="AH18" s="133">
        <v>3417.7</v>
      </c>
      <c r="AI18" s="133">
        <f t="shared" si="10"/>
        <v>46.404616429056347</v>
      </c>
      <c r="AJ18" s="133">
        <v>1369</v>
      </c>
      <c r="AK18" s="133">
        <v>11124.18</v>
      </c>
      <c r="AL18" s="133">
        <f t="shared" si="11"/>
        <v>812.57706355003666</v>
      </c>
      <c r="AM18" s="133">
        <v>1413</v>
      </c>
      <c r="AN18" s="133">
        <v>435.10000000000008</v>
      </c>
      <c r="AO18" s="133">
        <f t="shared" si="12"/>
        <v>30.792639773531498</v>
      </c>
      <c r="AP18" s="133">
        <v>5845</v>
      </c>
      <c r="AQ18" s="133">
        <v>2585.5</v>
      </c>
      <c r="AR18" s="133">
        <f t="shared" si="13"/>
        <v>44.234388366124897</v>
      </c>
      <c r="AS18" s="133">
        <v>0</v>
      </c>
      <c r="AT18" s="133">
        <v>1557.1</v>
      </c>
      <c r="AU18" s="133" t="e">
        <f t="shared" si="14"/>
        <v>#DIV/0!</v>
      </c>
      <c r="AV18" s="133">
        <v>0</v>
      </c>
      <c r="AW18" s="133">
        <v>1243</v>
      </c>
      <c r="AX18" s="133" t="e">
        <f t="shared" si="15"/>
        <v>#DIV/0!</v>
      </c>
      <c r="AY18" s="133">
        <v>4877</v>
      </c>
      <c r="AZ18" s="133">
        <v>2737.77</v>
      </c>
      <c r="BA18" s="133">
        <f t="shared" si="16"/>
        <v>56.136354316177986</v>
      </c>
      <c r="BB18" s="133">
        <v>54036</v>
      </c>
      <c r="BC18" s="133">
        <v>112291.47000000002</v>
      </c>
      <c r="BD18" s="133">
        <f t="shared" si="17"/>
        <v>207.80862758161226</v>
      </c>
      <c r="BE18" s="133">
        <v>0</v>
      </c>
      <c r="BF18" s="133">
        <v>21574.699999999997</v>
      </c>
      <c r="BG18" s="133" t="e">
        <f t="shared" si="18"/>
        <v>#DIV/0!</v>
      </c>
      <c r="BH18" s="133">
        <v>0</v>
      </c>
      <c r="BI18" s="133">
        <v>0</v>
      </c>
      <c r="BJ18" s="133" t="e">
        <f t="shared" si="19"/>
        <v>#DIV/0!</v>
      </c>
      <c r="BK18" s="133">
        <v>0</v>
      </c>
      <c r="BL18" s="133">
        <v>3676</v>
      </c>
      <c r="BM18" s="133" t="e">
        <f t="shared" si="20"/>
        <v>#DIV/0!</v>
      </c>
      <c r="BN18" s="133">
        <v>0</v>
      </c>
      <c r="BO18" s="133">
        <v>829</v>
      </c>
      <c r="BP18" s="133" t="e">
        <f t="shared" si="21"/>
        <v>#DIV/0!</v>
      </c>
      <c r="BQ18" s="133">
        <v>0</v>
      </c>
      <c r="BR18" s="133">
        <v>1901</v>
      </c>
      <c r="BS18" s="133" t="e">
        <f t="shared" si="22"/>
        <v>#DIV/0!</v>
      </c>
      <c r="BT18" s="133">
        <v>0</v>
      </c>
      <c r="BU18" s="133">
        <v>946</v>
      </c>
      <c r="BV18" s="133" t="e">
        <f t="shared" si="23"/>
        <v>#DIV/0!</v>
      </c>
      <c r="BW18" s="133">
        <v>0</v>
      </c>
      <c r="BX18" s="133">
        <v>13.350000000000001</v>
      </c>
      <c r="BY18" s="133" t="e">
        <f t="shared" si="24"/>
        <v>#DIV/0!</v>
      </c>
      <c r="BZ18" s="133">
        <v>943</v>
      </c>
      <c r="CA18" s="133">
        <v>2564.38</v>
      </c>
      <c r="CB18" s="133">
        <f t="shared" si="25"/>
        <v>271.9384941675504</v>
      </c>
      <c r="CC18" s="133">
        <v>6987</v>
      </c>
      <c r="CD18" s="133">
        <v>8605.630000000001</v>
      </c>
      <c r="CE18" s="133">
        <f t="shared" si="26"/>
        <v>123.16630885931016</v>
      </c>
      <c r="CF18" s="133">
        <v>0</v>
      </c>
      <c r="CG18" s="133">
        <v>15472.869999999999</v>
      </c>
      <c r="CH18" s="133" t="e">
        <f t="shared" si="27"/>
        <v>#DIV/0!</v>
      </c>
      <c r="CI18" s="133">
        <v>7930</v>
      </c>
      <c r="CJ18" s="133">
        <v>30332.23</v>
      </c>
      <c r="CK18" s="133">
        <f t="shared" si="28"/>
        <v>382.49974779319041</v>
      </c>
      <c r="CL18" s="133">
        <v>61966</v>
      </c>
      <c r="CM18" s="133">
        <v>142623.70000000001</v>
      </c>
      <c r="CN18" s="133">
        <f t="shared" si="29"/>
        <v>230.1644450182358</v>
      </c>
    </row>
    <row r="19" spans="1:92" ht="15" customHeight="1" x14ac:dyDescent="0.2">
      <c r="A19" s="6">
        <v>12</v>
      </c>
      <c r="B19" s="7" t="s">
        <v>48</v>
      </c>
      <c r="C19" s="133">
        <v>126935</v>
      </c>
      <c r="D19" s="133">
        <v>21494.629999999997</v>
      </c>
      <c r="E19" s="133">
        <f t="shared" si="0"/>
        <v>16.933572300783865</v>
      </c>
      <c r="F19" s="133">
        <v>119777</v>
      </c>
      <c r="G19" s="133">
        <v>19265.659999999996</v>
      </c>
      <c r="H19" s="133">
        <f t="shared" si="1"/>
        <v>16.084607228432834</v>
      </c>
      <c r="I19" s="133">
        <v>5000</v>
      </c>
      <c r="J19" s="133">
        <v>31.7</v>
      </c>
      <c r="K19" s="133">
        <f t="shared" si="2"/>
        <v>0.63400000000000001</v>
      </c>
      <c r="L19" s="133">
        <v>2158</v>
      </c>
      <c r="M19" s="133">
        <v>2197.27</v>
      </c>
      <c r="N19" s="133">
        <f t="shared" si="3"/>
        <v>101.81974050046338</v>
      </c>
      <c r="O19" s="133">
        <v>104146</v>
      </c>
      <c r="P19" s="133">
        <v>17699.740000000002</v>
      </c>
      <c r="Q19" s="133">
        <f t="shared" si="4"/>
        <v>16.995122232250882</v>
      </c>
      <c r="R19" s="133">
        <v>15175</v>
      </c>
      <c r="S19" s="133">
        <v>18862.53</v>
      </c>
      <c r="T19" s="133">
        <f t="shared" si="5"/>
        <v>124.30003294892916</v>
      </c>
      <c r="U19" s="133">
        <v>10622</v>
      </c>
      <c r="V19" s="133">
        <v>13468.279999999999</v>
      </c>
      <c r="W19" s="133">
        <f t="shared" si="6"/>
        <v>126.79608360007531</v>
      </c>
      <c r="X19" s="133">
        <v>3035</v>
      </c>
      <c r="Y19" s="133">
        <v>4143.71</v>
      </c>
      <c r="Z19" s="133">
        <f t="shared" si="7"/>
        <v>136.5308072487644</v>
      </c>
      <c r="AA19" s="133">
        <v>1518</v>
      </c>
      <c r="AB19" s="133">
        <v>5</v>
      </c>
      <c r="AC19" s="133">
        <f t="shared" si="8"/>
        <v>0.32938076416337286</v>
      </c>
      <c r="AD19" s="133">
        <v>0</v>
      </c>
      <c r="AE19" s="133">
        <v>1</v>
      </c>
      <c r="AF19" s="133" t="e">
        <f t="shared" si="9"/>
        <v>#DIV/0!</v>
      </c>
      <c r="AG19" s="133">
        <v>0</v>
      </c>
      <c r="AH19" s="133">
        <v>1244.54</v>
      </c>
      <c r="AI19" s="133" t="e">
        <f t="shared" si="10"/>
        <v>#DIV/0!</v>
      </c>
      <c r="AJ19" s="133">
        <v>480</v>
      </c>
      <c r="AK19" s="133">
        <v>0</v>
      </c>
      <c r="AL19" s="133">
        <f t="shared" si="11"/>
        <v>0</v>
      </c>
      <c r="AM19" s="133">
        <v>1500</v>
      </c>
      <c r="AN19" s="133">
        <v>329.39</v>
      </c>
      <c r="AO19" s="133">
        <f t="shared" si="12"/>
        <v>21.959333333333333</v>
      </c>
      <c r="AP19" s="133">
        <v>5300</v>
      </c>
      <c r="AQ19" s="133">
        <v>2666.46</v>
      </c>
      <c r="AR19" s="133">
        <f t="shared" si="13"/>
        <v>50.310566037735846</v>
      </c>
      <c r="AS19" s="133">
        <v>3043</v>
      </c>
      <c r="AT19" s="133">
        <v>0</v>
      </c>
      <c r="AU19" s="133">
        <f t="shared" si="14"/>
        <v>0</v>
      </c>
      <c r="AV19" s="133">
        <v>154</v>
      </c>
      <c r="AW19" s="133">
        <v>0</v>
      </c>
      <c r="AX19" s="133">
        <f t="shared" si="15"/>
        <v>0</v>
      </c>
      <c r="AY19" s="133">
        <v>9353</v>
      </c>
      <c r="AZ19" s="133">
        <v>151.87</v>
      </c>
      <c r="BA19" s="133">
        <f t="shared" si="16"/>
        <v>1.6237570832887844</v>
      </c>
      <c r="BB19" s="133">
        <v>161940</v>
      </c>
      <c r="BC19" s="133">
        <v>43504.88</v>
      </c>
      <c r="BD19" s="133">
        <f t="shared" si="17"/>
        <v>26.864814128689634</v>
      </c>
      <c r="BE19" s="133">
        <v>0</v>
      </c>
      <c r="BF19" s="133">
        <v>8544.3700000000008</v>
      </c>
      <c r="BG19" s="133" t="e">
        <f t="shared" si="18"/>
        <v>#DIV/0!</v>
      </c>
      <c r="BH19" s="133">
        <v>0</v>
      </c>
      <c r="BI19" s="133">
        <v>10.38</v>
      </c>
      <c r="BJ19" s="133" t="e">
        <f t="shared" si="19"/>
        <v>#DIV/0!</v>
      </c>
      <c r="BK19" s="133">
        <v>0</v>
      </c>
      <c r="BL19" s="133">
        <v>1480</v>
      </c>
      <c r="BM19" s="133" t="e">
        <f t="shared" si="20"/>
        <v>#DIV/0!</v>
      </c>
      <c r="BN19" s="133">
        <v>0</v>
      </c>
      <c r="BO19" s="133">
        <v>51</v>
      </c>
      <c r="BP19" s="133" t="e">
        <f t="shared" si="21"/>
        <v>#DIV/0!</v>
      </c>
      <c r="BQ19" s="133">
        <v>0</v>
      </c>
      <c r="BR19" s="133">
        <v>1421</v>
      </c>
      <c r="BS19" s="133" t="e">
        <f t="shared" si="22"/>
        <v>#DIV/0!</v>
      </c>
      <c r="BT19" s="133">
        <v>0</v>
      </c>
      <c r="BU19" s="133">
        <v>8</v>
      </c>
      <c r="BV19" s="133" t="e">
        <f t="shared" si="23"/>
        <v>#DIV/0!</v>
      </c>
      <c r="BW19" s="133">
        <v>0</v>
      </c>
      <c r="BX19" s="133">
        <v>41.09</v>
      </c>
      <c r="BY19" s="133" t="e">
        <f t="shared" si="24"/>
        <v>#DIV/0!</v>
      </c>
      <c r="BZ19" s="133">
        <v>0</v>
      </c>
      <c r="CA19" s="133">
        <v>1087.8899999999999</v>
      </c>
      <c r="CB19" s="133" t="e">
        <f t="shared" si="25"/>
        <v>#DIV/0!</v>
      </c>
      <c r="CC19" s="133">
        <v>0</v>
      </c>
      <c r="CD19" s="133">
        <v>3412.59</v>
      </c>
      <c r="CE19" s="133" t="e">
        <f t="shared" si="26"/>
        <v>#DIV/0!</v>
      </c>
      <c r="CF19" s="133">
        <v>0</v>
      </c>
      <c r="CG19" s="133">
        <v>2982.91</v>
      </c>
      <c r="CH19" s="133" t="e">
        <f t="shared" si="27"/>
        <v>#DIV/0!</v>
      </c>
      <c r="CI19" s="133">
        <v>0</v>
      </c>
      <c r="CJ19" s="133">
        <v>9014.86</v>
      </c>
      <c r="CK19" s="133" t="e">
        <f t="shared" si="28"/>
        <v>#DIV/0!</v>
      </c>
      <c r="CL19" s="133">
        <v>161940</v>
      </c>
      <c r="CM19" s="133">
        <v>52519.74</v>
      </c>
      <c r="CN19" s="133">
        <f t="shared" si="29"/>
        <v>32.431604297888107</v>
      </c>
    </row>
    <row r="20" spans="1:92" ht="15" customHeight="1" x14ac:dyDescent="0.2">
      <c r="A20" s="26">
        <v>13</v>
      </c>
      <c r="B20" s="27" t="s">
        <v>49</v>
      </c>
      <c r="C20" s="133">
        <v>370438</v>
      </c>
      <c r="D20" s="133">
        <v>227589.06</v>
      </c>
      <c r="E20" s="133">
        <f t="shared" si="0"/>
        <v>61.43782765267062</v>
      </c>
      <c r="F20" s="133">
        <v>289999</v>
      </c>
      <c r="G20" s="133">
        <v>188090.31</v>
      </c>
      <c r="H20" s="133">
        <f t="shared" si="1"/>
        <v>64.858951237762881</v>
      </c>
      <c r="I20" s="133">
        <v>80439</v>
      </c>
      <c r="J20" s="133">
        <v>7675.29</v>
      </c>
      <c r="K20" s="133">
        <f t="shared" si="2"/>
        <v>9.541752135158319</v>
      </c>
      <c r="L20" s="133">
        <v>0</v>
      </c>
      <c r="M20" s="133">
        <v>31823.459999999995</v>
      </c>
      <c r="N20" s="133" t="e">
        <f t="shared" si="3"/>
        <v>#DIV/0!</v>
      </c>
      <c r="O20" s="133">
        <v>289999</v>
      </c>
      <c r="P20" s="133">
        <v>171060</v>
      </c>
      <c r="Q20" s="133">
        <f t="shared" si="4"/>
        <v>58.986410297966543</v>
      </c>
      <c r="R20" s="133">
        <v>123534</v>
      </c>
      <c r="S20" s="133">
        <v>173455.69999999998</v>
      </c>
      <c r="T20" s="133">
        <f t="shared" si="5"/>
        <v>140.41130377062183</v>
      </c>
      <c r="U20" s="133">
        <v>49413</v>
      </c>
      <c r="V20" s="133">
        <v>66564.099999999991</v>
      </c>
      <c r="W20" s="133">
        <f t="shared" si="6"/>
        <v>134.70969178151498</v>
      </c>
      <c r="X20" s="133">
        <v>24707</v>
      </c>
      <c r="Y20" s="133">
        <v>85765.05</v>
      </c>
      <c r="Z20" s="133">
        <f t="shared" si="7"/>
        <v>347.12854656575064</v>
      </c>
      <c r="AA20" s="133">
        <v>24707</v>
      </c>
      <c r="AB20" s="133">
        <v>14231.96</v>
      </c>
      <c r="AC20" s="133">
        <f t="shared" si="8"/>
        <v>57.602946533371103</v>
      </c>
      <c r="AD20" s="133">
        <v>0</v>
      </c>
      <c r="AE20" s="133">
        <v>621.87</v>
      </c>
      <c r="AF20" s="133" t="e">
        <f t="shared" si="9"/>
        <v>#DIV/0!</v>
      </c>
      <c r="AG20" s="133">
        <v>24707</v>
      </c>
      <c r="AH20" s="133">
        <v>6272.72</v>
      </c>
      <c r="AI20" s="133">
        <f t="shared" si="10"/>
        <v>25.388432428056827</v>
      </c>
      <c r="AJ20" s="133">
        <v>0</v>
      </c>
      <c r="AK20" s="133">
        <v>184</v>
      </c>
      <c r="AL20" s="133" t="e">
        <f t="shared" si="11"/>
        <v>#DIV/0!</v>
      </c>
      <c r="AM20" s="133">
        <v>16728</v>
      </c>
      <c r="AN20" s="133">
        <v>1886.21</v>
      </c>
      <c r="AO20" s="133">
        <f t="shared" si="12"/>
        <v>11.275765184122429</v>
      </c>
      <c r="AP20" s="133">
        <v>29581</v>
      </c>
      <c r="AQ20" s="133">
        <v>17842.019999999997</v>
      </c>
      <c r="AR20" s="133">
        <f t="shared" si="13"/>
        <v>60.315810824515722</v>
      </c>
      <c r="AS20" s="133">
        <v>0</v>
      </c>
      <c r="AT20" s="133">
        <v>120.38</v>
      </c>
      <c r="AU20" s="133" t="e">
        <f t="shared" si="14"/>
        <v>#DIV/0!</v>
      </c>
      <c r="AV20" s="133">
        <v>0</v>
      </c>
      <c r="AW20" s="133">
        <v>143</v>
      </c>
      <c r="AX20" s="133" t="e">
        <f t="shared" si="15"/>
        <v>#DIV/0!</v>
      </c>
      <c r="AY20" s="133">
        <v>38929</v>
      </c>
      <c r="AZ20" s="133">
        <v>6234.5</v>
      </c>
      <c r="BA20" s="133">
        <f t="shared" si="16"/>
        <v>16.015053045287576</v>
      </c>
      <c r="BB20" s="133">
        <v>579210</v>
      </c>
      <c r="BC20" s="133">
        <v>427454.87000000005</v>
      </c>
      <c r="BD20" s="133">
        <f t="shared" si="17"/>
        <v>73.799635710709424</v>
      </c>
      <c r="BE20" s="133">
        <v>0</v>
      </c>
      <c r="BF20" s="133">
        <v>72945.220000000016</v>
      </c>
      <c r="BG20" s="133" t="e">
        <f t="shared" si="18"/>
        <v>#DIV/0!</v>
      </c>
      <c r="BH20" s="133">
        <v>0</v>
      </c>
      <c r="BI20" s="133">
        <v>2</v>
      </c>
      <c r="BJ20" s="133" t="e">
        <f t="shared" si="19"/>
        <v>#DIV/0!</v>
      </c>
      <c r="BK20" s="133">
        <v>0</v>
      </c>
      <c r="BL20" s="133">
        <v>56198.47</v>
      </c>
      <c r="BM20" s="133" t="e">
        <f t="shared" si="20"/>
        <v>#DIV/0!</v>
      </c>
      <c r="BN20" s="133">
        <v>0</v>
      </c>
      <c r="BO20" s="133">
        <v>898.70999999999992</v>
      </c>
      <c r="BP20" s="133" t="e">
        <f t="shared" si="21"/>
        <v>#DIV/0!</v>
      </c>
      <c r="BQ20" s="133">
        <v>0</v>
      </c>
      <c r="BR20" s="133">
        <v>4048.76</v>
      </c>
      <c r="BS20" s="133" t="e">
        <f t="shared" si="22"/>
        <v>#DIV/0!</v>
      </c>
      <c r="BT20" s="133">
        <v>0</v>
      </c>
      <c r="BU20" s="133">
        <v>51251</v>
      </c>
      <c r="BV20" s="133" t="e">
        <f t="shared" si="23"/>
        <v>#DIV/0!</v>
      </c>
      <c r="BW20" s="133">
        <v>0</v>
      </c>
      <c r="BX20" s="133">
        <v>643.63</v>
      </c>
      <c r="BY20" s="133" t="e">
        <f t="shared" si="24"/>
        <v>#DIV/0!</v>
      </c>
      <c r="BZ20" s="133">
        <v>5635</v>
      </c>
      <c r="CA20" s="133">
        <v>14902.149999999998</v>
      </c>
      <c r="CB20" s="133">
        <f t="shared" si="25"/>
        <v>264.45696539485357</v>
      </c>
      <c r="CC20" s="133">
        <v>13162</v>
      </c>
      <c r="CD20" s="133">
        <v>25704.499999999996</v>
      </c>
      <c r="CE20" s="133">
        <f t="shared" si="26"/>
        <v>195.2932685002279</v>
      </c>
      <c r="CF20" s="133">
        <v>0</v>
      </c>
      <c r="CG20" s="133">
        <v>34272.68</v>
      </c>
      <c r="CH20" s="133" t="e">
        <f t="shared" si="27"/>
        <v>#DIV/0!</v>
      </c>
      <c r="CI20" s="133">
        <v>18797</v>
      </c>
      <c r="CJ20" s="133">
        <v>131723.43</v>
      </c>
      <c r="CK20" s="133">
        <f t="shared" si="28"/>
        <v>700.76836729265301</v>
      </c>
      <c r="CL20" s="133">
        <v>598007</v>
      </c>
      <c r="CM20" s="133">
        <v>559178.30000000005</v>
      </c>
      <c r="CN20" s="133">
        <f t="shared" si="29"/>
        <v>93.506982359738259</v>
      </c>
    </row>
    <row r="21" spans="1:92" ht="15" customHeight="1" x14ac:dyDescent="0.2">
      <c r="A21" s="26">
        <v>14</v>
      </c>
      <c r="B21" s="27" t="s">
        <v>50</v>
      </c>
      <c r="C21" s="133">
        <v>170163</v>
      </c>
      <c r="D21" s="133">
        <v>68855.37</v>
      </c>
      <c r="E21" s="133">
        <f t="shared" si="0"/>
        <v>40.464360642442834</v>
      </c>
      <c r="F21" s="133">
        <v>141166</v>
      </c>
      <c r="G21" s="133">
        <v>59184.82</v>
      </c>
      <c r="H21" s="133">
        <f t="shared" si="1"/>
        <v>41.925690322032217</v>
      </c>
      <c r="I21" s="133">
        <v>28997</v>
      </c>
      <c r="J21" s="133">
        <v>1828.73</v>
      </c>
      <c r="K21" s="133">
        <f t="shared" si="2"/>
        <v>6.3066179259923443</v>
      </c>
      <c r="L21" s="133">
        <v>0</v>
      </c>
      <c r="M21" s="133">
        <v>7841.82</v>
      </c>
      <c r="N21" s="133" t="e">
        <f t="shared" si="3"/>
        <v>#DIV/0!</v>
      </c>
      <c r="O21" s="133">
        <v>141166</v>
      </c>
      <c r="P21" s="133">
        <v>32983.32</v>
      </c>
      <c r="Q21" s="133">
        <f t="shared" si="4"/>
        <v>23.364917898077444</v>
      </c>
      <c r="R21" s="133">
        <v>41850</v>
      </c>
      <c r="S21" s="133">
        <v>98424.670000000013</v>
      </c>
      <c r="T21" s="133">
        <f t="shared" si="5"/>
        <v>235.18439665471925</v>
      </c>
      <c r="U21" s="133">
        <v>0</v>
      </c>
      <c r="V21" s="133">
        <v>33857.85</v>
      </c>
      <c r="W21" s="133" t="e">
        <f t="shared" si="6"/>
        <v>#DIV/0!</v>
      </c>
      <c r="X21" s="133">
        <v>0</v>
      </c>
      <c r="Y21" s="133">
        <v>60096.31</v>
      </c>
      <c r="Z21" s="133" t="e">
        <f t="shared" si="7"/>
        <v>#DIV/0!</v>
      </c>
      <c r="AA21" s="133">
        <v>0</v>
      </c>
      <c r="AB21" s="133">
        <v>3275.8799999999997</v>
      </c>
      <c r="AC21" s="133" t="e">
        <f t="shared" si="8"/>
        <v>#DIV/0!</v>
      </c>
      <c r="AD21" s="133">
        <v>0</v>
      </c>
      <c r="AE21" s="133">
        <v>42.46</v>
      </c>
      <c r="AF21" s="133" t="e">
        <f t="shared" si="9"/>
        <v>#DIV/0!</v>
      </c>
      <c r="AG21" s="133">
        <v>41850</v>
      </c>
      <c r="AH21" s="133">
        <v>1152.17</v>
      </c>
      <c r="AI21" s="133">
        <f t="shared" si="10"/>
        <v>2.7530943847072882</v>
      </c>
      <c r="AJ21" s="133">
        <v>0</v>
      </c>
      <c r="AK21" s="133">
        <v>0</v>
      </c>
      <c r="AL21" s="133" t="e">
        <f t="shared" si="11"/>
        <v>#DIV/0!</v>
      </c>
      <c r="AM21" s="133">
        <v>664</v>
      </c>
      <c r="AN21" s="133">
        <v>830.81</v>
      </c>
      <c r="AO21" s="133">
        <f t="shared" si="12"/>
        <v>125.12198795180723</v>
      </c>
      <c r="AP21" s="133">
        <v>12314</v>
      </c>
      <c r="AQ21" s="133">
        <v>5359.5300000000007</v>
      </c>
      <c r="AR21" s="133">
        <f t="shared" si="13"/>
        <v>43.523875263927245</v>
      </c>
      <c r="AS21" s="133">
        <v>0</v>
      </c>
      <c r="AT21" s="133">
        <v>111.65</v>
      </c>
      <c r="AU21" s="133" t="e">
        <f t="shared" si="14"/>
        <v>#DIV/0!</v>
      </c>
      <c r="AV21" s="133">
        <v>0</v>
      </c>
      <c r="AW21" s="133">
        <v>14.43</v>
      </c>
      <c r="AX21" s="133" t="e">
        <f t="shared" si="15"/>
        <v>#DIV/0!</v>
      </c>
      <c r="AY21" s="133">
        <v>20525</v>
      </c>
      <c r="AZ21" s="133">
        <v>8016.59</v>
      </c>
      <c r="BA21" s="133">
        <f t="shared" si="16"/>
        <v>39.057685749086481</v>
      </c>
      <c r="BB21" s="133">
        <v>245516</v>
      </c>
      <c r="BC21" s="133">
        <v>181613.05</v>
      </c>
      <c r="BD21" s="133">
        <f t="shared" si="17"/>
        <v>73.971981459456813</v>
      </c>
      <c r="BE21" s="133">
        <v>0</v>
      </c>
      <c r="BF21" s="133">
        <v>24525.449999999997</v>
      </c>
      <c r="BG21" s="133" t="e">
        <f t="shared" si="18"/>
        <v>#DIV/0!</v>
      </c>
      <c r="BH21" s="133">
        <v>0</v>
      </c>
      <c r="BI21" s="133">
        <v>27.9</v>
      </c>
      <c r="BJ21" s="133" t="e">
        <f t="shared" si="19"/>
        <v>#DIV/0!</v>
      </c>
      <c r="BK21" s="133">
        <v>0</v>
      </c>
      <c r="BL21" s="133">
        <v>3807.7799999999997</v>
      </c>
      <c r="BM21" s="133" t="e">
        <f t="shared" si="20"/>
        <v>#DIV/0!</v>
      </c>
      <c r="BN21" s="133">
        <v>0</v>
      </c>
      <c r="BO21" s="133">
        <v>443.78</v>
      </c>
      <c r="BP21" s="133" t="e">
        <f t="shared" si="21"/>
        <v>#DIV/0!</v>
      </c>
      <c r="BQ21" s="133">
        <v>0</v>
      </c>
      <c r="BR21" s="133">
        <v>2791</v>
      </c>
      <c r="BS21" s="133" t="e">
        <f t="shared" si="22"/>
        <v>#DIV/0!</v>
      </c>
      <c r="BT21" s="133">
        <v>0</v>
      </c>
      <c r="BU21" s="133">
        <v>573</v>
      </c>
      <c r="BV21" s="133" t="e">
        <f t="shared" si="23"/>
        <v>#DIV/0!</v>
      </c>
      <c r="BW21" s="133">
        <v>0</v>
      </c>
      <c r="BX21" s="133">
        <v>127.35</v>
      </c>
      <c r="BY21" s="133" t="e">
        <f t="shared" si="24"/>
        <v>#DIV/0!</v>
      </c>
      <c r="BZ21" s="133">
        <v>4385</v>
      </c>
      <c r="CA21" s="133">
        <v>4053.86</v>
      </c>
      <c r="CB21" s="133">
        <f t="shared" si="25"/>
        <v>92.448346636259984</v>
      </c>
      <c r="CC21" s="133">
        <v>8159</v>
      </c>
      <c r="CD21" s="133">
        <v>11472.3</v>
      </c>
      <c r="CE21" s="133">
        <f t="shared" si="26"/>
        <v>140.60914327736239</v>
      </c>
      <c r="CF21" s="133">
        <v>0</v>
      </c>
      <c r="CG21" s="133">
        <v>17735.260000000002</v>
      </c>
      <c r="CH21" s="133" t="e">
        <f t="shared" si="27"/>
        <v>#DIV/0!</v>
      </c>
      <c r="CI21" s="133">
        <v>12544</v>
      </c>
      <c r="CJ21" s="133">
        <v>37224.449999999997</v>
      </c>
      <c r="CK21" s="133">
        <f t="shared" si="28"/>
        <v>296.75103635204079</v>
      </c>
      <c r="CL21" s="133">
        <v>258060</v>
      </c>
      <c r="CM21" s="133">
        <v>218837.5</v>
      </c>
      <c r="CN21" s="133">
        <f t="shared" si="29"/>
        <v>84.801015267767184</v>
      </c>
    </row>
    <row r="22" spans="1:92" ht="15" customHeight="1" x14ac:dyDescent="0.2">
      <c r="A22" s="26">
        <v>15</v>
      </c>
      <c r="B22" s="27" t="s">
        <v>51</v>
      </c>
      <c r="C22" s="133">
        <v>348005</v>
      </c>
      <c r="D22" s="133">
        <v>296800.18</v>
      </c>
      <c r="E22" s="133">
        <f t="shared" si="0"/>
        <v>85.286182669789227</v>
      </c>
      <c r="F22" s="133">
        <v>132243</v>
      </c>
      <c r="G22" s="133">
        <v>247023.32</v>
      </c>
      <c r="H22" s="133">
        <f t="shared" si="1"/>
        <v>186.7950061628971</v>
      </c>
      <c r="I22" s="133">
        <v>69598</v>
      </c>
      <c r="J22" s="133">
        <v>8196.0499999999993</v>
      </c>
      <c r="K22" s="133">
        <f t="shared" si="2"/>
        <v>11.776272306675478</v>
      </c>
      <c r="L22" s="133">
        <v>146164</v>
      </c>
      <c r="M22" s="133">
        <v>41580.810000000005</v>
      </c>
      <c r="N22" s="133">
        <f t="shared" si="3"/>
        <v>28.448051503790268</v>
      </c>
      <c r="O22" s="133">
        <v>216362</v>
      </c>
      <c r="P22" s="133">
        <v>190394</v>
      </c>
      <c r="Q22" s="133">
        <f t="shared" si="4"/>
        <v>87.997892421035118</v>
      </c>
      <c r="R22" s="133">
        <v>214125</v>
      </c>
      <c r="S22" s="133">
        <v>416707.96</v>
      </c>
      <c r="T22" s="133">
        <f t="shared" si="5"/>
        <v>194.60967192060713</v>
      </c>
      <c r="U22" s="133">
        <v>74944</v>
      </c>
      <c r="V22" s="133">
        <v>136090.06</v>
      </c>
      <c r="W22" s="133">
        <f t="shared" si="6"/>
        <v>181.58899978650726</v>
      </c>
      <c r="X22" s="133">
        <v>74937</v>
      </c>
      <c r="Y22" s="133">
        <v>127937.63999999998</v>
      </c>
      <c r="Z22" s="133">
        <f t="shared" si="7"/>
        <v>170.7269306217222</v>
      </c>
      <c r="AA22" s="133">
        <v>10724</v>
      </c>
      <c r="AB22" s="133">
        <v>145718.71000000002</v>
      </c>
      <c r="AC22" s="133">
        <f t="shared" si="8"/>
        <v>1358.8093062290191</v>
      </c>
      <c r="AD22" s="133">
        <v>10704</v>
      </c>
      <c r="AE22" s="133">
        <v>1429.1499999999999</v>
      </c>
      <c r="AF22" s="133">
        <f t="shared" si="9"/>
        <v>13.35155082212257</v>
      </c>
      <c r="AG22" s="133">
        <v>42816</v>
      </c>
      <c r="AH22" s="133">
        <v>5532.4</v>
      </c>
      <c r="AI22" s="133">
        <f t="shared" si="10"/>
        <v>12.921337817638264</v>
      </c>
      <c r="AJ22" s="133">
        <v>0</v>
      </c>
      <c r="AK22" s="133">
        <v>201</v>
      </c>
      <c r="AL22" s="133" t="e">
        <f t="shared" si="11"/>
        <v>#DIV/0!</v>
      </c>
      <c r="AM22" s="133">
        <v>19416</v>
      </c>
      <c r="AN22" s="133">
        <v>4428.5300000000007</v>
      </c>
      <c r="AO22" s="133">
        <f t="shared" si="12"/>
        <v>22.80866295838484</v>
      </c>
      <c r="AP22" s="133">
        <v>36578</v>
      </c>
      <c r="AQ22" s="133">
        <v>18282.769999999997</v>
      </c>
      <c r="AR22" s="133">
        <f t="shared" si="13"/>
        <v>49.982967904204706</v>
      </c>
      <c r="AS22" s="133">
        <v>0</v>
      </c>
      <c r="AT22" s="133">
        <v>918.06</v>
      </c>
      <c r="AU22" s="133" t="e">
        <f t="shared" si="14"/>
        <v>#DIV/0!</v>
      </c>
      <c r="AV22" s="133">
        <v>0</v>
      </c>
      <c r="AW22" s="133">
        <v>312.5</v>
      </c>
      <c r="AX22" s="133" t="e">
        <f t="shared" si="15"/>
        <v>#DIV/0!</v>
      </c>
      <c r="AY22" s="133">
        <v>62896</v>
      </c>
      <c r="AZ22" s="133">
        <v>60187.32</v>
      </c>
      <c r="BA22" s="133">
        <f t="shared" si="16"/>
        <v>95.693398626303733</v>
      </c>
      <c r="BB22" s="133">
        <v>681020</v>
      </c>
      <c r="BC22" s="133">
        <v>797838.32000000007</v>
      </c>
      <c r="BD22" s="133">
        <f t="shared" si="17"/>
        <v>117.1534345540513</v>
      </c>
      <c r="BE22" s="133">
        <v>50158</v>
      </c>
      <c r="BF22" s="133">
        <v>109328.65</v>
      </c>
      <c r="BG22" s="133">
        <f t="shared" si="18"/>
        <v>217.96851947844812</v>
      </c>
      <c r="BH22" s="133">
        <v>53011</v>
      </c>
      <c r="BI22" s="133">
        <v>2659</v>
      </c>
      <c r="BJ22" s="133">
        <f t="shared" si="19"/>
        <v>5.0159400879062837</v>
      </c>
      <c r="BK22" s="133">
        <v>72316</v>
      </c>
      <c r="BL22" s="133">
        <v>264094.63</v>
      </c>
      <c r="BM22" s="133">
        <f t="shared" si="20"/>
        <v>365.19529564688315</v>
      </c>
      <c r="BN22" s="133">
        <v>18066</v>
      </c>
      <c r="BO22" s="133">
        <v>9521.7799999999988</v>
      </c>
      <c r="BP22" s="133">
        <f t="shared" si="21"/>
        <v>52.705524189084464</v>
      </c>
      <c r="BQ22" s="133">
        <v>18055</v>
      </c>
      <c r="BR22" s="133">
        <v>39600.85</v>
      </c>
      <c r="BS22" s="133">
        <f t="shared" si="22"/>
        <v>219.33453337025753</v>
      </c>
      <c r="BT22" s="133">
        <v>36195</v>
      </c>
      <c r="BU22" s="133">
        <v>214972</v>
      </c>
      <c r="BV22" s="133">
        <f t="shared" si="23"/>
        <v>593.92733803011458</v>
      </c>
      <c r="BW22" s="133">
        <v>16454</v>
      </c>
      <c r="BX22" s="133">
        <v>1236.3899999999999</v>
      </c>
      <c r="BY22" s="133">
        <f t="shared" si="24"/>
        <v>7.5142214659049467</v>
      </c>
      <c r="BZ22" s="133">
        <v>29594</v>
      </c>
      <c r="CA22" s="133">
        <v>30999.909999999996</v>
      </c>
      <c r="CB22" s="133">
        <f t="shared" si="25"/>
        <v>104.75065891734809</v>
      </c>
      <c r="CC22" s="133">
        <v>55162</v>
      </c>
      <c r="CD22" s="133">
        <v>37993.81</v>
      </c>
      <c r="CE22" s="133">
        <f t="shared" si="26"/>
        <v>68.876781117435911</v>
      </c>
      <c r="CF22" s="133">
        <v>55177</v>
      </c>
      <c r="CG22" s="133">
        <v>619741.1</v>
      </c>
      <c r="CH22" s="133">
        <f t="shared" si="27"/>
        <v>1123.1873787991372</v>
      </c>
      <c r="CI22" s="133">
        <v>281714</v>
      </c>
      <c r="CJ22" s="133">
        <v>956724.84</v>
      </c>
      <c r="CK22" s="133">
        <f t="shared" si="28"/>
        <v>339.60855335553077</v>
      </c>
      <c r="CL22" s="133">
        <v>962734</v>
      </c>
      <c r="CM22" s="133">
        <v>1754563.1600000001</v>
      </c>
      <c r="CN22" s="133">
        <f t="shared" si="29"/>
        <v>182.24796880550599</v>
      </c>
    </row>
    <row r="23" spans="1:92" ht="15" customHeight="1" x14ac:dyDescent="0.2">
      <c r="A23" s="26">
        <v>16</v>
      </c>
      <c r="B23" s="27" t="s">
        <v>52</v>
      </c>
      <c r="C23" s="133">
        <v>244149</v>
      </c>
      <c r="D23" s="133">
        <v>171184.87</v>
      </c>
      <c r="E23" s="133">
        <f t="shared" si="0"/>
        <v>70.114917529869061</v>
      </c>
      <c r="F23" s="133">
        <v>227910</v>
      </c>
      <c r="G23" s="133">
        <v>133974.87</v>
      </c>
      <c r="H23" s="133">
        <f t="shared" si="1"/>
        <v>58.78411214953271</v>
      </c>
      <c r="I23" s="133">
        <v>3994</v>
      </c>
      <c r="J23" s="133">
        <v>1109.23</v>
      </c>
      <c r="K23" s="133">
        <f t="shared" si="2"/>
        <v>27.772408612919381</v>
      </c>
      <c r="L23" s="133">
        <v>12245</v>
      </c>
      <c r="M23" s="133">
        <v>36100.769999999997</v>
      </c>
      <c r="N23" s="133">
        <f t="shared" si="3"/>
        <v>294.82049816251526</v>
      </c>
      <c r="O23" s="133">
        <v>193548</v>
      </c>
      <c r="P23" s="133">
        <v>93484.94</v>
      </c>
      <c r="Q23" s="133">
        <f t="shared" si="4"/>
        <v>48.300648934631205</v>
      </c>
      <c r="R23" s="133">
        <v>114266</v>
      </c>
      <c r="S23" s="133">
        <v>104837.64</v>
      </c>
      <c r="T23" s="133">
        <f t="shared" si="5"/>
        <v>91.748761661386595</v>
      </c>
      <c r="U23" s="133">
        <v>43887</v>
      </c>
      <c r="V23" s="133">
        <v>54707.299999999996</v>
      </c>
      <c r="W23" s="133">
        <f t="shared" si="6"/>
        <v>124.65490919862373</v>
      </c>
      <c r="X23" s="133">
        <v>43897</v>
      </c>
      <c r="Y23" s="133">
        <v>37363.280000000006</v>
      </c>
      <c r="Z23" s="133">
        <f t="shared" si="7"/>
        <v>85.115793790008439</v>
      </c>
      <c r="AA23" s="133">
        <v>26482</v>
      </c>
      <c r="AB23" s="133">
        <v>8813.27</v>
      </c>
      <c r="AC23" s="133">
        <f t="shared" si="8"/>
        <v>33.28022807945019</v>
      </c>
      <c r="AD23" s="133">
        <v>0</v>
      </c>
      <c r="AE23" s="133">
        <v>1892.79</v>
      </c>
      <c r="AF23" s="133" t="e">
        <f t="shared" si="9"/>
        <v>#DIV/0!</v>
      </c>
      <c r="AG23" s="133">
        <v>0</v>
      </c>
      <c r="AH23" s="133">
        <v>2061</v>
      </c>
      <c r="AI23" s="133" t="e">
        <f t="shared" si="10"/>
        <v>#DIV/0!</v>
      </c>
      <c r="AJ23" s="133">
        <v>750</v>
      </c>
      <c r="AK23" s="133">
        <v>4219</v>
      </c>
      <c r="AL23" s="133">
        <f t="shared" si="11"/>
        <v>562.53333333333342</v>
      </c>
      <c r="AM23" s="133">
        <v>12000</v>
      </c>
      <c r="AN23" s="133">
        <v>1453.4099999999999</v>
      </c>
      <c r="AO23" s="133">
        <f t="shared" si="12"/>
        <v>12.111749999999999</v>
      </c>
      <c r="AP23" s="133">
        <v>15741</v>
      </c>
      <c r="AQ23" s="133">
        <v>7914.9800000000005</v>
      </c>
      <c r="AR23" s="133">
        <f t="shared" si="13"/>
        <v>50.282574169366626</v>
      </c>
      <c r="AS23" s="133">
        <v>3562</v>
      </c>
      <c r="AT23" s="133">
        <v>42.59</v>
      </c>
      <c r="AU23" s="133">
        <f t="shared" si="14"/>
        <v>1.1956765861875351</v>
      </c>
      <c r="AV23" s="133">
        <v>319</v>
      </c>
      <c r="AW23" s="133">
        <v>34.869999999999997</v>
      </c>
      <c r="AX23" s="133">
        <f t="shared" si="15"/>
        <v>10.931034482758619</v>
      </c>
      <c r="AY23" s="133">
        <v>2260</v>
      </c>
      <c r="AZ23" s="133">
        <v>2870.1</v>
      </c>
      <c r="BA23" s="133">
        <f t="shared" si="16"/>
        <v>126.99557522123894</v>
      </c>
      <c r="BB23" s="133">
        <v>393047</v>
      </c>
      <c r="BC23" s="133">
        <v>292557.45999999996</v>
      </c>
      <c r="BD23" s="133">
        <f t="shared" si="17"/>
        <v>74.433200100751293</v>
      </c>
      <c r="BE23" s="133">
        <v>3393</v>
      </c>
      <c r="BF23" s="133">
        <v>29621.930000000004</v>
      </c>
      <c r="BG23" s="133">
        <f t="shared" si="18"/>
        <v>873.0306513409962</v>
      </c>
      <c r="BH23" s="133">
        <v>0</v>
      </c>
      <c r="BI23" s="133">
        <v>0</v>
      </c>
      <c r="BJ23" s="133" t="e">
        <f t="shared" si="19"/>
        <v>#DIV/0!</v>
      </c>
      <c r="BK23" s="133">
        <v>22516</v>
      </c>
      <c r="BL23" s="133">
        <v>9009.2099999999991</v>
      </c>
      <c r="BM23" s="133">
        <f t="shared" si="20"/>
        <v>40.012480014212109</v>
      </c>
      <c r="BN23" s="133">
        <v>11263</v>
      </c>
      <c r="BO23" s="133">
        <v>1012.21</v>
      </c>
      <c r="BP23" s="133">
        <f t="shared" si="21"/>
        <v>8.9870372014560953</v>
      </c>
      <c r="BQ23" s="133">
        <v>6756</v>
      </c>
      <c r="BR23" s="133">
        <v>6820</v>
      </c>
      <c r="BS23" s="133">
        <f t="shared" si="22"/>
        <v>100.94730609828302</v>
      </c>
      <c r="BT23" s="133">
        <v>4497</v>
      </c>
      <c r="BU23" s="133">
        <v>1177</v>
      </c>
      <c r="BV23" s="133">
        <f t="shared" si="23"/>
        <v>26.173004225038916</v>
      </c>
      <c r="BW23" s="133">
        <v>10219</v>
      </c>
      <c r="BX23" s="133">
        <v>241.92</v>
      </c>
      <c r="BY23" s="133">
        <f t="shared" si="24"/>
        <v>2.3673549270965846</v>
      </c>
      <c r="BZ23" s="133">
        <v>19087</v>
      </c>
      <c r="CA23" s="133">
        <v>8669.01</v>
      </c>
      <c r="CB23" s="133">
        <f t="shared" si="25"/>
        <v>45.41839995808666</v>
      </c>
      <c r="CC23" s="133">
        <v>0</v>
      </c>
      <c r="CD23" s="133">
        <v>15081.170000000002</v>
      </c>
      <c r="CE23" s="133" t="e">
        <f t="shared" si="26"/>
        <v>#DIV/0!</v>
      </c>
      <c r="CF23" s="133">
        <v>6288</v>
      </c>
      <c r="CG23" s="133">
        <v>26367.84</v>
      </c>
      <c r="CH23" s="133">
        <f t="shared" si="27"/>
        <v>419.3358778625954</v>
      </c>
      <c r="CI23" s="133">
        <v>58110</v>
      </c>
      <c r="CJ23" s="133">
        <v>59369.149999999994</v>
      </c>
      <c r="CK23" s="133">
        <f t="shared" si="28"/>
        <v>102.16683875408708</v>
      </c>
      <c r="CL23" s="133">
        <v>451157</v>
      </c>
      <c r="CM23" s="133">
        <v>351926.61</v>
      </c>
      <c r="CN23" s="133">
        <f t="shared" si="29"/>
        <v>78.005352903756346</v>
      </c>
    </row>
    <row r="24" spans="1:92" ht="15" customHeight="1" x14ac:dyDescent="0.2">
      <c r="A24" s="26">
        <v>17</v>
      </c>
      <c r="B24" s="27" t="s">
        <v>118</v>
      </c>
      <c r="C24" s="133">
        <v>5900</v>
      </c>
      <c r="D24" s="133">
        <v>461253.61</v>
      </c>
      <c r="E24" s="133">
        <f t="shared" si="0"/>
        <v>7817.8577966101702</v>
      </c>
      <c r="F24" s="133">
        <v>0</v>
      </c>
      <c r="G24" s="133">
        <v>78316.39</v>
      </c>
      <c r="H24" s="133" t="e">
        <f t="shared" si="1"/>
        <v>#DIV/0!</v>
      </c>
      <c r="I24" s="133">
        <v>0</v>
      </c>
      <c r="J24" s="133">
        <v>16698.53</v>
      </c>
      <c r="K24" s="133" t="e">
        <f t="shared" si="2"/>
        <v>#DIV/0!</v>
      </c>
      <c r="L24" s="133">
        <v>5900</v>
      </c>
      <c r="M24" s="133">
        <v>366238.69</v>
      </c>
      <c r="N24" s="133">
        <f t="shared" si="3"/>
        <v>6207.4354237288135</v>
      </c>
      <c r="O24" s="133">
        <v>0</v>
      </c>
      <c r="P24" s="133">
        <v>0</v>
      </c>
      <c r="Q24" s="133" t="e">
        <f t="shared" si="4"/>
        <v>#DIV/0!</v>
      </c>
      <c r="R24" s="133">
        <v>5916115</v>
      </c>
      <c r="S24" s="133">
        <v>5802388.9500000002</v>
      </c>
      <c r="T24" s="133">
        <f t="shared" si="5"/>
        <v>98.0776903423953</v>
      </c>
      <c r="U24" s="133">
        <v>1557190</v>
      </c>
      <c r="V24" s="133">
        <v>1446303.0100000002</v>
      </c>
      <c r="W24" s="133">
        <f t="shared" si="6"/>
        <v>92.87903274488022</v>
      </c>
      <c r="X24" s="133">
        <v>1950850</v>
      </c>
      <c r="Y24" s="133">
        <v>2650374.63</v>
      </c>
      <c r="Z24" s="133">
        <f t="shared" si="7"/>
        <v>135.85742778788733</v>
      </c>
      <c r="AA24" s="133">
        <v>2408075</v>
      </c>
      <c r="AB24" s="133">
        <v>1568165.09</v>
      </c>
      <c r="AC24" s="133">
        <f t="shared" si="8"/>
        <v>65.121106693105489</v>
      </c>
      <c r="AD24" s="133">
        <v>0</v>
      </c>
      <c r="AE24" s="133">
        <v>4476.96</v>
      </c>
      <c r="AF24" s="133" t="e">
        <f t="shared" si="9"/>
        <v>#DIV/0!</v>
      </c>
      <c r="AG24" s="133">
        <v>0</v>
      </c>
      <c r="AH24" s="133">
        <v>133069.26</v>
      </c>
      <c r="AI24" s="133" t="e">
        <f t="shared" si="10"/>
        <v>#DIV/0!</v>
      </c>
      <c r="AJ24" s="133">
        <v>1240435</v>
      </c>
      <c r="AK24" s="133">
        <v>362804.85</v>
      </c>
      <c r="AL24" s="133">
        <f t="shared" si="11"/>
        <v>29.248195189590749</v>
      </c>
      <c r="AM24" s="133">
        <v>21935</v>
      </c>
      <c r="AN24" s="133">
        <v>21665.920000000002</v>
      </c>
      <c r="AO24" s="133">
        <f t="shared" si="12"/>
        <v>98.773284704809669</v>
      </c>
      <c r="AP24" s="133">
        <v>284135</v>
      </c>
      <c r="AQ24" s="133">
        <v>305031.77</v>
      </c>
      <c r="AR24" s="133">
        <f t="shared" si="13"/>
        <v>107.35452161824486</v>
      </c>
      <c r="AS24" s="133">
        <v>2585</v>
      </c>
      <c r="AT24" s="133">
        <v>16015.49</v>
      </c>
      <c r="AU24" s="133">
        <f t="shared" si="14"/>
        <v>619.5547388781431</v>
      </c>
      <c r="AV24" s="133">
        <v>2005</v>
      </c>
      <c r="AW24" s="133">
        <v>6920.42</v>
      </c>
      <c r="AX24" s="133">
        <f t="shared" si="15"/>
        <v>345.15810473815463</v>
      </c>
      <c r="AY24" s="133">
        <v>22425</v>
      </c>
      <c r="AZ24" s="133">
        <v>114047.71</v>
      </c>
      <c r="BA24" s="133">
        <f t="shared" si="16"/>
        <v>508.57395763656638</v>
      </c>
      <c r="BB24" s="133">
        <v>7495535</v>
      </c>
      <c r="BC24" s="133">
        <v>7090128.7199999997</v>
      </c>
      <c r="BD24" s="133">
        <f t="shared" si="17"/>
        <v>94.591362991434238</v>
      </c>
      <c r="BE24" s="133">
        <v>674780</v>
      </c>
      <c r="BF24" s="133">
        <v>108144.79999999999</v>
      </c>
      <c r="BG24" s="133">
        <f t="shared" si="18"/>
        <v>16.026675360858352</v>
      </c>
      <c r="BH24" s="133">
        <v>0</v>
      </c>
      <c r="BI24" s="133">
        <v>24969.25</v>
      </c>
      <c r="BJ24" s="133" t="e">
        <f t="shared" si="19"/>
        <v>#DIV/0!</v>
      </c>
      <c r="BK24" s="133">
        <v>7023525</v>
      </c>
      <c r="BL24" s="133">
        <v>2675578.69</v>
      </c>
      <c r="BM24" s="133">
        <f t="shared" si="20"/>
        <v>38.094527890197583</v>
      </c>
      <c r="BN24" s="133">
        <v>0</v>
      </c>
      <c r="BO24" s="133">
        <v>597896.79</v>
      </c>
      <c r="BP24" s="133" t="e">
        <f t="shared" si="21"/>
        <v>#DIV/0!</v>
      </c>
      <c r="BQ24" s="133">
        <v>832000</v>
      </c>
      <c r="BR24" s="133">
        <v>386386.75999999995</v>
      </c>
      <c r="BS24" s="133">
        <f t="shared" si="22"/>
        <v>46.440716346153842</v>
      </c>
      <c r="BT24" s="133">
        <v>6191525</v>
      </c>
      <c r="BU24" s="133">
        <v>1691295.14</v>
      </c>
      <c r="BV24" s="133">
        <f t="shared" si="23"/>
        <v>27.316293481815869</v>
      </c>
      <c r="BW24" s="133">
        <v>2360</v>
      </c>
      <c r="BX24" s="133">
        <v>9558.94</v>
      </c>
      <c r="BY24" s="133">
        <f t="shared" si="24"/>
        <v>405.03983050847461</v>
      </c>
      <c r="BZ24" s="133">
        <v>334945</v>
      </c>
      <c r="CA24" s="133">
        <v>1227776.1400000001</v>
      </c>
      <c r="CB24" s="133">
        <f t="shared" si="25"/>
        <v>366.56052187672606</v>
      </c>
      <c r="CC24" s="133">
        <v>2748025</v>
      </c>
      <c r="CD24" s="133">
        <v>955683.64</v>
      </c>
      <c r="CE24" s="133">
        <f t="shared" si="26"/>
        <v>34.777108650758272</v>
      </c>
      <c r="CF24" s="133">
        <v>3040800</v>
      </c>
      <c r="CG24" s="133">
        <v>61665335.140000008</v>
      </c>
      <c r="CH24" s="133">
        <f t="shared" si="27"/>
        <v>2027.9313055774801</v>
      </c>
      <c r="CI24" s="133">
        <v>13149655</v>
      </c>
      <c r="CJ24" s="133">
        <v>66558901.800000012</v>
      </c>
      <c r="CK24" s="133">
        <f t="shared" si="28"/>
        <v>506.16462409089831</v>
      </c>
      <c r="CL24" s="133">
        <v>20645190</v>
      </c>
      <c r="CM24" s="133">
        <v>73649030.520000011</v>
      </c>
      <c r="CN24" s="133">
        <f t="shared" si="29"/>
        <v>356.73699549386566</v>
      </c>
    </row>
    <row r="25" spans="1:92" ht="15" customHeight="1" x14ac:dyDescent="0.2">
      <c r="A25" s="26">
        <v>18</v>
      </c>
      <c r="B25" s="27" t="s">
        <v>135</v>
      </c>
      <c r="C25" s="133">
        <v>32541.299999999996</v>
      </c>
      <c r="D25" s="133">
        <v>87746.6</v>
      </c>
      <c r="E25" s="133">
        <f t="shared" si="0"/>
        <v>269.64687950389202</v>
      </c>
      <c r="F25" s="133">
        <v>32541.299999999996</v>
      </c>
      <c r="G25" s="133">
        <v>34373.159999999996</v>
      </c>
      <c r="H25" s="133">
        <f t="shared" si="1"/>
        <v>105.62933871726084</v>
      </c>
      <c r="I25" s="133">
        <v>0</v>
      </c>
      <c r="J25" s="133">
        <v>3748.7299999999996</v>
      </c>
      <c r="K25" s="133" t="e">
        <f t="shared" si="2"/>
        <v>#DIV/0!</v>
      </c>
      <c r="L25" s="133">
        <v>0</v>
      </c>
      <c r="M25" s="133">
        <v>49624.710000000006</v>
      </c>
      <c r="N25" s="133" t="e">
        <f t="shared" si="3"/>
        <v>#DIV/0!</v>
      </c>
      <c r="O25" s="133">
        <v>0</v>
      </c>
      <c r="P25" s="133">
        <v>0</v>
      </c>
      <c r="Q25" s="133" t="e">
        <f t="shared" si="4"/>
        <v>#DIV/0!</v>
      </c>
      <c r="R25" s="133">
        <v>4881895.6500000004</v>
      </c>
      <c r="S25" s="133">
        <v>1925039.9799999997</v>
      </c>
      <c r="T25" s="133">
        <f t="shared" si="5"/>
        <v>39.432223013615612</v>
      </c>
      <c r="U25" s="133">
        <v>0</v>
      </c>
      <c r="V25" s="133">
        <v>570981.96000000008</v>
      </c>
      <c r="W25" s="133" t="e">
        <f t="shared" si="6"/>
        <v>#DIV/0!</v>
      </c>
      <c r="X25" s="133">
        <v>0</v>
      </c>
      <c r="Y25" s="133">
        <v>738259.41999999993</v>
      </c>
      <c r="Z25" s="133" t="e">
        <f t="shared" si="7"/>
        <v>#DIV/0!</v>
      </c>
      <c r="AA25" s="133">
        <v>4881895.6500000004</v>
      </c>
      <c r="AB25" s="133">
        <v>557782.88</v>
      </c>
      <c r="AC25" s="133">
        <f t="shared" si="8"/>
        <v>11.42553876586854</v>
      </c>
      <c r="AD25" s="133">
        <v>0</v>
      </c>
      <c r="AE25" s="133">
        <v>31833.99</v>
      </c>
      <c r="AF25" s="133" t="e">
        <f t="shared" si="9"/>
        <v>#DIV/0!</v>
      </c>
      <c r="AG25" s="133">
        <v>0</v>
      </c>
      <c r="AH25" s="133">
        <v>26181.73</v>
      </c>
      <c r="AI25" s="133" t="e">
        <f t="shared" si="10"/>
        <v>#DIV/0!</v>
      </c>
      <c r="AJ25" s="133">
        <v>0</v>
      </c>
      <c r="AK25" s="133">
        <v>50951.25</v>
      </c>
      <c r="AL25" s="133" t="e">
        <f t="shared" si="11"/>
        <v>#DIV/0!</v>
      </c>
      <c r="AM25" s="133">
        <v>95736.037500000035</v>
      </c>
      <c r="AN25" s="133">
        <v>17671.160000000003</v>
      </c>
      <c r="AO25" s="133">
        <f t="shared" si="12"/>
        <v>18.458211203905318</v>
      </c>
      <c r="AP25" s="133">
        <v>1148676.75</v>
      </c>
      <c r="AQ25" s="133">
        <v>79609.61</v>
      </c>
      <c r="AR25" s="133">
        <f t="shared" si="13"/>
        <v>6.9305494343817786</v>
      </c>
      <c r="AS25" s="133">
        <v>0</v>
      </c>
      <c r="AT25" s="133">
        <v>13437.85</v>
      </c>
      <c r="AU25" s="133" t="e">
        <f t="shared" si="14"/>
        <v>#DIV/0!</v>
      </c>
      <c r="AV25" s="133">
        <v>0</v>
      </c>
      <c r="AW25" s="133">
        <v>1736.96</v>
      </c>
      <c r="AX25" s="133" t="e">
        <f t="shared" si="15"/>
        <v>#DIV/0!</v>
      </c>
      <c r="AY25" s="133">
        <v>478621.80000000005</v>
      </c>
      <c r="AZ25" s="133">
        <v>46630.47</v>
      </c>
      <c r="BA25" s="133">
        <f t="shared" si="16"/>
        <v>9.7426548477315489</v>
      </c>
      <c r="BB25" s="133">
        <v>6637471.5374999996</v>
      </c>
      <c r="BC25" s="133">
        <v>2222823.88</v>
      </c>
      <c r="BD25" s="133">
        <f t="shared" si="17"/>
        <v>33.489015620505782</v>
      </c>
      <c r="BE25" s="133">
        <v>0</v>
      </c>
      <c r="BF25" s="133">
        <v>47704.85</v>
      </c>
      <c r="BG25" s="133" t="e">
        <f t="shared" si="18"/>
        <v>#DIV/0!</v>
      </c>
      <c r="BH25" s="133">
        <v>0</v>
      </c>
      <c r="BI25" s="133">
        <v>5938</v>
      </c>
      <c r="BJ25" s="133" t="e">
        <f t="shared" si="19"/>
        <v>#DIV/0!</v>
      </c>
      <c r="BK25" s="133">
        <v>2036784.96</v>
      </c>
      <c r="BL25" s="133">
        <v>1725591.81</v>
      </c>
      <c r="BM25" s="133">
        <f t="shared" si="20"/>
        <v>84.721354678502735</v>
      </c>
      <c r="BN25" s="133">
        <v>842805.6</v>
      </c>
      <c r="BO25" s="133">
        <v>388366.24</v>
      </c>
      <c r="BP25" s="133">
        <f t="shared" si="21"/>
        <v>46.080168427926914</v>
      </c>
      <c r="BQ25" s="133">
        <v>0</v>
      </c>
      <c r="BR25" s="133">
        <v>280589.63</v>
      </c>
      <c r="BS25" s="133" t="e">
        <f t="shared" si="22"/>
        <v>#DIV/0!</v>
      </c>
      <c r="BT25" s="133">
        <v>1193979.3600000001</v>
      </c>
      <c r="BU25" s="133">
        <v>1056635.94</v>
      </c>
      <c r="BV25" s="133">
        <f t="shared" si="23"/>
        <v>88.49700215923329</v>
      </c>
      <c r="BW25" s="133">
        <v>105357.83999999998</v>
      </c>
      <c r="BX25" s="133">
        <v>11648.900000000001</v>
      </c>
      <c r="BY25" s="133">
        <f t="shared" si="24"/>
        <v>11.05650989048371</v>
      </c>
      <c r="BZ25" s="133">
        <v>1685611.2</v>
      </c>
      <c r="CA25" s="133">
        <v>807512.72000000009</v>
      </c>
      <c r="CB25" s="133">
        <f t="shared" si="25"/>
        <v>47.906226536700757</v>
      </c>
      <c r="CC25" s="133">
        <v>0</v>
      </c>
      <c r="CD25" s="133">
        <v>447302.81999999995</v>
      </c>
      <c r="CE25" s="133" t="e">
        <f t="shared" si="26"/>
        <v>#DIV/0!</v>
      </c>
      <c r="CF25" s="133">
        <v>913034.64</v>
      </c>
      <c r="CG25" s="133">
        <v>5177470.1099999994</v>
      </c>
      <c r="CH25" s="133">
        <f t="shared" si="27"/>
        <v>567.06173930049351</v>
      </c>
      <c r="CI25" s="133">
        <v>4740788.6399999997</v>
      </c>
      <c r="CJ25" s="133">
        <v>8175464.3599999994</v>
      </c>
      <c r="CK25" s="133">
        <f t="shared" si="28"/>
        <v>172.44945895752906</v>
      </c>
      <c r="CL25" s="133">
        <v>11378260.177499998</v>
      </c>
      <c r="CM25" s="133">
        <v>10398288.239999998</v>
      </c>
      <c r="CN25" s="133">
        <f t="shared" si="29"/>
        <v>91.387330556583237</v>
      </c>
    </row>
    <row r="26" spans="1:92" ht="15" customHeight="1" x14ac:dyDescent="0.2">
      <c r="A26" s="26">
        <v>19</v>
      </c>
      <c r="B26" s="27" t="s">
        <v>53</v>
      </c>
      <c r="C26" s="133">
        <v>150725</v>
      </c>
      <c r="D26" s="133">
        <v>202982.61</v>
      </c>
      <c r="E26" s="133">
        <f t="shared" si="0"/>
        <v>134.67083098357935</v>
      </c>
      <c r="F26" s="133">
        <v>137966</v>
      </c>
      <c r="G26" s="133">
        <v>116514.7</v>
      </c>
      <c r="H26" s="133">
        <f t="shared" si="1"/>
        <v>84.451748981633159</v>
      </c>
      <c r="I26" s="133">
        <v>2991</v>
      </c>
      <c r="J26" s="133">
        <v>19601.890000000003</v>
      </c>
      <c r="K26" s="133">
        <f t="shared" si="2"/>
        <v>655.36242059511881</v>
      </c>
      <c r="L26" s="133">
        <v>9768</v>
      </c>
      <c r="M26" s="133">
        <v>66866.02</v>
      </c>
      <c r="N26" s="133">
        <f t="shared" si="3"/>
        <v>684.54156429156433</v>
      </c>
      <c r="O26" s="133">
        <v>113733</v>
      </c>
      <c r="P26" s="133">
        <v>67411.33</v>
      </c>
      <c r="Q26" s="133">
        <f t="shared" si="4"/>
        <v>59.271565860392329</v>
      </c>
      <c r="R26" s="133">
        <v>25273</v>
      </c>
      <c r="S26" s="133">
        <v>603808.8600000001</v>
      </c>
      <c r="T26" s="133">
        <f t="shared" si="5"/>
        <v>2389.1459660507267</v>
      </c>
      <c r="U26" s="133">
        <v>10071</v>
      </c>
      <c r="V26" s="133">
        <v>230544.51</v>
      </c>
      <c r="W26" s="133">
        <f t="shared" si="6"/>
        <v>2289.1918379505514</v>
      </c>
      <c r="X26" s="133">
        <v>5650</v>
      </c>
      <c r="Y26" s="133">
        <v>285841.35000000003</v>
      </c>
      <c r="Z26" s="133">
        <f t="shared" si="7"/>
        <v>5059.1389380530973</v>
      </c>
      <c r="AA26" s="133">
        <v>2364</v>
      </c>
      <c r="AB26" s="133">
        <v>60793.429999999993</v>
      </c>
      <c r="AC26" s="133">
        <f t="shared" si="8"/>
        <v>2571.6340947546528</v>
      </c>
      <c r="AD26" s="133">
        <v>4632</v>
      </c>
      <c r="AE26" s="133">
        <v>3090.6400000000003</v>
      </c>
      <c r="AF26" s="133">
        <f t="shared" si="9"/>
        <v>66.723661485319525</v>
      </c>
      <c r="AG26" s="133">
        <v>2556</v>
      </c>
      <c r="AH26" s="133">
        <v>23538.93</v>
      </c>
      <c r="AI26" s="133">
        <f t="shared" si="10"/>
        <v>920.92840375586854</v>
      </c>
      <c r="AJ26" s="133">
        <v>0</v>
      </c>
      <c r="AK26" s="133">
        <v>6464.5</v>
      </c>
      <c r="AL26" s="133" t="e">
        <f t="shared" si="11"/>
        <v>#DIV/0!</v>
      </c>
      <c r="AM26" s="133">
        <v>5171</v>
      </c>
      <c r="AN26" s="133">
        <v>10200.449999999999</v>
      </c>
      <c r="AO26" s="133">
        <f t="shared" si="12"/>
        <v>197.26261844904272</v>
      </c>
      <c r="AP26" s="133">
        <v>12310</v>
      </c>
      <c r="AQ26" s="133">
        <v>60245.359999999993</v>
      </c>
      <c r="AR26" s="133">
        <f t="shared" si="13"/>
        <v>489.40178716490658</v>
      </c>
      <c r="AS26" s="133">
        <v>0</v>
      </c>
      <c r="AT26" s="133">
        <v>2410.8000000000002</v>
      </c>
      <c r="AU26" s="133" t="e">
        <f t="shared" si="14"/>
        <v>#DIV/0!</v>
      </c>
      <c r="AV26" s="133">
        <v>0</v>
      </c>
      <c r="AW26" s="133">
        <v>40.700000000000003</v>
      </c>
      <c r="AX26" s="133" t="e">
        <f t="shared" si="15"/>
        <v>#DIV/0!</v>
      </c>
      <c r="AY26" s="133">
        <v>0</v>
      </c>
      <c r="AZ26" s="133">
        <v>18390.389999999996</v>
      </c>
      <c r="BA26" s="133" t="e">
        <f t="shared" si="16"/>
        <v>#DIV/0!</v>
      </c>
      <c r="BB26" s="133">
        <v>193479</v>
      </c>
      <c r="BC26" s="133">
        <v>904543.67</v>
      </c>
      <c r="BD26" s="133">
        <f t="shared" si="17"/>
        <v>467.51516702071029</v>
      </c>
      <c r="BE26" s="133">
        <v>105975</v>
      </c>
      <c r="BF26" s="133">
        <v>109399.21</v>
      </c>
      <c r="BG26" s="133">
        <f t="shared" si="18"/>
        <v>103.23114885586224</v>
      </c>
      <c r="BH26" s="133">
        <v>0</v>
      </c>
      <c r="BI26" s="133">
        <v>2129</v>
      </c>
      <c r="BJ26" s="133" t="e">
        <f t="shared" si="19"/>
        <v>#DIV/0!</v>
      </c>
      <c r="BK26" s="133">
        <v>0</v>
      </c>
      <c r="BL26" s="133">
        <v>255207.16</v>
      </c>
      <c r="BM26" s="133" t="e">
        <f t="shared" si="20"/>
        <v>#DIV/0!</v>
      </c>
      <c r="BN26" s="133">
        <v>0</v>
      </c>
      <c r="BO26" s="133">
        <v>98194.07</v>
      </c>
      <c r="BP26" s="133" t="e">
        <f t="shared" si="21"/>
        <v>#DIV/0!</v>
      </c>
      <c r="BQ26" s="133">
        <v>0</v>
      </c>
      <c r="BR26" s="133">
        <v>60668.090000000004</v>
      </c>
      <c r="BS26" s="133" t="e">
        <f t="shared" si="22"/>
        <v>#DIV/0!</v>
      </c>
      <c r="BT26" s="133">
        <v>0</v>
      </c>
      <c r="BU26" s="133">
        <v>96345</v>
      </c>
      <c r="BV26" s="133" t="e">
        <f t="shared" si="23"/>
        <v>#DIV/0!</v>
      </c>
      <c r="BW26" s="133">
        <v>5560</v>
      </c>
      <c r="BX26" s="133">
        <v>4433.1000000000004</v>
      </c>
      <c r="BY26" s="133">
        <f t="shared" si="24"/>
        <v>79.732014388489219</v>
      </c>
      <c r="BZ26" s="133">
        <v>17200</v>
      </c>
      <c r="CA26" s="133">
        <v>131016.84999999999</v>
      </c>
      <c r="CB26" s="133">
        <f t="shared" si="25"/>
        <v>761.72587209302321</v>
      </c>
      <c r="CC26" s="133">
        <v>0</v>
      </c>
      <c r="CD26" s="133">
        <v>127413.45999999999</v>
      </c>
      <c r="CE26" s="133" t="e">
        <f t="shared" si="26"/>
        <v>#DIV/0!</v>
      </c>
      <c r="CF26" s="133">
        <v>23910</v>
      </c>
      <c r="CG26" s="133">
        <v>774860.05</v>
      </c>
      <c r="CH26" s="133">
        <f t="shared" si="27"/>
        <v>3240.736302802175</v>
      </c>
      <c r="CI26" s="133">
        <v>46670</v>
      </c>
      <c r="CJ26" s="133">
        <v>1295059.6200000001</v>
      </c>
      <c r="CK26" s="133">
        <f t="shared" si="28"/>
        <v>2774.9295478894369</v>
      </c>
      <c r="CL26" s="133">
        <v>240149</v>
      </c>
      <c r="CM26" s="133">
        <v>2199603.29</v>
      </c>
      <c r="CN26" s="133">
        <f t="shared" si="29"/>
        <v>915.93272926391535</v>
      </c>
    </row>
    <row r="27" spans="1:92" ht="15" customHeight="1" x14ac:dyDescent="0.2">
      <c r="A27" s="6">
        <v>20</v>
      </c>
      <c r="B27" s="7" t="s">
        <v>54</v>
      </c>
      <c r="C27" s="133">
        <v>231267.80160904393</v>
      </c>
      <c r="D27" s="133">
        <v>80837.420000000013</v>
      </c>
      <c r="E27" s="133">
        <f t="shared" si="0"/>
        <v>34.954031403236549</v>
      </c>
      <c r="F27" s="133">
        <v>219176.62868354676</v>
      </c>
      <c r="G27" s="133">
        <v>64858.590000000004</v>
      </c>
      <c r="H27" s="133">
        <f t="shared" si="1"/>
        <v>29.591927930256023</v>
      </c>
      <c r="I27" s="133">
        <v>5438.3883027370312</v>
      </c>
      <c r="J27" s="133">
        <v>4784.54</v>
      </c>
      <c r="K27" s="133">
        <f t="shared" si="2"/>
        <v>87.977167750085755</v>
      </c>
      <c r="L27" s="133">
        <v>6652.7846227601331</v>
      </c>
      <c r="M27" s="133">
        <v>11194.29</v>
      </c>
      <c r="N27" s="133">
        <f t="shared" si="3"/>
        <v>168.26472875287027</v>
      </c>
      <c r="O27" s="133">
        <v>192528.5</v>
      </c>
      <c r="P27" s="133">
        <v>48023.240000000005</v>
      </c>
      <c r="Q27" s="133">
        <f t="shared" si="4"/>
        <v>24.943444736753261</v>
      </c>
      <c r="R27" s="133">
        <v>42895.6382508795</v>
      </c>
      <c r="S27" s="133">
        <v>116092.08000000002</v>
      </c>
      <c r="T27" s="133">
        <f t="shared" si="5"/>
        <v>270.63842556910726</v>
      </c>
      <c r="U27" s="133">
        <v>0</v>
      </c>
      <c r="V27" s="133">
        <v>54772.73000000001</v>
      </c>
      <c r="W27" s="133" t="e">
        <f t="shared" si="6"/>
        <v>#DIV/0!</v>
      </c>
      <c r="X27" s="133">
        <v>37955.657358362841</v>
      </c>
      <c r="Y27" s="133">
        <v>39986.97</v>
      </c>
      <c r="Z27" s="133">
        <f t="shared" si="7"/>
        <v>105.35180466631967</v>
      </c>
      <c r="AA27" s="133">
        <v>0</v>
      </c>
      <c r="AB27" s="133">
        <v>18445.79</v>
      </c>
      <c r="AC27" s="133" t="e">
        <f t="shared" si="8"/>
        <v>#DIV/0!</v>
      </c>
      <c r="AD27" s="133">
        <v>4939.9808925166553</v>
      </c>
      <c r="AE27" s="133">
        <v>193.39000000000001</v>
      </c>
      <c r="AF27" s="133">
        <f t="shared" si="9"/>
        <v>3.9147924700064616</v>
      </c>
      <c r="AG27" s="133">
        <v>0</v>
      </c>
      <c r="AH27" s="133">
        <v>2693.2</v>
      </c>
      <c r="AI27" s="133" t="e">
        <f t="shared" si="10"/>
        <v>#DIV/0!</v>
      </c>
      <c r="AJ27" s="133">
        <v>0</v>
      </c>
      <c r="AK27" s="133">
        <v>59</v>
      </c>
      <c r="AL27" s="133" t="e">
        <f t="shared" si="11"/>
        <v>#DIV/0!</v>
      </c>
      <c r="AM27" s="133">
        <v>6153.7497983731255</v>
      </c>
      <c r="AN27" s="133">
        <v>1476.5700000000002</v>
      </c>
      <c r="AO27" s="133">
        <f t="shared" si="12"/>
        <v>23.994638202391052</v>
      </c>
      <c r="AP27" s="133">
        <v>29498.99903346883</v>
      </c>
      <c r="AQ27" s="133">
        <v>13889.949999999999</v>
      </c>
      <c r="AR27" s="133">
        <f t="shared" si="13"/>
        <v>47.086173955396951</v>
      </c>
      <c r="AS27" s="133">
        <v>0</v>
      </c>
      <c r="AT27" s="133">
        <v>847.81</v>
      </c>
      <c r="AU27" s="133" t="e">
        <f t="shared" si="14"/>
        <v>#DIV/0!</v>
      </c>
      <c r="AV27" s="133">
        <v>3957.4723538186254</v>
      </c>
      <c r="AW27" s="133">
        <v>161.30000000000001</v>
      </c>
      <c r="AX27" s="133">
        <f t="shared" si="15"/>
        <v>4.0758339055573991</v>
      </c>
      <c r="AY27" s="133">
        <v>7743.4999984631813</v>
      </c>
      <c r="AZ27" s="133">
        <v>3130.4500000000003</v>
      </c>
      <c r="BA27" s="133">
        <f t="shared" si="16"/>
        <v>40.42680959025359</v>
      </c>
      <c r="BB27" s="133">
        <v>321517.16104404727</v>
      </c>
      <c r="BC27" s="133">
        <v>216494.58000000005</v>
      </c>
      <c r="BD27" s="133">
        <f t="shared" si="17"/>
        <v>67.335310904397005</v>
      </c>
      <c r="BE27" s="133">
        <v>0</v>
      </c>
      <c r="BF27" s="133">
        <v>27664.959999999999</v>
      </c>
      <c r="BG27" s="133" t="e">
        <f t="shared" si="18"/>
        <v>#DIV/0!</v>
      </c>
      <c r="BH27" s="133">
        <v>0</v>
      </c>
      <c r="BI27" s="133">
        <v>866</v>
      </c>
      <c r="BJ27" s="133" t="e">
        <f t="shared" si="19"/>
        <v>#DIV/0!</v>
      </c>
      <c r="BK27" s="133">
        <v>0</v>
      </c>
      <c r="BL27" s="133">
        <v>24963.96</v>
      </c>
      <c r="BM27" s="133" t="e">
        <f t="shared" si="20"/>
        <v>#DIV/0!</v>
      </c>
      <c r="BN27" s="133">
        <v>0</v>
      </c>
      <c r="BO27" s="133">
        <v>2435.46</v>
      </c>
      <c r="BP27" s="133" t="e">
        <f t="shared" si="21"/>
        <v>#DIV/0!</v>
      </c>
      <c r="BQ27" s="133">
        <v>0</v>
      </c>
      <c r="BR27" s="133">
        <v>7173.5</v>
      </c>
      <c r="BS27" s="133" t="e">
        <f t="shared" si="22"/>
        <v>#DIV/0!</v>
      </c>
      <c r="BT27" s="133">
        <v>0</v>
      </c>
      <c r="BU27" s="133">
        <v>15355</v>
      </c>
      <c r="BV27" s="133" t="e">
        <f t="shared" si="23"/>
        <v>#DIV/0!</v>
      </c>
      <c r="BW27" s="133">
        <v>0</v>
      </c>
      <c r="BX27" s="133">
        <v>190.16000000000003</v>
      </c>
      <c r="BY27" s="133" t="e">
        <f t="shared" si="24"/>
        <v>#DIV/0!</v>
      </c>
      <c r="BZ27" s="133">
        <v>0</v>
      </c>
      <c r="CA27" s="133">
        <v>9842.07</v>
      </c>
      <c r="CB27" s="133" t="e">
        <f t="shared" si="25"/>
        <v>#DIV/0!</v>
      </c>
      <c r="CC27" s="133">
        <v>0</v>
      </c>
      <c r="CD27" s="133">
        <v>20276.239999999998</v>
      </c>
      <c r="CE27" s="133" t="e">
        <f t="shared" si="26"/>
        <v>#DIV/0!</v>
      </c>
      <c r="CF27" s="133">
        <v>0</v>
      </c>
      <c r="CG27" s="133">
        <v>68871.16</v>
      </c>
      <c r="CH27" s="133" t="e">
        <f t="shared" si="27"/>
        <v>#DIV/0!</v>
      </c>
      <c r="CI27" s="133">
        <v>0</v>
      </c>
      <c r="CJ27" s="133">
        <v>125009.59</v>
      </c>
      <c r="CK27" s="133" t="e">
        <f t="shared" si="28"/>
        <v>#DIV/0!</v>
      </c>
      <c r="CL27" s="133">
        <v>321517.16104404727</v>
      </c>
      <c r="CM27" s="133">
        <v>341504.17000000004</v>
      </c>
      <c r="CN27" s="133">
        <f t="shared" si="29"/>
        <v>106.21646723025604</v>
      </c>
    </row>
    <row r="28" spans="1:92" ht="15" customHeight="1" x14ac:dyDescent="0.2">
      <c r="A28" s="6">
        <v>21</v>
      </c>
      <c r="B28" s="7" t="s">
        <v>55</v>
      </c>
      <c r="C28" s="133">
        <v>81995</v>
      </c>
      <c r="D28" s="133">
        <v>31543.01</v>
      </c>
      <c r="E28" s="133">
        <f t="shared" si="0"/>
        <v>38.469431062869688</v>
      </c>
      <c r="F28" s="133">
        <v>69113</v>
      </c>
      <c r="G28" s="133">
        <v>29565.27</v>
      </c>
      <c r="H28" s="133">
        <f t="shared" si="1"/>
        <v>42.778160403976095</v>
      </c>
      <c r="I28" s="133">
        <v>7692</v>
      </c>
      <c r="J28" s="133">
        <v>472.71</v>
      </c>
      <c r="K28" s="133">
        <f t="shared" si="2"/>
        <v>6.145475819032761</v>
      </c>
      <c r="L28" s="133">
        <v>5190</v>
      </c>
      <c r="M28" s="133">
        <v>1505.0300000000002</v>
      </c>
      <c r="N28" s="133">
        <f t="shared" si="3"/>
        <v>28.998651252408479</v>
      </c>
      <c r="O28" s="133">
        <v>69113</v>
      </c>
      <c r="P28" s="133">
        <v>27455</v>
      </c>
      <c r="Q28" s="133">
        <f t="shared" si="4"/>
        <v>39.724798518368473</v>
      </c>
      <c r="R28" s="133">
        <v>9667</v>
      </c>
      <c r="S28" s="133">
        <v>13820.33</v>
      </c>
      <c r="T28" s="133">
        <f t="shared" si="5"/>
        <v>142.96400124133649</v>
      </c>
      <c r="U28" s="133">
        <v>4695</v>
      </c>
      <c r="V28" s="133">
        <v>7095.9100000000008</v>
      </c>
      <c r="W28" s="133">
        <f t="shared" si="6"/>
        <v>151.13759318423857</v>
      </c>
      <c r="X28" s="133">
        <v>2640</v>
      </c>
      <c r="Y28" s="133">
        <v>6513.15</v>
      </c>
      <c r="Z28" s="133">
        <f t="shared" si="7"/>
        <v>246.71022727272725</v>
      </c>
      <c r="AA28" s="133">
        <v>0</v>
      </c>
      <c r="AB28" s="133">
        <v>83.9</v>
      </c>
      <c r="AC28" s="133" t="e">
        <f t="shared" si="8"/>
        <v>#DIV/0!</v>
      </c>
      <c r="AD28" s="133">
        <v>2332</v>
      </c>
      <c r="AE28" s="133">
        <v>10.9</v>
      </c>
      <c r="AF28" s="133">
        <f t="shared" si="9"/>
        <v>0.46740994854202406</v>
      </c>
      <c r="AG28" s="133">
        <v>0</v>
      </c>
      <c r="AH28" s="133">
        <v>116.47</v>
      </c>
      <c r="AI28" s="133" t="e">
        <f t="shared" si="10"/>
        <v>#DIV/0!</v>
      </c>
      <c r="AJ28" s="133">
        <v>0</v>
      </c>
      <c r="AK28" s="133">
        <v>0</v>
      </c>
      <c r="AL28" s="133" t="e">
        <f t="shared" si="11"/>
        <v>#DIV/0!</v>
      </c>
      <c r="AM28" s="133">
        <v>910</v>
      </c>
      <c r="AN28" s="133">
        <v>218.55</v>
      </c>
      <c r="AO28" s="133">
        <f t="shared" si="12"/>
        <v>24.016483516483518</v>
      </c>
      <c r="AP28" s="133">
        <v>14790</v>
      </c>
      <c r="AQ28" s="133">
        <v>3476.7400000000002</v>
      </c>
      <c r="AR28" s="133">
        <f t="shared" si="13"/>
        <v>23.507369844489521</v>
      </c>
      <c r="AS28" s="133">
        <v>0</v>
      </c>
      <c r="AT28" s="133">
        <v>46.46</v>
      </c>
      <c r="AU28" s="133" t="e">
        <f t="shared" si="14"/>
        <v>#DIV/0!</v>
      </c>
      <c r="AV28" s="133">
        <v>0</v>
      </c>
      <c r="AW28" s="133">
        <v>0</v>
      </c>
      <c r="AX28" s="133" t="e">
        <f t="shared" si="15"/>
        <v>#DIV/0!</v>
      </c>
      <c r="AY28" s="133">
        <v>6225</v>
      </c>
      <c r="AZ28" s="133">
        <v>269.92</v>
      </c>
      <c r="BA28" s="133">
        <f t="shared" si="16"/>
        <v>4.3360642570281129</v>
      </c>
      <c r="BB28" s="133">
        <v>113587</v>
      </c>
      <c r="BC28" s="133">
        <v>49375.009999999995</v>
      </c>
      <c r="BD28" s="133">
        <f t="shared" si="17"/>
        <v>43.468891686548631</v>
      </c>
      <c r="BE28" s="133">
        <v>9097</v>
      </c>
      <c r="BF28" s="133">
        <v>12741.15</v>
      </c>
      <c r="BG28" s="133">
        <f t="shared" si="18"/>
        <v>140.05881059690006</v>
      </c>
      <c r="BH28" s="133">
        <v>0</v>
      </c>
      <c r="BI28" s="133">
        <v>0</v>
      </c>
      <c r="BJ28" s="133" t="e">
        <f t="shared" si="19"/>
        <v>#DIV/0!</v>
      </c>
      <c r="BK28" s="133">
        <v>2313</v>
      </c>
      <c r="BL28" s="133">
        <v>2599.37</v>
      </c>
      <c r="BM28" s="133">
        <f t="shared" si="20"/>
        <v>112.38089061824471</v>
      </c>
      <c r="BN28" s="133">
        <v>843</v>
      </c>
      <c r="BO28" s="133">
        <v>584.86</v>
      </c>
      <c r="BP28" s="133">
        <f t="shared" si="21"/>
        <v>69.378410438908674</v>
      </c>
      <c r="BQ28" s="133">
        <v>1470</v>
      </c>
      <c r="BR28" s="133">
        <v>1614.51</v>
      </c>
      <c r="BS28" s="133">
        <f t="shared" si="22"/>
        <v>109.83061224489796</v>
      </c>
      <c r="BT28" s="133">
        <v>0</v>
      </c>
      <c r="BU28" s="133">
        <v>400</v>
      </c>
      <c r="BV28" s="133" t="e">
        <f t="shared" si="23"/>
        <v>#DIV/0!</v>
      </c>
      <c r="BW28" s="133">
        <v>0</v>
      </c>
      <c r="BX28" s="133">
        <v>98.32</v>
      </c>
      <c r="BY28" s="133" t="e">
        <f t="shared" si="24"/>
        <v>#DIV/0!</v>
      </c>
      <c r="BZ28" s="133">
        <v>3940</v>
      </c>
      <c r="CA28" s="133">
        <v>1322.77</v>
      </c>
      <c r="CB28" s="133">
        <f t="shared" si="25"/>
        <v>33.572842639593908</v>
      </c>
      <c r="CC28" s="133">
        <v>0</v>
      </c>
      <c r="CD28" s="133">
        <v>6546.2</v>
      </c>
      <c r="CE28" s="133" t="e">
        <f t="shared" si="26"/>
        <v>#DIV/0!</v>
      </c>
      <c r="CF28" s="133">
        <v>1890</v>
      </c>
      <c r="CG28" s="133">
        <v>6421.4800000000005</v>
      </c>
      <c r="CH28" s="133">
        <f t="shared" si="27"/>
        <v>339.76084656084657</v>
      </c>
      <c r="CI28" s="133">
        <v>8143</v>
      </c>
      <c r="CJ28" s="133">
        <v>16988.14</v>
      </c>
      <c r="CK28" s="133">
        <f t="shared" si="28"/>
        <v>208.62262065577798</v>
      </c>
      <c r="CL28" s="133">
        <v>121730</v>
      </c>
      <c r="CM28" s="133">
        <v>66363.149999999994</v>
      </c>
      <c r="CN28" s="133">
        <f t="shared" si="29"/>
        <v>54.516676250718795</v>
      </c>
    </row>
    <row r="29" spans="1:92" ht="15" customHeight="1" x14ac:dyDescent="0.2">
      <c r="A29" s="26">
        <v>22</v>
      </c>
      <c r="B29" s="27" t="s">
        <v>136</v>
      </c>
      <c r="C29" s="133">
        <v>610000</v>
      </c>
      <c r="D29" s="133">
        <v>203600.26000000004</v>
      </c>
      <c r="E29" s="133">
        <f t="shared" si="0"/>
        <v>33.377091803278695</v>
      </c>
      <c r="F29" s="133">
        <v>401150</v>
      </c>
      <c r="G29" s="133">
        <v>168740.38000000003</v>
      </c>
      <c r="H29" s="133">
        <f t="shared" si="1"/>
        <v>42.064160538451958</v>
      </c>
      <c r="I29" s="133">
        <v>208850</v>
      </c>
      <c r="J29" s="133">
        <v>10993.939999999999</v>
      </c>
      <c r="K29" s="133">
        <f t="shared" si="2"/>
        <v>5.2640363897534108</v>
      </c>
      <c r="L29" s="133">
        <v>0</v>
      </c>
      <c r="M29" s="133">
        <v>23865.940000000002</v>
      </c>
      <c r="N29" s="133" t="e">
        <f t="shared" si="3"/>
        <v>#DIV/0!</v>
      </c>
      <c r="O29" s="133">
        <v>401150</v>
      </c>
      <c r="P29" s="133">
        <v>107326</v>
      </c>
      <c r="Q29" s="133">
        <f t="shared" si="4"/>
        <v>26.754580580830112</v>
      </c>
      <c r="R29" s="133">
        <v>180500</v>
      </c>
      <c r="S29" s="133">
        <v>300720.95999999996</v>
      </c>
      <c r="T29" s="133">
        <f t="shared" si="5"/>
        <v>166.60440997229915</v>
      </c>
      <c r="U29" s="133">
        <v>0</v>
      </c>
      <c r="V29" s="133">
        <v>121188.61000000002</v>
      </c>
      <c r="W29" s="133" t="e">
        <f t="shared" si="6"/>
        <v>#DIV/0!</v>
      </c>
      <c r="X29" s="133">
        <v>0</v>
      </c>
      <c r="Y29" s="133">
        <v>132987.63</v>
      </c>
      <c r="Z29" s="133" t="e">
        <f t="shared" si="7"/>
        <v>#DIV/0!</v>
      </c>
      <c r="AA29" s="133">
        <v>0</v>
      </c>
      <c r="AB29" s="133">
        <v>36680.380000000005</v>
      </c>
      <c r="AC29" s="133" t="e">
        <f t="shared" si="8"/>
        <v>#DIV/0!</v>
      </c>
      <c r="AD29" s="133">
        <v>0</v>
      </c>
      <c r="AE29" s="133">
        <v>650.11</v>
      </c>
      <c r="AF29" s="133" t="e">
        <f t="shared" si="9"/>
        <v>#DIV/0!</v>
      </c>
      <c r="AG29" s="133">
        <v>180500</v>
      </c>
      <c r="AH29" s="133">
        <v>9214.23</v>
      </c>
      <c r="AI29" s="133">
        <f t="shared" si="10"/>
        <v>5.1048365650969529</v>
      </c>
      <c r="AJ29" s="133">
        <v>0</v>
      </c>
      <c r="AK29" s="133">
        <v>2279.17</v>
      </c>
      <c r="AL29" s="133" t="e">
        <f t="shared" si="11"/>
        <v>#DIV/0!</v>
      </c>
      <c r="AM29" s="133">
        <v>29692</v>
      </c>
      <c r="AN29" s="133">
        <v>5367.12</v>
      </c>
      <c r="AO29" s="133">
        <f t="shared" si="12"/>
        <v>18.075980061969553</v>
      </c>
      <c r="AP29" s="133">
        <v>113308</v>
      </c>
      <c r="AQ29" s="133">
        <v>51799.5</v>
      </c>
      <c r="AR29" s="133">
        <f t="shared" si="13"/>
        <v>45.715659971052354</v>
      </c>
      <c r="AS29" s="133">
        <v>0</v>
      </c>
      <c r="AT29" s="133">
        <v>23499.34</v>
      </c>
      <c r="AU29" s="133" t="e">
        <f t="shared" si="14"/>
        <v>#DIV/0!</v>
      </c>
      <c r="AV29" s="133">
        <v>0</v>
      </c>
      <c r="AW29" s="133">
        <v>204.05</v>
      </c>
      <c r="AX29" s="133" t="e">
        <f t="shared" si="15"/>
        <v>#DIV/0!</v>
      </c>
      <c r="AY29" s="133">
        <v>92000</v>
      </c>
      <c r="AZ29" s="133">
        <v>15755.49</v>
      </c>
      <c r="BA29" s="133">
        <f t="shared" si="16"/>
        <v>17.12553260869565</v>
      </c>
      <c r="BB29" s="133">
        <v>1025500</v>
      </c>
      <c r="BC29" s="133">
        <v>603225.89</v>
      </c>
      <c r="BD29" s="133">
        <f t="shared" si="17"/>
        <v>58.822612384202834</v>
      </c>
      <c r="BE29" s="133">
        <v>0</v>
      </c>
      <c r="BF29" s="133">
        <v>112058.92000000001</v>
      </c>
      <c r="BG29" s="133" t="e">
        <f t="shared" si="18"/>
        <v>#DIV/0!</v>
      </c>
      <c r="BH29" s="133">
        <v>0</v>
      </c>
      <c r="BI29" s="133">
        <v>165</v>
      </c>
      <c r="BJ29" s="133" t="e">
        <f t="shared" si="19"/>
        <v>#DIV/0!</v>
      </c>
      <c r="BK29" s="133">
        <v>0</v>
      </c>
      <c r="BL29" s="133">
        <v>104121.19</v>
      </c>
      <c r="BM29" s="133" t="e">
        <f t="shared" si="20"/>
        <v>#DIV/0!</v>
      </c>
      <c r="BN29" s="133">
        <v>0</v>
      </c>
      <c r="BO29" s="133">
        <v>6967.92</v>
      </c>
      <c r="BP29" s="133" t="e">
        <f t="shared" si="21"/>
        <v>#DIV/0!</v>
      </c>
      <c r="BQ29" s="133">
        <v>0</v>
      </c>
      <c r="BR29" s="133">
        <v>33132.660000000003</v>
      </c>
      <c r="BS29" s="133" t="e">
        <f t="shared" si="22"/>
        <v>#DIV/0!</v>
      </c>
      <c r="BT29" s="133">
        <v>0</v>
      </c>
      <c r="BU29" s="133">
        <v>64020.61</v>
      </c>
      <c r="BV29" s="133" t="e">
        <f t="shared" si="23"/>
        <v>#DIV/0!</v>
      </c>
      <c r="BW29" s="133">
        <v>0</v>
      </c>
      <c r="BX29" s="133">
        <v>2721.39</v>
      </c>
      <c r="BY29" s="133" t="e">
        <f t="shared" si="24"/>
        <v>#DIV/0!</v>
      </c>
      <c r="BZ29" s="133">
        <v>82344</v>
      </c>
      <c r="CA29" s="133">
        <v>73507.37</v>
      </c>
      <c r="CB29" s="133">
        <f t="shared" si="25"/>
        <v>89.268641309627895</v>
      </c>
      <c r="CC29" s="133">
        <v>0</v>
      </c>
      <c r="CD29" s="133">
        <v>93408.27</v>
      </c>
      <c r="CE29" s="133" t="e">
        <f t="shared" si="26"/>
        <v>#DIV/0!</v>
      </c>
      <c r="CF29" s="133">
        <v>217656</v>
      </c>
      <c r="CG29" s="133">
        <v>284133.40999999997</v>
      </c>
      <c r="CH29" s="133">
        <f t="shared" si="27"/>
        <v>130.54242014922627</v>
      </c>
      <c r="CI29" s="133">
        <v>300000</v>
      </c>
      <c r="CJ29" s="133">
        <v>558056.63</v>
      </c>
      <c r="CK29" s="133">
        <f t="shared" si="28"/>
        <v>186.01887666666667</v>
      </c>
      <c r="CL29" s="133">
        <v>1325500</v>
      </c>
      <c r="CM29" s="133">
        <v>1161282.52</v>
      </c>
      <c r="CN29" s="133">
        <f t="shared" si="29"/>
        <v>87.610903055450777</v>
      </c>
    </row>
    <row r="30" spans="1:92" ht="15" customHeight="1" x14ac:dyDescent="0.2">
      <c r="A30" s="26">
        <v>23</v>
      </c>
      <c r="B30" s="27" t="s">
        <v>57</v>
      </c>
      <c r="C30" s="133">
        <v>236390</v>
      </c>
      <c r="D30" s="133">
        <v>82148.720000000016</v>
      </c>
      <c r="E30" s="133">
        <f t="shared" si="0"/>
        <v>34.751351580016085</v>
      </c>
      <c r="F30" s="133">
        <v>227686</v>
      </c>
      <c r="G30" s="133">
        <v>77053.920000000013</v>
      </c>
      <c r="H30" s="133">
        <f t="shared" si="1"/>
        <v>33.842186168670892</v>
      </c>
      <c r="I30" s="133">
        <v>4571</v>
      </c>
      <c r="J30" s="133">
        <v>129.5</v>
      </c>
      <c r="K30" s="133">
        <f t="shared" si="2"/>
        <v>2.8330781010719752</v>
      </c>
      <c r="L30" s="133">
        <v>4133</v>
      </c>
      <c r="M30" s="133">
        <v>4965.3</v>
      </c>
      <c r="N30" s="133">
        <f t="shared" si="3"/>
        <v>120.13791434793129</v>
      </c>
      <c r="O30" s="133">
        <v>186763</v>
      </c>
      <c r="P30" s="133">
        <v>64757</v>
      </c>
      <c r="Q30" s="133">
        <f t="shared" si="4"/>
        <v>34.673356071598768</v>
      </c>
      <c r="R30" s="133">
        <v>14537</v>
      </c>
      <c r="S30" s="133">
        <v>30601.65</v>
      </c>
      <c r="T30" s="133">
        <f t="shared" si="5"/>
        <v>210.50870193299858</v>
      </c>
      <c r="U30" s="133">
        <v>0</v>
      </c>
      <c r="V30" s="133">
        <v>20053.87</v>
      </c>
      <c r="W30" s="133" t="e">
        <f t="shared" si="6"/>
        <v>#DIV/0!</v>
      </c>
      <c r="X30" s="133">
        <v>0</v>
      </c>
      <c r="Y30" s="133">
        <v>8138.72</v>
      </c>
      <c r="Z30" s="133" t="e">
        <f t="shared" si="7"/>
        <v>#DIV/0!</v>
      </c>
      <c r="AA30" s="133">
        <v>0</v>
      </c>
      <c r="AB30" s="133">
        <v>84.06</v>
      </c>
      <c r="AC30" s="133" t="e">
        <f t="shared" si="8"/>
        <v>#DIV/0!</v>
      </c>
      <c r="AD30" s="133">
        <v>0</v>
      </c>
      <c r="AE30" s="133">
        <v>1</v>
      </c>
      <c r="AF30" s="133" t="e">
        <f t="shared" si="9"/>
        <v>#DIV/0!</v>
      </c>
      <c r="AG30" s="133">
        <v>14537</v>
      </c>
      <c r="AH30" s="133">
        <v>2324</v>
      </c>
      <c r="AI30" s="133">
        <f t="shared" si="10"/>
        <v>15.986792323037765</v>
      </c>
      <c r="AJ30" s="133">
        <v>40</v>
      </c>
      <c r="AK30" s="133">
        <v>0</v>
      </c>
      <c r="AL30" s="133">
        <f t="shared" si="11"/>
        <v>0</v>
      </c>
      <c r="AM30" s="133">
        <v>7025</v>
      </c>
      <c r="AN30" s="133">
        <v>723.18999999999994</v>
      </c>
      <c r="AO30" s="133">
        <f t="shared" si="12"/>
        <v>10.294519572953737</v>
      </c>
      <c r="AP30" s="133">
        <v>30000</v>
      </c>
      <c r="AQ30" s="133">
        <v>4175.76</v>
      </c>
      <c r="AR30" s="133">
        <f t="shared" si="13"/>
        <v>13.919200000000002</v>
      </c>
      <c r="AS30" s="133">
        <v>410</v>
      </c>
      <c r="AT30" s="133">
        <v>84.54</v>
      </c>
      <c r="AU30" s="133">
        <f t="shared" si="14"/>
        <v>20.619512195121953</v>
      </c>
      <c r="AV30" s="133">
        <v>98</v>
      </c>
      <c r="AW30" s="133">
        <v>10.5</v>
      </c>
      <c r="AX30" s="133">
        <f t="shared" si="15"/>
        <v>10.714285714285714</v>
      </c>
      <c r="AY30" s="133">
        <v>7640</v>
      </c>
      <c r="AZ30" s="133">
        <v>422.83</v>
      </c>
      <c r="BA30" s="133">
        <f t="shared" si="16"/>
        <v>5.5344240837696335</v>
      </c>
      <c r="BB30" s="133">
        <v>296140</v>
      </c>
      <c r="BC30" s="133">
        <v>118167.19000000002</v>
      </c>
      <c r="BD30" s="133">
        <f t="shared" si="17"/>
        <v>39.902475180657802</v>
      </c>
      <c r="BE30" s="133">
        <v>0</v>
      </c>
      <c r="BF30" s="133">
        <v>38388.699999999997</v>
      </c>
      <c r="BG30" s="133" t="e">
        <f t="shared" si="18"/>
        <v>#DIV/0!</v>
      </c>
      <c r="BH30" s="133">
        <v>0</v>
      </c>
      <c r="BI30" s="133">
        <v>9.69</v>
      </c>
      <c r="BJ30" s="133" t="e">
        <f t="shared" si="19"/>
        <v>#DIV/0!</v>
      </c>
      <c r="BK30" s="133">
        <v>0</v>
      </c>
      <c r="BL30" s="133">
        <v>3439.02</v>
      </c>
      <c r="BM30" s="133" t="e">
        <f t="shared" si="20"/>
        <v>#DIV/0!</v>
      </c>
      <c r="BN30" s="133">
        <v>0</v>
      </c>
      <c r="BO30" s="133">
        <v>209.01999999999998</v>
      </c>
      <c r="BP30" s="133" t="e">
        <f t="shared" si="21"/>
        <v>#DIV/0!</v>
      </c>
      <c r="BQ30" s="133">
        <v>0</v>
      </c>
      <c r="BR30" s="133">
        <v>2330</v>
      </c>
      <c r="BS30" s="133" t="e">
        <f t="shared" si="22"/>
        <v>#DIV/0!</v>
      </c>
      <c r="BT30" s="133">
        <v>0</v>
      </c>
      <c r="BU30" s="133">
        <v>900</v>
      </c>
      <c r="BV30" s="133" t="e">
        <f t="shared" si="23"/>
        <v>#DIV/0!</v>
      </c>
      <c r="BW30" s="133">
        <v>0</v>
      </c>
      <c r="BX30" s="133">
        <v>77.58</v>
      </c>
      <c r="BY30" s="133" t="e">
        <f t="shared" si="24"/>
        <v>#DIV/0!</v>
      </c>
      <c r="BZ30" s="133">
        <v>0</v>
      </c>
      <c r="CA30" s="133">
        <v>1940.08</v>
      </c>
      <c r="CB30" s="133" t="e">
        <f t="shared" si="25"/>
        <v>#DIV/0!</v>
      </c>
      <c r="CC30" s="133">
        <v>0</v>
      </c>
      <c r="CD30" s="133">
        <v>8775.85</v>
      </c>
      <c r="CE30" s="133" t="e">
        <f t="shared" si="26"/>
        <v>#DIV/0!</v>
      </c>
      <c r="CF30" s="133">
        <v>0</v>
      </c>
      <c r="CG30" s="133">
        <v>7542.58</v>
      </c>
      <c r="CH30" s="133" t="e">
        <f t="shared" si="27"/>
        <v>#DIV/0!</v>
      </c>
      <c r="CI30" s="133">
        <v>0</v>
      </c>
      <c r="CJ30" s="133">
        <v>21784.800000000003</v>
      </c>
      <c r="CK30" s="133" t="e">
        <f t="shared" si="28"/>
        <v>#DIV/0!</v>
      </c>
      <c r="CL30" s="133">
        <v>296140</v>
      </c>
      <c r="CM30" s="133">
        <v>139951.99000000002</v>
      </c>
      <c r="CN30" s="133">
        <f t="shared" si="29"/>
        <v>47.258725602755462</v>
      </c>
    </row>
    <row r="31" spans="1:92" ht="15" customHeight="1" x14ac:dyDescent="0.2">
      <c r="A31" s="26">
        <v>24</v>
      </c>
      <c r="B31" s="27" t="s">
        <v>137</v>
      </c>
      <c r="C31" s="133">
        <v>35015</v>
      </c>
      <c r="D31" s="133">
        <v>8793.2900000000009</v>
      </c>
      <c r="E31" s="133">
        <f t="shared" si="0"/>
        <v>25.112923032985869</v>
      </c>
      <c r="F31" s="133">
        <v>15000</v>
      </c>
      <c r="G31" s="133">
        <v>6725.36</v>
      </c>
      <c r="H31" s="133">
        <f t="shared" si="1"/>
        <v>44.83573333333333</v>
      </c>
      <c r="I31" s="133">
        <v>20015</v>
      </c>
      <c r="J31" s="133">
        <v>136.06</v>
      </c>
      <c r="K31" s="133">
        <f t="shared" si="2"/>
        <v>0.67979015738196358</v>
      </c>
      <c r="L31" s="133">
        <v>0</v>
      </c>
      <c r="M31" s="133">
        <v>1931.8700000000001</v>
      </c>
      <c r="N31" s="133" t="e">
        <f t="shared" si="3"/>
        <v>#DIV/0!</v>
      </c>
      <c r="O31" s="133">
        <v>15000</v>
      </c>
      <c r="P31" s="133">
        <v>11503</v>
      </c>
      <c r="Q31" s="133">
        <f t="shared" si="4"/>
        <v>76.686666666666667</v>
      </c>
      <c r="R31" s="133">
        <v>38002</v>
      </c>
      <c r="S31" s="133">
        <v>48891.07</v>
      </c>
      <c r="T31" s="133">
        <f t="shared" si="5"/>
        <v>128.6539392663544</v>
      </c>
      <c r="U31" s="133">
        <v>22802</v>
      </c>
      <c r="V31" s="133">
        <v>26279.68</v>
      </c>
      <c r="W31" s="133">
        <f t="shared" si="6"/>
        <v>115.25164459257959</v>
      </c>
      <c r="X31" s="133">
        <v>0</v>
      </c>
      <c r="Y31" s="133">
        <v>15978.81</v>
      </c>
      <c r="Z31" s="133" t="e">
        <f t="shared" si="7"/>
        <v>#DIV/0!</v>
      </c>
      <c r="AA31" s="133">
        <v>0</v>
      </c>
      <c r="AB31" s="133">
        <v>4818.9900000000007</v>
      </c>
      <c r="AC31" s="133" t="e">
        <f t="shared" si="8"/>
        <v>#DIV/0!</v>
      </c>
      <c r="AD31" s="133">
        <v>0</v>
      </c>
      <c r="AE31" s="133">
        <v>31.29</v>
      </c>
      <c r="AF31" s="133" t="e">
        <f t="shared" si="9"/>
        <v>#DIV/0!</v>
      </c>
      <c r="AG31" s="133">
        <v>15200</v>
      </c>
      <c r="AH31" s="133">
        <v>1782.3</v>
      </c>
      <c r="AI31" s="133">
        <f t="shared" si="10"/>
        <v>11.725657894736843</v>
      </c>
      <c r="AJ31" s="133">
        <v>0</v>
      </c>
      <c r="AK31" s="133">
        <v>0</v>
      </c>
      <c r="AL31" s="133" t="e">
        <f t="shared" si="11"/>
        <v>#DIV/0!</v>
      </c>
      <c r="AM31" s="133">
        <v>11550</v>
      </c>
      <c r="AN31" s="133">
        <v>1222.5899999999999</v>
      </c>
      <c r="AO31" s="133">
        <f t="shared" si="12"/>
        <v>10.585194805194805</v>
      </c>
      <c r="AP31" s="133">
        <v>46203</v>
      </c>
      <c r="AQ31" s="133">
        <v>15594.77</v>
      </c>
      <c r="AR31" s="133">
        <f t="shared" si="13"/>
        <v>33.752721684739093</v>
      </c>
      <c r="AS31" s="133">
        <v>0</v>
      </c>
      <c r="AT31" s="133">
        <v>35.76</v>
      </c>
      <c r="AU31" s="133" t="e">
        <f t="shared" si="14"/>
        <v>#DIV/0!</v>
      </c>
      <c r="AV31" s="133">
        <v>0</v>
      </c>
      <c r="AW31" s="133">
        <v>0</v>
      </c>
      <c r="AX31" s="133" t="e">
        <f t="shared" si="15"/>
        <v>#DIV/0!</v>
      </c>
      <c r="AY31" s="133">
        <v>47247</v>
      </c>
      <c r="AZ31" s="133">
        <v>5470.5899999999992</v>
      </c>
      <c r="BA31" s="133">
        <f t="shared" si="16"/>
        <v>11.578703409740299</v>
      </c>
      <c r="BB31" s="133">
        <v>178017</v>
      </c>
      <c r="BC31" s="133">
        <v>80008.069999999992</v>
      </c>
      <c r="BD31" s="133">
        <f t="shared" si="17"/>
        <v>44.94406152221417</v>
      </c>
      <c r="BE31" s="133">
        <v>0</v>
      </c>
      <c r="BF31" s="133">
        <v>10717.830000000002</v>
      </c>
      <c r="BG31" s="133" t="e">
        <f t="shared" si="18"/>
        <v>#DIV/0!</v>
      </c>
      <c r="BH31" s="133">
        <v>0</v>
      </c>
      <c r="BI31" s="133">
        <v>0</v>
      </c>
      <c r="BJ31" s="133" t="e">
        <f t="shared" si="19"/>
        <v>#DIV/0!</v>
      </c>
      <c r="BK31" s="133">
        <v>0</v>
      </c>
      <c r="BL31" s="133">
        <v>950.31999999999994</v>
      </c>
      <c r="BM31" s="133" t="e">
        <f t="shared" si="20"/>
        <v>#DIV/0!</v>
      </c>
      <c r="BN31" s="133">
        <v>0</v>
      </c>
      <c r="BO31" s="133">
        <v>445.2</v>
      </c>
      <c r="BP31" s="133" t="e">
        <f t="shared" si="21"/>
        <v>#DIV/0!</v>
      </c>
      <c r="BQ31" s="133">
        <v>0</v>
      </c>
      <c r="BR31" s="133">
        <v>452.12</v>
      </c>
      <c r="BS31" s="133" t="e">
        <f t="shared" si="22"/>
        <v>#DIV/0!</v>
      </c>
      <c r="BT31" s="133">
        <v>0</v>
      </c>
      <c r="BU31" s="133">
        <v>53</v>
      </c>
      <c r="BV31" s="133" t="e">
        <f t="shared" si="23"/>
        <v>#DIV/0!</v>
      </c>
      <c r="BW31" s="133">
        <v>0</v>
      </c>
      <c r="BX31" s="133">
        <v>278.64999999999998</v>
      </c>
      <c r="BY31" s="133" t="e">
        <f t="shared" si="24"/>
        <v>#DIV/0!</v>
      </c>
      <c r="BZ31" s="133">
        <v>13264</v>
      </c>
      <c r="CA31" s="133">
        <v>31321.48</v>
      </c>
      <c r="CB31" s="133">
        <f t="shared" si="25"/>
        <v>236.13902291917972</v>
      </c>
      <c r="CC31" s="133">
        <v>24635</v>
      </c>
      <c r="CD31" s="133">
        <v>34177.729999999996</v>
      </c>
      <c r="CE31" s="133">
        <f t="shared" si="26"/>
        <v>138.73647249847775</v>
      </c>
      <c r="CF31" s="133">
        <v>0</v>
      </c>
      <c r="CG31" s="133">
        <v>42213.47</v>
      </c>
      <c r="CH31" s="133" t="e">
        <f t="shared" si="27"/>
        <v>#DIV/0!</v>
      </c>
      <c r="CI31" s="133">
        <v>37899</v>
      </c>
      <c r="CJ31" s="133">
        <v>108941.65</v>
      </c>
      <c r="CK31" s="133">
        <f t="shared" si="28"/>
        <v>287.45257130795005</v>
      </c>
      <c r="CL31" s="133">
        <v>215916</v>
      </c>
      <c r="CM31" s="133">
        <v>188949.71999999997</v>
      </c>
      <c r="CN31" s="133">
        <f t="shared" si="29"/>
        <v>87.510754182181955</v>
      </c>
    </row>
    <row r="32" spans="1:92" ht="15" customHeight="1" x14ac:dyDescent="0.2">
      <c r="A32" s="26">
        <v>25</v>
      </c>
      <c r="B32" s="7" t="s">
        <v>58</v>
      </c>
      <c r="C32" s="133">
        <v>208946</v>
      </c>
      <c r="D32" s="133">
        <v>67769.23</v>
      </c>
      <c r="E32" s="133">
        <f t="shared" si="0"/>
        <v>32.433848937045937</v>
      </c>
      <c r="F32" s="133">
        <v>192017</v>
      </c>
      <c r="G32" s="133">
        <v>63413.42</v>
      </c>
      <c r="H32" s="133">
        <f t="shared" si="1"/>
        <v>33.024898837082134</v>
      </c>
      <c r="I32" s="133">
        <v>6673</v>
      </c>
      <c r="J32" s="133">
        <v>482.46</v>
      </c>
      <c r="K32" s="133">
        <f t="shared" si="2"/>
        <v>7.230031470103401</v>
      </c>
      <c r="L32" s="133">
        <v>10256</v>
      </c>
      <c r="M32" s="133">
        <v>3873.3500000000004</v>
      </c>
      <c r="N32" s="133">
        <f t="shared" si="3"/>
        <v>37.76667316692668</v>
      </c>
      <c r="O32" s="133">
        <v>168173</v>
      </c>
      <c r="P32" s="133">
        <v>43362</v>
      </c>
      <c r="Q32" s="133">
        <f t="shared" si="4"/>
        <v>25.784162737181354</v>
      </c>
      <c r="R32" s="133">
        <v>31154</v>
      </c>
      <c r="S32" s="133">
        <v>91375.35</v>
      </c>
      <c r="T32" s="133">
        <f t="shared" si="5"/>
        <v>293.30214418694231</v>
      </c>
      <c r="U32" s="133">
        <v>31154</v>
      </c>
      <c r="V32" s="133">
        <v>32792.61</v>
      </c>
      <c r="W32" s="133">
        <f t="shared" si="6"/>
        <v>105.25970982859346</v>
      </c>
      <c r="X32" s="133">
        <v>0</v>
      </c>
      <c r="Y32" s="133">
        <v>56922.27</v>
      </c>
      <c r="Z32" s="133" t="e">
        <f t="shared" si="7"/>
        <v>#DIV/0!</v>
      </c>
      <c r="AA32" s="133">
        <v>0</v>
      </c>
      <c r="AB32" s="133">
        <v>624.61</v>
      </c>
      <c r="AC32" s="133" t="e">
        <f t="shared" si="8"/>
        <v>#DIV/0!</v>
      </c>
      <c r="AD32" s="133">
        <v>0</v>
      </c>
      <c r="AE32" s="133">
        <v>47.59</v>
      </c>
      <c r="AF32" s="133" t="e">
        <f t="shared" si="9"/>
        <v>#DIV/0!</v>
      </c>
      <c r="AG32" s="133">
        <v>0</v>
      </c>
      <c r="AH32" s="133">
        <v>988.27</v>
      </c>
      <c r="AI32" s="133" t="e">
        <f t="shared" si="10"/>
        <v>#DIV/0!</v>
      </c>
      <c r="AJ32" s="133">
        <v>0</v>
      </c>
      <c r="AK32" s="133">
        <v>59</v>
      </c>
      <c r="AL32" s="133" t="e">
        <f t="shared" si="11"/>
        <v>#DIV/0!</v>
      </c>
      <c r="AM32" s="133">
        <v>4588.9000000000005</v>
      </c>
      <c r="AN32" s="133">
        <v>745.84</v>
      </c>
      <c r="AO32" s="133">
        <f t="shared" si="12"/>
        <v>16.253132559001067</v>
      </c>
      <c r="AP32" s="133">
        <v>7648.5</v>
      </c>
      <c r="AQ32" s="133">
        <v>4271.9699999999993</v>
      </c>
      <c r="AR32" s="133">
        <f t="shared" si="13"/>
        <v>55.853696803294753</v>
      </c>
      <c r="AS32" s="133">
        <v>0</v>
      </c>
      <c r="AT32" s="133">
        <v>1829</v>
      </c>
      <c r="AU32" s="133" t="e">
        <f t="shared" si="14"/>
        <v>#DIV/0!</v>
      </c>
      <c r="AV32" s="133">
        <v>614</v>
      </c>
      <c r="AW32" s="133">
        <v>6.65</v>
      </c>
      <c r="AX32" s="133">
        <f t="shared" si="15"/>
        <v>1.0830618892508144</v>
      </c>
      <c r="AY32" s="133">
        <v>18356.600000000002</v>
      </c>
      <c r="AZ32" s="133">
        <v>1100.3399999999999</v>
      </c>
      <c r="BA32" s="133">
        <f t="shared" si="16"/>
        <v>5.994247300698385</v>
      </c>
      <c r="BB32" s="133">
        <v>271308</v>
      </c>
      <c r="BC32" s="133">
        <v>167157.38</v>
      </c>
      <c r="BD32" s="133">
        <f t="shared" si="17"/>
        <v>61.611666445515802</v>
      </c>
      <c r="BE32" s="133">
        <v>0</v>
      </c>
      <c r="BF32" s="133">
        <v>17994.53</v>
      </c>
      <c r="BG32" s="133" t="e">
        <f t="shared" si="18"/>
        <v>#DIV/0!</v>
      </c>
      <c r="BH32" s="133">
        <v>0</v>
      </c>
      <c r="BI32" s="133">
        <v>66</v>
      </c>
      <c r="BJ32" s="133" t="e">
        <f t="shared" si="19"/>
        <v>#DIV/0!</v>
      </c>
      <c r="BK32" s="133">
        <v>0</v>
      </c>
      <c r="BL32" s="133">
        <v>9114.83</v>
      </c>
      <c r="BM32" s="133" t="e">
        <f t="shared" si="20"/>
        <v>#DIV/0!</v>
      </c>
      <c r="BN32" s="133">
        <v>0</v>
      </c>
      <c r="BO32" s="133">
        <v>4849.2</v>
      </c>
      <c r="BP32" s="133" t="e">
        <f t="shared" si="21"/>
        <v>#DIV/0!</v>
      </c>
      <c r="BQ32" s="133">
        <v>0</v>
      </c>
      <c r="BR32" s="133">
        <v>3114</v>
      </c>
      <c r="BS32" s="133" t="e">
        <f t="shared" si="22"/>
        <v>#DIV/0!</v>
      </c>
      <c r="BT32" s="133">
        <v>0</v>
      </c>
      <c r="BU32" s="133">
        <v>1151.6300000000001</v>
      </c>
      <c r="BV32" s="133" t="e">
        <f t="shared" si="23"/>
        <v>#DIV/0!</v>
      </c>
      <c r="BW32" s="133">
        <v>0</v>
      </c>
      <c r="BX32" s="133">
        <v>69.89</v>
      </c>
      <c r="BY32" s="133" t="e">
        <f t="shared" si="24"/>
        <v>#DIV/0!</v>
      </c>
      <c r="BZ32" s="133">
        <v>0</v>
      </c>
      <c r="CA32" s="133">
        <v>6189.4400000000005</v>
      </c>
      <c r="CB32" s="133" t="e">
        <f t="shared" si="25"/>
        <v>#DIV/0!</v>
      </c>
      <c r="CC32" s="133">
        <v>0</v>
      </c>
      <c r="CD32" s="133">
        <v>10560.04</v>
      </c>
      <c r="CE32" s="133" t="e">
        <f t="shared" si="26"/>
        <v>#DIV/0!</v>
      </c>
      <c r="CF32" s="133">
        <v>17798</v>
      </c>
      <c r="CG32" s="133">
        <v>786371.40999999992</v>
      </c>
      <c r="CH32" s="133">
        <f t="shared" si="27"/>
        <v>4418.3133498145853</v>
      </c>
      <c r="CI32" s="133">
        <v>17798</v>
      </c>
      <c r="CJ32" s="133">
        <v>812371.60999999987</v>
      </c>
      <c r="CK32" s="133">
        <f t="shared" si="28"/>
        <v>4564.3983031801317</v>
      </c>
      <c r="CL32" s="133">
        <v>289106</v>
      </c>
      <c r="CM32" s="133">
        <v>979528.98999999987</v>
      </c>
      <c r="CN32" s="133">
        <f t="shared" si="29"/>
        <v>338.81309623459902</v>
      </c>
    </row>
    <row r="33" spans="1:92" ht="15" customHeight="1" x14ac:dyDescent="0.2">
      <c r="A33" s="26">
        <v>26</v>
      </c>
      <c r="B33" s="27" t="s">
        <v>59</v>
      </c>
      <c r="C33" s="133">
        <v>689526</v>
      </c>
      <c r="D33" s="133">
        <v>567011.4800000001</v>
      </c>
      <c r="E33" s="133">
        <f t="shared" si="0"/>
        <v>82.232066666086567</v>
      </c>
      <c r="F33" s="133">
        <v>377072</v>
      </c>
      <c r="G33" s="133">
        <v>407956.70000000007</v>
      </c>
      <c r="H33" s="133">
        <f t="shared" si="1"/>
        <v>108.19066385199645</v>
      </c>
      <c r="I33" s="133">
        <v>312454</v>
      </c>
      <c r="J33" s="133">
        <v>25470.320000000003</v>
      </c>
      <c r="K33" s="133">
        <f t="shared" si="2"/>
        <v>8.1517023305830634</v>
      </c>
      <c r="L33" s="133">
        <v>0</v>
      </c>
      <c r="M33" s="133">
        <v>133584.46</v>
      </c>
      <c r="N33" s="133" t="e">
        <f t="shared" si="3"/>
        <v>#DIV/0!</v>
      </c>
      <c r="O33" s="133">
        <v>377073</v>
      </c>
      <c r="P33" s="133">
        <v>262462.26</v>
      </c>
      <c r="Q33" s="133">
        <f t="shared" si="4"/>
        <v>69.605158682801473</v>
      </c>
      <c r="R33" s="133">
        <v>1141951</v>
      </c>
      <c r="S33" s="133">
        <v>1552813.0699999998</v>
      </c>
      <c r="T33" s="133">
        <f t="shared" si="5"/>
        <v>135.97895794127768</v>
      </c>
      <c r="U33" s="133">
        <v>0</v>
      </c>
      <c r="V33" s="133">
        <v>476042.14999999997</v>
      </c>
      <c r="W33" s="133" t="e">
        <f t="shared" si="6"/>
        <v>#DIV/0!</v>
      </c>
      <c r="X33" s="133">
        <v>0</v>
      </c>
      <c r="Y33" s="133">
        <v>833707.47</v>
      </c>
      <c r="Z33" s="133" t="e">
        <f t="shared" si="7"/>
        <v>#DIV/0!</v>
      </c>
      <c r="AA33" s="133">
        <v>0</v>
      </c>
      <c r="AB33" s="133">
        <v>196132.64</v>
      </c>
      <c r="AC33" s="133" t="e">
        <f t="shared" si="8"/>
        <v>#DIV/0!</v>
      </c>
      <c r="AD33" s="133">
        <v>0</v>
      </c>
      <c r="AE33" s="133">
        <v>5261.6</v>
      </c>
      <c r="AF33" s="133" t="e">
        <f t="shared" si="9"/>
        <v>#DIV/0!</v>
      </c>
      <c r="AG33" s="133">
        <v>1141951</v>
      </c>
      <c r="AH33" s="133">
        <v>41669.210000000006</v>
      </c>
      <c r="AI33" s="133">
        <f t="shared" si="10"/>
        <v>3.6489490354664964</v>
      </c>
      <c r="AJ33" s="133">
        <v>0</v>
      </c>
      <c r="AK33" s="133">
        <v>8392.4500000000007</v>
      </c>
      <c r="AL33" s="133" t="e">
        <f t="shared" si="11"/>
        <v>#DIV/0!</v>
      </c>
      <c r="AM33" s="133">
        <v>129216</v>
      </c>
      <c r="AN33" s="133">
        <v>16779.059999999998</v>
      </c>
      <c r="AO33" s="133">
        <f t="shared" si="12"/>
        <v>12.985280460624068</v>
      </c>
      <c r="AP33" s="133">
        <v>575132</v>
      </c>
      <c r="AQ33" s="133">
        <v>201914.22</v>
      </c>
      <c r="AR33" s="133">
        <f t="shared" si="13"/>
        <v>35.107457070724635</v>
      </c>
      <c r="AS33" s="133">
        <v>0</v>
      </c>
      <c r="AT33" s="133">
        <v>3076.46</v>
      </c>
      <c r="AU33" s="133" t="e">
        <f t="shared" si="14"/>
        <v>#DIV/0!</v>
      </c>
      <c r="AV33" s="133">
        <v>0</v>
      </c>
      <c r="AW33" s="133">
        <v>5119.51</v>
      </c>
      <c r="AX33" s="133" t="e">
        <f t="shared" si="15"/>
        <v>#DIV/0!</v>
      </c>
      <c r="AY33" s="133">
        <v>514175</v>
      </c>
      <c r="AZ33" s="133">
        <v>49373.58</v>
      </c>
      <c r="BA33" s="133">
        <f t="shared" si="16"/>
        <v>9.6024855350804703</v>
      </c>
      <c r="BB33" s="133">
        <v>3050000</v>
      </c>
      <c r="BC33" s="133">
        <v>2404479.83</v>
      </c>
      <c r="BD33" s="133">
        <f t="shared" si="17"/>
        <v>78.835404262295086</v>
      </c>
      <c r="BE33" s="133">
        <v>0</v>
      </c>
      <c r="BF33" s="133">
        <v>181776.67</v>
      </c>
      <c r="BG33" s="133" t="e">
        <f t="shared" si="18"/>
        <v>#DIV/0!</v>
      </c>
      <c r="BH33" s="133">
        <v>0</v>
      </c>
      <c r="BI33" s="133">
        <v>7080.25</v>
      </c>
      <c r="BJ33" s="133" t="e">
        <f t="shared" si="19"/>
        <v>#DIV/0!</v>
      </c>
      <c r="BK33" s="133">
        <v>0</v>
      </c>
      <c r="BL33" s="133">
        <v>358688.82999999996</v>
      </c>
      <c r="BM33" s="133" t="e">
        <f t="shared" si="20"/>
        <v>#DIV/0!</v>
      </c>
      <c r="BN33" s="133">
        <v>0</v>
      </c>
      <c r="BO33" s="133">
        <v>100483.19</v>
      </c>
      <c r="BP33" s="133" t="e">
        <f t="shared" si="21"/>
        <v>#DIV/0!</v>
      </c>
      <c r="BQ33" s="133">
        <v>0</v>
      </c>
      <c r="BR33" s="133">
        <v>69493.950000000012</v>
      </c>
      <c r="BS33" s="133" t="e">
        <f t="shared" si="22"/>
        <v>#DIV/0!</v>
      </c>
      <c r="BT33" s="133">
        <v>0</v>
      </c>
      <c r="BU33" s="133">
        <v>188711.68999999997</v>
      </c>
      <c r="BV33" s="133" t="e">
        <f t="shared" si="23"/>
        <v>#DIV/0!</v>
      </c>
      <c r="BW33" s="133">
        <v>0</v>
      </c>
      <c r="BX33" s="133">
        <v>12768.550000000001</v>
      </c>
      <c r="BY33" s="133" t="e">
        <f t="shared" si="24"/>
        <v>#DIV/0!</v>
      </c>
      <c r="BZ33" s="133">
        <v>1006993</v>
      </c>
      <c r="CA33" s="133">
        <v>950116.72000000009</v>
      </c>
      <c r="CB33" s="133">
        <f t="shared" si="25"/>
        <v>94.351869377443549</v>
      </c>
      <c r="CC33" s="133">
        <v>823693</v>
      </c>
      <c r="CD33" s="133">
        <v>518505.55000000005</v>
      </c>
      <c r="CE33" s="133">
        <f t="shared" si="26"/>
        <v>62.948883868140207</v>
      </c>
      <c r="CF33" s="133">
        <v>0</v>
      </c>
      <c r="CG33" s="133">
        <v>6460613.6199999982</v>
      </c>
      <c r="CH33" s="133" t="e">
        <f t="shared" si="27"/>
        <v>#DIV/0!</v>
      </c>
      <c r="CI33" s="133">
        <v>1830686</v>
      </c>
      <c r="CJ33" s="133">
        <v>8307773.5199999986</v>
      </c>
      <c r="CK33" s="133">
        <f t="shared" si="28"/>
        <v>453.80657961004778</v>
      </c>
      <c r="CL33" s="133">
        <v>4880686</v>
      </c>
      <c r="CM33" s="133">
        <v>10712253.349999998</v>
      </c>
      <c r="CN33" s="133">
        <f t="shared" si="29"/>
        <v>219.48253483219364</v>
      </c>
    </row>
    <row r="34" spans="1:92" ht="15" customHeight="1" x14ac:dyDescent="0.2">
      <c r="A34" s="26">
        <v>27</v>
      </c>
      <c r="B34" s="27" t="s">
        <v>60</v>
      </c>
      <c r="C34" s="133">
        <v>41600</v>
      </c>
      <c r="D34" s="133">
        <v>49547.03</v>
      </c>
      <c r="E34" s="133">
        <f t="shared" si="0"/>
        <v>119.10343749999998</v>
      </c>
      <c r="F34" s="133">
        <v>41600</v>
      </c>
      <c r="G34" s="133">
        <v>42907.46</v>
      </c>
      <c r="H34" s="133">
        <f t="shared" si="1"/>
        <v>103.1429326923077</v>
      </c>
      <c r="I34" s="133">
        <v>0</v>
      </c>
      <c r="J34" s="133">
        <v>406.13</v>
      </c>
      <c r="K34" s="133" t="e">
        <f t="shared" si="2"/>
        <v>#DIV/0!</v>
      </c>
      <c r="L34" s="133">
        <v>0</v>
      </c>
      <c r="M34" s="133">
        <v>6233.44</v>
      </c>
      <c r="N34" s="133" t="e">
        <f t="shared" si="3"/>
        <v>#DIV/0!</v>
      </c>
      <c r="O34" s="133">
        <v>22100</v>
      </c>
      <c r="P34" s="133">
        <v>18631.689999999999</v>
      </c>
      <c r="Q34" s="133">
        <f t="shared" si="4"/>
        <v>84.30628959276018</v>
      </c>
      <c r="R34" s="133">
        <v>46700</v>
      </c>
      <c r="S34" s="133">
        <v>105417.09999999999</v>
      </c>
      <c r="T34" s="133">
        <f t="shared" si="5"/>
        <v>225.73254817987149</v>
      </c>
      <c r="U34" s="133">
        <v>0</v>
      </c>
      <c r="V34" s="133">
        <v>59961.93</v>
      </c>
      <c r="W34" s="133" t="e">
        <f t="shared" si="6"/>
        <v>#DIV/0!</v>
      </c>
      <c r="X34" s="133">
        <v>46700</v>
      </c>
      <c r="Y34" s="133">
        <v>38091.78</v>
      </c>
      <c r="Z34" s="133">
        <f t="shared" si="7"/>
        <v>81.566980728051391</v>
      </c>
      <c r="AA34" s="133">
        <v>0</v>
      </c>
      <c r="AB34" s="133">
        <v>5688.09</v>
      </c>
      <c r="AC34" s="133" t="e">
        <f t="shared" si="8"/>
        <v>#DIV/0!</v>
      </c>
      <c r="AD34" s="133">
        <v>0</v>
      </c>
      <c r="AE34" s="133">
        <v>122.55</v>
      </c>
      <c r="AF34" s="133" t="e">
        <f t="shared" si="9"/>
        <v>#DIV/0!</v>
      </c>
      <c r="AG34" s="133">
        <v>0</v>
      </c>
      <c r="AH34" s="133">
        <v>1552.75</v>
      </c>
      <c r="AI34" s="133" t="e">
        <f t="shared" si="10"/>
        <v>#DIV/0!</v>
      </c>
      <c r="AJ34" s="133">
        <v>0</v>
      </c>
      <c r="AK34" s="133">
        <v>0</v>
      </c>
      <c r="AL34" s="133" t="e">
        <f t="shared" si="11"/>
        <v>#DIV/0!</v>
      </c>
      <c r="AM34" s="133">
        <v>3000</v>
      </c>
      <c r="AN34" s="133">
        <v>4204.8100000000004</v>
      </c>
      <c r="AO34" s="133">
        <f t="shared" si="12"/>
        <v>140.16033333333334</v>
      </c>
      <c r="AP34" s="133">
        <v>102168</v>
      </c>
      <c r="AQ34" s="133">
        <v>38546.859999999993</v>
      </c>
      <c r="AR34" s="133">
        <f t="shared" si="13"/>
        <v>37.728897502153309</v>
      </c>
      <c r="AS34" s="133">
        <v>0</v>
      </c>
      <c r="AT34" s="133">
        <v>235.48</v>
      </c>
      <c r="AU34" s="133" t="e">
        <f t="shared" si="14"/>
        <v>#DIV/0!</v>
      </c>
      <c r="AV34" s="133">
        <v>0</v>
      </c>
      <c r="AW34" s="133">
        <v>24.91</v>
      </c>
      <c r="AX34" s="133" t="e">
        <f t="shared" si="15"/>
        <v>#DIV/0!</v>
      </c>
      <c r="AY34" s="133">
        <v>6532</v>
      </c>
      <c r="AZ34" s="133">
        <v>6224.53</v>
      </c>
      <c r="BA34" s="133">
        <f t="shared" si="16"/>
        <v>95.292865890998158</v>
      </c>
      <c r="BB34" s="133">
        <v>200000</v>
      </c>
      <c r="BC34" s="133">
        <v>204200.72</v>
      </c>
      <c r="BD34" s="133">
        <f t="shared" si="17"/>
        <v>102.10035999999999</v>
      </c>
      <c r="BE34" s="133">
        <v>0</v>
      </c>
      <c r="BF34" s="133">
        <v>28997.039999999997</v>
      </c>
      <c r="BG34" s="133" t="e">
        <f t="shared" si="18"/>
        <v>#DIV/0!</v>
      </c>
      <c r="BH34" s="133">
        <v>0</v>
      </c>
      <c r="BI34" s="133">
        <v>2</v>
      </c>
      <c r="BJ34" s="133" t="e">
        <f t="shared" si="19"/>
        <v>#DIV/0!</v>
      </c>
      <c r="BK34" s="133">
        <v>5000</v>
      </c>
      <c r="BL34" s="133">
        <v>31638.77</v>
      </c>
      <c r="BM34" s="133">
        <f t="shared" si="20"/>
        <v>632.77539999999999</v>
      </c>
      <c r="BN34" s="133">
        <v>5000</v>
      </c>
      <c r="BO34" s="133">
        <v>9069.77</v>
      </c>
      <c r="BP34" s="133">
        <f t="shared" si="21"/>
        <v>181.3954</v>
      </c>
      <c r="BQ34" s="133">
        <v>0</v>
      </c>
      <c r="BR34" s="133">
        <v>10492.029999999999</v>
      </c>
      <c r="BS34" s="133" t="e">
        <f t="shared" si="22"/>
        <v>#DIV/0!</v>
      </c>
      <c r="BT34" s="133">
        <v>0</v>
      </c>
      <c r="BU34" s="133">
        <v>12076.970000000001</v>
      </c>
      <c r="BV34" s="133" t="e">
        <f t="shared" si="23"/>
        <v>#DIV/0!</v>
      </c>
      <c r="BW34" s="133">
        <v>8000</v>
      </c>
      <c r="BX34" s="133">
        <v>1456.6899999999998</v>
      </c>
      <c r="BY34" s="133">
        <f t="shared" si="24"/>
        <v>18.208624999999998</v>
      </c>
      <c r="BZ34" s="133">
        <v>140000</v>
      </c>
      <c r="CA34" s="133">
        <v>105750.98</v>
      </c>
      <c r="CB34" s="133">
        <f t="shared" si="25"/>
        <v>75.536414285714287</v>
      </c>
      <c r="CC34" s="133">
        <v>0</v>
      </c>
      <c r="CD34" s="133">
        <v>62964.12</v>
      </c>
      <c r="CE34" s="133" t="e">
        <f t="shared" si="26"/>
        <v>#DIV/0!</v>
      </c>
      <c r="CF34" s="133">
        <v>47000</v>
      </c>
      <c r="CG34" s="133">
        <v>179874.27999999997</v>
      </c>
      <c r="CH34" s="133">
        <f t="shared" si="27"/>
        <v>382.71123404255314</v>
      </c>
      <c r="CI34" s="133">
        <v>200000</v>
      </c>
      <c r="CJ34" s="133">
        <v>381686.83999999997</v>
      </c>
      <c r="CK34" s="133">
        <f t="shared" si="28"/>
        <v>190.84341999999998</v>
      </c>
      <c r="CL34" s="133">
        <v>400000</v>
      </c>
      <c r="CM34" s="133">
        <v>585887.55999999994</v>
      </c>
      <c r="CN34" s="133">
        <f t="shared" si="29"/>
        <v>146.47188999999997</v>
      </c>
    </row>
    <row r="35" spans="1:92" ht="15" customHeight="1" x14ac:dyDescent="0.2">
      <c r="A35" s="26">
        <v>28</v>
      </c>
      <c r="B35" s="7" t="s">
        <v>61</v>
      </c>
      <c r="C35" s="133">
        <v>108827.22</v>
      </c>
      <c r="D35" s="133">
        <v>62429.440000000002</v>
      </c>
      <c r="E35" s="133">
        <f t="shared" si="0"/>
        <v>57.365648042833406</v>
      </c>
      <c r="F35" s="133">
        <v>108827.22</v>
      </c>
      <c r="G35" s="133">
        <v>49709.340000000004</v>
      </c>
      <c r="H35" s="133">
        <f t="shared" si="1"/>
        <v>45.677303895110065</v>
      </c>
      <c r="I35" s="133">
        <v>0</v>
      </c>
      <c r="J35" s="133">
        <v>297.26</v>
      </c>
      <c r="K35" s="133" t="e">
        <f t="shared" si="2"/>
        <v>#DIV/0!</v>
      </c>
      <c r="L35" s="133">
        <v>0</v>
      </c>
      <c r="M35" s="133">
        <v>12422.839999999998</v>
      </c>
      <c r="N35" s="133" t="e">
        <f t="shared" si="3"/>
        <v>#DIV/0!</v>
      </c>
      <c r="O35" s="133">
        <v>52871</v>
      </c>
      <c r="P35" s="133">
        <v>42577.46</v>
      </c>
      <c r="Q35" s="133">
        <f t="shared" si="4"/>
        <v>80.530839212422691</v>
      </c>
      <c r="R35" s="133">
        <v>81920</v>
      </c>
      <c r="S35" s="133">
        <v>52767.94</v>
      </c>
      <c r="T35" s="133">
        <f t="shared" si="5"/>
        <v>64.413989257812503</v>
      </c>
      <c r="U35" s="133">
        <v>81920</v>
      </c>
      <c r="V35" s="133">
        <v>31649.530000000002</v>
      </c>
      <c r="W35" s="133">
        <f t="shared" si="6"/>
        <v>38.634680175781256</v>
      </c>
      <c r="X35" s="133">
        <v>0</v>
      </c>
      <c r="Y35" s="133">
        <v>17913.05</v>
      </c>
      <c r="Z35" s="133" t="e">
        <f t="shared" si="7"/>
        <v>#DIV/0!</v>
      </c>
      <c r="AA35" s="133">
        <v>0</v>
      </c>
      <c r="AB35" s="133">
        <v>1007.5300000000001</v>
      </c>
      <c r="AC35" s="133" t="e">
        <f t="shared" si="8"/>
        <v>#DIV/0!</v>
      </c>
      <c r="AD35" s="133">
        <v>0</v>
      </c>
      <c r="AE35" s="133">
        <v>158.62</v>
      </c>
      <c r="AF35" s="133" t="e">
        <f t="shared" si="9"/>
        <v>#DIV/0!</v>
      </c>
      <c r="AG35" s="133">
        <v>0</v>
      </c>
      <c r="AH35" s="133">
        <v>2039.21</v>
      </c>
      <c r="AI35" s="133" t="e">
        <f t="shared" si="10"/>
        <v>#DIV/0!</v>
      </c>
      <c r="AJ35" s="133">
        <v>0</v>
      </c>
      <c r="AK35" s="133">
        <v>142.96</v>
      </c>
      <c r="AL35" s="133" t="e">
        <f t="shared" si="11"/>
        <v>#DIV/0!</v>
      </c>
      <c r="AM35" s="133">
        <v>8481</v>
      </c>
      <c r="AN35" s="133">
        <v>1540.8300000000002</v>
      </c>
      <c r="AO35" s="133">
        <f t="shared" si="12"/>
        <v>18.168022638839762</v>
      </c>
      <c r="AP35" s="133">
        <v>51336</v>
      </c>
      <c r="AQ35" s="133">
        <v>9470.369999999999</v>
      </c>
      <c r="AR35" s="133">
        <f t="shared" si="13"/>
        <v>18.447814399251985</v>
      </c>
      <c r="AS35" s="133">
        <v>0</v>
      </c>
      <c r="AT35" s="133">
        <v>1122.0899999999999</v>
      </c>
      <c r="AU35" s="133" t="e">
        <f t="shared" si="14"/>
        <v>#DIV/0!</v>
      </c>
      <c r="AV35" s="133">
        <v>0</v>
      </c>
      <c r="AW35" s="133">
        <v>0</v>
      </c>
      <c r="AX35" s="133" t="e">
        <f t="shared" si="15"/>
        <v>#DIV/0!</v>
      </c>
      <c r="AY35" s="133">
        <v>0</v>
      </c>
      <c r="AZ35" s="133">
        <v>1609.9699999999998</v>
      </c>
      <c r="BA35" s="133" t="e">
        <f t="shared" si="16"/>
        <v>#DIV/0!</v>
      </c>
      <c r="BB35" s="133">
        <v>250564.22</v>
      </c>
      <c r="BC35" s="133">
        <v>129083.6</v>
      </c>
      <c r="BD35" s="133">
        <f t="shared" si="17"/>
        <v>51.517171925025849</v>
      </c>
      <c r="BE35" s="133">
        <v>19701</v>
      </c>
      <c r="BF35" s="133">
        <v>34226.899999999994</v>
      </c>
      <c r="BG35" s="133">
        <f t="shared" si="18"/>
        <v>173.73179026445356</v>
      </c>
      <c r="BH35" s="133">
        <v>0</v>
      </c>
      <c r="BI35" s="133">
        <v>38</v>
      </c>
      <c r="BJ35" s="133" t="e">
        <f t="shared" si="19"/>
        <v>#DIV/0!</v>
      </c>
      <c r="BK35" s="133">
        <v>0</v>
      </c>
      <c r="BL35" s="133">
        <v>6021.42</v>
      </c>
      <c r="BM35" s="133" t="e">
        <f t="shared" si="20"/>
        <v>#DIV/0!</v>
      </c>
      <c r="BN35" s="133">
        <v>0</v>
      </c>
      <c r="BO35" s="133">
        <v>352.42</v>
      </c>
      <c r="BP35" s="133" t="e">
        <f t="shared" si="21"/>
        <v>#DIV/0!</v>
      </c>
      <c r="BQ35" s="133">
        <v>0</v>
      </c>
      <c r="BR35" s="133">
        <v>3208</v>
      </c>
      <c r="BS35" s="133" t="e">
        <f t="shared" si="22"/>
        <v>#DIV/0!</v>
      </c>
      <c r="BT35" s="133">
        <v>0</v>
      </c>
      <c r="BU35" s="133">
        <v>2461</v>
      </c>
      <c r="BV35" s="133" t="e">
        <f t="shared" si="23"/>
        <v>#DIV/0!</v>
      </c>
      <c r="BW35" s="133">
        <v>0</v>
      </c>
      <c r="BX35" s="133">
        <v>138.26</v>
      </c>
      <c r="BY35" s="133" t="e">
        <f t="shared" si="24"/>
        <v>#DIV/0!</v>
      </c>
      <c r="BZ35" s="133">
        <v>189</v>
      </c>
      <c r="CA35" s="133">
        <v>6509.93</v>
      </c>
      <c r="CB35" s="133">
        <f t="shared" si="25"/>
        <v>3444.4074074074074</v>
      </c>
      <c r="CC35" s="133">
        <v>108</v>
      </c>
      <c r="CD35" s="133">
        <v>13507.59</v>
      </c>
      <c r="CE35" s="133">
        <f t="shared" si="26"/>
        <v>12507.027777777777</v>
      </c>
      <c r="CF35" s="133">
        <v>1233</v>
      </c>
      <c r="CG35" s="133">
        <v>184967.67</v>
      </c>
      <c r="CH35" s="133">
        <f t="shared" si="27"/>
        <v>15001.433090024333</v>
      </c>
      <c r="CI35" s="133">
        <v>1530</v>
      </c>
      <c r="CJ35" s="133">
        <v>211182.87000000002</v>
      </c>
      <c r="CK35" s="133">
        <f t="shared" si="28"/>
        <v>13802.801960784316</v>
      </c>
      <c r="CL35" s="133">
        <v>252094.22</v>
      </c>
      <c r="CM35" s="133">
        <v>340266.47000000003</v>
      </c>
      <c r="CN35" s="133">
        <f t="shared" si="29"/>
        <v>134.97591099073992</v>
      </c>
    </row>
    <row r="36" spans="1:92" ht="15" customHeight="1" x14ac:dyDescent="0.2">
      <c r="A36" s="26">
        <v>29</v>
      </c>
      <c r="B36" s="27" t="s">
        <v>62</v>
      </c>
      <c r="C36" s="133">
        <v>372915</v>
      </c>
      <c r="D36" s="133">
        <v>241981.95</v>
      </c>
      <c r="E36" s="133">
        <f t="shared" si="0"/>
        <v>64.889304533204623</v>
      </c>
      <c r="F36" s="133">
        <v>347480</v>
      </c>
      <c r="G36" s="133">
        <v>216404.55000000002</v>
      </c>
      <c r="H36" s="133">
        <f t="shared" si="1"/>
        <v>62.278275008633599</v>
      </c>
      <c r="I36" s="133">
        <v>23082</v>
      </c>
      <c r="J36" s="133">
        <v>3766.7000000000003</v>
      </c>
      <c r="K36" s="133">
        <f t="shared" si="2"/>
        <v>16.318776535828786</v>
      </c>
      <c r="L36" s="133">
        <v>2353</v>
      </c>
      <c r="M36" s="133">
        <v>21810.699999999997</v>
      </c>
      <c r="N36" s="133">
        <f t="shared" si="3"/>
        <v>926.93157671058214</v>
      </c>
      <c r="O36" s="133">
        <v>203006</v>
      </c>
      <c r="P36" s="133">
        <v>135316</v>
      </c>
      <c r="Q36" s="133">
        <f t="shared" si="4"/>
        <v>66.656157946070564</v>
      </c>
      <c r="R36" s="133">
        <v>93940</v>
      </c>
      <c r="S36" s="133">
        <v>88596.75</v>
      </c>
      <c r="T36" s="133">
        <f t="shared" si="5"/>
        <v>94.312060889929739</v>
      </c>
      <c r="U36" s="133">
        <v>45150</v>
      </c>
      <c r="V36" s="133">
        <v>48606.53</v>
      </c>
      <c r="W36" s="133">
        <f t="shared" si="6"/>
        <v>107.65565891472868</v>
      </c>
      <c r="X36" s="133">
        <v>35740</v>
      </c>
      <c r="Y36" s="133">
        <v>34172.769999999997</v>
      </c>
      <c r="Z36" s="133">
        <f t="shared" si="7"/>
        <v>95.614913262451026</v>
      </c>
      <c r="AA36" s="133">
        <v>4200</v>
      </c>
      <c r="AB36" s="133">
        <v>4540.2900000000009</v>
      </c>
      <c r="AC36" s="133">
        <f t="shared" si="8"/>
        <v>108.10214285714288</v>
      </c>
      <c r="AD36" s="133">
        <v>5150</v>
      </c>
      <c r="AE36" s="133">
        <v>278.17</v>
      </c>
      <c r="AF36" s="133">
        <f t="shared" si="9"/>
        <v>5.4013592233009717</v>
      </c>
      <c r="AG36" s="133">
        <v>3700</v>
      </c>
      <c r="AH36" s="133">
        <v>998.99</v>
      </c>
      <c r="AI36" s="133">
        <f t="shared" si="10"/>
        <v>26.999729729729733</v>
      </c>
      <c r="AJ36" s="133">
        <v>1310</v>
      </c>
      <c r="AK36" s="133">
        <v>15382</v>
      </c>
      <c r="AL36" s="133">
        <f t="shared" si="11"/>
        <v>1174.1984732824428</v>
      </c>
      <c r="AM36" s="133">
        <v>8939</v>
      </c>
      <c r="AN36" s="133">
        <v>2469.8399999999997</v>
      </c>
      <c r="AO36" s="133">
        <f t="shared" si="12"/>
        <v>27.629936234478127</v>
      </c>
      <c r="AP36" s="133">
        <v>14775</v>
      </c>
      <c r="AQ36" s="133">
        <v>7156.1299999999992</v>
      </c>
      <c r="AR36" s="133">
        <f t="shared" si="13"/>
        <v>48.434043993231803</v>
      </c>
      <c r="AS36" s="133">
        <v>7821</v>
      </c>
      <c r="AT36" s="133">
        <v>5</v>
      </c>
      <c r="AU36" s="133">
        <f t="shared" si="14"/>
        <v>6.3930443677279111E-2</v>
      </c>
      <c r="AV36" s="133">
        <v>6534</v>
      </c>
      <c r="AW36" s="133">
        <v>4.42</v>
      </c>
      <c r="AX36" s="133">
        <f t="shared" si="15"/>
        <v>6.7646158555249469E-2</v>
      </c>
      <c r="AY36" s="133">
        <v>1260</v>
      </c>
      <c r="AZ36" s="133">
        <v>9868.4999999999982</v>
      </c>
      <c r="BA36" s="133">
        <f t="shared" si="16"/>
        <v>783.21428571428555</v>
      </c>
      <c r="BB36" s="133">
        <v>507494</v>
      </c>
      <c r="BC36" s="133">
        <v>365464.59</v>
      </c>
      <c r="BD36" s="133">
        <f t="shared" si="17"/>
        <v>72.013578485656979</v>
      </c>
      <c r="BE36" s="133">
        <v>1643</v>
      </c>
      <c r="BF36" s="133">
        <v>95726.53</v>
      </c>
      <c r="BG36" s="133">
        <f t="shared" si="18"/>
        <v>5826.3256238587946</v>
      </c>
      <c r="BH36" s="133">
        <v>43445</v>
      </c>
      <c r="BI36" s="133">
        <v>3881</v>
      </c>
      <c r="BJ36" s="133">
        <f t="shared" si="19"/>
        <v>8.9331338473932558</v>
      </c>
      <c r="BK36" s="133">
        <v>21408</v>
      </c>
      <c r="BL36" s="133">
        <v>96569.91</v>
      </c>
      <c r="BM36" s="133">
        <f t="shared" si="20"/>
        <v>451.09262892376682</v>
      </c>
      <c r="BN36" s="133">
        <v>12663</v>
      </c>
      <c r="BO36" s="133">
        <v>1403.9099999999999</v>
      </c>
      <c r="BP36" s="133">
        <f t="shared" si="21"/>
        <v>11.086709310589907</v>
      </c>
      <c r="BQ36" s="133">
        <v>6685</v>
      </c>
      <c r="BR36" s="133">
        <v>11394</v>
      </c>
      <c r="BS36" s="133">
        <f t="shared" si="22"/>
        <v>170.44128646222887</v>
      </c>
      <c r="BT36" s="133">
        <v>2060</v>
      </c>
      <c r="BU36" s="133">
        <v>83772</v>
      </c>
      <c r="BV36" s="133">
        <f t="shared" si="23"/>
        <v>4066.6019417475732</v>
      </c>
      <c r="BW36" s="133">
        <v>11520</v>
      </c>
      <c r="BX36" s="133">
        <v>394.04</v>
      </c>
      <c r="BY36" s="133">
        <f t="shared" si="24"/>
        <v>3.4204861111111109</v>
      </c>
      <c r="BZ36" s="133">
        <v>14927</v>
      </c>
      <c r="CA36" s="133">
        <v>8794.42</v>
      </c>
      <c r="CB36" s="133">
        <f t="shared" si="25"/>
        <v>58.91619213505728</v>
      </c>
      <c r="CC36" s="133">
        <v>2415</v>
      </c>
      <c r="CD36" s="133">
        <v>25593.82</v>
      </c>
      <c r="CE36" s="133">
        <f t="shared" si="26"/>
        <v>1059.7855072463767</v>
      </c>
      <c r="CF36" s="133">
        <v>3220</v>
      </c>
      <c r="CG36" s="133">
        <v>90742.18</v>
      </c>
      <c r="CH36" s="133">
        <f t="shared" si="27"/>
        <v>2818.0801242236021</v>
      </c>
      <c r="CI36" s="133">
        <v>96935</v>
      </c>
      <c r="CJ36" s="133">
        <v>225975.37</v>
      </c>
      <c r="CK36" s="133">
        <f t="shared" si="28"/>
        <v>233.12051374632486</v>
      </c>
      <c r="CL36" s="133">
        <v>604429</v>
      </c>
      <c r="CM36" s="133">
        <v>591439.96</v>
      </c>
      <c r="CN36" s="133">
        <f t="shared" si="29"/>
        <v>97.851023031654663</v>
      </c>
    </row>
    <row r="37" spans="1:92" ht="15" customHeight="1" x14ac:dyDescent="0.2">
      <c r="A37" s="26">
        <v>30</v>
      </c>
      <c r="B37" s="27" t="s">
        <v>63</v>
      </c>
      <c r="C37" s="133">
        <v>392882</v>
      </c>
      <c r="D37" s="133">
        <v>267246.42</v>
      </c>
      <c r="E37" s="133">
        <f t="shared" si="0"/>
        <v>68.02205751345187</v>
      </c>
      <c r="F37" s="133">
        <v>275027</v>
      </c>
      <c r="G37" s="133">
        <v>209217.72999999998</v>
      </c>
      <c r="H37" s="133">
        <f t="shared" si="1"/>
        <v>76.07170568707798</v>
      </c>
      <c r="I37" s="133">
        <v>117855</v>
      </c>
      <c r="J37" s="133">
        <v>5656.97</v>
      </c>
      <c r="K37" s="133">
        <f t="shared" si="2"/>
        <v>4.799940604980697</v>
      </c>
      <c r="L37" s="133">
        <v>0</v>
      </c>
      <c r="M37" s="133">
        <v>52371.719999999994</v>
      </c>
      <c r="N37" s="133" t="e">
        <f t="shared" si="3"/>
        <v>#DIV/0!</v>
      </c>
      <c r="O37" s="133">
        <v>275026</v>
      </c>
      <c r="P37" s="133">
        <v>174949</v>
      </c>
      <c r="Q37" s="133">
        <f t="shared" si="4"/>
        <v>63.611803974896915</v>
      </c>
      <c r="R37" s="133">
        <v>30279</v>
      </c>
      <c r="S37" s="133">
        <v>115171.35</v>
      </c>
      <c r="T37" s="133">
        <f t="shared" si="5"/>
        <v>380.36708609927678</v>
      </c>
      <c r="U37" s="133">
        <v>0</v>
      </c>
      <c r="V37" s="133">
        <v>66641.86</v>
      </c>
      <c r="W37" s="133" t="e">
        <f t="shared" si="6"/>
        <v>#DIV/0!</v>
      </c>
      <c r="X37" s="133">
        <v>0</v>
      </c>
      <c r="Y37" s="133">
        <v>28950.090000000004</v>
      </c>
      <c r="Z37" s="133" t="e">
        <f t="shared" si="7"/>
        <v>#DIV/0!</v>
      </c>
      <c r="AA37" s="133">
        <v>0</v>
      </c>
      <c r="AB37" s="133">
        <v>18580.310000000001</v>
      </c>
      <c r="AC37" s="133" t="e">
        <f t="shared" si="8"/>
        <v>#DIV/0!</v>
      </c>
      <c r="AD37" s="133">
        <v>0</v>
      </c>
      <c r="AE37" s="133">
        <v>131.44</v>
      </c>
      <c r="AF37" s="133" t="e">
        <f t="shared" si="9"/>
        <v>#DIV/0!</v>
      </c>
      <c r="AG37" s="133">
        <v>30279</v>
      </c>
      <c r="AH37" s="133">
        <v>867.65</v>
      </c>
      <c r="AI37" s="133">
        <f t="shared" si="10"/>
        <v>2.8655173552627233</v>
      </c>
      <c r="AJ37" s="133">
        <v>0</v>
      </c>
      <c r="AK37" s="133">
        <v>1286.81</v>
      </c>
      <c r="AL37" s="133" t="e">
        <f t="shared" si="11"/>
        <v>#DIV/0!</v>
      </c>
      <c r="AM37" s="133">
        <v>38757</v>
      </c>
      <c r="AN37" s="133">
        <v>3203.1400000000003</v>
      </c>
      <c r="AO37" s="133">
        <f t="shared" si="12"/>
        <v>8.2646747684289306</v>
      </c>
      <c r="AP37" s="133">
        <v>72271</v>
      </c>
      <c r="AQ37" s="133">
        <v>21006.260000000002</v>
      </c>
      <c r="AR37" s="133">
        <f t="shared" si="13"/>
        <v>29.06596006697016</v>
      </c>
      <c r="AS37" s="133">
        <v>0</v>
      </c>
      <c r="AT37" s="133">
        <v>477.19</v>
      </c>
      <c r="AU37" s="133" t="e">
        <f t="shared" si="14"/>
        <v>#DIV/0!</v>
      </c>
      <c r="AV37" s="133">
        <v>0</v>
      </c>
      <c r="AW37" s="133">
        <v>17.3</v>
      </c>
      <c r="AX37" s="133" t="e">
        <f t="shared" si="15"/>
        <v>#DIV/0!</v>
      </c>
      <c r="AY37" s="133">
        <v>123170</v>
      </c>
      <c r="AZ37" s="133">
        <v>154348.63</v>
      </c>
      <c r="BA37" s="133">
        <f t="shared" si="16"/>
        <v>125.3134935455062</v>
      </c>
      <c r="BB37" s="133">
        <v>657359</v>
      </c>
      <c r="BC37" s="133">
        <v>562757.10000000009</v>
      </c>
      <c r="BD37" s="133">
        <f t="shared" si="17"/>
        <v>85.608792151624925</v>
      </c>
      <c r="BE37" s="133">
        <v>0</v>
      </c>
      <c r="BF37" s="133">
        <v>311593.43</v>
      </c>
      <c r="BG37" s="133" t="e">
        <f t="shared" si="18"/>
        <v>#DIV/0!</v>
      </c>
      <c r="BH37" s="133">
        <v>0</v>
      </c>
      <c r="BI37" s="133">
        <v>252.82</v>
      </c>
      <c r="BJ37" s="133" t="e">
        <f t="shared" si="19"/>
        <v>#DIV/0!</v>
      </c>
      <c r="BK37" s="133">
        <v>0</v>
      </c>
      <c r="BL37" s="133">
        <v>15580.39</v>
      </c>
      <c r="BM37" s="133" t="e">
        <f t="shared" si="20"/>
        <v>#DIV/0!</v>
      </c>
      <c r="BN37" s="133">
        <v>0</v>
      </c>
      <c r="BO37" s="133">
        <v>9042.43</v>
      </c>
      <c r="BP37" s="133" t="e">
        <f t="shared" si="21"/>
        <v>#DIV/0!</v>
      </c>
      <c r="BQ37" s="133">
        <v>0</v>
      </c>
      <c r="BR37" s="133">
        <v>2580.96</v>
      </c>
      <c r="BS37" s="133" t="e">
        <f t="shared" si="22"/>
        <v>#DIV/0!</v>
      </c>
      <c r="BT37" s="133">
        <v>0</v>
      </c>
      <c r="BU37" s="133">
        <v>3957</v>
      </c>
      <c r="BV37" s="133" t="e">
        <f t="shared" si="23"/>
        <v>#DIV/0!</v>
      </c>
      <c r="BW37" s="133">
        <v>0</v>
      </c>
      <c r="BX37" s="133">
        <v>730.64999999999986</v>
      </c>
      <c r="BY37" s="133" t="e">
        <f t="shared" si="24"/>
        <v>#DIV/0!</v>
      </c>
      <c r="BZ37" s="133">
        <v>14653</v>
      </c>
      <c r="CA37" s="133">
        <v>11280.15</v>
      </c>
      <c r="CB37" s="133">
        <f t="shared" si="25"/>
        <v>76.981846720808022</v>
      </c>
      <c r="CC37" s="133">
        <v>40346</v>
      </c>
      <c r="CD37" s="133">
        <v>61815.08</v>
      </c>
      <c r="CE37" s="133">
        <f t="shared" si="26"/>
        <v>153.21241263074407</v>
      </c>
      <c r="CF37" s="133">
        <v>0</v>
      </c>
      <c r="CG37" s="133">
        <v>91608.140000000014</v>
      </c>
      <c r="CH37" s="133" t="e">
        <f t="shared" si="27"/>
        <v>#DIV/0!</v>
      </c>
      <c r="CI37" s="133">
        <v>54999</v>
      </c>
      <c r="CJ37" s="133">
        <v>181267.23</v>
      </c>
      <c r="CK37" s="133">
        <f t="shared" si="28"/>
        <v>329.58277423225877</v>
      </c>
      <c r="CL37" s="133">
        <v>712358</v>
      </c>
      <c r="CM37" s="133">
        <v>744024.33000000007</v>
      </c>
      <c r="CN37" s="133">
        <f t="shared" si="29"/>
        <v>104.44528313011156</v>
      </c>
    </row>
    <row r="38" spans="1:92" ht="15" customHeight="1" x14ac:dyDescent="0.2">
      <c r="A38" s="26">
        <v>31</v>
      </c>
      <c r="B38" s="27" t="s">
        <v>64</v>
      </c>
      <c r="C38" s="133">
        <v>62374</v>
      </c>
      <c r="D38" s="133">
        <v>41153.5</v>
      </c>
      <c r="E38" s="133">
        <f t="shared" si="0"/>
        <v>65.978612883573291</v>
      </c>
      <c r="F38" s="133">
        <v>32749</v>
      </c>
      <c r="G38" s="133">
        <v>33067.68</v>
      </c>
      <c r="H38" s="133">
        <f t="shared" si="1"/>
        <v>100.97309841521877</v>
      </c>
      <c r="I38" s="133">
        <v>15129</v>
      </c>
      <c r="J38" s="133">
        <v>635.67999999999995</v>
      </c>
      <c r="K38" s="133">
        <f t="shared" si="2"/>
        <v>4.2017317734152941</v>
      </c>
      <c r="L38" s="133">
        <v>14496</v>
      </c>
      <c r="M38" s="133">
        <v>7450.14</v>
      </c>
      <c r="N38" s="133">
        <f t="shared" si="3"/>
        <v>51.394453642384107</v>
      </c>
      <c r="O38" s="133">
        <v>30500</v>
      </c>
      <c r="P38" s="133">
        <v>26017</v>
      </c>
      <c r="Q38" s="133">
        <f t="shared" si="4"/>
        <v>85.301639344262298</v>
      </c>
      <c r="R38" s="133">
        <v>40610</v>
      </c>
      <c r="S38" s="133">
        <v>39764.94</v>
      </c>
      <c r="T38" s="133">
        <f t="shared" si="5"/>
        <v>97.91908396946566</v>
      </c>
      <c r="U38" s="133">
        <v>26658</v>
      </c>
      <c r="V38" s="133">
        <v>25667.210000000003</v>
      </c>
      <c r="W38" s="133">
        <f t="shared" si="6"/>
        <v>96.283329582114192</v>
      </c>
      <c r="X38" s="133">
        <v>13952</v>
      </c>
      <c r="Y38" s="133">
        <v>11188.19</v>
      </c>
      <c r="Z38" s="133">
        <f t="shared" si="7"/>
        <v>80.190581995412842</v>
      </c>
      <c r="AA38" s="133">
        <v>0</v>
      </c>
      <c r="AB38" s="133">
        <v>283.15999999999997</v>
      </c>
      <c r="AC38" s="133" t="e">
        <f t="shared" si="8"/>
        <v>#DIV/0!</v>
      </c>
      <c r="AD38" s="133">
        <v>0</v>
      </c>
      <c r="AE38" s="133">
        <v>94.38</v>
      </c>
      <c r="AF38" s="133" t="e">
        <f t="shared" si="9"/>
        <v>#DIV/0!</v>
      </c>
      <c r="AG38" s="133">
        <v>0</v>
      </c>
      <c r="AH38" s="133">
        <v>2532</v>
      </c>
      <c r="AI38" s="133" t="e">
        <f t="shared" si="10"/>
        <v>#DIV/0!</v>
      </c>
      <c r="AJ38" s="133">
        <v>0</v>
      </c>
      <c r="AK38" s="133">
        <v>0</v>
      </c>
      <c r="AL38" s="133" t="e">
        <f t="shared" si="11"/>
        <v>#DIV/0!</v>
      </c>
      <c r="AM38" s="133">
        <v>4720</v>
      </c>
      <c r="AN38" s="133">
        <v>1578.0099999999998</v>
      </c>
      <c r="AO38" s="133">
        <f t="shared" si="12"/>
        <v>33.432415254237284</v>
      </c>
      <c r="AP38" s="133">
        <v>22035</v>
      </c>
      <c r="AQ38" s="133">
        <v>10166.299999999999</v>
      </c>
      <c r="AR38" s="133">
        <f t="shared" si="13"/>
        <v>46.13705468572725</v>
      </c>
      <c r="AS38" s="133">
        <v>0</v>
      </c>
      <c r="AT38" s="133">
        <v>3557.7999999999997</v>
      </c>
      <c r="AU38" s="133" t="e">
        <f t="shared" si="14"/>
        <v>#DIV/0!</v>
      </c>
      <c r="AV38" s="133">
        <v>447</v>
      </c>
      <c r="AW38" s="133">
        <v>3.48</v>
      </c>
      <c r="AX38" s="133">
        <f t="shared" si="15"/>
        <v>0.77852348993288589</v>
      </c>
      <c r="AY38" s="133">
        <v>11943</v>
      </c>
      <c r="AZ38" s="133">
        <v>7703.89</v>
      </c>
      <c r="BA38" s="133">
        <f t="shared" si="16"/>
        <v>64.505484384158081</v>
      </c>
      <c r="BB38" s="133">
        <v>142129</v>
      </c>
      <c r="BC38" s="133">
        <v>103927.92</v>
      </c>
      <c r="BD38" s="133">
        <f t="shared" si="17"/>
        <v>73.122248098558345</v>
      </c>
      <c r="BE38" s="133">
        <v>0</v>
      </c>
      <c r="BF38" s="133">
        <v>15079.16</v>
      </c>
      <c r="BG38" s="133" t="e">
        <f t="shared" si="18"/>
        <v>#DIV/0!</v>
      </c>
      <c r="BH38" s="133">
        <v>0</v>
      </c>
      <c r="BI38" s="133">
        <v>10</v>
      </c>
      <c r="BJ38" s="133" t="e">
        <f t="shared" si="19"/>
        <v>#DIV/0!</v>
      </c>
      <c r="BK38" s="133">
        <v>0</v>
      </c>
      <c r="BL38" s="133">
        <v>1240.48</v>
      </c>
      <c r="BM38" s="133" t="e">
        <f t="shared" si="20"/>
        <v>#DIV/0!</v>
      </c>
      <c r="BN38" s="133">
        <v>0</v>
      </c>
      <c r="BO38" s="133">
        <v>33.480000000000004</v>
      </c>
      <c r="BP38" s="133" t="e">
        <f t="shared" si="21"/>
        <v>#DIV/0!</v>
      </c>
      <c r="BQ38" s="133">
        <v>0</v>
      </c>
      <c r="BR38" s="133">
        <v>1202</v>
      </c>
      <c r="BS38" s="133" t="e">
        <f t="shared" si="22"/>
        <v>#DIV/0!</v>
      </c>
      <c r="BT38" s="133">
        <v>0</v>
      </c>
      <c r="BU38" s="133">
        <v>5</v>
      </c>
      <c r="BV38" s="133" t="e">
        <f t="shared" si="23"/>
        <v>#DIV/0!</v>
      </c>
      <c r="BW38" s="133">
        <v>261</v>
      </c>
      <c r="BX38" s="133">
        <v>107.03</v>
      </c>
      <c r="BY38" s="133">
        <f t="shared" si="24"/>
        <v>41.007662835249043</v>
      </c>
      <c r="BZ38" s="133">
        <v>2337</v>
      </c>
      <c r="CA38" s="133">
        <v>3483.25</v>
      </c>
      <c r="CB38" s="133">
        <f t="shared" si="25"/>
        <v>149.04792468977323</v>
      </c>
      <c r="CC38" s="133">
        <v>2326</v>
      </c>
      <c r="CD38" s="133">
        <v>12369.4</v>
      </c>
      <c r="CE38" s="133">
        <f t="shared" si="26"/>
        <v>531.78847807394675</v>
      </c>
      <c r="CF38" s="133">
        <v>8111</v>
      </c>
      <c r="CG38" s="133">
        <v>69658.94</v>
      </c>
      <c r="CH38" s="133">
        <f t="shared" si="27"/>
        <v>858.82061398101348</v>
      </c>
      <c r="CI38" s="133">
        <v>13035</v>
      </c>
      <c r="CJ38" s="133">
        <v>86869.1</v>
      </c>
      <c r="CK38" s="133">
        <f t="shared" si="28"/>
        <v>666.42961258151126</v>
      </c>
      <c r="CL38" s="133">
        <v>155164</v>
      </c>
      <c r="CM38" s="133">
        <v>190797.02000000002</v>
      </c>
      <c r="CN38" s="133">
        <f t="shared" si="29"/>
        <v>122.96474697739168</v>
      </c>
    </row>
    <row r="39" spans="1:92" ht="15" customHeight="1" x14ac:dyDescent="0.2">
      <c r="A39" s="26">
        <v>32</v>
      </c>
      <c r="B39" s="27" t="s">
        <v>65</v>
      </c>
      <c r="C39" s="133">
        <v>634517</v>
      </c>
      <c r="D39" s="133">
        <v>325554.44</v>
      </c>
      <c r="E39" s="133">
        <f t="shared" si="0"/>
        <v>51.307441723389601</v>
      </c>
      <c r="F39" s="133">
        <v>398247</v>
      </c>
      <c r="G39" s="133">
        <v>291077.09999999998</v>
      </c>
      <c r="H39" s="133">
        <f t="shared" si="1"/>
        <v>73.089590128739189</v>
      </c>
      <c r="I39" s="133">
        <v>116177</v>
      </c>
      <c r="J39" s="133">
        <v>4377.8999999999996</v>
      </c>
      <c r="K39" s="133">
        <f t="shared" si="2"/>
        <v>3.7683018153334995</v>
      </c>
      <c r="L39" s="133">
        <v>120093</v>
      </c>
      <c r="M39" s="133">
        <v>30099.440000000002</v>
      </c>
      <c r="N39" s="133">
        <f t="shared" si="3"/>
        <v>25.063442498730154</v>
      </c>
      <c r="O39" s="133">
        <v>395358</v>
      </c>
      <c r="P39" s="133">
        <v>202282.18999999994</v>
      </c>
      <c r="Q39" s="133">
        <f t="shared" si="4"/>
        <v>51.164309309537174</v>
      </c>
      <c r="R39" s="133">
        <v>176397</v>
      </c>
      <c r="S39" s="133">
        <v>172064.77999999997</v>
      </c>
      <c r="T39" s="133">
        <f t="shared" si="5"/>
        <v>97.544051202684841</v>
      </c>
      <c r="U39" s="133">
        <v>0</v>
      </c>
      <c r="V39" s="133">
        <v>72020.59</v>
      </c>
      <c r="W39" s="133" t="e">
        <f t="shared" si="6"/>
        <v>#DIV/0!</v>
      </c>
      <c r="X39" s="133">
        <v>0</v>
      </c>
      <c r="Y39" s="133">
        <v>45184.24</v>
      </c>
      <c r="Z39" s="133" t="e">
        <f t="shared" si="7"/>
        <v>#DIV/0!</v>
      </c>
      <c r="AA39" s="133">
        <v>0</v>
      </c>
      <c r="AB39" s="133">
        <v>50984.81</v>
      </c>
      <c r="AC39" s="133" t="e">
        <f t="shared" si="8"/>
        <v>#DIV/0!</v>
      </c>
      <c r="AD39" s="133">
        <v>0</v>
      </c>
      <c r="AE39" s="133">
        <v>808.05</v>
      </c>
      <c r="AF39" s="133" t="e">
        <f t="shared" si="9"/>
        <v>#DIV/0!</v>
      </c>
      <c r="AG39" s="133">
        <v>176397</v>
      </c>
      <c r="AH39" s="133">
        <v>3067.09</v>
      </c>
      <c r="AI39" s="133">
        <f t="shared" si="10"/>
        <v>1.7387427223818999</v>
      </c>
      <c r="AJ39" s="133">
        <v>0</v>
      </c>
      <c r="AK39" s="133">
        <v>2935.79</v>
      </c>
      <c r="AL39" s="133" t="e">
        <f t="shared" si="11"/>
        <v>#DIV/0!</v>
      </c>
      <c r="AM39" s="133">
        <v>12477</v>
      </c>
      <c r="AN39" s="133">
        <v>2927.7899999999995</v>
      </c>
      <c r="AO39" s="133">
        <f t="shared" si="12"/>
        <v>23.465496513584995</v>
      </c>
      <c r="AP39" s="133">
        <v>47160</v>
      </c>
      <c r="AQ39" s="133">
        <v>10849.29</v>
      </c>
      <c r="AR39" s="133">
        <f t="shared" si="13"/>
        <v>23.005279898218831</v>
      </c>
      <c r="AS39" s="133">
        <v>0</v>
      </c>
      <c r="AT39" s="133">
        <v>611.28</v>
      </c>
      <c r="AU39" s="133" t="e">
        <f t="shared" si="14"/>
        <v>#DIV/0!</v>
      </c>
      <c r="AV39" s="133">
        <v>0</v>
      </c>
      <c r="AW39" s="133">
        <v>24.5</v>
      </c>
      <c r="AX39" s="133" t="e">
        <f t="shared" si="15"/>
        <v>#DIV/0!</v>
      </c>
      <c r="AY39" s="133">
        <v>6575</v>
      </c>
      <c r="AZ39" s="133">
        <v>16307.8</v>
      </c>
      <c r="BA39" s="133">
        <f t="shared" si="16"/>
        <v>248.02737642585549</v>
      </c>
      <c r="BB39" s="133">
        <v>877126</v>
      </c>
      <c r="BC39" s="133">
        <v>531275.66999999993</v>
      </c>
      <c r="BD39" s="133">
        <f t="shared" si="17"/>
        <v>60.570051509133229</v>
      </c>
      <c r="BE39" s="133">
        <v>0</v>
      </c>
      <c r="BF39" s="133">
        <v>118361.06999999998</v>
      </c>
      <c r="BG39" s="133" t="e">
        <f t="shared" si="18"/>
        <v>#DIV/0!</v>
      </c>
      <c r="BH39" s="133">
        <v>0</v>
      </c>
      <c r="BI39" s="133">
        <v>490</v>
      </c>
      <c r="BJ39" s="133" t="e">
        <f t="shared" si="19"/>
        <v>#DIV/0!</v>
      </c>
      <c r="BK39" s="133">
        <v>0</v>
      </c>
      <c r="BL39" s="133">
        <v>15102.460000000001</v>
      </c>
      <c r="BM39" s="133" t="e">
        <f t="shared" si="20"/>
        <v>#DIV/0!</v>
      </c>
      <c r="BN39" s="133">
        <v>0</v>
      </c>
      <c r="BO39" s="133">
        <v>3301.18</v>
      </c>
      <c r="BP39" s="133" t="e">
        <f t="shared" si="21"/>
        <v>#DIV/0!</v>
      </c>
      <c r="BQ39" s="133">
        <v>0</v>
      </c>
      <c r="BR39" s="133">
        <v>9743.2800000000007</v>
      </c>
      <c r="BS39" s="133" t="e">
        <f t="shared" si="22"/>
        <v>#DIV/0!</v>
      </c>
      <c r="BT39" s="133">
        <v>0</v>
      </c>
      <c r="BU39" s="133">
        <v>2058</v>
      </c>
      <c r="BV39" s="133" t="e">
        <f t="shared" si="23"/>
        <v>#DIV/0!</v>
      </c>
      <c r="BW39" s="133">
        <v>0</v>
      </c>
      <c r="BX39" s="133">
        <v>433.88</v>
      </c>
      <c r="BY39" s="133" t="e">
        <f t="shared" si="24"/>
        <v>#DIV/0!</v>
      </c>
      <c r="BZ39" s="133">
        <v>0</v>
      </c>
      <c r="CA39" s="133">
        <v>19060.36</v>
      </c>
      <c r="CB39" s="133" t="e">
        <f t="shared" si="25"/>
        <v>#DIV/0!</v>
      </c>
      <c r="CC39" s="133">
        <v>0</v>
      </c>
      <c r="CD39" s="133">
        <v>31603</v>
      </c>
      <c r="CE39" s="133" t="e">
        <f t="shared" si="26"/>
        <v>#DIV/0!</v>
      </c>
      <c r="CF39" s="133">
        <v>0</v>
      </c>
      <c r="CG39" s="133">
        <v>91467.279999999984</v>
      </c>
      <c r="CH39" s="133" t="e">
        <f t="shared" si="27"/>
        <v>#DIV/0!</v>
      </c>
      <c r="CI39" s="133">
        <v>0</v>
      </c>
      <c r="CJ39" s="133">
        <v>158156.97999999998</v>
      </c>
      <c r="CK39" s="133" t="e">
        <f t="shared" si="28"/>
        <v>#DIV/0!</v>
      </c>
      <c r="CL39" s="133">
        <v>877126</v>
      </c>
      <c r="CM39" s="133">
        <v>689432.64999999991</v>
      </c>
      <c r="CN39" s="133">
        <f t="shared" si="29"/>
        <v>78.601324097108048</v>
      </c>
    </row>
    <row r="40" spans="1:92" ht="15" customHeight="1" x14ac:dyDescent="0.2">
      <c r="A40" s="26">
        <v>33</v>
      </c>
      <c r="B40" s="27" t="s">
        <v>66</v>
      </c>
      <c r="C40" s="133">
        <v>32448</v>
      </c>
      <c r="D40" s="133">
        <v>89797.22</v>
      </c>
      <c r="E40" s="133">
        <f t="shared" si="0"/>
        <v>276.74192554240631</v>
      </c>
      <c r="F40" s="133">
        <v>20500</v>
      </c>
      <c r="G40" s="133">
        <v>45879.09</v>
      </c>
      <c r="H40" s="133">
        <f t="shared" si="1"/>
        <v>223.80043902439022</v>
      </c>
      <c r="I40" s="133">
        <v>11948</v>
      </c>
      <c r="J40" s="133">
        <v>4523.37</v>
      </c>
      <c r="K40" s="133">
        <f t="shared" si="2"/>
        <v>37.858804820890526</v>
      </c>
      <c r="L40" s="133">
        <v>0</v>
      </c>
      <c r="M40" s="133">
        <v>39394.76</v>
      </c>
      <c r="N40" s="133" t="e">
        <f t="shared" si="3"/>
        <v>#DIV/0!</v>
      </c>
      <c r="O40" s="133">
        <v>20500</v>
      </c>
      <c r="P40" s="133">
        <v>13562.66</v>
      </c>
      <c r="Q40" s="133">
        <f t="shared" si="4"/>
        <v>66.159317073170726</v>
      </c>
      <c r="R40" s="133">
        <v>225300</v>
      </c>
      <c r="S40" s="133">
        <v>719640.98</v>
      </c>
      <c r="T40" s="133">
        <f t="shared" si="5"/>
        <v>319.41454948956942</v>
      </c>
      <c r="U40" s="133">
        <v>0</v>
      </c>
      <c r="V40" s="133">
        <v>295294.07999999996</v>
      </c>
      <c r="W40" s="133" t="e">
        <f t="shared" si="6"/>
        <v>#DIV/0!</v>
      </c>
      <c r="X40" s="133">
        <v>0</v>
      </c>
      <c r="Y40" s="133">
        <v>288389.61000000004</v>
      </c>
      <c r="Z40" s="133" t="e">
        <f t="shared" si="7"/>
        <v>#DIV/0!</v>
      </c>
      <c r="AA40" s="133">
        <v>0</v>
      </c>
      <c r="AB40" s="133">
        <v>80109.840000000011</v>
      </c>
      <c r="AC40" s="133" t="e">
        <f t="shared" si="8"/>
        <v>#DIV/0!</v>
      </c>
      <c r="AD40" s="133">
        <v>0</v>
      </c>
      <c r="AE40" s="133">
        <v>4342.3099999999995</v>
      </c>
      <c r="AF40" s="133" t="e">
        <f t="shared" si="9"/>
        <v>#DIV/0!</v>
      </c>
      <c r="AG40" s="133">
        <v>225300</v>
      </c>
      <c r="AH40" s="133">
        <v>51505.14</v>
      </c>
      <c r="AI40" s="133">
        <f t="shared" si="10"/>
        <v>22.860692410119839</v>
      </c>
      <c r="AJ40" s="133">
        <v>0</v>
      </c>
      <c r="AK40" s="133">
        <v>27773.81</v>
      </c>
      <c r="AL40" s="133" t="e">
        <f t="shared" si="11"/>
        <v>#DIV/0!</v>
      </c>
      <c r="AM40" s="133">
        <v>21067</v>
      </c>
      <c r="AN40" s="133">
        <v>15564.86</v>
      </c>
      <c r="AO40" s="133">
        <f t="shared" si="12"/>
        <v>73.882660084492329</v>
      </c>
      <c r="AP40" s="133">
        <v>165751</v>
      </c>
      <c r="AQ40" s="133">
        <v>111923.95</v>
      </c>
      <c r="AR40" s="133">
        <f t="shared" si="13"/>
        <v>67.525354296504986</v>
      </c>
      <c r="AS40" s="133">
        <v>0</v>
      </c>
      <c r="AT40" s="133">
        <v>1789.73</v>
      </c>
      <c r="AU40" s="133" t="e">
        <f t="shared" si="14"/>
        <v>#DIV/0!</v>
      </c>
      <c r="AV40" s="133">
        <v>0</v>
      </c>
      <c r="AW40" s="133">
        <v>9.01</v>
      </c>
      <c r="AX40" s="133" t="e">
        <f t="shared" si="15"/>
        <v>#DIV/0!</v>
      </c>
      <c r="AY40" s="133">
        <v>238007</v>
      </c>
      <c r="AZ40" s="133">
        <v>32545.48</v>
      </c>
      <c r="BA40" s="133">
        <f t="shared" si="16"/>
        <v>13.674169247122983</v>
      </c>
      <c r="BB40" s="133">
        <v>682573</v>
      </c>
      <c r="BC40" s="133">
        <v>999045.03999999992</v>
      </c>
      <c r="BD40" s="133">
        <f t="shared" si="17"/>
        <v>146.36457052945252</v>
      </c>
      <c r="BE40" s="133">
        <v>0</v>
      </c>
      <c r="BF40" s="133">
        <v>80014.31</v>
      </c>
      <c r="BG40" s="133" t="e">
        <f t="shared" si="18"/>
        <v>#DIV/0!</v>
      </c>
      <c r="BH40" s="133">
        <v>0</v>
      </c>
      <c r="BI40" s="133">
        <v>1</v>
      </c>
      <c r="BJ40" s="133" t="e">
        <f t="shared" si="19"/>
        <v>#DIV/0!</v>
      </c>
      <c r="BK40" s="133">
        <v>0</v>
      </c>
      <c r="BL40" s="133">
        <v>172179.34</v>
      </c>
      <c r="BM40" s="133" t="e">
        <f t="shared" si="20"/>
        <v>#DIV/0!</v>
      </c>
      <c r="BN40" s="133">
        <v>0</v>
      </c>
      <c r="BO40" s="133">
        <v>30504.93</v>
      </c>
      <c r="BP40" s="133" t="e">
        <f t="shared" si="21"/>
        <v>#DIV/0!</v>
      </c>
      <c r="BQ40" s="133">
        <v>0</v>
      </c>
      <c r="BR40" s="133">
        <v>56806.38</v>
      </c>
      <c r="BS40" s="133" t="e">
        <f t="shared" si="22"/>
        <v>#DIV/0!</v>
      </c>
      <c r="BT40" s="133">
        <v>0</v>
      </c>
      <c r="BU40" s="133">
        <v>84868.03</v>
      </c>
      <c r="BV40" s="133" t="e">
        <f t="shared" si="23"/>
        <v>#DIV/0!</v>
      </c>
      <c r="BW40" s="133">
        <v>0</v>
      </c>
      <c r="BX40" s="133">
        <v>6375.8399999999992</v>
      </c>
      <c r="BY40" s="133" t="e">
        <f t="shared" si="24"/>
        <v>#DIV/0!</v>
      </c>
      <c r="BZ40" s="133">
        <v>44874</v>
      </c>
      <c r="CA40" s="133">
        <v>578947.31999999995</v>
      </c>
      <c r="CB40" s="133">
        <f t="shared" si="25"/>
        <v>1290.1620537505012</v>
      </c>
      <c r="CC40" s="133">
        <v>172673</v>
      </c>
      <c r="CD40" s="133">
        <v>365507.67000000004</v>
      </c>
      <c r="CE40" s="133">
        <f t="shared" si="26"/>
        <v>211.67621457900196</v>
      </c>
      <c r="CF40" s="133">
        <v>0</v>
      </c>
      <c r="CG40" s="133">
        <v>1422703.1199999999</v>
      </c>
      <c r="CH40" s="133" t="e">
        <f t="shared" si="27"/>
        <v>#DIV/0!</v>
      </c>
      <c r="CI40" s="133">
        <v>217547</v>
      </c>
      <c r="CJ40" s="133">
        <v>2545714.29</v>
      </c>
      <c r="CK40" s="133">
        <f t="shared" si="28"/>
        <v>1170.1904829760927</v>
      </c>
      <c r="CL40" s="133">
        <v>900120</v>
      </c>
      <c r="CM40" s="133">
        <v>3544759.33</v>
      </c>
      <c r="CN40" s="133">
        <f t="shared" si="29"/>
        <v>393.80963982580101</v>
      </c>
    </row>
    <row r="41" spans="1:92" ht="15" customHeight="1" x14ac:dyDescent="0.2">
      <c r="A41" s="26">
        <v>34</v>
      </c>
      <c r="B41" s="27" t="s">
        <v>67</v>
      </c>
      <c r="C41" s="133">
        <v>112000</v>
      </c>
      <c r="D41" s="133">
        <v>66402.200000000012</v>
      </c>
      <c r="E41" s="133">
        <f t="shared" si="0"/>
        <v>59.287678571428579</v>
      </c>
      <c r="F41" s="133">
        <v>97660</v>
      </c>
      <c r="G41" s="133">
        <v>39243.850000000006</v>
      </c>
      <c r="H41" s="133">
        <f t="shared" si="1"/>
        <v>40.184159328281801</v>
      </c>
      <c r="I41" s="133">
        <v>10130</v>
      </c>
      <c r="J41" s="133">
        <v>5235.7700000000004</v>
      </c>
      <c r="K41" s="133">
        <f t="shared" si="2"/>
        <v>51.685784797630809</v>
      </c>
      <c r="L41" s="133">
        <v>4210</v>
      </c>
      <c r="M41" s="133">
        <v>21922.58</v>
      </c>
      <c r="N41" s="133">
        <f t="shared" si="3"/>
        <v>520.72636579572452</v>
      </c>
      <c r="O41" s="133">
        <v>73000</v>
      </c>
      <c r="P41" s="133">
        <v>33958.340000000004</v>
      </c>
      <c r="Q41" s="133">
        <f t="shared" si="4"/>
        <v>46.518273972602749</v>
      </c>
      <c r="R41" s="133">
        <v>20000</v>
      </c>
      <c r="S41" s="133">
        <v>87269.62999999999</v>
      </c>
      <c r="T41" s="133">
        <f t="shared" si="5"/>
        <v>436.34814999999998</v>
      </c>
      <c r="U41" s="133">
        <v>14045</v>
      </c>
      <c r="V41" s="133">
        <v>25259.42</v>
      </c>
      <c r="W41" s="133">
        <f t="shared" si="6"/>
        <v>179.84635101459594</v>
      </c>
      <c r="X41" s="133">
        <v>3590</v>
      </c>
      <c r="Y41" s="133">
        <v>55052.689999999995</v>
      </c>
      <c r="Z41" s="133">
        <f t="shared" si="7"/>
        <v>1533.501114206128</v>
      </c>
      <c r="AA41" s="133">
        <v>0</v>
      </c>
      <c r="AB41" s="133">
        <v>5602.21</v>
      </c>
      <c r="AC41" s="133" t="e">
        <f t="shared" si="8"/>
        <v>#DIV/0!</v>
      </c>
      <c r="AD41" s="133">
        <v>1705</v>
      </c>
      <c r="AE41" s="133">
        <v>160.22</v>
      </c>
      <c r="AF41" s="133">
        <f t="shared" si="9"/>
        <v>9.3970674486803514</v>
      </c>
      <c r="AG41" s="133">
        <v>660</v>
      </c>
      <c r="AH41" s="133">
        <v>1195.0900000000001</v>
      </c>
      <c r="AI41" s="133">
        <f t="shared" si="10"/>
        <v>181.07424242424244</v>
      </c>
      <c r="AJ41" s="133">
        <v>0</v>
      </c>
      <c r="AK41" s="133">
        <v>59</v>
      </c>
      <c r="AL41" s="133" t="e">
        <f t="shared" si="11"/>
        <v>#DIV/0!</v>
      </c>
      <c r="AM41" s="133">
        <v>8000</v>
      </c>
      <c r="AN41" s="133">
        <v>1778.29</v>
      </c>
      <c r="AO41" s="133">
        <f t="shared" si="12"/>
        <v>22.228624999999997</v>
      </c>
      <c r="AP41" s="133">
        <v>10000</v>
      </c>
      <c r="AQ41" s="133">
        <v>5165.04</v>
      </c>
      <c r="AR41" s="133">
        <f t="shared" si="13"/>
        <v>51.650399999999998</v>
      </c>
      <c r="AS41" s="133">
        <v>0</v>
      </c>
      <c r="AT41" s="133">
        <v>978.95</v>
      </c>
      <c r="AU41" s="133" t="e">
        <f t="shared" si="14"/>
        <v>#DIV/0!</v>
      </c>
      <c r="AV41" s="133">
        <v>0</v>
      </c>
      <c r="AW41" s="133">
        <v>5</v>
      </c>
      <c r="AX41" s="133" t="e">
        <f t="shared" si="15"/>
        <v>#DIV/0!</v>
      </c>
      <c r="AY41" s="133">
        <v>0</v>
      </c>
      <c r="AZ41" s="133">
        <v>2578.34</v>
      </c>
      <c r="BA41" s="133" t="e">
        <f t="shared" si="16"/>
        <v>#DIV/0!</v>
      </c>
      <c r="BB41" s="133">
        <v>150000</v>
      </c>
      <c r="BC41" s="133">
        <v>164236.45000000004</v>
      </c>
      <c r="BD41" s="133">
        <f t="shared" si="17"/>
        <v>109.49096666666669</v>
      </c>
      <c r="BE41" s="133">
        <v>0</v>
      </c>
      <c r="BF41" s="133">
        <v>22986.400000000001</v>
      </c>
      <c r="BG41" s="133" t="e">
        <f t="shared" si="18"/>
        <v>#DIV/0!</v>
      </c>
      <c r="BH41" s="133">
        <v>0</v>
      </c>
      <c r="BI41" s="133">
        <v>4283</v>
      </c>
      <c r="BJ41" s="133" t="e">
        <f t="shared" si="19"/>
        <v>#DIV/0!</v>
      </c>
      <c r="BK41" s="133">
        <v>0</v>
      </c>
      <c r="BL41" s="133">
        <v>5071</v>
      </c>
      <c r="BM41" s="133" t="e">
        <f t="shared" si="20"/>
        <v>#DIV/0!</v>
      </c>
      <c r="BN41" s="133">
        <v>0</v>
      </c>
      <c r="BO41" s="133">
        <v>441</v>
      </c>
      <c r="BP41" s="133" t="e">
        <f t="shared" si="21"/>
        <v>#DIV/0!</v>
      </c>
      <c r="BQ41" s="133">
        <v>0</v>
      </c>
      <c r="BR41" s="133">
        <v>2315</v>
      </c>
      <c r="BS41" s="133" t="e">
        <f t="shared" si="22"/>
        <v>#DIV/0!</v>
      </c>
      <c r="BT41" s="133">
        <v>0</v>
      </c>
      <c r="BU41" s="133">
        <v>2315</v>
      </c>
      <c r="BV41" s="133" t="e">
        <f t="shared" si="23"/>
        <v>#DIV/0!</v>
      </c>
      <c r="BW41" s="133">
        <v>0</v>
      </c>
      <c r="BX41" s="133">
        <v>222.89000000000004</v>
      </c>
      <c r="BY41" s="133" t="e">
        <f t="shared" si="24"/>
        <v>#DIV/0!</v>
      </c>
      <c r="BZ41" s="133">
        <v>0</v>
      </c>
      <c r="CA41" s="133">
        <v>3240.96</v>
      </c>
      <c r="CB41" s="133" t="e">
        <f t="shared" si="25"/>
        <v>#DIV/0!</v>
      </c>
      <c r="CC41" s="133">
        <v>0</v>
      </c>
      <c r="CD41" s="133">
        <v>12624.96</v>
      </c>
      <c r="CE41" s="133" t="e">
        <f t="shared" si="26"/>
        <v>#DIV/0!</v>
      </c>
      <c r="CF41" s="133">
        <v>20000</v>
      </c>
      <c r="CG41" s="133">
        <v>293054.61</v>
      </c>
      <c r="CH41" s="133">
        <f t="shared" si="27"/>
        <v>1465.2730499999998</v>
      </c>
      <c r="CI41" s="133">
        <v>20000</v>
      </c>
      <c r="CJ41" s="133">
        <v>318497.42</v>
      </c>
      <c r="CK41" s="133">
        <f t="shared" si="28"/>
        <v>1592.4871000000001</v>
      </c>
      <c r="CL41" s="133">
        <v>170000</v>
      </c>
      <c r="CM41" s="133">
        <v>482733.87</v>
      </c>
      <c r="CN41" s="133">
        <f t="shared" si="29"/>
        <v>283.96109999999999</v>
      </c>
    </row>
    <row r="42" spans="1:92" ht="15" customHeight="1" x14ac:dyDescent="0.2">
      <c r="A42" s="26">
        <v>35</v>
      </c>
      <c r="B42" s="27" t="s">
        <v>68</v>
      </c>
      <c r="C42" s="133">
        <v>146163</v>
      </c>
      <c r="D42" s="133">
        <v>26062.179999999997</v>
      </c>
      <c r="E42" s="133">
        <f t="shared" si="0"/>
        <v>17.830901117245812</v>
      </c>
      <c r="F42" s="133">
        <v>140188</v>
      </c>
      <c r="G42" s="133">
        <v>20991.64</v>
      </c>
      <c r="H42" s="133">
        <f t="shared" si="1"/>
        <v>14.973920735012983</v>
      </c>
      <c r="I42" s="133">
        <v>3386</v>
      </c>
      <c r="J42" s="133">
        <v>97.92</v>
      </c>
      <c r="K42" s="133">
        <f t="shared" si="2"/>
        <v>2.8919078558771414</v>
      </c>
      <c r="L42" s="133">
        <v>2589</v>
      </c>
      <c r="M42" s="133">
        <v>4972.62</v>
      </c>
      <c r="N42" s="133">
        <f t="shared" si="3"/>
        <v>192.06720741599074</v>
      </c>
      <c r="O42" s="133">
        <v>120400</v>
      </c>
      <c r="P42" s="133">
        <v>31124</v>
      </c>
      <c r="Q42" s="133">
        <f t="shared" si="4"/>
        <v>25.85049833887043</v>
      </c>
      <c r="R42" s="133">
        <v>4952</v>
      </c>
      <c r="S42" s="133">
        <v>19009.120000000003</v>
      </c>
      <c r="T42" s="133">
        <f t="shared" si="5"/>
        <v>383.86752827140555</v>
      </c>
      <c r="U42" s="133">
        <v>0</v>
      </c>
      <c r="V42" s="133">
        <v>11431.450000000003</v>
      </c>
      <c r="W42" s="133" t="e">
        <f t="shared" si="6"/>
        <v>#DIV/0!</v>
      </c>
      <c r="X42" s="133">
        <v>4952</v>
      </c>
      <c r="Y42" s="133">
        <v>5055.67</v>
      </c>
      <c r="Z42" s="133">
        <f t="shared" si="7"/>
        <v>102.09349757673667</v>
      </c>
      <c r="AA42" s="133">
        <v>0</v>
      </c>
      <c r="AB42" s="133">
        <v>1001</v>
      </c>
      <c r="AC42" s="133" t="e">
        <f t="shared" si="8"/>
        <v>#DIV/0!</v>
      </c>
      <c r="AD42" s="133">
        <v>0</v>
      </c>
      <c r="AE42" s="133">
        <v>9</v>
      </c>
      <c r="AF42" s="133" t="e">
        <f t="shared" si="9"/>
        <v>#DIV/0!</v>
      </c>
      <c r="AG42" s="133">
        <v>0</v>
      </c>
      <c r="AH42" s="133">
        <v>1512</v>
      </c>
      <c r="AI42" s="133" t="e">
        <f t="shared" si="10"/>
        <v>#DIV/0!</v>
      </c>
      <c r="AJ42" s="133">
        <v>40</v>
      </c>
      <c r="AK42" s="133">
        <v>59</v>
      </c>
      <c r="AL42" s="133">
        <f t="shared" si="11"/>
        <v>147.5</v>
      </c>
      <c r="AM42" s="133">
        <v>4800</v>
      </c>
      <c r="AN42" s="133">
        <v>356.37999999999994</v>
      </c>
      <c r="AO42" s="133">
        <f t="shared" si="12"/>
        <v>7.4245833333333318</v>
      </c>
      <c r="AP42" s="133">
        <v>9600</v>
      </c>
      <c r="AQ42" s="133">
        <v>3152.5200000000004</v>
      </c>
      <c r="AR42" s="133">
        <f t="shared" si="13"/>
        <v>32.838750000000005</v>
      </c>
      <c r="AS42" s="133">
        <v>137</v>
      </c>
      <c r="AT42" s="133">
        <v>0.5</v>
      </c>
      <c r="AU42" s="133">
        <f t="shared" si="14"/>
        <v>0.36496350364963503</v>
      </c>
      <c r="AV42" s="133">
        <v>335</v>
      </c>
      <c r="AW42" s="133">
        <v>0</v>
      </c>
      <c r="AX42" s="133">
        <f t="shared" si="15"/>
        <v>0</v>
      </c>
      <c r="AY42" s="133">
        <v>5403</v>
      </c>
      <c r="AZ42" s="133">
        <v>579</v>
      </c>
      <c r="BA42" s="133">
        <f t="shared" si="16"/>
        <v>10.716268739589117</v>
      </c>
      <c r="BB42" s="133">
        <v>171430</v>
      </c>
      <c r="BC42" s="133">
        <v>49218.7</v>
      </c>
      <c r="BD42" s="133">
        <f t="shared" si="17"/>
        <v>28.710669077757682</v>
      </c>
      <c r="BE42" s="133">
        <v>34285</v>
      </c>
      <c r="BF42" s="133">
        <v>9640.3100000000013</v>
      </c>
      <c r="BG42" s="133">
        <f t="shared" si="18"/>
        <v>28.11815662826309</v>
      </c>
      <c r="BH42" s="133">
        <v>0</v>
      </c>
      <c r="BI42" s="133">
        <v>7</v>
      </c>
      <c r="BJ42" s="133" t="e">
        <f t="shared" si="19"/>
        <v>#DIV/0!</v>
      </c>
      <c r="BK42" s="133">
        <v>0</v>
      </c>
      <c r="BL42" s="133">
        <v>2725.23</v>
      </c>
      <c r="BM42" s="133" t="e">
        <f t="shared" si="20"/>
        <v>#DIV/0!</v>
      </c>
      <c r="BN42" s="133">
        <v>0</v>
      </c>
      <c r="BO42" s="133">
        <v>603.23</v>
      </c>
      <c r="BP42" s="133" t="e">
        <f t="shared" si="21"/>
        <v>#DIV/0!</v>
      </c>
      <c r="BQ42" s="133">
        <v>0</v>
      </c>
      <c r="BR42" s="133">
        <v>2102</v>
      </c>
      <c r="BS42" s="133" t="e">
        <f t="shared" si="22"/>
        <v>#DIV/0!</v>
      </c>
      <c r="BT42" s="133">
        <v>0</v>
      </c>
      <c r="BU42" s="133">
        <v>20</v>
      </c>
      <c r="BV42" s="133" t="e">
        <f t="shared" si="23"/>
        <v>#DIV/0!</v>
      </c>
      <c r="BW42" s="133">
        <v>0</v>
      </c>
      <c r="BX42" s="133">
        <v>42.17</v>
      </c>
      <c r="BY42" s="133" t="e">
        <f t="shared" si="24"/>
        <v>#DIV/0!</v>
      </c>
      <c r="BZ42" s="133">
        <v>0</v>
      </c>
      <c r="CA42" s="133">
        <v>1901.19</v>
      </c>
      <c r="CB42" s="133" t="e">
        <f t="shared" si="25"/>
        <v>#DIV/0!</v>
      </c>
      <c r="CC42" s="133">
        <v>1500</v>
      </c>
      <c r="CD42" s="133">
        <v>5914.19</v>
      </c>
      <c r="CE42" s="133">
        <f t="shared" si="26"/>
        <v>394.27933333333328</v>
      </c>
      <c r="CF42" s="133">
        <v>0</v>
      </c>
      <c r="CG42" s="133">
        <v>6320.69</v>
      </c>
      <c r="CH42" s="133" t="e">
        <f t="shared" si="27"/>
        <v>#DIV/0!</v>
      </c>
      <c r="CI42" s="133">
        <v>1500</v>
      </c>
      <c r="CJ42" s="133">
        <v>16910.469999999998</v>
      </c>
      <c r="CK42" s="133">
        <f t="shared" si="28"/>
        <v>1127.3646666666664</v>
      </c>
      <c r="CL42" s="133">
        <v>172930</v>
      </c>
      <c r="CM42" s="133">
        <v>66129.17</v>
      </c>
      <c r="CN42" s="133">
        <f t="shared" si="29"/>
        <v>38.240426762273749</v>
      </c>
    </row>
    <row r="43" spans="1:92" ht="15" customHeight="1" x14ac:dyDescent="0.2">
      <c r="A43" s="26">
        <v>36</v>
      </c>
      <c r="B43" s="7" t="s">
        <v>138</v>
      </c>
      <c r="C43" s="133">
        <v>245679</v>
      </c>
      <c r="D43" s="133">
        <v>85215.27</v>
      </c>
      <c r="E43" s="133">
        <f t="shared" si="0"/>
        <v>34.685614155055987</v>
      </c>
      <c r="F43" s="133">
        <v>191279</v>
      </c>
      <c r="G43" s="133">
        <v>69142.81</v>
      </c>
      <c r="H43" s="133">
        <f t="shared" si="1"/>
        <v>36.147622059922938</v>
      </c>
      <c r="I43" s="133">
        <v>54400</v>
      </c>
      <c r="J43" s="133">
        <v>130.96</v>
      </c>
      <c r="K43" s="133">
        <f t="shared" si="2"/>
        <v>0.24073529411764708</v>
      </c>
      <c r="L43" s="133">
        <v>0</v>
      </c>
      <c r="M43" s="133">
        <v>15941.5</v>
      </c>
      <c r="N43" s="133" t="e">
        <f t="shared" si="3"/>
        <v>#DIV/0!</v>
      </c>
      <c r="O43" s="133">
        <v>191279</v>
      </c>
      <c r="P43" s="133">
        <v>53748</v>
      </c>
      <c r="Q43" s="133">
        <f t="shared" si="4"/>
        <v>28.09926860763597</v>
      </c>
      <c r="R43" s="133">
        <v>17000</v>
      </c>
      <c r="S43" s="133">
        <v>51162.789999999994</v>
      </c>
      <c r="T43" s="133">
        <f t="shared" si="5"/>
        <v>300.95758823529411</v>
      </c>
      <c r="U43" s="133">
        <v>0</v>
      </c>
      <c r="V43" s="133">
        <v>26427.91</v>
      </c>
      <c r="W43" s="133" t="e">
        <f t="shared" si="6"/>
        <v>#DIV/0!</v>
      </c>
      <c r="X43" s="133">
        <v>0</v>
      </c>
      <c r="Y43" s="133">
        <v>17554.18</v>
      </c>
      <c r="Z43" s="133" t="e">
        <f t="shared" si="7"/>
        <v>#DIV/0!</v>
      </c>
      <c r="AA43" s="133">
        <v>0</v>
      </c>
      <c r="AB43" s="133">
        <v>4475.5199999999995</v>
      </c>
      <c r="AC43" s="133" t="e">
        <f t="shared" si="8"/>
        <v>#DIV/0!</v>
      </c>
      <c r="AD43" s="133">
        <v>0</v>
      </c>
      <c r="AE43" s="133">
        <v>636.26</v>
      </c>
      <c r="AF43" s="133" t="e">
        <f t="shared" si="9"/>
        <v>#DIV/0!</v>
      </c>
      <c r="AG43" s="133">
        <v>17000</v>
      </c>
      <c r="AH43" s="133">
        <v>2068.92</v>
      </c>
      <c r="AI43" s="133">
        <f t="shared" si="10"/>
        <v>12.170117647058824</v>
      </c>
      <c r="AJ43" s="133">
        <v>0</v>
      </c>
      <c r="AK43" s="133">
        <v>59</v>
      </c>
      <c r="AL43" s="133" t="e">
        <f t="shared" si="11"/>
        <v>#DIV/0!</v>
      </c>
      <c r="AM43" s="133">
        <v>7920</v>
      </c>
      <c r="AN43" s="133">
        <v>1093.8000000000002</v>
      </c>
      <c r="AO43" s="133">
        <f t="shared" si="12"/>
        <v>13.810606060606062</v>
      </c>
      <c r="AP43" s="133">
        <v>13550</v>
      </c>
      <c r="AQ43" s="133">
        <v>11283.659999999998</v>
      </c>
      <c r="AR43" s="133">
        <f t="shared" si="13"/>
        <v>83.274243542435414</v>
      </c>
      <c r="AS43" s="133">
        <v>0</v>
      </c>
      <c r="AT43" s="133">
        <v>252.5</v>
      </c>
      <c r="AU43" s="133" t="e">
        <f t="shared" si="14"/>
        <v>#DIV/0!</v>
      </c>
      <c r="AV43" s="133">
        <v>0</v>
      </c>
      <c r="AW43" s="133">
        <v>4</v>
      </c>
      <c r="AX43" s="133" t="e">
        <f t="shared" si="15"/>
        <v>#DIV/0!</v>
      </c>
      <c r="AY43" s="133">
        <v>48090</v>
      </c>
      <c r="AZ43" s="133">
        <v>5954.9400000000005</v>
      </c>
      <c r="BA43" s="133">
        <f t="shared" si="16"/>
        <v>12.382907049282595</v>
      </c>
      <c r="BB43" s="133">
        <v>332239</v>
      </c>
      <c r="BC43" s="133">
        <v>155025.96</v>
      </c>
      <c r="BD43" s="133">
        <f t="shared" si="17"/>
        <v>46.660975984155982</v>
      </c>
      <c r="BE43" s="133">
        <v>0</v>
      </c>
      <c r="BF43" s="133">
        <v>25280</v>
      </c>
      <c r="BG43" s="133" t="e">
        <f t="shared" si="18"/>
        <v>#DIV/0!</v>
      </c>
      <c r="BH43" s="133">
        <v>0</v>
      </c>
      <c r="BI43" s="133">
        <v>104</v>
      </c>
      <c r="BJ43" s="133" t="e">
        <f t="shared" si="19"/>
        <v>#DIV/0!</v>
      </c>
      <c r="BK43" s="133">
        <v>0</v>
      </c>
      <c r="BL43" s="133">
        <v>35831</v>
      </c>
      <c r="BM43" s="133" t="e">
        <f t="shared" si="20"/>
        <v>#DIV/0!</v>
      </c>
      <c r="BN43" s="133">
        <v>0</v>
      </c>
      <c r="BO43" s="133">
        <v>3528</v>
      </c>
      <c r="BP43" s="133" t="e">
        <f t="shared" si="21"/>
        <v>#DIV/0!</v>
      </c>
      <c r="BQ43" s="133">
        <v>0</v>
      </c>
      <c r="BR43" s="133">
        <v>8602</v>
      </c>
      <c r="BS43" s="133" t="e">
        <f t="shared" si="22"/>
        <v>#DIV/0!</v>
      </c>
      <c r="BT43" s="133">
        <v>0</v>
      </c>
      <c r="BU43" s="133">
        <v>23701</v>
      </c>
      <c r="BV43" s="133" t="e">
        <f t="shared" si="23"/>
        <v>#DIV/0!</v>
      </c>
      <c r="BW43" s="133">
        <v>0</v>
      </c>
      <c r="BX43" s="133">
        <v>264.66000000000003</v>
      </c>
      <c r="BY43" s="133" t="e">
        <f t="shared" si="24"/>
        <v>#DIV/0!</v>
      </c>
      <c r="BZ43" s="133">
        <v>0</v>
      </c>
      <c r="CA43" s="133">
        <v>4768.42</v>
      </c>
      <c r="CB43" s="133" t="e">
        <f t="shared" si="25"/>
        <v>#DIV/0!</v>
      </c>
      <c r="CC43" s="133">
        <v>0</v>
      </c>
      <c r="CD43" s="133">
        <v>17932.809999999998</v>
      </c>
      <c r="CE43" s="133" t="e">
        <f t="shared" si="26"/>
        <v>#DIV/0!</v>
      </c>
      <c r="CF43" s="133">
        <v>30400</v>
      </c>
      <c r="CG43" s="133">
        <v>12528.880000000001</v>
      </c>
      <c r="CH43" s="133">
        <f t="shared" si="27"/>
        <v>41.213421052631581</v>
      </c>
      <c r="CI43" s="133">
        <v>30400</v>
      </c>
      <c r="CJ43" s="133">
        <v>71429.77</v>
      </c>
      <c r="CK43" s="133">
        <f t="shared" si="28"/>
        <v>234.96634868421054</v>
      </c>
      <c r="CL43" s="133">
        <v>362639</v>
      </c>
      <c r="CM43" s="133">
        <v>226455.72999999998</v>
      </c>
      <c r="CN43" s="133">
        <f t="shared" si="29"/>
        <v>62.446601165346252</v>
      </c>
    </row>
    <row r="44" spans="1:92" ht="15" customHeight="1" x14ac:dyDescent="0.2">
      <c r="A44" s="45"/>
      <c r="B44" s="61" t="s">
        <v>167</v>
      </c>
      <c r="C44" s="19">
        <v>7720657.8627465433</v>
      </c>
      <c r="D44" s="19">
        <v>5101709.879999999</v>
      </c>
      <c r="E44" s="19">
        <f t="shared" si="0"/>
        <v>66.078693949340732</v>
      </c>
      <c r="F44" s="19">
        <v>6048945.3050710456</v>
      </c>
      <c r="G44" s="19">
        <v>3610607.56</v>
      </c>
      <c r="H44" s="19">
        <f t="shared" si="1"/>
        <v>59.689869521106417</v>
      </c>
      <c r="I44" s="19">
        <v>1260064.3383027371</v>
      </c>
      <c r="J44" s="19">
        <v>144147.54</v>
      </c>
      <c r="K44" s="19">
        <f t="shared" si="2"/>
        <v>11.439696816922993</v>
      </c>
      <c r="L44" s="19">
        <v>411648.21937276016</v>
      </c>
      <c r="M44" s="19">
        <v>1346954.78</v>
      </c>
      <c r="N44" s="19">
        <f t="shared" si="3"/>
        <v>327.21015581031605</v>
      </c>
      <c r="O44" s="19">
        <v>5422097.5</v>
      </c>
      <c r="P44" s="19">
        <v>2532192.83</v>
      </c>
      <c r="Q44" s="19">
        <f t="shared" si="4"/>
        <v>46.701351829250584</v>
      </c>
      <c r="R44" s="19">
        <v>14320235.78825088</v>
      </c>
      <c r="S44" s="19">
        <v>14233814.859999998</v>
      </c>
      <c r="T44" s="19">
        <f t="shared" si="5"/>
        <v>99.396511834520297</v>
      </c>
      <c r="U44" s="19">
        <v>2186614.65</v>
      </c>
      <c r="V44" s="19">
        <v>4462053.42</v>
      </c>
      <c r="W44" s="19">
        <f t="shared" si="6"/>
        <v>204.06217529000824</v>
      </c>
      <c r="X44" s="19">
        <v>2328584.5073583629</v>
      </c>
      <c r="Y44" s="19">
        <v>6349836.839999998</v>
      </c>
      <c r="Z44" s="19">
        <f t="shared" si="7"/>
        <v>272.69084802095074</v>
      </c>
      <c r="AA44" s="19">
        <v>7427973.6500000004</v>
      </c>
      <c r="AB44" s="19">
        <v>2959886.43</v>
      </c>
      <c r="AC44" s="19">
        <f t="shared" si="8"/>
        <v>39.847831581901211</v>
      </c>
      <c r="AD44" s="19">
        <v>29462.980892516654</v>
      </c>
      <c r="AE44" s="19">
        <v>60202.180000000008</v>
      </c>
      <c r="AF44" s="19">
        <f t="shared" si="9"/>
        <v>204.33159909929833</v>
      </c>
      <c r="AG44" s="19">
        <v>2347600</v>
      </c>
      <c r="AH44" s="19">
        <v>401835.99000000011</v>
      </c>
      <c r="AI44" s="19">
        <f t="shared" si="10"/>
        <v>17.116884903731474</v>
      </c>
      <c r="AJ44" s="19">
        <v>1245087</v>
      </c>
      <c r="AK44" s="19">
        <v>511447.45999999996</v>
      </c>
      <c r="AL44" s="19">
        <f t="shared" si="11"/>
        <v>41.077246810865418</v>
      </c>
      <c r="AM44" s="19">
        <v>531037.4372983732</v>
      </c>
      <c r="AN44" s="19">
        <v>135610.54</v>
      </c>
      <c r="AO44" s="19">
        <f t="shared" si="12"/>
        <v>25.536907659450897</v>
      </c>
      <c r="AP44" s="19">
        <v>3107846.2490334688</v>
      </c>
      <c r="AQ44" s="19">
        <v>1135142.8500000001</v>
      </c>
      <c r="AR44" s="19">
        <f t="shared" si="13"/>
        <v>36.525064595876529</v>
      </c>
      <c r="AS44" s="19">
        <v>17558</v>
      </c>
      <c r="AT44" s="19">
        <v>92477.159999999989</v>
      </c>
      <c r="AU44" s="19">
        <f t="shared" si="14"/>
        <v>526.69529559175294</v>
      </c>
      <c r="AV44" s="19">
        <v>14463.472353818626</v>
      </c>
      <c r="AW44" s="19">
        <v>112299.48999999998</v>
      </c>
      <c r="AX44" s="19">
        <f t="shared" si="15"/>
        <v>776.43519656156991</v>
      </c>
      <c r="AY44" s="19">
        <v>2125996.8999984632</v>
      </c>
      <c r="AZ44" s="19">
        <v>641614.93000000005</v>
      </c>
      <c r="BA44" s="19">
        <f t="shared" si="16"/>
        <v>30.179485680363122</v>
      </c>
      <c r="BB44" s="19">
        <v>29082882.709681544</v>
      </c>
      <c r="BC44" s="19">
        <v>21964117.170000002</v>
      </c>
      <c r="BD44" s="19">
        <f t="shared" si="17"/>
        <v>75.52248994453447</v>
      </c>
      <c r="BE44" s="19">
        <v>960680.97911375004</v>
      </c>
      <c r="BF44" s="19">
        <v>2031618.33</v>
      </c>
      <c r="BG44" s="19">
        <f t="shared" si="18"/>
        <v>211.47689755179852</v>
      </c>
      <c r="BH44" s="19">
        <v>96456</v>
      </c>
      <c r="BI44" s="19">
        <v>54226.590000000004</v>
      </c>
      <c r="BJ44" s="19">
        <f t="shared" si="19"/>
        <v>56.218991042547906</v>
      </c>
      <c r="BK44" s="19">
        <v>9184987.9600000009</v>
      </c>
      <c r="BL44" s="19">
        <v>6355627.3799999999</v>
      </c>
      <c r="BM44" s="19">
        <f t="shared" si="20"/>
        <v>69.195816126034416</v>
      </c>
      <c r="BN44" s="19">
        <v>890640.6</v>
      </c>
      <c r="BO44" s="19">
        <v>1326540.1899999995</v>
      </c>
      <c r="BP44" s="19">
        <f t="shared" si="21"/>
        <v>148.94225459742117</v>
      </c>
      <c r="BQ44" s="19">
        <v>864966</v>
      </c>
      <c r="BR44" s="19">
        <v>1098446.18</v>
      </c>
      <c r="BS44" s="19">
        <f t="shared" si="22"/>
        <v>126.9929893198114</v>
      </c>
      <c r="BT44" s="19">
        <v>7429381.3600000003</v>
      </c>
      <c r="BU44" s="19">
        <v>3930641.0099999993</v>
      </c>
      <c r="BV44" s="19">
        <f t="shared" si="23"/>
        <v>52.906706757075114</v>
      </c>
      <c r="BW44" s="19">
        <v>160980.83999999997</v>
      </c>
      <c r="BX44" s="19">
        <v>59006.590000000011</v>
      </c>
      <c r="BY44" s="19">
        <f t="shared" si="24"/>
        <v>36.654418004030802</v>
      </c>
      <c r="BZ44" s="19">
        <v>3493423.2</v>
      </c>
      <c r="CA44" s="19">
        <v>4159354.47</v>
      </c>
      <c r="CB44" s="19">
        <f t="shared" si="25"/>
        <v>119.06242764976199</v>
      </c>
      <c r="CC44" s="19">
        <v>4060293</v>
      </c>
      <c r="CD44" s="19">
        <v>3347597.2399999993</v>
      </c>
      <c r="CE44" s="19">
        <f t="shared" si="26"/>
        <v>82.447183984012966</v>
      </c>
      <c r="CF44" s="19">
        <v>4458301.6400000006</v>
      </c>
      <c r="CG44" s="19">
        <v>80088176.030000001</v>
      </c>
      <c r="CH44" s="19">
        <f t="shared" si="27"/>
        <v>1796.3830735777669</v>
      </c>
      <c r="CI44" s="19">
        <v>21454442.640000001</v>
      </c>
      <c r="CJ44" s="19">
        <v>94063988.300000027</v>
      </c>
      <c r="CK44" s="19">
        <f t="shared" si="28"/>
        <v>438.43594484540762</v>
      </c>
      <c r="CL44" s="19">
        <v>50537325.349681541</v>
      </c>
      <c r="CM44" s="19">
        <v>116028105.47</v>
      </c>
      <c r="CN44" s="19">
        <f t="shared" si="29"/>
        <v>229.58893187791375</v>
      </c>
    </row>
    <row r="45" spans="1:92" ht="15" customHeight="1" x14ac:dyDescent="0.2"/>
    <row r="46" spans="1:92" ht="15" customHeight="1" x14ac:dyDescent="0.2"/>
    <row r="47" spans="1:92" ht="15" customHeight="1" x14ac:dyDescent="0.2"/>
    <row r="48" spans="1:92" ht="15" customHeight="1" x14ac:dyDescent="0.2"/>
    <row r="49" ht="15" customHeight="1" x14ac:dyDescent="0.2"/>
    <row r="50" ht="15" customHeight="1" x14ac:dyDescent="0.2"/>
  </sheetData>
  <sheetProtection password="CA2B" sheet="1" objects="1" scenarios="1"/>
  <mergeCells count="34">
    <mergeCell ref="CI5:CK5"/>
    <mergeCell ref="CL5:CN5"/>
    <mergeCell ref="C7:BG7"/>
    <mergeCell ref="BH7:CN7"/>
    <mergeCell ref="BQ5:BS5"/>
    <mergeCell ref="BT5:BV5"/>
    <mergeCell ref="BW5:BY5"/>
    <mergeCell ref="BZ5:CB5"/>
    <mergeCell ref="CC5:CE5"/>
    <mergeCell ref="CF5:CH5"/>
    <mergeCell ref="AY5:BA5"/>
    <mergeCell ref="BB5:BD5"/>
    <mergeCell ref="BE5:BG5"/>
    <mergeCell ref="BH5:BJ5"/>
    <mergeCell ref="BK5:BM5"/>
    <mergeCell ref="BN5:BP5"/>
    <mergeCell ref="AV5:AX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AP5:AR5"/>
    <mergeCell ref="AS5:AU5"/>
    <mergeCell ref="L5:N5"/>
    <mergeCell ref="A5:A7"/>
    <mergeCell ref="B5:B7"/>
    <mergeCell ref="C5:E5"/>
    <mergeCell ref="F5:H5"/>
    <mergeCell ref="I5:K5"/>
  </mergeCells>
  <printOptions horizontalCentered="1" verticalCentered="1"/>
  <pageMargins left="0.31496062992125984" right="0.31496062992125984" top="0.31496062992125984" bottom="0.31496062992125984" header="0.19685039370078741" footer="0.19685039370078741"/>
  <pageSetup paperSize="9" scale="91" orientation="portrait" verticalDpi="2438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7"/>
  <sheetViews>
    <sheetView zoomScaleNormal="100" workbookViewId="0">
      <pane xSplit="2" ySplit="5" topLeftCell="C6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RowHeight="12.75" x14ac:dyDescent="0.2"/>
  <cols>
    <col min="1" max="1" width="5.7109375" style="48" customWidth="1"/>
    <col min="2" max="2" width="27.42578125" style="48" bestFit="1" customWidth="1"/>
    <col min="3" max="4" width="8.7109375" style="48" customWidth="1"/>
    <col min="5" max="5" width="5.7109375" style="48" customWidth="1"/>
    <col min="6" max="7" width="8.7109375" style="48" customWidth="1"/>
    <col min="8" max="8" width="5.7109375" style="48" customWidth="1"/>
    <col min="9" max="10" width="8.7109375" style="48" customWidth="1"/>
    <col min="11" max="11" width="5.7109375" style="48" customWidth="1"/>
    <col min="12" max="13" width="8.7109375" style="48" customWidth="1"/>
    <col min="14" max="14" width="5.7109375" style="48" customWidth="1"/>
    <col min="15" max="16" width="8.7109375" style="48" customWidth="1"/>
    <col min="17" max="17" width="5.7109375" style="48" customWidth="1"/>
    <col min="18" max="19" width="8.7109375" style="48" customWidth="1"/>
    <col min="20" max="20" width="5.7109375" style="48" customWidth="1"/>
    <col min="21" max="22" width="8.7109375" style="48" customWidth="1"/>
    <col min="23" max="23" width="5.7109375" style="48" customWidth="1"/>
    <col min="24" max="25" width="8.7109375" style="48" customWidth="1"/>
    <col min="26" max="26" width="5.7109375" style="48" customWidth="1"/>
    <col min="27" max="28" width="8.7109375" style="48" customWidth="1"/>
    <col min="29" max="29" width="5.7109375" style="48" customWidth="1"/>
    <col min="30" max="31" width="8.7109375" style="48" customWidth="1"/>
    <col min="32" max="32" width="5.7109375" style="48" customWidth="1"/>
    <col min="33" max="34" width="8.7109375" style="48" customWidth="1"/>
    <col min="35" max="35" width="5.7109375" style="48" customWidth="1"/>
    <col min="36" max="37" width="8.7109375" style="48" customWidth="1"/>
    <col min="38" max="38" width="5.7109375" style="48" customWidth="1"/>
    <col min="39" max="40" width="8.7109375" style="48" customWidth="1"/>
    <col min="41" max="41" width="5.7109375" style="48" customWidth="1"/>
    <col min="42" max="43" width="8.7109375" style="48" customWidth="1"/>
    <col min="44" max="44" width="5.7109375" style="48" customWidth="1"/>
    <col min="45" max="46" width="8.7109375" style="48" customWidth="1"/>
    <col min="47" max="47" width="5.7109375" style="48" customWidth="1"/>
    <col min="48" max="49" width="8.7109375" style="48" customWidth="1"/>
    <col min="50" max="50" width="5.7109375" style="48" customWidth="1"/>
    <col min="51" max="52" width="8.7109375" style="48" customWidth="1"/>
    <col min="53" max="53" width="5.7109375" style="48" customWidth="1"/>
    <col min="54" max="55" width="8.7109375" style="48" customWidth="1"/>
    <col min="56" max="56" width="5.7109375" style="48" customWidth="1"/>
    <col min="57" max="58" width="8.7109375" style="48" customWidth="1"/>
    <col min="59" max="59" width="5.7109375" style="48" customWidth="1"/>
    <col min="60" max="61" width="8.7109375" style="48" customWidth="1"/>
    <col min="62" max="62" width="5.7109375" style="48" customWidth="1"/>
    <col min="63" max="64" width="8.7109375" style="48" customWidth="1"/>
    <col min="65" max="65" width="5.7109375" style="48" customWidth="1"/>
    <col min="66" max="67" width="8.7109375" style="48" customWidth="1"/>
    <col min="68" max="68" width="5.7109375" style="48" customWidth="1"/>
    <col min="69" max="70" width="8.7109375" style="48" customWidth="1"/>
    <col min="71" max="71" width="5.7109375" style="48" customWidth="1"/>
    <col min="72" max="73" width="8.7109375" style="48" customWidth="1"/>
    <col min="74" max="74" width="5.7109375" style="48" customWidth="1"/>
    <col min="75" max="76" width="8.7109375" style="48" customWidth="1"/>
    <col min="77" max="77" width="5.7109375" style="48" customWidth="1"/>
    <col min="78" max="79" width="8.7109375" style="48" customWidth="1"/>
    <col min="80" max="80" width="5.7109375" style="48" customWidth="1"/>
    <col min="81" max="109" width="8.7109375" style="48" customWidth="1"/>
    <col min="110" max="16384" width="9.140625" style="48"/>
  </cols>
  <sheetData>
    <row r="1" spans="1:115" ht="19.5" x14ac:dyDescent="0.2">
      <c r="A1" s="110" t="s">
        <v>120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</row>
    <row r="2" spans="1:115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</row>
    <row r="3" spans="1:115" ht="15.75" x14ac:dyDescent="0.2">
      <c r="A3" s="112" t="s">
        <v>172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</row>
    <row r="4" spans="1:115" x14ac:dyDescent="0.2">
      <c r="A4" s="113" t="s">
        <v>115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</row>
    <row r="5" spans="1:115" ht="39.950000000000003" customHeight="1" x14ac:dyDescent="0.2">
      <c r="A5" s="290" t="s">
        <v>36</v>
      </c>
      <c r="B5" s="290" t="s">
        <v>1</v>
      </c>
      <c r="C5" s="287" t="s">
        <v>142</v>
      </c>
      <c r="D5" s="288"/>
      <c r="E5" s="289"/>
      <c r="F5" s="287" t="s">
        <v>143</v>
      </c>
      <c r="G5" s="288"/>
      <c r="H5" s="289"/>
      <c r="I5" s="287" t="s">
        <v>144</v>
      </c>
      <c r="J5" s="288"/>
      <c r="K5" s="289"/>
      <c r="L5" s="287" t="s">
        <v>145</v>
      </c>
      <c r="M5" s="288"/>
      <c r="N5" s="289"/>
      <c r="O5" s="287" t="s">
        <v>146</v>
      </c>
      <c r="P5" s="288"/>
      <c r="Q5" s="289"/>
      <c r="R5" s="287" t="s">
        <v>147</v>
      </c>
      <c r="S5" s="288"/>
      <c r="T5" s="289"/>
      <c r="U5" s="287" t="s">
        <v>173</v>
      </c>
      <c r="V5" s="288"/>
      <c r="W5" s="289"/>
      <c r="X5" s="287" t="s">
        <v>174</v>
      </c>
      <c r="Y5" s="288"/>
      <c r="Z5" s="289"/>
      <c r="AA5" s="287" t="s">
        <v>175</v>
      </c>
      <c r="AB5" s="288"/>
      <c r="AC5" s="289"/>
      <c r="AD5" s="287" t="s">
        <v>151</v>
      </c>
      <c r="AE5" s="288"/>
      <c r="AF5" s="289"/>
      <c r="AG5" s="287" t="s">
        <v>152</v>
      </c>
      <c r="AH5" s="288"/>
      <c r="AI5" s="289"/>
      <c r="AJ5" s="287" t="s">
        <v>153</v>
      </c>
      <c r="AK5" s="288"/>
      <c r="AL5" s="289"/>
      <c r="AM5" s="287" t="s">
        <v>154</v>
      </c>
      <c r="AN5" s="288"/>
      <c r="AO5" s="289"/>
      <c r="AP5" s="287" t="s">
        <v>155</v>
      </c>
      <c r="AQ5" s="288"/>
      <c r="AR5" s="289"/>
      <c r="AS5" s="287" t="s">
        <v>156</v>
      </c>
      <c r="AT5" s="288"/>
      <c r="AU5" s="289"/>
      <c r="AV5" s="287" t="s">
        <v>157</v>
      </c>
      <c r="AW5" s="288"/>
      <c r="AX5" s="289"/>
      <c r="AY5" s="287" t="s">
        <v>34</v>
      </c>
      <c r="AZ5" s="288"/>
      <c r="BA5" s="289"/>
      <c r="BB5" s="292" t="s">
        <v>130</v>
      </c>
      <c r="BC5" s="292"/>
      <c r="BD5" s="292"/>
      <c r="BE5" s="292" t="s">
        <v>158</v>
      </c>
      <c r="BF5" s="292"/>
      <c r="BG5" s="292"/>
      <c r="BH5" s="292" t="s">
        <v>142</v>
      </c>
      <c r="BI5" s="292"/>
      <c r="BJ5" s="292"/>
      <c r="BK5" s="292" t="s">
        <v>154</v>
      </c>
      <c r="BL5" s="292"/>
      <c r="BM5" s="292"/>
      <c r="BN5" s="292" t="s">
        <v>155</v>
      </c>
      <c r="BO5" s="292"/>
      <c r="BP5" s="292"/>
      <c r="BQ5" s="292" t="s">
        <v>163</v>
      </c>
      <c r="BR5" s="292"/>
      <c r="BS5" s="292"/>
      <c r="BT5" s="292" t="s">
        <v>34</v>
      </c>
      <c r="BU5" s="292"/>
      <c r="BV5" s="292"/>
      <c r="BW5" s="292" t="s">
        <v>164</v>
      </c>
      <c r="BX5" s="292"/>
      <c r="BY5" s="292"/>
      <c r="BZ5" s="292" t="s">
        <v>132</v>
      </c>
      <c r="CA5" s="292"/>
      <c r="CB5" s="292"/>
    </row>
    <row r="6" spans="1:115" ht="15" customHeight="1" x14ac:dyDescent="0.2">
      <c r="A6" s="302"/>
      <c r="B6" s="302"/>
      <c r="C6" s="74" t="s">
        <v>133</v>
      </c>
      <c r="D6" s="74" t="s">
        <v>78</v>
      </c>
      <c r="E6" s="115" t="s">
        <v>134</v>
      </c>
      <c r="F6" s="74" t="s">
        <v>133</v>
      </c>
      <c r="G6" s="74" t="s">
        <v>78</v>
      </c>
      <c r="H6" s="115" t="s">
        <v>134</v>
      </c>
      <c r="I6" s="74" t="s">
        <v>133</v>
      </c>
      <c r="J6" s="74" t="s">
        <v>78</v>
      </c>
      <c r="K6" s="115" t="s">
        <v>134</v>
      </c>
      <c r="L6" s="74" t="s">
        <v>133</v>
      </c>
      <c r="M6" s="74" t="s">
        <v>78</v>
      </c>
      <c r="N6" s="115" t="s">
        <v>134</v>
      </c>
      <c r="O6" s="74" t="s">
        <v>133</v>
      </c>
      <c r="P6" s="74" t="s">
        <v>78</v>
      </c>
      <c r="Q6" s="115" t="s">
        <v>134</v>
      </c>
      <c r="R6" s="74" t="s">
        <v>133</v>
      </c>
      <c r="S6" s="74" t="s">
        <v>78</v>
      </c>
      <c r="T6" s="115" t="s">
        <v>134</v>
      </c>
      <c r="U6" s="74" t="s">
        <v>133</v>
      </c>
      <c r="V6" s="74" t="s">
        <v>78</v>
      </c>
      <c r="W6" s="115" t="s">
        <v>134</v>
      </c>
      <c r="X6" s="74" t="s">
        <v>133</v>
      </c>
      <c r="Y6" s="74" t="s">
        <v>78</v>
      </c>
      <c r="Z6" s="115" t="s">
        <v>134</v>
      </c>
      <c r="AA6" s="74" t="s">
        <v>133</v>
      </c>
      <c r="AB6" s="74" t="s">
        <v>78</v>
      </c>
      <c r="AC6" s="115" t="s">
        <v>134</v>
      </c>
      <c r="AD6" s="74" t="s">
        <v>133</v>
      </c>
      <c r="AE6" s="74" t="s">
        <v>78</v>
      </c>
      <c r="AF6" s="115" t="s">
        <v>134</v>
      </c>
      <c r="AG6" s="74" t="s">
        <v>133</v>
      </c>
      <c r="AH6" s="74" t="s">
        <v>78</v>
      </c>
      <c r="AI6" s="115" t="s">
        <v>134</v>
      </c>
      <c r="AJ6" s="74" t="s">
        <v>133</v>
      </c>
      <c r="AK6" s="74" t="s">
        <v>78</v>
      </c>
      <c r="AL6" s="115" t="s">
        <v>134</v>
      </c>
      <c r="AM6" s="74" t="s">
        <v>133</v>
      </c>
      <c r="AN6" s="74" t="s">
        <v>78</v>
      </c>
      <c r="AO6" s="115" t="s">
        <v>134</v>
      </c>
      <c r="AP6" s="74" t="s">
        <v>133</v>
      </c>
      <c r="AQ6" s="74" t="s">
        <v>78</v>
      </c>
      <c r="AR6" s="115" t="s">
        <v>134</v>
      </c>
      <c r="AS6" s="74" t="s">
        <v>133</v>
      </c>
      <c r="AT6" s="74" t="s">
        <v>78</v>
      </c>
      <c r="AU6" s="115" t="s">
        <v>134</v>
      </c>
      <c r="AV6" s="74" t="s">
        <v>133</v>
      </c>
      <c r="AW6" s="74" t="s">
        <v>78</v>
      </c>
      <c r="AX6" s="115" t="s">
        <v>134</v>
      </c>
      <c r="AY6" s="74" t="s">
        <v>133</v>
      </c>
      <c r="AZ6" s="74" t="s">
        <v>78</v>
      </c>
      <c r="BA6" s="115" t="s">
        <v>134</v>
      </c>
      <c r="BB6" s="74" t="s">
        <v>133</v>
      </c>
      <c r="BC6" s="74" t="s">
        <v>78</v>
      </c>
      <c r="BD6" s="115" t="s">
        <v>134</v>
      </c>
      <c r="BE6" s="74" t="s">
        <v>133</v>
      </c>
      <c r="BF6" s="74" t="s">
        <v>78</v>
      </c>
      <c r="BG6" s="115" t="s">
        <v>134</v>
      </c>
      <c r="BH6" s="74" t="s">
        <v>133</v>
      </c>
      <c r="BI6" s="74" t="s">
        <v>78</v>
      </c>
      <c r="BJ6" s="115" t="s">
        <v>134</v>
      </c>
      <c r="BK6" s="74" t="s">
        <v>133</v>
      </c>
      <c r="BL6" s="74" t="s">
        <v>78</v>
      </c>
      <c r="BM6" s="115" t="s">
        <v>134</v>
      </c>
      <c r="BN6" s="74" t="s">
        <v>133</v>
      </c>
      <c r="BO6" s="74" t="s">
        <v>78</v>
      </c>
      <c r="BP6" s="115" t="s">
        <v>134</v>
      </c>
      <c r="BQ6" s="74" t="s">
        <v>133</v>
      </c>
      <c r="BR6" s="74" t="s">
        <v>78</v>
      </c>
      <c r="BS6" s="115" t="s">
        <v>134</v>
      </c>
      <c r="BT6" s="74" t="s">
        <v>133</v>
      </c>
      <c r="BU6" s="74" t="s">
        <v>78</v>
      </c>
      <c r="BV6" s="115" t="s">
        <v>134</v>
      </c>
      <c r="BW6" s="74" t="s">
        <v>133</v>
      </c>
      <c r="BX6" s="74" t="s">
        <v>78</v>
      </c>
      <c r="BY6" s="115" t="s">
        <v>134</v>
      </c>
      <c r="BZ6" s="74" t="s">
        <v>133</v>
      </c>
      <c r="CA6" s="74" t="s">
        <v>78</v>
      </c>
      <c r="CB6" s="115" t="s">
        <v>134</v>
      </c>
    </row>
    <row r="7" spans="1:115" ht="15" customHeight="1" x14ac:dyDescent="0.2">
      <c r="A7" s="291"/>
      <c r="B7" s="291"/>
      <c r="C7" s="303" t="s">
        <v>165</v>
      </c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4" t="s">
        <v>166</v>
      </c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</row>
    <row r="8" spans="1:115" ht="15" customHeight="1" x14ac:dyDescent="0.2">
      <c r="A8" s="118">
        <v>1</v>
      </c>
      <c r="B8" s="119" t="s">
        <v>11</v>
      </c>
      <c r="C8" s="132">
        <f>F8+I8+L8</f>
        <v>55124.544527594226</v>
      </c>
      <c r="D8" s="132">
        <f>G8+J8+M8</f>
        <v>19647.489999999998</v>
      </c>
      <c r="E8" s="132">
        <f t="shared" ref="E8:E62" si="0">(D8/C8)*100</f>
        <v>35.641999708795538</v>
      </c>
      <c r="F8" s="132">
        <v>47787.474294657979</v>
      </c>
      <c r="G8" s="132">
        <v>15635.49</v>
      </c>
      <c r="H8" s="132">
        <f t="shared" ref="H8:H62" si="1">(G8/F8)*100</f>
        <v>32.718803893236611</v>
      </c>
      <c r="I8" s="132">
        <v>4459.8124510376902</v>
      </c>
      <c r="J8" s="132">
        <v>1223</v>
      </c>
      <c r="K8" s="132">
        <f t="shared" ref="K8:K62" si="2">(J8/I8)*100</f>
        <v>27.422677823939377</v>
      </c>
      <c r="L8" s="132">
        <v>2877.2577818985565</v>
      </c>
      <c r="M8" s="132">
        <v>2789</v>
      </c>
      <c r="N8" s="132">
        <f t="shared" ref="N8:N62" si="3">(M8/L8)*100</f>
        <v>96.932573005665148</v>
      </c>
      <c r="O8" s="132">
        <v>36934.442000000003</v>
      </c>
      <c r="P8" s="132">
        <v>14534.76</v>
      </c>
      <c r="Q8" s="132">
        <f t="shared" ref="Q8:Q62" si="4">(P8/O8)*100</f>
        <v>39.35286202509841</v>
      </c>
      <c r="R8" s="132">
        <f>U8+X8+AA8+AD8+AG8</f>
        <v>649258.59348635201</v>
      </c>
      <c r="S8" s="132">
        <f>V8+Y8+AB8+AE8+AH8</f>
        <v>160398</v>
      </c>
      <c r="T8" s="132">
        <f t="shared" ref="T8:T62" si="5">(S8/R8)*100</f>
        <v>24.704794300635115</v>
      </c>
      <c r="U8" s="132">
        <v>43863.146680910431</v>
      </c>
      <c r="V8" s="132">
        <v>38640</v>
      </c>
      <c r="W8" s="132">
        <f t="shared" ref="W8:W62" si="6">(V8/U8)*100</f>
        <v>88.092175148976295</v>
      </c>
      <c r="X8" s="132">
        <v>55480.997583052333</v>
      </c>
      <c r="Y8" s="132">
        <v>52710</v>
      </c>
      <c r="Z8" s="132">
        <f t="shared" ref="Z8:Z62" si="7">(Y8/X8)*100</f>
        <v>95.005501516254668</v>
      </c>
      <c r="AA8" s="132">
        <v>534231.44922238926</v>
      </c>
      <c r="AB8" s="132">
        <v>56229</v>
      </c>
      <c r="AC8" s="132">
        <f t="shared" ref="AC8:AC62" si="8">(AB8/AA8)*100</f>
        <v>10.525213384918688</v>
      </c>
      <c r="AD8" s="132">
        <v>231</v>
      </c>
      <c r="AE8" s="132">
        <v>180</v>
      </c>
      <c r="AF8" s="132">
        <f t="shared" ref="AF8:AF62" si="9">(AE8/AD8)*100</f>
        <v>77.922077922077932</v>
      </c>
      <c r="AG8" s="132">
        <v>15452</v>
      </c>
      <c r="AH8" s="132">
        <v>12639</v>
      </c>
      <c r="AI8" s="132">
        <f t="shared" ref="AI8:AI62" si="10">(AH8/AG8)*100</f>
        <v>81.795236862542069</v>
      </c>
      <c r="AJ8" s="132">
        <v>42698</v>
      </c>
      <c r="AK8" s="132">
        <v>0</v>
      </c>
      <c r="AL8" s="132">
        <f t="shared" ref="AL8:AL62" si="11">(AK8/AJ8)*100</f>
        <v>0</v>
      </c>
      <c r="AM8" s="132">
        <v>6010.9990878122226</v>
      </c>
      <c r="AN8" s="132">
        <v>915.54</v>
      </c>
      <c r="AO8" s="132">
        <f t="shared" ref="AO8:AO62" si="12">(AN8/AM8)*100</f>
        <v>15.231078671369788</v>
      </c>
      <c r="AP8" s="132">
        <v>35328.841912627904</v>
      </c>
      <c r="AQ8" s="132">
        <v>19471</v>
      </c>
      <c r="AR8" s="132">
        <f t="shared" ref="AR8:AR62" si="13">(AQ8/AP8)*100</f>
        <v>55.113609577562485</v>
      </c>
      <c r="AS8" s="132">
        <v>175</v>
      </c>
      <c r="AT8" s="132">
        <v>0</v>
      </c>
      <c r="AU8" s="132">
        <f t="shared" ref="AU8:AU62" si="14">(AT8/AS8)*100</f>
        <v>0</v>
      </c>
      <c r="AV8" s="132">
        <v>140</v>
      </c>
      <c r="AW8" s="132">
        <v>0</v>
      </c>
      <c r="AX8" s="132">
        <f t="shared" ref="AX8:AX62" si="15">(AW8/AV8)*100</f>
        <v>0</v>
      </c>
      <c r="AY8" s="132">
        <v>55521.404998702375</v>
      </c>
      <c r="AZ8" s="132">
        <v>0</v>
      </c>
      <c r="BA8" s="132">
        <f t="shared" ref="BA8:BA62" si="16">(AZ8/AY8)*100</f>
        <v>0</v>
      </c>
      <c r="BB8" s="120">
        <f>C8+R8+AJ8+AM8+AP8+AS8+AV8+AY8</f>
        <v>844257.38401308877</v>
      </c>
      <c r="BC8" s="120">
        <f>D8+S8+AK8+AN8+AQ8+AT8+AW8+AZ8</f>
        <v>200432.03</v>
      </c>
      <c r="BD8" s="132">
        <f t="shared" ref="BD8:BD62" si="17">(BC8/BB8)*100</f>
        <v>23.740630972899211</v>
      </c>
      <c r="BE8" s="132">
        <v>14707.699999999999</v>
      </c>
      <c r="BF8" s="132">
        <v>3857</v>
      </c>
      <c r="BG8" s="132">
        <f t="shared" ref="BG8:BG62" si="18">(BF8/BE8)*100</f>
        <v>26.224358669268483</v>
      </c>
      <c r="BH8" s="132">
        <v>14</v>
      </c>
      <c r="BI8" s="132">
        <v>9</v>
      </c>
      <c r="BJ8" s="132">
        <f t="shared" ref="BJ8:BJ62" si="19">(BI8/BH8)*100</f>
        <v>64.285714285714292</v>
      </c>
      <c r="BK8" s="132">
        <v>2389</v>
      </c>
      <c r="BL8" s="132">
        <v>739</v>
      </c>
      <c r="BM8" s="132">
        <f t="shared" ref="BM8:BM62" si="20">(BL8/BK8)*100</f>
        <v>30.933444956048557</v>
      </c>
      <c r="BN8" s="132">
        <v>48975</v>
      </c>
      <c r="BO8" s="132">
        <v>9428</v>
      </c>
      <c r="BP8" s="132">
        <f t="shared" ref="BP8:BP62" si="21">(BO8/BN8)*100</f>
        <v>19.250638080653395</v>
      </c>
      <c r="BQ8" s="132">
        <v>79</v>
      </c>
      <c r="BR8" s="132">
        <v>776</v>
      </c>
      <c r="BS8" s="132">
        <f t="shared" ref="BS8:BS62" si="22">(BR8/BQ8)*100</f>
        <v>982.27848101265829</v>
      </c>
      <c r="BT8" s="132">
        <v>67757.232760190411</v>
      </c>
      <c r="BU8" s="132">
        <v>2842361</v>
      </c>
      <c r="BV8" s="132">
        <f t="shared" ref="BV8:BV62" si="23">(BU8/BT8)*100</f>
        <v>4194.9189543495941</v>
      </c>
      <c r="BW8" s="132">
        <f>BH8+BK8+BN8+BQ8+BT8</f>
        <v>119214.23276019041</v>
      </c>
      <c r="BX8" s="132">
        <f>BI8+BL8+BO8+BR8+BU8</f>
        <v>2853313</v>
      </c>
      <c r="BY8" s="132">
        <f t="shared" ref="BY8:BY62" si="24">(BX8/BW8)*100</f>
        <v>2393.433178184087</v>
      </c>
      <c r="BZ8" s="132">
        <f>BB8+BW8</f>
        <v>963471.61677327915</v>
      </c>
      <c r="CA8" s="132">
        <f>BC8+BX8</f>
        <v>3053745.03</v>
      </c>
      <c r="CB8" s="132">
        <f t="shared" ref="CB8:CB62" si="25">(CA8/BZ8)*100</f>
        <v>316.95225648962702</v>
      </c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</row>
    <row r="9" spans="1:115" ht="15" customHeight="1" x14ac:dyDescent="0.2">
      <c r="A9" s="118">
        <v>2</v>
      </c>
      <c r="B9" s="119" t="s">
        <v>12</v>
      </c>
      <c r="C9" s="57">
        <f t="shared" ref="C9:D60" si="26">F9+I9+L9</f>
        <v>24889.805857259387</v>
      </c>
      <c r="D9" s="57">
        <f t="shared" si="26"/>
        <v>20492.009999999998</v>
      </c>
      <c r="E9" s="57">
        <f t="shared" si="0"/>
        <v>82.330935474224589</v>
      </c>
      <c r="F9" s="57">
        <v>20902.961110040786</v>
      </c>
      <c r="G9" s="57">
        <v>9765.5499999999993</v>
      </c>
      <c r="H9" s="57">
        <f t="shared" si="1"/>
        <v>46.718500544447238</v>
      </c>
      <c r="I9" s="57">
        <v>2669.9813829037562</v>
      </c>
      <c r="J9" s="57">
        <v>162.30000000000001</v>
      </c>
      <c r="K9" s="57">
        <f t="shared" si="2"/>
        <v>6.078694070274361</v>
      </c>
      <c r="L9" s="57">
        <v>1316.8633643148476</v>
      </c>
      <c r="M9" s="57">
        <v>10564.16</v>
      </c>
      <c r="N9" s="57">
        <f t="shared" si="3"/>
        <v>802.22142146815963</v>
      </c>
      <c r="O9" s="57">
        <v>14367.181</v>
      </c>
      <c r="P9" s="57">
        <v>3077.86</v>
      </c>
      <c r="Q9" s="57">
        <f t="shared" si="4"/>
        <v>21.422852541497182</v>
      </c>
      <c r="R9" s="57">
        <f t="shared" ref="R9:S60" si="27">U9+X9+AA9+AD9+AG9</f>
        <v>325814.41887387424</v>
      </c>
      <c r="S9" s="57">
        <f t="shared" si="27"/>
        <v>255154.43999999997</v>
      </c>
      <c r="T9" s="57">
        <f t="shared" si="5"/>
        <v>78.312814049758984</v>
      </c>
      <c r="U9" s="57">
        <v>25306.152211711957</v>
      </c>
      <c r="V9" s="57">
        <v>27033.810000000005</v>
      </c>
      <c r="W9" s="57">
        <f t="shared" si="6"/>
        <v>106.82702677923699</v>
      </c>
      <c r="X9" s="57">
        <v>32954.636662162266</v>
      </c>
      <c r="Y9" s="57">
        <v>86671.639999999985</v>
      </c>
      <c r="Z9" s="57">
        <f t="shared" si="7"/>
        <v>263.00286933375389</v>
      </c>
      <c r="AA9" s="57">
        <v>257999.63</v>
      </c>
      <c r="AB9" s="57">
        <v>137797.63999999998</v>
      </c>
      <c r="AC9" s="57">
        <f t="shared" si="8"/>
        <v>53.41001458025346</v>
      </c>
      <c r="AD9" s="57">
        <v>77</v>
      </c>
      <c r="AE9" s="57">
        <v>676</v>
      </c>
      <c r="AF9" s="57">
        <f t="shared" si="9"/>
        <v>877.92207792207796</v>
      </c>
      <c r="AG9" s="57">
        <v>9477</v>
      </c>
      <c r="AH9" s="57">
        <v>2975.35</v>
      </c>
      <c r="AI9" s="57">
        <f t="shared" si="10"/>
        <v>31.39548380289121</v>
      </c>
      <c r="AJ9" s="57">
        <v>70080</v>
      </c>
      <c r="AK9" s="57">
        <v>0</v>
      </c>
      <c r="AL9" s="57">
        <f t="shared" si="11"/>
        <v>0</v>
      </c>
      <c r="AM9" s="57">
        <v>5605.6271869594284</v>
      </c>
      <c r="AN9" s="57">
        <v>564.34</v>
      </c>
      <c r="AO9" s="57">
        <f t="shared" si="12"/>
        <v>10.06738374098164</v>
      </c>
      <c r="AP9" s="57">
        <v>37926.627311724624</v>
      </c>
      <c r="AQ9" s="57">
        <v>8692.77</v>
      </c>
      <c r="AR9" s="57">
        <f t="shared" si="13"/>
        <v>22.919965776426213</v>
      </c>
      <c r="AS9" s="57">
        <v>128</v>
      </c>
      <c r="AT9" s="57">
        <v>0</v>
      </c>
      <c r="AU9" s="57">
        <f t="shared" si="14"/>
        <v>0</v>
      </c>
      <c r="AV9" s="57">
        <v>119</v>
      </c>
      <c r="AW9" s="57">
        <v>0</v>
      </c>
      <c r="AX9" s="57">
        <f t="shared" si="15"/>
        <v>0</v>
      </c>
      <c r="AY9" s="57">
        <v>54592.961683485824</v>
      </c>
      <c r="AZ9" s="57">
        <v>6200.0899999999983</v>
      </c>
      <c r="BA9" s="57">
        <f t="shared" si="16"/>
        <v>11.356940178381096</v>
      </c>
      <c r="BB9" s="120">
        <f t="shared" ref="BB9:BC28" si="28">C9+R9+AJ9+AM9+AP9+AS9+AV9+AY9</f>
        <v>519156.44091330352</v>
      </c>
      <c r="BC9" s="120">
        <f t="shared" si="28"/>
        <v>291103.65000000002</v>
      </c>
      <c r="BD9" s="57">
        <f t="shared" si="17"/>
        <v>56.072433482263747</v>
      </c>
      <c r="BE9" s="57">
        <v>9547.1</v>
      </c>
      <c r="BF9" s="57">
        <v>9149.6099999999969</v>
      </c>
      <c r="BG9" s="57">
        <f t="shared" si="18"/>
        <v>95.836536749379349</v>
      </c>
      <c r="BH9" s="57">
        <v>102</v>
      </c>
      <c r="BI9" s="57">
        <v>732.83</v>
      </c>
      <c r="BJ9" s="57">
        <f t="shared" si="19"/>
        <v>718.46078431372553</v>
      </c>
      <c r="BK9" s="57">
        <v>2602</v>
      </c>
      <c r="BL9" s="57">
        <v>927.55999999999983</v>
      </c>
      <c r="BM9" s="57">
        <f t="shared" si="20"/>
        <v>35.647963105303603</v>
      </c>
      <c r="BN9" s="57">
        <v>38482</v>
      </c>
      <c r="BO9" s="57">
        <v>42519.069999999992</v>
      </c>
      <c r="BP9" s="57">
        <f t="shared" si="21"/>
        <v>110.49080089392443</v>
      </c>
      <c r="BQ9" s="57">
        <v>43</v>
      </c>
      <c r="BR9" s="57">
        <v>304943.80000000005</v>
      </c>
      <c r="BS9" s="57">
        <f t="shared" si="22"/>
        <v>709171.62790697685</v>
      </c>
      <c r="BT9" s="57">
        <v>65200.788934266318</v>
      </c>
      <c r="BU9" s="57">
        <v>657243.7300000001</v>
      </c>
      <c r="BV9" s="57">
        <f t="shared" si="23"/>
        <v>1008.0303332872484</v>
      </c>
      <c r="BW9" s="57">
        <f t="shared" ref="BW9:BX60" si="29">BH9+BK9+BN9+BQ9+BT9</f>
        <v>106429.78893426631</v>
      </c>
      <c r="BX9" s="57">
        <f t="shared" si="29"/>
        <v>1006366.9900000001</v>
      </c>
      <c r="BY9" s="57">
        <f t="shared" si="24"/>
        <v>945.56890516954559</v>
      </c>
      <c r="BZ9" s="57">
        <f t="shared" ref="BZ9:CA60" si="30">BB9+BW9</f>
        <v>625586.22984756983</v>
      </c>
      <c r="CA9" s="57">
        <f t="shared" si="30"/>
        <v>1297470.6400000001</v>
      </c>
      <c r="CB9" s="57">
        <f t="shared" si="25"/>
        <v>207.40076716780379</v>
      </c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</row>
    <row r="10" spans="1:115" ht="15" customHeight="1" x14ac:dyDescent="0.2">
      <c r="A10" s="118">
        <v>3</v>
      </c>
      <c r="B10" s="119" t="s">
        <v>14</v>
      </c>
      <c r="C10" s="57">
        <f t="shared" si="26"/>
        <v>239047.70987751908</v>
      </c>
      <c r="D10" s="57">
        <f t="shared" si="26"/>
        <v>111576.53454600001</v>
      </c>
      <c r="E10" s="57">
        <f t="shared" si="0"/>
        <v>46.6754250033052</v>
      </c>
      <c r="F10" s="57">
        <v>180121.54236713168</v>
      </c>
      <c r="G10" s="57">
        <v>106395.38759550001</v>
      </c>
      <c r="H10" s="57">
        <f t="shared" si="1"/>
        <v>59.068663413196973</v>
      </c>
      <c r="I10" s="57">
        <v>47368.645391007623</v>
      </c>
      <c r="J10" s="57">
        <v>1321.4914400000002</v>
      </c>
      <c r="K10" s="57">
        <f t="shared" si="2"/>
        <v>2.7898020496293729</v>
      </c>
      <c r="L10" s="57">
        <v>11557.522119379768</v>
      </c>
      <c r="M10" s="57">
        <v>3859.6555105000002</v>
      </c>
      <c r="N10" s="57">
        <f t="shared" si="3"/>
        <v>33.395181688885472</v>
      </c>
      <c r="O10" s="57">
        <v>145337.845</v>
      </c>
      <c r="P10" s="57">
        <v>68298.92</v>
      </c>
      <c r="Q10" s="57">
        <f t="shared" si="4"/>
        <v>46.993210887363851</v>
      </c>
      <c r="R10" s="57">
        <f t="shared" si="27"/>
        <v>973255.24834656727</v>
      </c>
      <c r="S10" s="57">
        <f t="shared" si="27"/>
        <v>181388.79999999999</v>
      </c>
      <c r="T10" s="57">
        <f t="shared" si="5"/>
        <v>18.637330783281747</v>
      </c>
      <c r="U10" s="57">
        <v>118693.44858306105</v>
      </c>
      <c r="V10" s="57">
        <v>99127.819999999992</v>
      </c>
      <c r="W10" s="57">
        <f t="shared" si="6"/>
        <v>83.515831061754739</v>
      </c>
      <c r="X10" s="57">
        <v>105196.90679111688</v>
      </c>
      <c r="Y10" s="57">
        <v>34971.489999999991</v>
      </c>
      <c r="Z10" s="57">
        <f t="shared" si="7"/>
        <v>33.243838689516565</v>
      </c>
      <c r="AA10" s="57">
        <v>629968.97797238932</v>
      </c>
      <c r="AB10" s="57">
        <v>35890.019999999997</v>
      </c>
      <c r="AC10" s="57">
        <f t="shared" si="8"/>
        <v>5.697109104564988</v>
      </c>
      <c r="AD10" s="57">
        <v>1910.4575</v>
      </c>
      <c r="AE10" s="57">
        <v>10481.769999999999</v>
      </c>
      <c r="AF10" s="57">
        <f t="shared" si="9"/>
        <v>548.65235159641065</v>
      </c>
      <c r="AG10" s="57">
        <v>117485.4575</v>
      </c>
      <c r="AH10" s="57">
        <v>917.69999999999982</v>
      </c>
      <c r="AI10" s="57">
        <f t="shared" si="10"/>
        <v>0.78111795240700299</v>
      </c>
      <c r="AJ10" s="57">
        <v>90888</v>
      </c>
      <c r="AK10" s="57">
        <v>2465.6000000000004</v>
      </c>
      <c r="AL10" s="57">
        <f t="shared" si="11"/>
        <v>2.7127893671331753</v>
      </c>
      <c r="AM10" s="57">
        <v>26996.580059266515</v>
      </c>
      <c r="AN10" s="57">
        <v>4755.91</v>
      </c>
      <c r="AO10" s="57">
        <f t="shared" si="12"/>
        <v>17.616712893111604</v>
      </c>
      <c r="AP10" s="57">
        <v>156581.1841234841</v>
      </c>
      <c r="AQ10" s="57">
        <v>54867</v>
      </c>
      <c r="AR10" s="57">
        <f t="shared" si="13"/>
        <v>35.040608683052504</v>
      </c>
      <c r="AS10" s="57">
        <v>452</v>
      </c>
      <c r="AT10" s="57">
        <v>6366.9</v>
      </c>
      <c r="AU10" s="57">
        <f t="shared" si="14"/>
        <v>1408.6061946902655</v>
      </c>
      <c r="AV10" s="57">
        <v>223</v>
      </c>
      <c r="AW10" s="57">
        <v>51663</v>
      </c>
      <c r="AX10" s="57">
        <f t="shared" si="15"/>
        <v>23167.264573991029</v>
      </c>
      <c r="AY10" s="57">
        <v>144312.50358532104</v>
      </c>
      <c r="AZ10" s="57">
        <v>118219</v>
      </c>
      <c r="BA10" s="57">
        <f t="shared" si="16"/>
        <v>81.918750671597948</v>
      </c>
      <c r="BB10" s="120">
        <f t="shared" si="28"/>
        <v>1631756.2259921581</v>
      </c>
      <c r="BC10" s="120">
        <f t="shared" si="28"/>
        <v>531302.74454599991</v>
      </c>
      <c r="BD10" s="57">
        <f t="shared" si="17"/>
        <v>32.560178786690486</v>
      </c>
      <c r="BE10" s="57">
        <v>45546.074999999997</v>
      </c>
      <c r="BF10" s="57">
        <v>153002.76999999999</v>
      </c>
      <c r="BG10" s="57">
        <f t="shared" si="18"/>
        <v>335.92964926176404</v>
      </c>
      <c r="BH10" s="57">
        <v>1205.4999999999998</v>
      </c>
      <c r="BI10" s="57">
        <v>0</v>
      </c>
      <c r="BJ10" s="57">
        <f t="shared" si="19"/>
        <v>0</v>
      </c>
      <c r="BK10" s="57">
        <v>5121.6137500000004</v>
      </c>
      <c r="BL10" s="57">
        <v>11362.619999999999</v>
      </c>
      <c r="BM10" s="57">
        <f t="shared" si="20"/>
        <v>221.85624599277909</v>
      </c>
      <c r="BN10" s="57">
        <v>174071.420625</v>
      </c>
      <c r="BO10" s="57">
        <v>798989.73</v>
      </c>
      <c r="BP10" s="57">
        <f t="shared" si="21"/>
        <v>459.00109686658681</v>
      </c>
      <c r="BQ10" s="57">
        <v>736.28412500000002</v>
      </c>
      <c r="BR10" s="57">
        <v>14136</v>
      </c>
      <c r="BS10" s="57">
        <f t="shared" si="22"/>
        <v>1919.9110126135072</v>
      </c>
      <c r="BT10" s="57">
        <v>260133.67615611423</v>
      </c>
      <c r="BU10" s="57">
        <v>713971.94000000006</v>
      </c>
      <c r="BV10" s="57">
        <f t="shared" si="23"/>
        <v>274.46347991158342</v>
      </c>
      <c r="BW10" s="57">
        <f t="shared" si="29"/>
        <v>441268.49465611426</v>
      </c>
      <c r="BX10" s="57">
        <f t="shared" si="29"/>
        <v>1538460.29</v>
      </c>
      <c r="BY10" s="57">
        <f t="shared" si="24"/>
        <v>348.64494262137168</v>
      </c>
      <c r="BZ10" s="57">
        <f t="shared" si="30"/>
        <v>2073024.7206482724</v>
      </c>
      <c r="CA10" s="57">
        <f t="shared" si="30"/>
        <v>2069763.034546</v>
      </c>
      <c r="CB10" s="57">
        <f t="shared" si="25"/>
        <v>99.842660530297366</v>
      </c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</row>
    <row r="11" spans="1:115" ht="15" customHeight="1" x14ac:dyDescent="0.2">
      <c r="A11" s="118">
        <v>4</v>
      </c>
      <c r="B11" s="119" t="s">
        <v>15</v>
      </c>
      <c r="C11" s="57">
        <f t="shared" si="26"/>
        <v>565090.20946396608</v>
      </c>
      <c r="D11" s="57">
        <f t="shared" si="26"/>
        <v>449293.03</v>
      </c>
      <c r="E11" s="57">
        <f t="shared" si="0"/>
        <v>79.508195766865413</v>
      </c>
      <c r="F11" s="57">
        <v>453674.25149738812</v>
      </c>
      <c r="G11" s="57">
        <v>296642.68000000005</v>
      </c>
      <c r="H11" s="57">
        <f t="shared" si="1"/>
        <v>65.386712827740865</v>
      </c>
      <c r="I11" s="57">
        <v>87957.281825586426</v>
      </c>
      <c r="J11" s="57">
        <v>2118.1999999999998</v>
      </c>
      <c r="K11" s="57">
        <f t="shared" si="2"/>
        <v>2.4082144832536465</v>
      </c>
      <c r="L11" s="57">
        <v>23458.676140991513</v>
      </c>
      <c r="M11" s="57">
        <v>150532.15</v>
      </c>
      <c r="N11" s="57">
        <f t="shared" si="3"/>
        <v>641.69072924350269</v>
      </c>
      <c r="O11" s="57">
        <v>311455.33100000001</v>
      </c>
      <c r="P11" s="57">
        <v>220764.71000000002</v>
      </c>
      <c r="Q11" s="57">
        <f t="shared" si="4"/>
        <v>70.881660394504536</v>
      </c>
      <c r="R11" s="57">
        <f t="shared" si="27"/>
        <v>1872563.1685040598</v>
      </c>
      <c r="S11" s="57">
        <f t="shared" si="27"/>
        <v>1367270.0599999998</v>
      </c>
      <c r="T11" s="57">
        <f t="shared" si="5"/>
        <v>73.01596458784752</v>
      </c>
      <c r="U11" s="57">
        <v>242375.32869330593</v>
      </c>
      <c r="V11" s="57">
        <v>416698.65999999992</v>
      </c>
      <c r="W11" s="57">
        <f t="shared" si="6"/>
        <v>171.9228859828705</v>
      </c>
      <c r="X11" s="57">
        <v>241880.58783836468</v>
      </c>
      <c r="Y11" s="57">
        <v>736759.7799999998</v>
      </c>
      <c r="Z11" s="57">
        <f t="shared" si="7"/>
        <v>304.59648977384461</v>
      </c>
      <c r="AA11" s="57">
        <v>1222673.4549723892</v>
      </c>
      <c r="AB11" s="57">
        <v>211753.63000000003</v>
      </c>
      <c r="AC11" s="57">
        <f t="shared" si="8"/>
        <v>17.31890302671059</v>
      </c>
      <c r="AD11" s="57">
        <v>6622.8985000000002</v>
      </c>
      <c r="AE11" s="57">
        <v>763.86</v>
      </c>
      <c r="AF11" s="57">
        <f t="shared" si="9"/>
        <v>11.533620815719885</v>
      </c>
      <c r="AG11" s="57">
        <v>159010.89850000001</v>
      </c>
      <c r="AH11" s="57">
        <v>1294.1300000000001</v>
      </c>
      <c r="AI11" s="57">
        <f t="shared" si="10"/>
        <v>0.81386245358521758</v>
      </c>
      <c r="AJ11" s="57">
        <v>100632</v>
      </c>
      <c r="AK11" s="57">
        <v>162552.03999999998</v>
      </c>
      <c r="AL11" s="57">
        <f t="shared" si="11"/>
        <v>161.53116304952698</v>
      </c>
      <c r="AM11" s="57">
        <v>39756.835870261755</v>
      </c>
      <c r="AN11" s="57">
        <v>9626.7300000000014</v>
      </c>
      <c r="AO11" s="57">
        <f t="shared" si="12"/>
        <v>24.214024555210713</v>
      </c>
      <c r="AP11" s="57">
        <v>197943.80934732652</v>
      </c>
      <c r="AQ11" s="57">
        <v>93311.779999999984</v>
      </c>
      <c r="AR11" s="57">
        <f t="shared" si="13"/>
        <v>47.140539685314629</v>
      </c>
      <c r="AS11" s="57">
        <v>2154</v>
      </c>
      <c r="AT11" s="57">
        <v>0</v>
      </c>
      <c r="AU11" s="57">
        <f t="shared" si="14"/>
        <v>0</v>
      </c>
      <c r="AV11" s="57">
        <v>602</v>
      </c>
      <c r="AW11" s="57">
        <v>34019.300000000003</v>
      </c>
      <c r="AX11" s="57">
        <f t="shared" si="15"/>
        <v>5651.0465116279074</v>
      </c>
      <c r="AY11" s="57">
        <v>157137.39071461066</v>
      </c>
      <c r="AZ11" s="57">
        <v>4389.0899999999992</v>
      </c>
      <c r="BA11" s="57">
        <f t="shared" si="16"/>
        <v>2.7931544364074137</v>
      </c>
      <c r="BB11" s="120">
        <f t="shared" si="28"/>
        <v>2935879.4139002245</v>
      </c>
      <c r="BC11" s="120">
        <f t="shared" si="28"/>
        <v>2120462.0299999998</v>
      </c>
      <c r="BD11" s="57">
        <f t="shared" si="17"/>
        <v>72.225787611046059</v>
      </c>
      <c r="BE11" s="57">
        <v>85904.3125</v>
      </c>
      <c r="BF11" s="57">
        <v>261082.34</v>
      </c>
      <c r="BG11" s="57">
        <f t="shared" si="18"/>
        <v>303.9222739836257</v>
      </c>
      <c r="BH11" s="57">
        <v>18518.5</v>
      </c>
      <c r="BI11" s="57">
        <v>91203.679999999978</v>
      </c>
      <c r="BJ11" s="57">
        <f t="shared" si="19"/>
        <v>492.50036450036436</v>
      </c>
      <c r="BK11" s="57">
        <v>12112.70875</v>
      </c>
      <c r="BL11" s="57">
        <v>3.16</v>
      </c>
      <c r="BM11" s="57">
        <f t="shared" si="20"/>
        <v>2.6088301677360155E-2</v>
      </c>
      <c r="BN11" s="57">
        <v>179514.9648625</v>
      </c>
      <c r="BO11" s="57">
        <v>318380.49</v>
      </c>
      <c r="BP11" s="57">
        <f t="shared" si="21"/>
        <v>177.35596040355992</v>
      </c>
      <c r="BQ11" s="57">
        <v>6757.8126250000005</v>
      </c>
      <c r="BR11" s="57">
        <v>12771.430000000002</v>
      </c>
      <c r="BS11" s="57">
        <f t="shared" si="22"/>
        <v>188.98763118635597</v>
      </c>
      <c r="BT11" s="57">
        <v>315299.7753289676</v>
      </c>
      <c r="BU11" s="57">
        <v>5432130.4800000014</v>
      </c>
      <c r="BV11" s="57">
        <f t="shared" si="23"/>
        <v>1722.846289481937</v>
      </c>
      <c r="BW11" s="57">
        <f t="shared" si="29"/>
        <v>532203.76156646758</v>
      </c>
      <c r="BX11" s="57">
        <f t="shared" si="29"/>
        <v>5854489.2400000012</v>
      </c>
      <c r="BY11" s="57">
        <f t="shared" si="24"/>
        <v>1100.0465729081147</v>
      </c>
      <c r="BZ11" s="57">
        <f t="shared" si="30"/>
        <v>3468083.1754666921</v>
      </c>
      <c r="CA11" s="57">
        <f t="shared" si="30"/>
        <v>7974951.2700000014</v>
      </c>
      <c r="CB11" s="57">
        <f t="shared" si="25"/>
        <v>229.95271066204546</v>
      </c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</row>
    <row r="12" spans="1:115" ht="15" customHeight="1" x14ac:dyDescent="0.2">
      <c r="A12" s="118">
        <v>5</v>
      </c>
      <c r="B12" s="119" t="s">
        <v>13</v>
      </c>
      <c r="C12" s="57">
        <f t="shared" si="26"/>
        <v>840626.98573951505</v>
      </c>
      <c r="D12" s="57">
        <f t="shared" si="26"/>
        <v>375853.16000000003</v>
      </c>
      <c r="E12" s="57">
        <f t="shared" si="0"/>
        <v>44.711050962675799</v>
      </c>
      <c r="F12" s="57">
        <v>657008.95854383032</v>
      </c>
      <c r="G12" s="57">
        <v>257681.78</v>
      </c>
      <c r="H12" s="57">
        <f t="shared" si="1"/>
        <v>39.220436289197046</v>
      </c>
      <c r="I12" s="57">
        <v>160497.86673580605</v>
      </c>
      <c r="J12" s="57">
        <v>8710.2800000000025</v>
      </c>
      <c r="K12" s="57">
        <f t="shared" si="2"/>
        <v>5.427037864832128</v>
      </c>
      <c r="L12" s="57">
        <v>23120.160459878771</v>
      </c>
      <c r="M12" s="57">
        <v>109461.10000000002</v>
      </c>
      <c r="N12" s="57">
        <f t="shared" si="3"/>
        <v>473.44437851091794</v>
      </c>
      <c r="O12" s="57">
        <v>530898.16500000004</v>
      </c>
      <c r="P12" s="57">
        <v>276142.41261</v>
      </c>
      <c r="Q12" s="57">
        <f t="shared" si="4"/>
        <v>52.014196095403719</v>
      </c>
      <c r="R12" s="57">
        <f t="shared" si="27"/>
        <v>1160984.993931104</v>
      </c>
      <c r="S12" s="57">
        <f t="shared" si="27"/>
        <v>836959.28</v>
      </c>
      <c r="T12" s="57">
        <f t="shared" si="5"/>
        <v>72.09044771251088</v>
      </c>
      <c r="U12" s="57">
        <v>153478.5322546573</v>
      </c>
      <c r="V12" s="57">
        <v>366011.66999999993</v>
      </c>
      <c r="W12" s="57">
        <f t="shared" si="6"/>
        <v>238.47743695691571</v>
      </c>
      <c r="X12" s="57">
        <v>92945.289953021609</v>
      </c>
      <c r="Y12" s="57">
        <v>277817.93000000005</v>
      </c>
      <c r="Z12" s="57">
        <f t="shared" si="7"/>
        <v>298.90479672549384</v>
      </c>
      <c r="AA12" s="57">
        <v>721979.82672342507</v>
      </c>
      <c r="AB12" s="57">
        <v>32207.620000000003</v>
      </c>
      <c r="AC12" s="57">
        <f t="shared" si="8"/>
        <v>4.4610138410886719</v>
      </c>
      <c r="AD12" s="57">
        <v>3693.1725000000001</v>
      </c>
      <c r="AE12" s="57">
        <v>0</v>
      </c>
      <c r="AF12" s="57">
        <f t="shared" si="9"/>
        <v>0</v>
      </c>
      <c r="AG12" s="57">
        <v>188888.17249999999</v>
      </c>
      <c r="AH12" s="57">
        <v>160922.06</v>
      </c>
      <c r="AI12" s="57">
        <f t="shared" si="10"/>
        <v>85.194354876825344</v>
      </c>
      <c r="AJ12" s="57">
        <v>75060</v>
      </c>
      <c r="AK12" s="57">
        <v>22019.179999999997</v>
      </c>
      <c r="AL12" s="57">
        <f t="shared" si="11"/>
        <v>29.33543831601385</v>
      </c>
      <c r="AM12" s="57">
        <v>49297.961661878602</v>
      </c>
      <c r="AN12" s="57">
        <v>8535.89</v>
      </c>
      <c r="AO12" s="57">
        <f t="shared" si="12"/>
        <v>17.314894393697983</v>
      </c>
      <c r="AP12" s="57">
        <v>264675.9544529554</v>
      </c>
      <c r="AQ12" s="57">
        <v>50273.78</v>
      </c>
      <c r="AR12" s="57">
        <f t="shared" si="13"/>
        <v>18.994464421185594</v>
      </c>
      <c r="AS12" s="57">
        <v>2036</v>
      </c>
      <c r="AT12" s="57">
        <v>428.24999999999994</v>
      </c>
      <c r="AU12" s="57">
        <f t="shared" si="14"/>
        <v>21.033889980353631</v>
      </c>
      <c r="AV12" s="57">
        <v>403</v>
      </c>
      <c r="AW12" s="57">
        <v>1067.6899999999998</v>
      </c>
      <c r="AX12" s="57">
        <f t="shared" si="15"/>
        <v>264.93548387096769</v>
      </c>
      <c r="AY12" s="57">
        <v>264616.08184537734</v>
      </c>
      <c r="AZ12" s="57">
        <v>7361.9300000000012</v>
      </c>
      <c r="BA12" s="57">
        <f t="shared" si="16"/>
        <v>2.7821173787546991</v>
      </c>
      <c r="BB12" s="120">
        <f t="shared" si="28"/>
        <v>2657700.9776308304</v>
      </c>
      <c r="BC12" s="120">
        <f t="shared" si="28"/>
        <v>1302499.1599999997</v>
      </c>
      <c r="BD12" s="57">
        <f t="shared" si="17"/>
        <v>49.008491585877884</v>
      </c>
      <c r="BE12" s="57">
        <v>80727.9375</v>
      </c>
      <c r="BF12" s="57">
        <v>244059.95999999996</v>
      </c>
      <c r="BG12" s="57">
        <f t="shared" si="18"/>
        <v>302.3240374498605</v>
      </c>
      <c r="BH12" s="57">
        <v>6108.5</v>
      </c>
      <c r="BI12" s="57">
        <v>0</v>
      </c>
      <c r="BJ12" s="57">
        <f t="shared" si="19"/>
        <v>0</v>
      </c>
      <c r="BK12" s="57">
        <v>6464.9337500000001</v>
      </c>
      <c r="BL12" s="57">
        <v>12123.12</v>
      </c>
      <c r="BM12" s="57">
        <f t="shared" si="20"/>
        <v>187.52117916134873</v>
      </c>
      <c r="BN12" s="57">
        <v>227112.90062500001</v>
      </c>
      <c r="BO12" s="57">
        <v>75174.890000000014</v>
      </c>
      <c r="BP12" s="57">
        <f t="shared" si="21"/>
        <v>33.100228913955824</v>
      </c>
      <c r="BQ12" s="57">
        <v>3569.980125</v>
      </c>
      <c r="BR12" s="57">
        <v>126411.89999999997</v>
      </c>
      <c r="BS12" s="57">
        <f t="shared" si="22"/>
        <v>3540.9692932114003</v>
      </c>
      <c r="BT12" s="57">
        <v>388738.94638247538</v>
      </c>
      <c r="BU12" s="57">
        <v>1156336.6799999997</v>
      </c>
      <c r="BV12" s="57">
        <f t="shared" si="23"/>
        <v>297.45840769509482</v>
      </c>
      <c r="BW12" s="57">
        <f t="shared" si="29"/>
        <v>631995.26088247541</v>
      </c>
      <c r="BX12" s="57">
        <f t="shared" si="29"/>
        <v>1370046.5899999996</v>
      </c>
      <c r="BY12" s="57">
        <f t="shared" si="24"/>
        <v>216.78114929010059</v>
      </c>
      <c r="BZ12" s="57">
        <f t="shared" si="30"/>
        <v>3289696.2385133058</v>
      </c>
      <c r="CA12" s="57">
        <f t="shared" si="30"/>
        <v>2672545.7499999991</v>
      </c>
      <c r="CB12" s="57">
        <f t="shared" si="25"/>
        <v>81.239894392431438</v>
      </c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</row>
    <row r="13" spans="1:115" ht="15" customHeight="1" x14ac:dyDescent="0.2">
      <c r="A13" s="118">
        <v>6</v>
      </c>
      <c r="B13" s="119" t="s">
        <v>17</v>
      </c>
      <c r="C13" s="57">
        <f t="shared" si="26"/>
        <v>152773.52231555837</v>
      </c>
      <c r="D13" s="57">
        <f t="shared" si="26"/>
        <v>103222.32999999999</v>
      </c>
      <c r="E13" s="57">
        <f t="shared" si="0"/>
        <v>67.565588876579753</v>
      </c>
      <c r="F13" s="57">
        <v>110312.28812044542</v>
      </c>
      <c r="G13" s="57">
        <v>80868.98</v>
      </c>
      <c r="H13" s="57">
        <f t="shared" si="1"/>
        <v>73.309131174672487</v>
      </c>
      <c r="I13" s="57">
        <v>38357.297966223341</v>
      </c>
      <c r="J13" s="57">
        <v>1465.2500000000005</v>
      </c>
      <c r="K13" s="57">
        <f t="shared" si="2"/>
        <v>3.8200031745986642</v>
      </c>
      <c r="L13" s="57">
        <v>4103.9362288895863</v>
      </c>
      <c r="M13" s="57">
        <v>20888.099999999999</v>
      </c>
      <c r="N13" s="57">
        <f t="shared" si="3"/>
        <v>508.97720712516411</v>
      </c>
      <c r="O13" s="57">
        <v>84254.630999999994</v>
      </c>
      <c r="P13" s="57">
        <v>30115.27</v>
      </c>
      <c r="Q13" s="57">
        <f t="shared" si="4"/>
        <v>35.743162889171046</v>
      </c>
      <c r="R13" s="57">
        <f t="shared" si="27"/>
        <v>1592523.3091186124</v>
      </c>
      <c r="S13" s="57">
        <f t="shared" si="27"/>
        <v>360249.72</v>
      </c>
      <c r="T13" s="57">
        <f t="shared" si="5"/>
        <v>22.621315363941608</v>
      </c>
      <c r="U13" s="57">
        <v>146666.85585306282</v>
      </c>
      <c r="V13" s="57">
        <v>218873.08</v>
      </c>
      <c r="W13" s="57">
        <f t="shared" si="6"/>
        <v>149.23145295981286</v>
      </c>
      <c r="X13" s="57">
        <v>115223.19010309226</v>
      </c>
      <c r="Y13" s="57">
        <v>79252.53</v>
      </c>
      <c r="Z13" s="57">
        <f t="shared" si="7"/>
        <v>68.781752986609149</v>
      </c>
      <c r="AA13" s="57">
        <v>1254181.7381624575</v>
      </c>
      <c r="AB13" s="57">
        <v>59325.350000000006</v>
      </c>
      <c r="AC13" s="57">
        <f t="shared" si="8"/>
        <v>4.7302036215994905</v>
      </c>
      <c r="AD13" s="57">
        <v>602.76250000000005</v>
      </c>
      <c r="AE13" s="57">
        <v>0</v>
      </c>
      <c r="AF13" s="57">
        <f t="shared" si="9"/>
        <v>0</v>
      </c>
      <c r="AG13" s="57">
        <v>75848.762499999997</v>
      </c>
      <c r="AH13" s="57">
        <v>2798.7599999999998</v>
      </c>
      <c r="AI13" s="57">
        <f t="shared" si="10"/>
        <v>3.689921770312337</v>
      </c>
      <c r="AJ13" s="57">
        <v>80028</v>
      </c>
      <c r="AK13" s="57">
        <v>0</v>
      </c>
      <c r="AL13" s="57">
        <f t="shared" si="11"/>
        <v>0</v>
      </c>
      <c r="AM13" s="57">
        <v>18775.16106415687</v>
      </c>
      <c r="AN13" s="57">
        <v>4421.8900000000003</v>
      </c>
      <c r="AO13" s="57">
        <f t="shared" si="12"/>
        <v>23.55180860973654</v>
      </c>
      <c r="AP13" s="57">
        <v>117345.11099031883</v>
      </c>
      <c r="AQ13" s="57">
        <v>2760.53</v>
      </c>
      <c r="AR13" s="57">
        <f t="shared" si="13"/>
        <v>2.3524882943165384</v>
      </c>
      <c r="AS13" s="57">
        <v>373</v>
      </c>
      <c r="AT13" s="57">
        <v>0</v>
      </c>
      <c r="AU13" s="57">
        <f t="shared" si="14"/>
        <v>0</v>
      </c>
      <c r="AV13" s="57">
        <v>216</v>
      </c>
      <c r="AW13" s="57">
        <v>0</v>
      </c>
      <c r="AX13" s="57">
        <f t="shared" si="15"/>
        <v>0</v>
      </c>
      <c r="AY13" s="57">
        <v>122812.19616596676</v>
      </c>
      <c r="AZ13" s="57">
        <v>228.05</v>
      </c>
      <c r="BA13" s="57">
        <f t="shared" si="16"/>
        <v>0.18569002682096516</v>
      </c>
      <c r="BB13" s="120">
        <f t="shared" si="28"/>
        <v>2084846.2996546132</v>
      </c>
      <c r="BC13" s="120">
        <f t="shared" si="28"/>
        <v>470882.51999999996</v>
      </c>
      <c r="BD13" s="57">
        <f t="shared" si="17"/>
        <v>22.585958498619725</v>
      </c>
      <c r="BE13" s="57">
        <v>37861.049999999996</v>
      </c>
      <c r="BF13" s="57">
        <v>25363.609999999993</v>
      </c>
      <c r="BG13" s="57">
        <f t="shared" si="18"/>
        <v>66.99130108647276</v>
      </c>
      <c r="BH13" s="57">
        <v>2540</v>
      </c>
      <c r="BI13" s="57">
        <v>16</v>
      </c>
      <c r="BJ13" s="57">
        <f t="shared" si="19"/>
        <v>0.62992125984251968</v>
      </c>
      <c r="BK13" s="57">
        <v>4558.9750000000004</v>
      </c>
      <c r="BL13" s="57">
        <v>5790.1400000000012</v>
      </c>
      <c r="BM13" s="57">
        <f t="shared" si="20"/>
        <v>127.00530272703845</v>
      </c>
      <c r="BN13" s="57">
        <v>135043.46249999999</v>
      </c>
      <c r="BO13" s="57">
        <v>75983.63</v>
      </c>
      <c r="BP13" s="57">
        <f t="shared" si="21"/>
        <v>56.266055826286298</v>
      </c>
      <c r="BQ13" s="57">
        <v>398.09249999999997</v>
      </c>
      <c r="BR13" s="57">
        <v>554</v>
      </c>
      <c r="BS13" s="57">
        <f t="shared" si="22"/>
        <v>139.16363659199811</v>
      </c>
      <c r="BT13" s="57">
        <v>458640.771035299</v>
      </c>
      <c r="BU13" s="57">
        <v>182456</v>
      </c>
      <c r="BV13" s="57">
        <f t="shared" si="23"/>
        <v>39.781897188978299</v>
      </c>
      <c r="BW13" s="57">
        <f t="shared" si="29"/>
        <v>601181.30103529897</v>
      </c>
      <c r="BX13" s="57">
        <f t="shared" si="29"/>
        <v>264799.77</v>
      </c>
      <c r="BY13" s="57">
        <f t="shared" si="24"/>
        <v>44.046574559785256</v>
      </c>
      <c r="BZ13" s="57">
        <f t="shared" si="30"/>
        <v>2686027.6006899122</v>
      </c>
      <c r="CA13" s="57">
        <f t="shared" si="30"/>
        <v>735682.29</v>
      </c>
      <c r="CB13" s="57">
        <f t="shared" si="25"/>
        <v>27.389230468482097</v>
      </c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</row>
    <row r="14" spans="1:115" ht="15" customHeight="1" x14ac:dyDescent="0.2">
      <c r="A14" s="118">
        <v>7</v>
      </c>
      <c r="B14" s="119" t="s">
        <v>16</v>
      </c>
      <c r="C14" s="57">
        <f t="shared" si="26"/>
        <v>428223.42794899998</v>
      </c>
      <c r="D14" s="57">
        <f t="shared" si="26"/>
        <v>174035</v>
      </c>
      <c r="E14" s="57">
        <f t="shared" si="0"/>
        <v>40.641167353582304</v>
      </c>
      <c r="F14" s="57">
        <v>358145.65934214997</v>
      </c>
      <c r="G14" s="57">
        <v>124859</v>
      </c>
      <c r="H14" s="57">
        <f t="shared" si="1"/>
        <v>34.86263109522082</v>
      </c>
      <c r="I14" s="57">
        <v>60643.242219599997</v>
      </c>
      <c r="J14" s="57">
        <v>1177</v>
      </c>
      <c r="K14" s="57">
        <f t="shared" si="2"/>
        <v>1.9408592893794714</v>
      </c>
      <c r="L14" s="57">
        <v>9434.52638725</v>
      </c>
      <c r="M14" s="57">
        <v>47999</v>
      </c>
      <c r="N14" s="57">
        <f t="shared" si="3"/>
        <v>508.75897771473478</v>
      </c>
      <c r="O14" s="57">
        <v>293400.10100000002</v>
      </c>
      <c r="P14" s="57">
        <v>130846.19</v>
      </c>
      <c r="Q14" s="57">
        <f t="shared" si="4"/>
        <v>44.596504757167757</v>
      </c>
      <c r="R14" s="57">
        <f t="shared" si="27"/>
        <v>1212005.9454901353</v>
      </c>
      <c r="S14" s="57">
        <f t="shared" si="27"/>
        <v>365479</v>
      </c>
      <c r="T14" s="57">
        <f t="shared" si="5"/>
        <v>30.154885077911086</v>
      </c>
      <c r="U14" s="57">
        <v>105569.59339377453</v>
      </c>
      <c r="V14" s="57">
        <v>58567</v>
      </c>
      <c r="W14" s="57">
        <f t="shared" si="6"/>
        <v>55.477148407255029</v>
      </c>
      <c r="X14" s="57">
        <v>215617.01301174131</v>
      </c>
      <c r="Y14" s="57">
        <v>232118</v>
      </c>
      <c r="Z14" s="57">
        <f t="shared" si="7"/>
        <v>107.65291511916091</v>
      </c>
      <c r="AA14" s="57">
        <v>805587.26208461961</v>
      </c>
      <c r="AB14" s="57">
        <v>67175</v>
      </c>
      <c r="AC14" s="57">
        <f t="shared" si="8"/>
        <v>8.3386373099012427</v>
      </c>
      <c r="AD14" s="57">
        <v>1270.0385000000001</v>
      </c>
      <c r="AE14" s="57">
        <v>6476</v>
      </c>
      <c r="AF14" s="57">
        <f t="shared" si="9"/>
        <v>509.90580206820499</v>
      </c>
      <c r="AG14" s="57">
        <v>83962.038499999995</v>
      </c>
      <c r="AH14" s="57">
        <v>1143</v>
      </c>
      <c r="AI14" s="57">
        <f t="shared" si="10"/>
        <v>1.3613295013079036</v>
      </c>
      <c r="AJ14" s="57">
        <v>68784</v>
      </c>
      <c r="AK14" s="57">
        <v>0</v>
      </c>
      <c r="AL14" s="57">
        <f t="shared" si="11"/>
        <v>0</v>
      </c>
      <c r="AM14" s="57">
        <v>24343.473647835661</v>
      </c>
      <c r="AN14" s="57">
        <v>4595</v>
      </c>
      <c r="AO14" s="57">
        <f t="shared" si="12"/>
        <v>18.875695664774341</v>
      </c>
      <c r="AP14" s="57">
        <v>153251.09420667845</v>
      </c>
      <c r="AQ14" s="57">
        <v>57017.490000000005</v>
      </c>
      <c r="AR14" s="57">
        <f t="shared" si="13"/>
        <v>37.205274321307435</v>
      </c>
      <c r="AS14" s="57">
        <v>484</v>
      </c>
      <c r="AT14" s="57">
        <v>0</v>
      </c>
      <c r="AU14" s="57">
        <f t="shared" si="14"/>
        <v>0</v>
      </c>
      <c r="AV14" s="57">
        <v>282</v>
      </c>
      <c r="AW14" s="57">
        <v>0</v>
      </c>
      <c r="AX14" s="57">
        <f t="shared" si="15"/>
        <v>0</v>
      </c>
      <c r="AY14" s="57">
        <v>138932.6738466142</v>
      </c>
      <c r="AZ14" s="57">
        <v>33037</v>
      </c>
      <c r="BA14" s="57">
        <f t="shared" si="16"/>
        <v>23.779143584664489</v>
      </c>
      <c r="BB14" s="120">
        <f t="shared" si="28"/>
        <v>2026306.6151402635</v>
      </c>
      <c r="BC14" s="120">
        <f t="shared" si="28"/>
        <v>634163.49</v>
      </c>
      <c r="BD14" s="57">
        <f t="shared" si="17"/>
        <v>31.296521723890358</v>
      </c>
      <c r="BE14" s="57">
        <v>56152.487499999996</v>
      </c>
      <c r="BF14" s="57">
        <v>363477.23</v>
      </c>
      <c r="BG14" s="57">
        <f t="shared" si="18"/>
        <v>647.30387945859036</v>
      </c>
      <c r="BH14" s="57">
        <v>2710.9999999999995</v>
      </c>
      <c r="BI14" s="57">
        <v>0</v>
      </c>
      <c r="BJ14" s="57">
        <f t="shared" si="19"/>
        <v>0</v>
      </c>
      <c r="BK14" s="57">
        <v>2453.2275</v>
      </c>
      <c r="BL14" s="57">
        <v>116</v>
      </c>
      <c r="BM14" s="57">
        <f t="shared" si="20"/>
        <v>4.7284648488572705</v>
      </c>
      <c r="BN14" s="57">
        <v>90256.841249999998</v>
      </c>
      <c r="BO14" s="57">
        <v>54782</v>
      </c>
      <c r="BP14" s="57">
        <f t="shared" si="21"/>
        <v>60.695676074305339</v>
      </c>
      <c r="BQ14" s="57">
        <v>429.56825000000003</v>
      </c>
      <c r="BR14" s="57">
        <v>389</v>
      </c>
      <c r="BS14" s="57">
        <f t="shared" si="22"/>
        <v>90.556040861958493</v>
      </c>
      <c r="BT14" s="57">
        <v>312539.45162809873</v>
      </c>
      <c r="BU14" s="57">
        <v>3285108</v>
      </c>
      <c r="BV14" s="57">
        <f t="shared" si="23"/>
        <v>1051.1018634246088</v>
      </c>
      <c r="BW14" s="57">
        <f t="shared" si="29"/>
        <v>408390.08862809872</v>
      </c>
      <c r="BX14" s="57">
        <f t="shared" si="29"/>
        <v>3340395</v>
      </c>
      <c r="BY14" s="57">
        <f t="shared" si="24"/>
        <v>817.94223048393758</v>
      </c>
      <c r="BZ14" s="57">
        <f t="shared" si="30"/>
        <v>2434696.7037683623</v>
      </c>
      <c r="CA14" s="57">
        <f t="shared" si="30"/>
        <v>3974558.49</v>
      </c>
      <c r="CB14" s="57">
        <f t="shared" si="25"/>
        <v>163.24655485212094</v>
      </c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</row>
    <row r="15" spans="1:115" ht="15" customHeight="1" x14ac:dyDescent="0.2">
      <c r="A15" s="118">
        <v>8</v>
      </c>
      <c r="B15" s="119" t="s">
        <v>18</v>
      </c>
      <c r="C15" s="57">
        <f t="shared" si="26"/>
        <v>56442.29076588442</v>
      </c>
      <c r="D15" s="57">
        <f t="shared" si="26"/>
        <v>151106.94000000003</v>
      </c>
      <c r="E15" s="57">
        <f t="shared" si="0"/>
        <v>267.71936069493137</v>
      </c>
      <c r="F15" s="57">
        <v>43611.281128059549</v>
      </c>
      <c r="G15" s="57">
        <v>131697.03000000003</v>
      </c>
      <c r="H15" s="57">
        <f t="shared" si="1"/>
        <v>301.97927369591991</v>
      </c>
      <c r="I15" s="57">
        <v>11838.39054635377</v>
      </c>
      <c r="J15" s="57">
        <v>9773.380000000001</v>
      </c>
      <c r="K15" s="57">
        <f t="shared" si="2"/>
        <v>82.556661412139391</v>
      </c>
      <c r="L15" s="57">
        <v>992.61909147110714</v>
      </c>
      <c r="M15" s="57">
        <v>9636.5300000000007</v>
      </c>
      <c r="N15" s="57">
        <f t="shared" si="3"/>
        <v>970.81852271430921</v>
      </c>
      <c r="O15" s="57">
        <v>32384.093000000001</v>
      </c>
      <c r="P15" s="57">
        <v>8205.2099999999991</v>
      </c>
      <c r="Q15" s="57">
        <f t="shared" si="4"/>
        <v>25.337161673788422</v>
      </c>
      <c r="R15" s="57">
        <f t="shared" si="27"/>
        <v>786992.76954286499</v>
      </c>
      <c r="S15" s="57">
        <f t="shared" si="27"/>
        <v>491551.72</v>
      </c>
      <c r="T15" s="57">
        <f t="shared" si="5"/>
        <v>62.459496328730467</v>
      </c>
      <c r="U15" s="57">
        <v>116579.16496063111</v>
      </c>
      <c r="V15" s="57">
        <v>222960.58</v>
      </c>
      <c r="W15" s="57">
        <f t="shared" si="6"/>
        <v>191.2525107512084</v>
      </c>
      <c r="X15" s="57">
        <v>105073.91001848517</v>
      </c>
      <c r="Y15" s="57">
        <v>181439.02</v>
      </c>
      <c r="Z15" s="57">
        <f t="shared" si="7"/>
        <v>172.67751810899611</v>
      </c>
      <c r="AA15" s="57">
        <v>452318.03656374861</v>
      </c>
      <c r="AB15" s="57">
        <v>38170.009999999995</v>
      </c>
      <c r="AC15" s="57">
        <f t="shared" si="8"/>
        <v>8.4387547951827937</v>
      </c>
      <c r="AD15" s="57">
        <v>264.82900000000001</v>
      </c>
      <c r="AE15" s="57">
        <v>48982.11</v>
      </c>
      <c r="AF15" s="57">
        <f t="shared" si="9"/>
        <v>18495.750087792498</v>
      </c>
      <c r="AG15" s="57">
        <v>112756.829</v>
      </c>
      <c r="AH15" s="57">
        <v>0</v>
      </c>
      <c r="AI15" s="57">
        <f t="shared" si="10"/>
        <v>0</v>
      </c>
      <c r="AJ15" s="57">
        <v>71439</v>
      </c>
      <c r="AK15" s="57">
        <v>69839.740000000005</v>
      </c>
      <c r="AL15" s="57">
        <f t="shared" si="11"/>
        <v>97.761362841025218</v>
      </c>
      <c r="AM15" s="57">
        <v>17517.54012947002</v>
      </c>
      <c r="AN15" s="57">
        <v>7281.47</v>
      </c>
      <c r="AO15" s="57">
        <f t="shared" si="12"/>
        <v>41.566737944845769</v>
      </c>
      <c r="AP15" s="57">
        <v>92724.266094410646</v>
      </c>
      <c r="AQ15" s="57">
        <v>173971.42</v>
      </c>
      <c r="AR15" s="57">
        <f t="shared" si="13"/>
        <v>187.62232080959754</v>
      </c>
      <c r="AS15" s="57">
        <v>245</v>
      </c>
      <c r="AT15" s="57">
        <v>500000</v>
      </c>
      <c r="AU15" s="57">
        <f t="shared" si="14"/>
        <v>204081.63265306124</v>
      </c>
      <c r="AV15" s="57">
        <v>153</v>
      </c>
      <c r="AW15" s="57">
        <v>2565.15</v>
      </c>
      <c r="AX15" s="57">
        <f t="shared" si="15"/>
        <v>1676.5686274509803</v>
      </c>
      <c r="AY15" s="57">
        <v>83959.811112267111</v>
      </c>
      <c r="AZ15" s="57">
        <v>12310.85</v>
      </c>
      <c r="BA15" s="57">
        <f t="shared" si="16"/>
        <v>14.662789061707763</v>
      </c>
      <c r="BB15" s="120">
        <f t="shared" si="28"/>
        <v>1109473.6776448973</v>
      </c>
      <c r="BC15" s="120">
        <f t="shared" si="28"/>
        <v>1408627.29</v>
      </c>
      <c r="BD15" s="57">
        <f t="shared" si="17"/>
        <v>126.96356104546098</v>
      </c>
      <c r="BE15" s="57">
        <v>3752.7249999999999</v>
      </c>
      <c r="BF15" s="57">
        <v>121076.20999999996</v>
      </c>
      <c r="BG15" s="57">
        <f t="shared" si="18"/>
        <v>3226.3544491003195</v>
      </c>
      <c r="BH15" s="57">
        <v>1020.7499999999998</v>
      </c>
      <c r="BI15" s="57">
        <v>0</v>
      </c>
      <c r="BJ15" s="57">
        <f t="shared" si="19"/>
        <v>0</v>
      </c>
      <c r="BK15" s="57">
        <v>477.84062499999999</v>
      </c>
      <c r="BL15" s="57">
        <v>168.48</v>
      </c>
      <c r="BM15" s="57">
        <f t="shared" si="20"/>
        <v>35.258617870759736</v>
      </c>
      <c r="BN15" s="57">
        <v>85432.760937500003</v>
      </c>
      <c r="BO15" s="57">
        <v>97824.549999999974</v>
      </c>
      <c r="BP15" s="57">
        <f t="shared" si="21"/>
        <v>114.50472737450849</v>
      </c>
      <c r="BQ15" s="57">
        <v>172.75218749999999</v>
      </c>
      <c r="BR15" s="57">
        <v>123858.87000000001</v>
      </c>
      <c r="BS15" s="57">
        <f t="shared" si="22"/>
        <v>71697.424960248332</v>
      </c>
      <c r="BT15" s="57">
        <v>253941.71668122287</v>
      </c>
      <c r="BU15" s="57">
        <v>259797.79</v>
      </c>
      <c r="BV15" s="57">
        <f t="shared" si="23"/>
        <v>102.30606983181434</v>
      </c>
      <c r="BW15" s="57">
        <f t="shared" si="29"/>
        <v>341045.82043122285</v>
      </c>
      <c r="BX15" s="57">
        <f t="shared" si="29"/>
        <v>481649.68999999994</v>
      </c>
      <c r="BY15" s="57">
        <f t="shared" si="24"/>
        <v>141.22726658576133</v>
      </c>
      <c r="BZ15" s="57">
        <f t="shared" si="30"/>
        <v>1450519.4980761202</v>
      </c>
      <c r="CA15" s="57">
        <f t="shared" si="30"/>
        <v>1890276.98</v>
      </c>
      <c r="CB15" s="57">
        <f t="shared" si="25"/>
        <v>130.31724030646586</v>
      </c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</row>
    <row r="16" spans="1:115" ht="15" customHeight="1" x14ac:dyDescent="0.2">
      <c r="A16" s="118">
        <v>9</v>
      </c>
      <c r="B16" s="119" t="s">
        <v>19</v>
      </c>
      <c r="C16" s="57">
        <f t="shared" si="26"/>
        <v>187524.83345834384</v>
      </c>
      <c r="D16" s="57">
        <f t="shared" si="26"/>
        <v>67404.920599999998</v>
      </c>
      <c r="E16" s="57">
        <f t="shared" si="0"/>
        <v>35.944530309353993</v>
      </c>
      <c r="F16" s="57">
        <v>143217.77728588515</v>
      </c>
      <c r="G16" s="57">
        <v>62567.934200000003</v>
      </c>
      <c r="H16" s="57">
        <f t="shared" si="1"/>
        <v>43.687268009406814</v>
      </c>
      <c r="I16" s="57">
        <v>39178.038413820723</v>
      </c>
      <c r="J16" s="57">
        <v>3796.2864</v>
      </c>
      <c r="K16" s="57">
        <f t="shared" si="2"/>
        <v>9.6898327575808274</v>
      </c>
      <c r="L16" s="57">
        <v>5129.0177586379523</v>
      </c>
      <c r="M16" s="57">
        <v>1040.7</v>
      </c>
      <c r="N16" s="57">
        <f t="shared" si="3"/>
        <v>20.290434718174293</v>
      </c>
      <c r="O16" s="57">
        <v>116356.81720000005</v>
      </c>
      <c r="P16" s="57">
        <v>26906.73</v>
      </c>
      <c r="Q16" s="57">
        <f t="shared" si="4"/>
        <v>23.124326229851523</v>
      </c>
      <c r="R16" s="57">
        <f t="shared" si="27"/>
        <v>478953.99345547491</v>
      </c>
      <c r="S16" s="57">
        <f t="shared" si="27"/>
        <v>235470.00819999995</v>
      </c>
      <c r="T16" s="57">
        <f t="shared" si="5"/>
        <v>49.163387594113459</v>
      </c>
      <c r="U16" s="57">
        <v>90376.325668832389</v>
      </c>
      <c r="V16" s="57">
        <v>165135.08659999995</v>
      </c>
      <c r="W16" s="57">
        <f t="shared" si="6"/>
        <v>182.71940729822037</v>
      </c>
      <c r="X16" s="57">
        <v>58035.402161642451</v>
      </c>
      <c r="Y16" s="57">
        <v>56169.516500000005</v>
      </c>
      <c r="Z16" s="57">
        <f t="shared" si="7"/>
        <v>96.784918184170579</v>
      </c>
      <c r="AA16" s="57">
        <v>283570.35562500003</v>
      </c>
      <c r="AB16" s="57">
        <v>13873.3848</v>
      </c>
      <c r="AC16" s="57">
        <f t="shared" si="8"/>
        <v>4.892396022645781</v>
      </c>
      <c r="AD16" s="57">
        <v>891.45500000000004</v>
      </c>
      <c r="AE16" s="57">
        <v>292.02030000000002</v>
      </c>
      <c r="AF16" s="57">
        <f t="shared" si="9"/>
        <v>32.757716317705324</v>
      </c>
      <c r="AG16" s="57">
        <v>46080.455000000002</v>
      </c>
      <c r="AH16" s="57">
        <v>0</v>
      </c>
      <c r="AI16" s="57">
        <f t="shared" si="10"/>
        <v>0</v>
      </c>
      <c r="AJ16" s="57">
        <v>60008</v>
      </c>
      <c r="AK16" s="57">
        <v>0</v>
      </c>
      <c r="AL16" s="57">
        <f t="shared" si="11"/>
        <v>0</v>
      </c>
      <c r="AM16" s="57">
        <v>16456.193144672739</v>
      </c>
      <c r="AN16" s="57">
        <v>420.75630000000001</v>
      </c>
      <c r="AO16" s="57">
        <f t="shared" si="12"/>
        <v>2.5568264561613314</v>
      </c>
      <c r="AP16" s="57">
        <v>96576.774717009117</v>
      </c>
      <c r="AQ16" s="57">
        <v>7204.9175000000005</v>
      </c>
      <c r="AR16" s="57">
        <f t="shared" si="13"/>
        <v>7.4603003891069779</v>
      </c>
      <c r="AS16" s="57">
        <v>268</v>
      </c>
      <c r="AT16" s="57">
        <v>40.659999999999997</v>
      </c>
      <c r="AU16" s="57">
        <f t="shared" si="14"/>
        <v>15.171641791044774</v>
      </c>
      <c r="AV16" s="57">
        <v>158</v>
      </c>
      <c r="AW16" s="57">
        <v>3.44</v>
      </c>
      <c r="AX16" s="57">
        <f t="shared" si="15"/>
        <v>2.1772151898734178</v>
      </c>
      <c r="AY16" s="57">
        <v>99525.633274385385</v>
      </c>
      <c r="AZ16" s="57">
        <v>31.594799999999996</v>
      </c>
      <c r="BA16" s="57">
        <f t="shared" si="16"/>
        <v>3.1745389565013153E-2</v>
      </c>
      <c r="BB16" s="120">
        <f t="shared" si="28"/>
        <v>939471.42804988602</v>
      </c>
      <c r="BC16" s="120">
        <f t="shared" si="28"/>
        <v>310576.29739999992</v>
      </c>
      <c r="BD16" s="57">
        <f t="shared" si="17"/>
        <v>33.058620850735259</v>
      </c>
      <c r="BE16" s="57">
        <v>25463.137500000001</v>
      </c>
      <c r="BF16" s="57">
        <v>25385.9447</v>
      </c>
      <c r="BG16" s="57">
        <f t="shared" si="18"/>
        <v>99.696844899808596</v>
      </c>
      <c r="BH16" s="57">
        <v>1919.75</v>
      </c>
      <c r="BI16" s="57">
        <v>0</v>
      </c>
      <c r="BJ16" s="57">
        <f t="shared" si="19"/>
        <v>0</v>
      </c>
      <c r="BK16" s="57">
        <v>2274.8156250000002</v>
      </c>
      <c r="BL16" s="57">
        <v>0</v>
      </c>
      <c r="BM16" s="57">
        <f t="shared" si="20"/>
        <v>0</v>
      </c>
      <c r="BN16" s="57">
        <v>104756.2234375</v>
      </c>
      <c r="BO16" s="57">
        <v>12719.015199999998</v>
      </c>
      <c r="BP16" s="57">
        <f t="shared" si="21"/>
        <v>12.141536590986844</v>
      </c>
      <c r="BQ16" s="57">
        <v>259.84468750000002</v>
      </c>
      <c r="BR16" s="57">
        <v>39234.073199999992</v>
      </c>
      <c r="BS16" s="57">
        <f t="shared" si="22"/>
        <v>15099.047657073992</v>
      </c>
      <c r="BT16" s="57">
        <v>275012.37874999997</v>
      </c>
      <c r="BU16" s="57">
        <v>419604.08690000011</v>
      </c>
      <c r="BV16" s="57">
        <f t="shared" si="23"/>
        <v>152.57643630705121</v>
      </c>
      <c r="BW16" s="57">
        <f t="shared" si="29"/>
        <v>384223.01249999995</v>
      </c>
      <c r="BX16" s="57">
        <f t="shared" si="29"/>
        <v>471557.17530000012</v>
      </c>
      <c r="BY16" s="57">
        <f t="shared" si="24"/>
        <v>122.73007080751057</v>
      </c>
      <c r="BZ16" s="57">
        <f t="shared" si="30"/>
        <v>1323694.4405498859</v>
      </c>
      <c r="CA16" s="57">
        <f t="shared" si="30"/>
        <v>782133.47270000004</v>
      </c>
      <c r="CB16" s="57">
        <f t="shared" si="25"/>
        <v>59.087161563894462</v>
      </c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</row>
    <row r="17" spans="1:115" ht="15" customHeight="1" x14ac:dyDescent="0.2">
      <c r="A17" s="118">
        <v>10</v>
      </c>
      <c r="B17" s="119" t="s">
        <v>80</v>
      </c>
      <c r="C17" s="57">
        <f t="shared" si="26"/>
        <v>216617.22177597735</v>
      </c>
      <c r="D17" s="57">
        <f t="shared" si="26"/>
        <v>151873.09999999998</v>
      </c>
      <c r="E17" s="57">
        <f t="shared" si="0"/>
        <v>70.111276820392945</v>
      </c>
      <c r="F17" s="57">
        <v>164861.58313159208</v>
      </c>
      <c r="G17" s="57">
        <v>84913.659999999989</v>
      </c>
      <c r="H17" s="57">
        <f t="shared" si="1"/>
        <v>51.506032143475252</v>
      </c>
      <c r="I17" s="57">
        <v>43321.854550390941</v>
      </c>
      <c r="J17" s="57">
        <v>6106</v>
      </c>
      <c r="K17" s="57">
        <f t="shared" si="2"/>
        <v>14.094502793959679</v>
      </c>
      <c r="L17" s="57">
        <v>8433.7840939943399</v>
      </c>
      <c r="M17" s="57">
        <v>60853.439999999995</v>
      </c>
      <c r="N17" s="57">
        <f t="shared" si="3"/>
        <v>721.54372606400318</v>
      </c>
      <c r="O17" s="57">
        <v>125932.514</v>
      </c>
      <c r="P17" s="57">
        <v>31429.709999999995</v>
      </c>
      <c r="Q17" s="57">
        <f t="shared" si="4"/>
        <v>24.957581645674125</v>
      </c>
      <c r="R17" s="57">
        <f t="shared" si="27"/>
        <v>780215.49351652595</v>
      </c>
      <c r="S17" s="57">
        <f t="shared" si="27"/>
        <v>463214.15</v>
      </c>
      <c r="T17" s="57">
        <f t="shared" si="5"/>
        <v>59.370027107797817</v>
      </c>
      <c r="U17" s="57">
        <v>78306.995448696514</v>
      </c>
      <c r="V17" s="57">
        <v>291692.82</v>
      </c>
      <c r="W17" s="57">
        <f t="shared" si="6"/>
        <v>372.49905749621695</v>
      </c>
      <c r="X17" s="57">
        <v>160551.45986423991</v>
      </c>
      <c r="Y17" s="57">
        <v>120925</v>
      </c>
      <c r="Z17" s="57">
        <f t="shared" si="7"/>
        <v>75.31853033429438</v>
      </c>
      <c r="AA17" s="57">
        <v>400462.06320358958</v>
      </c>
      <c r="AB17" s="57">
        <v>43027</v>
      </c>
      <c r="AC17" s="57">
        <f t="shared" si="8"/>
        <v>10.744338591225217</v>
      </c>
      <c r="AD17" s="57">
        <v>1130.4875</v>
      </c>
      <c r="AE17" s="57">
        <v>7145.3300000000008</v>
      </c>
      <c r="AF17" s="57">
        <f t="shared" si="9"/>
        <v>632.05740886122146</v>
      </c>
      <c r="AG17" s="57">
        <v>139764.48749999999</v>
      </c>
      <c r="AH17" s="57">
        <v>424</v>
      </c>
      <c r="AI17" s="57">
        <f t="shared" si="10"/>
        <v>0.3033674773786868</v>
      </c>
      <c r="AJ17" s="57">
        <v>59720</v>
      </c>
      <c r="AK17" s="57">
        <v>0</v>
      </c>
      <c r="AL17" s="57">
        <f t="shared" si="11"/>
        <v>0</v>
      </c>
      <c r="AM17" s="57">
        <v>24216.911604611651</v>
      </c>
      <c r="AN17" s="57">
        <v>7771</v>
      </c>
      <c r="AO17" s="57">
        <f t="shared" si="12"/>
        <v>32.089145498306074</v>
      </c>
      <c r="AP17" s="57">
        <v>121132.32351349371</v>
      </c>
      <c r="AQ17" s="57">
        <v>114999</v>
      </c>
      <c r="AR17" s="57">
        <f t="shared" si="13"/>
        <v>94.936674757328092</v>
      </c>
      <c r="AS17" s="57">
        <v>426</v>
      </c>
      <c r="AT17" s="57">
        <v>221</v>
      </c>
      <c r="AU17" s="57">
        <f t="shared" si="14"/>
        <v>51.877934272300472</v>
      </c>
      <c r="AV17" s="57">
        <v>216</v>
      </c>
      <c r="AW17" s="57">
        <v>0</v>
      </c>
      <c r="AX17" s="57">
        <f t="shared" si="15"/>
        <v>0</v>
      </c>
      <c r="AY17" s="57">
        <v>140428.50148585605</v>
      </c>
      <c r="AZ17" s="57">
        <v>0</v>
      </c>
      <c r="BA17" s="57">
        <f t="shared" si="16"/>
        <v>0</v>
      </c>
      <c r="BB17" s="120">
        <f t="shared" si="28"/>
        <v>1342972.4518964647</v>
      </c>
      <c r="BC17" s="120">
        <f t="shared" si="28"/>
        <v>738078.25</v>
      </c>
      <c r="BD17" s="57">
        <f t="shared" si="17"/>
        <v>54.958554731165968</v>
      </c>
      <c r="BE17" s="57">
        <v>60344.574999999997</v>
      </c>
      <c r="BF17" s="57">
        <v>98168</v>
      </c>
      <c r="BG17" s="57">
        <f t="shared" si="18"/>
        <v>162.67908092815304</v>
      </c>
      <c r="BH17" s="57">
        <v>2197.9499999999998</v>
      </c>
      <c r="BI17" s="57">
        <v>3390</v>
      </c>
      <c r="BJ17" s="57">
        <f t="shared" si="19"/>
        <v>154.23462772128576</v>
      </c>
      <c r="BK17" s="57">
        <v>2464.8611249999999</v>
      </c>
      <c r="BL17" s="57">
        <v>355</v>
      </c>
      <c r="BM17" s="57">
        <f t="shared" si="20"/>
        <v>14.402434133079204</v>
      </c>
      <c r="BN17" s="57">
        <v>98047.791687499994</v>
      </c>
      <c r="BO17" s="57">
        <v>198195</v>
      </c>
      <c r="BP17" s="57">
        <f t="shared" si="21"/>
        <v>202.1412176540307</v>
      </c>
      <c r="BQ17" s="57">
        <v>1750.1583375</v>
      </c>
      <c r="BR17" s="57">
        <v>66512</v>
      </c>
      <c r="BS17" s="57">
        <f t="shared" si="22"/>
        <v>3800.3418647828485</v>
      </c>
      <c r="BT17" s="57">
        <v>416955.13021548919</v>
      </c>
      <c r="BU17" s="57">
        <v>2132650</v>
      </c>
      <c r="BV17" s="57">
        <f t="shared" si="23"/>
        <v>511.48189468200371</v>
      </c>
      <c r="BW17" s="57">
        <f t="shared" si="29"/>
        <v>521415.89136548922</v>
      </c>
      <c r="BX17" s="57">
        <f t="shared" si="29"/>
        <v>2401102</v>
      </c>
      <c r="BY17" s="57">
        <f t="shared" si="24"/>
        <v>460.496513390102</v>
      </c>
      <c r="BZ17" s="57">
        <f t="shared" si="30"/>
        <v>1864388.3432619539</v>
      </c>
      <c r="CA17" s="57">
        <f t="shared" si="30"/>
        <v>3139180.25</v>
      </c>
      <c r="CB17" s="57">
        <f t="shared" si="25"/>
        <v>168.37587841316667</v>
      </c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</row>
    <row r="18" spans="1:115" ht="15" customHeight="1" x14ac:dyDescent="0.2">
      <c r="A18" s="118">
        <v>11</v>
      </c>
      <c r="B18" s="119" t="s">
        <v>21</v>
      </c>
      <c r="C18" s="57">
        <f t="shared" si="26"/>
        <v>26461.071400000001</v>
      </c>
      <c r="D18" s="57">
        <f t="shared" si="26"/>
        <v>9494.2199999999993</v>
      </c>
      <c r="E18" s="57">
        <f t="shared" si="0"/>
        <v>35.87995306947397</v>
      </c>
      <c r="F18" s="57">
        <v>21438.071400000001</v>
      </c>
      <c r="G18" s="57">
        <v>6611.7199999999993</v>
      </c>
      <c r="H18" s="57">
        <f t="shared" si="1"/>
        <v>30.84102052202326</v>
      </c>
      <c r="I18" s="57">
        <v>4122</v>
      </c>
      <c r="J18" s="57">
        <v>2882.5</v>
      </c>
      <c r="K18" s="57">
        <f t="shared" si="2"/>
        <v>69.929645803008242</v>
      </c>
      <c r="L18" s="57">
        <v>901</v>
      </c>
      <c r="M18" s="57">
        <v>0</v>
      </c>
      <c r="N18" s="57">
        <f t="shared" si="3"/>
        <v>0</v>
      </c>
      <c r="O18" s="57">
        <v>11783</v>
      </c>
      <c r="P18" s="57">
        <v>4406.74</v>
      </c>
      <c r="Q18" s="57">
        <f t="shared" si="4"/>
        <v>37.399134346091827</v>
      </c>
      <c r="R18" s="57">
        <f t="shared" si="27"/>
        <v>246894.46189615491</v>
      </c>
      <c r="S18" s="57">
        <f t="shared" si="27"/>
        <v>77959.289999999994</v>
      </c>
      <c r="T18" s="57">
        <f t="shared" si="5"/>
        <v>31.575957354924416</v>
      </c>
      <c r="U18" s="57">
        <v>37666.961978703162</v>
      </c>
      <c r="V18" s="57">
        <v>31720.469999999998</v>
      </c>
      <c r="W18" s="57">
        <f t="shared" si="6"/>
        <v>84.212976926396934</v>
      </c>
      <c r="X18" s="57">
        <v>19619.434958725873</v>
      </c>
      <c r="Y18" s="57">
        <v>46238.82</v>
      </c>
      <c r="Z18" s="57">
        <f t="shared" si="7"/>
        <v>235.67865281173647</v>
      </c>
      <c r="AA18" s="57">
        <v>164228.06495872588</v>
      </c>
      <c r="AB18" s="57">
        <v>0</v>
      </c>
      <c r="AC18" s="57">
        <f t="shared" si="8"/>
        <v>0</v>
      </c>
      <c r="AD18" s="57">
        <v>250</v>
      </c>
      <c r="AE18" s="57">
        <v>0</v>
      </c>
      <c r="AF18" s="57">
        <f t="shared" si="9"/>
        <v>0</v>
      </c>
      <c r="AG18" s="57">
        <v>25130</v>
      </c>
      <c r="AH18" s="57">
        <v>0</v>
      </c>
      <c r="AI18" s="57">
        <f t="shared" si="10"/>
        <v>0</v>
      </c>
      <c r="AJ18" s="57">
        <v>2575</v>
      </c>
      <c r="AK18" s="57">
        <v>0</v>
      </c>
      <c r="AL18" s="57">
        <f t="shared" si="11"/>
        <v>0</v>
      </c>
      <c r="AM18" s="57">
        <v>7216.1276911038149</v>
      </c>
      <c r="AN18" s="57">
        <v>2054.7399999999998</v>
      </c>
      <c r="AO18" s="57">
        <f t="shared" si="12"/>
        <v>28.474274402504324</v>
      </c>
      <c r="AP18" s="57">
        <v>47716.933427440395</v>
      </c>
      <c r="AQ18" s="57">
        <v>11887.26</v>
      </c>
      <c r="AR18" s="57">
        <f t="shared" si="13"/>
        <v>24.912036767987356</v>
      </c>
      <c r="AS18" s="57">
        <v>106</v>
      </c>
      <c r="AT18" s="57">
        <v>0</v>
      </c>
      <c r="AU18" s="57">
        <f t="shared" si="14"/>
        <v>0</v>
      </c>
      <c r="AV18" s="57">
        <v>94</v>
      </c>
      <c r="AW18" s="57">
        <v>189.92</v>
      </c>
      <c r="AX18" s="57">
        <f t="shared" si="15"/>
        <v>202.04255319148933</v>
      </c>
      <c r="AY18" s="57">
        <v>66509.085771012979</v>
      </c>
      <c r="AZ18" s="57">
        <v>2.6799999999999997</v>
      </c>
      <c r="BA18" s="57">
        <f t="shared" si="16"/>
        <v>4.0295246415310657E-3</v>
      </c>
      <c r="BB18" s="120">
        <f t="shared" si="28"/>
        <v>397572.68018571218</v>
      </c>
      <c r="BC18" s="120">
        <f t="shared" si="28"/>
        <v>101588.10999999999</v>
      </c>
      <c r="BD18" s="57">
        <f t="shared" si="17"/>
        <v>25.55208520679707</v>
      </c>
      <c r="BE18" s="57">
        <v>10235</v>
      </c>
      <c r="BF18" s="57">
        <v>2204.6999999999998</v>
      </c>
      <c r="BG18" s="57">
        <f t="shared" si="18"/>
        <v>21.540791402051781</v>
      </c>
      <c r="BH18" s="57">
        <v>78</v>
      </c>
      <c r="BI18" s="57">
        <v>0</v>
      </c>
      <c r="BJ18" s="57">
        <f t="shared" si="19"/>
        <v>0</v>
      </c>
      <c r="BK18" s="57">
        <v>487</v>
      </c>
      <c r="BL18" s="57">
        <v>900.94</v>
      </c>
      <c r="BM18" s="57">
        <f t="shared" si="20"/>
        <v>184.99794661190967</v>
      </c>
      <c r="BN18" s="57">
        <v>50896</v>
      </c>
      <c r="BO18" s="57">
        <v>30244.880000000001</v>
      </c>
      <c r="BP18" s="57">
        <f t="shared" si="21"/>
        <v>59.424866394215655</v>
      </c>
      <c r="BQ18" s="57">
        <v>88</v>
      </c>
      <c r="BR18" s="57">
        <v>0</v>
      </c>
      <c r="BS18" s="57">
        <f t="shared" si="22"/>
        <v>0</v>
      </c>
      <c r="BT18" s="57">
        <v>259887.78893426631</v>
      </c>
      <c r="BU18" s="57">
        <v>941862.35000000009</v>
      </c>
      <c r="BV18" s="57">
        <f t="shared" si="23"/>
        <v>362.41115977874063</v>
      </c>
      <c r="BW18" s="57">
        <f t="shared" si="29"/>
        <v>311436.78893426631</v>
      </c>
      <c r="BX18" s="57">
        <f t="shared" si="29"/>
        <v>973008.17</v>
      </c>
      <c r="BY18" s="57">
        <f t="shared" si="24"/>
        <v>312.42557224200283</v>
      </c>
      <c r="BZ18" s="57">
        <f t="shared" si="30"/>
        <v>709009.46911997849</v>
      </c>
      <c r="CA18" s="57">
        <f t="shared" si="30"/>
        <v>1074596.28</v>
      </c>
      <c r="CB18" s="57">
        <f t="shared" si="25"/>
        <v>151.56303643360184</v>
      </c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</row>
    <row r="19" spans="1:115" ht="15" customHeight="1" x14ac:dyDescent="0.2">
      <c r="A19" s="118">
        <v>12</v>
      </c>
      <c r="B19" s="119" t="s">
        <v>20</v>
      </c>
      <c r="C19" s="57">
        <f t="shared" si="26"/>
        <v>54870.990287317924</v>
      </c>
      <c r="D19" s="57">
        <f t="shared" si="26"/>
        <v>107101</v>
      </c>
      <c r="E19" s="57">
        <f t="shared" si="0"/>
        <v>195.18692744416123</v>
      </c>
      <c r="F19" s="57">
        <v>45015.108710561275</v>
      </c>
      <c r="G19" s="57">
        <v>40910</v>
      </c>
      <c r="H19" s="57">
        <f t="shared" si="1"/>
        <v>90.880598029971765</v>
      </c>
      <c r="I19" s="57">
        <v>6415.6963549271713</v>
      </c>
      <c r="J19" s="57">
        <v>5828</v>
      </c>
      <c r="K19" s="57">
        <f t="shared" si="2"/>
        <v>90.839710572090453</v>
      </c>
      <c r="L19" s="57">
        <v>3440.1852218294821</v>
      </c>
      <c r="M19" s="57">
        <v>60363</v>
      </c>
      <c r="N19" s="57">
        <f t="shared" si="3"/>
        <v>1754.643895827769</v>
      </c>
      <c r="O19" s="57">
        <v>31099.053</v>
      </c>
      <c r="P19" s="57">
        <v>13962.75</v>
      </c>
      <c r="Q19" s="57">
        <f t="shared" si="4"/>
        <v>44.897669392055121</v>
      </c>
      <c r="R19" s="57">
        <f t="shared" si="27"/>
        <v>451777.29440430552</v>
      </c>
      <c r="S19" s="57">
        <f t="shared" si="27"/>
        <v>387035</v>
      </c>
      <c r="T19" s="57">
        <f t="shared" si="5"/>
        <v>85.66942269870556</v>
      </c>
      <c r="U19" s="57">
        <v>54707.810947657708</v>
      </c>
      <c r="V19" s="57">
        <v>156530</v>
      </c>
      <c r="W19" s="57">
        <f t="shared" si="6"/>
        <v>286.12002068545894</v>
      </c>
      <c r="X19" s="57">
        <v>46948.409372921888</v>
      </c>
      <c r="Y19" s="57">
        <v>150530</v>
      </c>
      <c r="Z19" s="57">
        <f t="shared" si="7"/>
        <v>320.62854101042274</v>
      </c>
      <c r="AA19" s="57">
        <v>306841.18808372586</v>
      </c>
      <c r="AB19" s="57">
        <v>79887</v>
      </c>
      <c r="AC19" s="57">
        <f t="shared" si="8"/>
        <v>26.03529223012972</v>
      </c>
      <c r="AD19" s="57">
        <v>217.44299999999998</v>
      </c>
      <c r="AE19" s="57">
        <v>88</v>
      </c>
      <c r="AF19" s="57">
        <f t="shared" si="9"/>
        <v>40.47037614455283</v>
      </c>
      <c r="AG19" s="57">
        <v>43062.442999999999</v>
      </c>
      <c r="AH19" s="57">
        <v>0</v>
      </c>
      <c r="AI19" s="57">
        <f t="shared" si="10"/>
        <v>0</v>
      </c>
      <c r="AJ19" s="57">
        <v>125000</v>
      </c>
      <c r="AK19" s="57">
        <v>50816</v>
      </c>
      <c r="AL19" s="57">
        <f t="shared" si="11"/>
        <v>40.652799999999999</v>
      </c>
      <c r="AM19" s="57">
        <v>10474.890013845332</v>
      </c>
      <c r="AN19" s="57">
        <v>5015</v>
      </c>
      <c r="AO19" s="57">
        <f t="shared" si="12"/>
        <v>47.876397684093618</v>
      </c>
      <c r="AP19" s="57">
        <v>83667.35602745779</v>
      </c>
      <c r="AQ19" s="57">
        <v>37498</v>
      </c>
      <c r="AR19" s="57">
        <f t="shared" si="13"/>
        <v>44.817957421403371</v>
      </c>
      <c r="AS19" s="57">
        <v>176</v>
      </c>
      <c r="AT19" s="57">
        <v>0</v>
      </c>
      <c r="AU19" s="57">
        <f t="shared" si="14"/>
        <v>0</v>
      </c>
      <c r="AV19" s="57">
        <v>118</v>
      </c>
      <c r="AW19" s="57">
        <v>0</v>
      </c>
      <c r="AX19" s="57">
        <f t="shared" si="15"/>
        <v>0</v>
      </c>
      <c r="AY19" s="57">
        <v>85180.239895833016</v>
      </c>
      <c r="AZ19" s="57">
        <v>78788</v>
      </c>
      <c r="BA19" s="57">
        <f t="shared" si="16"/>
        <v>92.495630555102821</v>
      </c>
      <c r="BB19" s="120">
        <f t="shared" si="28"/>
        <v>811264.7706287594</v>
      </c>
      <c r="BC19" s="120">
        <f t="shared" si="28"/>
        <v>666253</v>
      </c>
      <c r="BD19" s="57">
        <f t="shared" si="17"/>
        <v>82.125222753556756</v>
      </c>
      <c r="BE19" s="57">
        <v>23277.924999999999</v>
      </c>
      <c r="BF19" s="57">
        <v>73681</v>
      </c>
      <c r="BG19" s="57">
        <f t="shared" si="18"/>
        <v>316.52735370528092</v>
      </c>
      <c r="BH19" s="57">
        <v>535.34999999999991</v>
      </c>
      <c r="BI19" s="57">
        <v>0</v>
      </c>
      <c r="BJ19" s="57">
        <f t="shared" si="19"/>
        <v>0</v>
      </c>
      <c r="BK19" s="57">
        <v>898.23712499999999</v>
      </c>
      <c r="BL19" s="57">
        <v>0</v>
      </c>
      <c r="BM19" s="57">
        <f t="shared" si="20"/>
        <v>0</v>
      </c>
      <c r="BN19" s="57">
        <v>68471.355687500007</v>
      </c>
      <c r="BO19" s="57">
        <v>0</v>
      </c>
      <c r="BP19" s="57">
        <f t="shared" si="21"/>
        <v>0</v>
      </c>
      <c r="BQ19" s="57">
        <v>57.6711375</v>
      </c>
      <c r="BR19" s="57">
        <v>42</v>
      </c>
      <c r="BS19" s="57">
        <f t="shared" si="22"/>
        <v>72.826723766286037</v>
      </c>
      <c r="BT19" s="57">
        <v>333104.19455182087</v>
      </c>
      <c r="BU19" s="57">
        <v>3597</v>
      </c>
      <c r="BV19" s="57">
        <f t="shared" si="23"/>
        <v>1.0798423012474003</v>
      </c>
      <c r="BW19" s="57">
        <f t="shared" si="29"/>
        <v>403066.80850182089</v>
      </c>
      <c r="BX19" s="57">
        <f t="shared" si="29"/>
        <v>3639</v>
      </c>
      <c r="BY19" s="57">
        <f t="shared" si="24"/>
        <v>0.90282799854594342</v>
      </c>
      <c r="BZ19" s="57">
        <f t="shared" si="30"/>
        <v>1214331.5791305802</v>
      </c>
      <c r="CA19" s="57">
        <f t="shared" si="30"/>
        <v>669892</v>
      </c>
      <c r="CB19" s="57">
        <f t="shared" si="25"/>
        <v>55.165492812071946</v>
      </c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</row>
    <row r="20" spans="1:115" ht="15" customHeight="1" x14ac:dyDescent="0.2">
      <c r="A20" s="118">
        <v>13</v>
      </c>
      <c r="B20" s="119" t="s">
        <v>22</v>
      </c>
      <c r="C20" s="57">
        <f t="shared" si="26"/>
        <v>27957.855049021753</v>
      </c>
      <c r="D20" s="57">
        <f t="shared" si="26"/>
        <v>3818.83</v>
      </c>
      <c r="E20" s="57">
        <f t="shared" si="0"/>
        <v>13.659238140064758</v>
      </c>
      <c r="F20" s="57">
        <v>21469.181377157613</v>
      </c>
      <c r="G20" s="57">
        <v>3499.33</v>
      </c>
      <c r="H20" s="57">
        <f t="shared" si="1"/>
        <v>16.299317326198349</v>
      </c>
      <c r="I20" s="57">
        <v>5646.7222596087013</v>
      </c>
      <c r="J20" s="57">
        <v>125.5</v>
      </c>
      <c r="K20" s="57">
        <f t="shared" si="2"/>
        <v>2.2225282957107355</v>
      </c>
      <c r="L20" s="57">
        <v>841.95141225543853</v>
      </c>
      <c r="M20" s="57">
        <v>194</v>
      </c>
      <c r="N20" s="57">
        <f t="shared" si="3"/>
        <v>23.041709673044959</v>
      </c>
      <c r="O20" s="57">
        <v>12600.977999999999</v>
      </c>
      <c r="P20" s="57">
        <v>2658.22</v>
      </c>
      <c r="Q20" s="57">
        <f t="shared" si="4"/>
        <v>21.09534672626204</v>
      </c>
      <c r="R20" s="57">
        <f t="shared" si="27"/>
        <v>619147.37035898259</v>
      </c>
      <c r="S20" s="57">
        <f t="shared" si="27"/>
        <v>86778</v>
      </c>
      <c r="T20" s="57">
        <f t="shared" si="5"/>
        <v>14.015726167049047</v>
      </c>
      <c r="U20" s="57">
        <v>54598.792651287818</v>
      </c>
      <c r="V20" s="57">
        <v>33620</v>
      </c>
      <c r="W20" s="57">
        <f t="shared" si="6"/>
        <v>61.576453191418715</v>
      </c>
      <c r="X20" s="57">
        <v>57905.413707694781</v>
      </c>
      <c r="Y20" s="57">
        <v>50186</v>
      </c>
      <c r="Z20" s="57">
        <f t="shared" si="7"/>
        <v>86.668925730049679</v>
      </c>
      <c r="AA20" s="57">
        <v>470697.071</v>
      </c>
      <c r="AB20" s="57">
        <v>2446</v>
      </c>
      <c r="AC20" s="57">
        <f t="shared" si="8"/>
        <v>0.51965481637764432</v>
      </c>
      <c r="AD20" s="57">
        <v>170.54649999999998</v>
      </c>
      <c r="AE20" s="57">
        <v>526</v>
      </c>
      <c r="AF20" s="57">
        <f t="shared" si="9"/>
        <v>308.42028420401476</v>
      </c>
      <c r="AG20" s="57">
        <v>35775.546499999997</v>
      </c>
      <c r="AH20" s="57">
        <v>0</v>
      </c>
      <c r="AI20" s="57">
        <f t="shared" si="10"/>
        <v>0</v>
      </c>
      <c r="AJ20" s="57">
        <v>100008</v>
      </c>
      <c r="AK20" s="57">
        <v>0</v>
      </c>
      <c r="AL20" s="57">
        <f t="shared" si="11"/>
        <v>0</v>
      </c>
      <c r="AM20" s="57">
        <v>8202.1167985982429</v>
      </c>
      <c r="AN20" s="57">
        <v>794</v>
      </c>
      <c r="AO20" s="57">
        <f t="shared" si="12"/>
        <v>9.6804278638862602</v>
      </c>
      <c r="AP20" s="57">
        <v>60585.310197897365</v>
      </c>
      <c r="AQ20" s="57">
        <v>55015</v>
      </c>
      <c r="AR20" s="57">
        <f t="shared" si="13"/>
        <v>90.805840261108898</v>
      </c>
      <c r="AS20" s="57">
        <v>145</v>
      </c>
      <c r="AT20" s="57">
        <v>30</v>
      </c>
      <c r="AU20" s="57">
        <f t="shared" si="14"/>
        <v>20.689655172413794</v>
      </c>
      <c r="AV20" s="57">
        <v>88</v>
      </c>
      <c r="AW20" s="57">
        <v>33</v>
      </c>
      <c r="AX20" s="57">
        <f t="shared" si="15"/>
        <v>37.5</v>
      </c>
      <c r="AY20" s="57">
        <v>80432.75576532766</v>
      </c>
      <c r="AZ20" s="57">
        <v>8</v>
      </c>
      <c r="BA20" s="57">
        <f t="shared" si="16"/>
        <v>9.9461965761075896E-3</v>
      </c>
      <c r="BB20" s="120">
        <f t="shared" si="28"/>
        <v>896566.40816982766</v>
      </c>
      <c r="BC20" s="120">
        <f t="shared" si="28"/>
        <v>146476.83000000002</v>
      </c>
      <c r="BD20" s="57">
        <f t="shared" si="17"/>
        <v>16.33753268751224</v>
      </c>
      <c r="BE20" s="57">
        <v>21669.387500000001</v>
      </c>
      <c r="BF20" s="57">
        <v>3584</v>
      </c>
      <c r="BG20" s="57">
        <f t="shared" si="18"/>
        <v>16.539461486855593</v>
      </c>
      <c r="BH20" s="57">
        <v>372.2</v>
      </c>
      <c r="BI20" s="57">
        <v>600</v>
      </c>
      <c r="BJ20" s="57">
        <f t="shared" si="19"/>
        <v>161.20365394948954</v>
      </c>
      <c r="BK20" s="57">
        <v>1545.348</v>
      </c>
      <c r="BL20" s="57">
        <v>1033</v>
      </c>
      <c r="BM20" s="57">
        <f t="shared" si="20"/>
        <v>66.845784897641181</v>
      </c>
      <c r="BN20" s="57">
        <v>89300.021999999997</v>
      </c>
      <c r="BO20" s="57">
        <v>206655</v>
      </c>
      <c r="BP20" s="57">
        <f t="shared" si="21"/>
        <v>231.41651633635658</v>
      </c>
      <c r="BQ20" s="57">
        <v>114.6044</v>
      </c>
      <c r="BR20" s="57">
        <v>1713</v>
      </c>
      <c r="BS20" s="57">
        <f t="shared" si="22"/>
        <v>1494.7070095039981</v>
      </c>
      <c r="BT20" s="57">
        <v>346516.41759999999</v>
      </c>
      <c r="BU20" s="57">
        <v>557990</v>
      </c>
      <c r="BV20" s="57">
        <f t="shared" si="23"/>
        <v>161.02844530850305</v>
      </c>
      <c r="BW20" s="57">
        <f t="shared" si="29"/>
        <v>437848.59199999995</v>
      </c>
      <c r="BX20" s="57">
        <f t="shared" si="29"/>
        <v>767991</v>
      </c>
      <c r="BY20" s="57">
        <f t="shared" si="24"/>
        <v>175.40104365574848</v>
      </c>
      <c r="BZ20" s="57">
        <f t="shared" si="30"/>
        <v>1334415.0001698276</v>
      </c>
      <c r="CA20" s="57">
        <f t="shared" si="30"/>
        <v>914467.83000000007</v>
      </c>
      <c r="CB20" s="57">
        <f t="shared" si="25"/>
        <v>68.529492690326336</v>
      </c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</row>
    <row r="21" spans="1:115" ht="15" customHeight="1" x14ac:dyDescent="0.2">
      <c r="A21" s="118">
        <v>14</v>
      </c>
      <c r="B21" s="119" t="s">
        <v>81</v>
      </c>
      <c r="C21" s="57">
        <f t="shared" si="26"/>
        <v>5701.163333198645</v>
      </c>
      <c r="D21" s="57">
        <f t="shared" si="26"/>
        <v>355.02</v>
      </c>
      <c r="E21" s="57">
        <f t="shared" si="0"/>
        <v>6.2271501314945761</v>
      </c>
      <c r="F21" s="57">
        <v>4749.2809266195254</v>
      </c>
      <c r="G21" s="57">
        <v>98</v>
      </c>
      <c r="H21" s="57">
        <f t="shared" si="1"/>
        <v>2.0634702708511936</v>
      </c>
      <c r="I21" s="57">
        <v>574.38917327945842</v>
      </c>
      <c r="J21" s="57">
        <v>7</v>
      </c>
      <c r="K21" s="57">
        <f t="shared" si="2"/>
        <v>1.2186859233494429</v>
      </c>
      <c r="L21" s="57">
        <v>377.49323329966154</v>
      </c>
      <c r="M21" s="57">
        <v>250.01999999999998</v>
      </c>
      <c r="N21" s="57">
        <f t="shared" si="3"/>
        <v>66.231650780751664</v>
      </c>
      <c r="O21" s="57">
        <v>2348.1189999999997</v>
      </c>
      <c r="P21" s="57">
        <v>126</v>
      </c>
      <c r="Q21" s="57">
        <f t="shared" si="4"/>
        <v>5.3659972088297065</v>
      </c>
      <c r="R21" s="57">
        <f t="shared" si="27"/>
        <v>131454.4490898776</v>
      </c>
      <c r="S21" s="57">
        <f t="shared" si="27"/>
        <v>7336.49</v>
      </c>
      <c r="T21" s="57">
        <f t="shared" si="5"/>
        <v>5.5810130815609895</v>
      </c>
      <c r="U21" s="57">
        <v>7684.5617629143326</v>
      </c>
      <c r="V21" s="57">
        <v>0</v>
      </c>
      <c r="W21" s="57">
        <f t="shared" si="6"/>
        <v>0</v>
      </c>
      <c r="X21" s="57">
        <v>14453.304326963285</v>
      </c>
      <c r="Y21" s="57">
        <v>7336.49</v>
      </c>
      <c r="Z21" s="57">
        <f t="shared" si="7"/>
        <v>50.759949656034365</v>
      </c>
      <c r="AA21" s="57">
        <v>102378.583</v>
      </c>
      <c r="AB21" s="57">
        <v>0</v>
      </c>
      <c r="AC21" s="57">
        <f t="shared" si="8"/>
        <v>0</v>
      </c>
      <c r="AD21" s="57">
        <v>16</v>
      </c>
      <c r="AE21" s="57">
        <v>0</v>
      </c>
      <c r="AF21" s="57">
        <f t="shared" si="9"/>
        <v>0</v>
      </c>
      <c r="AG21" s="57">
        <v>6922</v>
      </c>
      <c r="AH21" s="57">
        <v>0</v>
      </c>
      <c r="AI21" s="57">
        <f t="shared" si="10"/>
        <v>0</v>
      </c>
      <c r="AJ21" s="57">
        <v>2575</v>
      </c>
      <c r="AK21" s="57">
        <v>0</v>
      </c>
      <c r="AL21" s="57">
        <f t="shared" si="11"/>
        <v>0</v>
      </c>
      <c r="AM21" s="57">
        <v>2220.6671193294346</v>
      </c>
      <c r="AN21" s="57">
        <v>94.75</v>
      </c>
      <c r="AO21" s="57">
        <f t="shared" si="12"/>
        <v>4.2667358459655702</v>
      </c>
      <c r="AP21" s="57">
        <v>11377.510678994153</v>
      </c>
      <c r="AQ21" s="57">
        <v>6353.48</v>
      </c>
      <c r="AR21" s="57">
        <f t="shared" si="13"/>
        <v>55.842443740616986</v>
      </c>
      <c r="AS21" s="57">
        <v>84</v>
      </c>
      <c r="AT21" s="57">
        <v>26.17</v>
      </c>
      <c r="AU21" s="57">
        <f t="shared" si="14"/>
        <v>31.154761904761909</v>
      </c>
      <c r="AV21" s="57">
        <v>83</v>
      </c>
      <c r="AW21" s="57">
        <v>0</v>
      </c>
      <c r="AX21" s="57">
        <f t="shared" si="15"/>
        <v>0</v>
      </c>
      <c r="AY21" s="57">
        <v>36072.86477260472</v>
      </c>
      <c r="AZ21" s="57">
        <v>51.15</v>
      </c>
      <c r="BA21" s="57">
        <f t="shared" si="16"/>
        <v>0.14179633450916129</v>
      </c>
      <c r="BB21" s="120">
        <f t="shared" si="28"/>
        <v>189568.65499400455</v>
      </c>
      <c r="BC21" s="120">
        <f t="shared" si="28"/>
        <v>14217.06</v>
      </c>
      <c r="BD21" s="57">
        <f t="shared" si="17"/>
        <v>7.4996892289232315</v>
      </c>
      <c r="BE21" s="57">
        <v>2744.2375000000002</v>
      </c>
      <c r="BF21" s="57">
        <v>0</v>
      </c>
      <c r="BG21" s="57">
        <f t="shared" si="18"/>
        <v>0</v>
      </c>
      <c r="BH21" s="57">
        <v>214.2</v>
      </c>
      <c r="BI21" s="57">
        <v>0</v>
      </c>
      <c r="BJ21" s="57">
        <f t="shared" si="19"/>
        <v>0</v>
      </c>
      <c r="BK21" s="57">
        <v>912.95299999999997</v>
      </c>
      <c r="BL21" s="57">
        <v>0</v>
      </c>
      <c r="BM21" s="57">
        <f t="shared" si="20"/>
        <v>0</v>
      </c>
      <c r="BN21" s="57">
        <v>12782.9295</v>
      </c>
      <c r="BO21" s="57">
        <v>0</v>
      </c>
      <c r="BP21" s="57">
        <f t="shared" si="21"/>
        <v>0</v>
      </c>
      <c r="BQ21" s="57">
        <v>66.185900000000004</v>
      </c>
      <c r="BR21" s="57">
        <v>0</v>
      </c>
      <c r="BS21" s="57">
        <f t="shared" si="22"/>
        <v>0</v>
      </c>
      <c r="BT21" s="57">
        <v>44764.743600000002</v>
      </c>
      <c r="BU21" s="57">
        <v>133866.37999999998</v>
      </c>
      <c r="BV21" s="57">
        <f t="shared" si="23"/>
        <v>299.04422372252782</v>
      </c>
      <c r="BW21" s="57">
        <f t="shared" si="29"/>
        <v>58741.012000000002</v>
      </c>
      <c r="BX21" s="57">
        <f t="shared" si="29"/>
        <v>133866.37999999998</v>
      </c>
      <c r="BY21" s="57">
        <f t="shared" si="24"/>
        <v>227.89253273334816</v>
      </c>
      <c r="BZ21" s="57">
        <f t="shared" si="30"/>
        <v>248309.66699400457</v>
      </c>
      <c r="CA21" s="57">
        <f t="shared" si="30"/>
        <v>148083.43999999997</v>
      </c>
      <c r="CB21" s="57">
        <f t="shared" si="25"/>
        <v>59.636598845575939</v>
      </c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</row>
    <row r="22" spans="1:115" ht="15" customHeight="1" x14ac:dyDescent="0.2">
      <c r="A22" s="118">
        <v>15</v>
      </c>
      <c r="B22" s="119" t="s">
        <v>23</v>
      </c>
      <c r="C22" s="57">
        <f t="shared" si="26"/>
        <v>76272.610384979082</v>
      </c>
      <c r="D22" s="57">
        <f t="shared" si="26"/>
        <v>679160.27000000014</v>
      </c>
      <c r="E22" s="57">
        <f t="shared" si="0"/>
        <v>890.4379521980436</v>
      </c>
      <c r="F22" s="57">
        <v>58347.93404474268</v>
      </c>
      <c r="G22" s="57">
        <v>566856.64000000013</v>
      </c>
      <c r="H22" s="57">
        <f t="shared" si="1"/>
        <v>971.51107280905615</v>
      </c>
      <c r="I22" s="57">
        <v>14809.031593991633</v>
      </c>
      <c r="J22" s="57">
        <v>41821.339999999997</v>
      </c>
      <c r="K22" s="57">
        <f t="shared" si="2"/>
        <v>282.40428642861349</v>
      </c>
      <c r="L22" s="57">
        <v>3115.6447462447695</v>
      </c>
      <c r="M22" s="57">
        <v>70482.289999999994</v>
      </c>
      <c r="N22" s="57">
        <f t="shared" si="3"/>
        <v>2262.2056023861846</v>
      </c>
      <c r="O22" s="57">
        <v>43074.960000000006</v>
      </c>
      <c r="P22" s="57">
        <v>10387.32</v>
      </c>
      <c r="Q22" s="57">
        <f t="shared" si="4"/>
        <v>24.114520361713623</v>
      </c>
      <c r="R22" s="57">
        <f t="shared" si="27"/>
        <v>853149.24675443943</v>
      </c>
      <c r="S22" s="57">
        <f t="shared" si="27"/>
        <v>1645193.0699999998</v>
      </c>
      <c r="T22" s="57">
        <f t="shared" si="5"/>
        <v>192.83766307696609</v>
      </c>
      <c r="U22" s="57">
        <v>102127.19338315865</v>
      </c>
      <c r="V22" s="57">
        <v>299400.65000000002</v>
      </c>
      <c r="W22" s="57">
        <f t="shared" si="6"/>
        <v>293.16447469256792</v>
      </c>
      <c r="X22" s="57">
        <v>209638.13800259458</v>
      </c>
      <c r="Y22" s="57">
        <v>217346.60000000003</v>
      </c>
      <c r="Z22" s="57">
        <f t="shared" si="7"/>
        <v>103.67703227611669</v>
      </c>
      <c r="AA22" s="57">
        <v>489976.51736868615</v>
      </c>
      <c r="AB22" s="57">
        <v>1128236.19</v>
      </c>
      <c r="AC22" s="57">
        <f t="shared" si="8"/>
        <v>230.26331875228442</v>
      </c>
      <c r="AD22" s="57">
        <v>342.69900000000001</v>
      </c>
      <c r="AE22" s="57">
        <v>50.63000000000001</v>
      </c>
      <c r="AF22" s="57">
        <f t="shared" si="9"/>
        <v>14.773897793690677</v>
      </c>
      <c r="AG22" s="57">
        <v>51064.699000000001</v>
      </c>
      <c r="AH22" s="57">
        <v>159</v>
      </c>
      <c r="AI22" s="57">
        <f t="shared" si="10"/>
        <v>0.31136969983902185</v>
      </c>
      <c r="AJ22" s="57">
        <v>125008</v>
      </c>
      <c r="AK22" s="57">
        <v>5775.43</v>
      </c>
      <c r="AL22" s="57">
        <f t="shared" si="11"/>
        <v>4.6200483169077184</v>
      </c>
      <c r="AM22" s="57">
        <v>12986.937936295275</v>
      </c>
      <c r="AN22" s="57">
        <v>15634.029999999995</v>
      </c>
      <c r="AO22" s="57">
        <f t="shared" si="12"/>
        <v>120.38272668037284</v>
      </c>
      <c r="AP22" s="57">
        <v>62575.182499618903</v>
      </c>
      <c r="AQ22" s="57">
        <v>33970.85</v>
      </c>
      <c r="AR22" s="57">
        <f t="shared" si="13"/>
        <v>54.288055812233374</v>
      </c>
      <c r="AS22" s="57">
        <v>268</v>
      </c>
      <c r="AT22" s="57">
        <v>158.38999999999999</v>
      </c>
      <c r="AU22" s="57">
        <f t="shared" si="14"/>
        <v>59.100746268656714</v>
      </c>
      <c r="AV22" s="57">
        <v>155</v>
      </c>
      <c r="AW22" s="57">
        <v>6408</v>
      </c>
      <c r="AX22" s="57">
        <f t="shared" si="15"/>
        <v>4134.1935483870966</v>
      </c>
      <c r="AY22" s="57">
        <v>90175.08233670122</v>
      </c>
      <c r="AZ22" s="57">
        <v>1896.0099999999998</v>
      </c>
      <c r="BA22" s="57">
        <f t="shared" si="16"/>
        <v>2.1025874896576884</v>
      </c>
      <c r="BB22" s="120">
        <f t="shared" si="28"/>
        <v>1220590.0599120338</v>
      </c>
      <c r="BC22" s="120">
        <f t="shared" si="28"/>
        <v>2388196.0499999998</v>
      </c>
      <c r="BD22" s="57">
        <f t="shared" si="17"/>
        <v>195.65914293715562</v>
      </c>
      <c r="BE22" s="57">
        <v>44720</v>
      </c>
      <c r="BF22" s="57">
        <v>47953.49</v>
      </c>
      <c r="BG22" s="57">
        <f t="shared" si="18"/>
        <v>107.23052325581395</v>
      </c>
      <c r="BH22" s="57">
        <v>707.35</v>
      </c>
      <c r="BI22" s="57">
        <v>253502.12000000002</v>
      </c>
      <c r="BJ22" s="57">
        <f t="shared" si="19"/>
        <v>35838.286562522095</v>
      </c>
      <c r="BK22" s="57">
        <v>3966.6321250000001</v>
      </c>
      <c r="BL22" s="57">
        <v>2852.76</v>
      </c>
      <c r="BM22" s="57">
        <f t="shared" si="20"/>
        <v>71.918945596700638</v>
      </c>
      <c r="BN22" s="57">
        <v>123819.44818750001</v>
      </c>
      <c r="BO22" s="57">
        <v>182112.16</v>
      </c>
      <c r="BP22" s="57">
        <f t="shared" si="21"/>
        <v>147.07880116234023</v>
      </c>
      <c r="BQ22" s="57">
        <v>615.08963749999998</v>
      </c>
      <c r="BR22" s="57">
        <v>188863.37000000005</v>
      </c>
      <c r="BS22" s="57">
        <f t="shared" si="22"/>
        <v>30705.015738458133</v>
      </c>
      <c r="BT22" s="57">
        <v>404999.46751652187</v>
      </c>
      <c r="BU22" s="57">
        <v>2578843.21</v>
      </c>
      <c r="BV22" s="57">
        <f t="shared" si="23"/>
        <v>636.75224706185486</v>
      </c>
      <c r="BW22" s="57">
        <f t="shared" si="29"/>
        <v>534107.98746652191</v>
      </c>
      <c r="BX22" s="57">
        <f t="shared" si="29"/>
        <v>3206173.62</v>
      </c>
      <c r="BY22" s="57">
        <f t="shared" si="24"/>
        <v>600.28565294597172</v>
      </c>
      <c r="BZ22" s="57">
        <f t="shared" si="30"/>
        <v>1754698.0473785559</v>
      </c>
      <c r="CA22" s="57">
        <f t="shared" si="30"/>
        <v>5594369.6699999999</v>
      </c>
      <c r="CB22" s="57">
        <f t="shared" si="25"/>
        <v>318.8223568355678</v>
      </c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</row>
    <row r="23" spans="1:115" ht="15" customHeight="1" x14ac:dyDescent="0.2">
      <c r="A23" s="118">
        <v>16</v>
      </c>
      <c r="B23" s="119" t="s">
        <v>25</v>
      </c>
      <c r="C23" s="57">
        <f t="shared" si="26"/>
        <v>1593635.45</v>
      </c>
      <c r="D23" s="57">
        <f t="shared" si="26"/>
        <v>571485.21</v>
      </c>
      <c r="E23" s="57">
        <f t="shared" si="0"/>
        <v>35.860472983328776</v>
      </c>
      <c r="F23" s="57">
        <v>1340732.8999999999</v>
      </c>
      <c r="G23" s="57">
        <v>473785.20999999996</v>
      </c>
      <c r="H23" s="57">
        <f t="shared" si="1"/>
        <v>35.337777569268269</v>
      </c>
      <c r="I23" s="57">
        <v>197334.8</v>
      </c>
      <c r="J23" s="57">
        <v>888</v>
      </c>
      <c r="K23" s="57">
        <f t="shared" si="2"/>
        <v>0.44999665543026368</v>
      </c>
      <c r="L23" s="57">
        <v>55567.75</v>
      </c>
      <c r="M23" s="57">
        <v>96812</v>
      </c>
      <c r="N23" s="57">
        <f t="shared" si="3"/>
        <v>174.22335797292493</v>
      </c>
      <c r="O23" s="57">
        <v>1131920.9742999999</v>
      </c>
      <c r="P23" s="57">
        <v>462732.48999999993</v>
      </c>
      <c r="Q23" s="57">
        <f t="shared" si="4"/>
        <v>40.880282325907245</v>
      </c>
      <c r="R23" s="57">
        <f t="shared" si="27"/>
        <v>2764387.6170012923</v>
      </c>
      <c r="S23" s="57">
        <f t="shared" si="27"/>
        <v>3214607</v>
      </c>
      <c r="T23" s="57">
        <f t="shared" si="5"/>
        <v>116.28640572073931</v>
      </c>
      <c r="U23" s="57">
        <v>413001.4414781201</v>
      </c>
      <c r="V23" s="57">
        <v>1138175</v>
      </c>
      <c r="W23" s="57">
        <f t="shared" si="6"/>
        <v>275.58620520221552</v>
      </c>
      <c r="X23" s="57">
        <v>352227.8828478608</v>
      </c>
      <c r="Y23" s="57">
        <v>1721186</v>
      </c>
      <c r="Z23" s="57">
        <f t="shared" si="7"/>
        <v>488.65694166053248</v>
      </c>
      <c r="AA23" s="57">
        <v>1507739.2926753114</v>
      </c>
      <c r="AB23" s="57">
        <v>272264</v>
      </c>
      <c r="AC23" s="57">
        <f t="shared" si="8"/>
        <v>18.057763787325499</v>
      </c>
      <c r="AD23" s="57">
        <v>7367</v>
      </c>
      <c r="AE23" s="57">
        <v>2547</v>
      </c>
      <c r="AF23" s="57">
        <f t="shared" si="9"/>
        <v>34.573096239989141</v>
      </c>
      <c r="AG23" s="57">
        <v>484052</v>
      </c>
      <c r="AH23" s="57">
        <v>80435</v>
      </c>
      <c r="AI23" s="57">
        <f t="shared" si="10"/>
        <v>16.6170163536149</v>
      </c>
      <c r="AJ23" s="57">
        <v>522207</v>
      </c>
      <c r="AK23" s="57">
        <v>109335</v>
      </c>
      <c r="AL23" s="57">
        <f t="shared" si="11"/>
        <v>20.937099655883586</v>
      </c>
      <c r="AM23" s="57">
        <v>109248.92969299208</v>
      </c>
      <c r="AN23" s="57">
        <v>53729</v>
      </c>
      <c r="AO23" s="57">
        <f t="shared" si="12"/>
        <v>49.180344513202598</v>
      </c>
      <c r="AP23" s="57">
        <v>532540.10893157695</v>
      </c>
      <c r="AQ23" s="57">
        <v>276436</v>
      </c>
      <c r="AR23" s="57">
        <f t="shared" si="13"/>
        <v>51.908953966792701</v>
      </c>
      <c r="AS23" s="57">
        <v>3905</v>
      </c>
      <c r="AT23" s="57">
        <v>103812</v>
      </c>
      <c r="AU23" s="57">
        <f t="shared" si="14"/>
        <v>2658.4379001280413</v>
      </c>
      <c r="AV23" s="57">
        <v>1171</v>
      </c>
      <c r="AW23" s="57">
        <v>4774</v>
      </c>
      <c r="AX23" s="57">
        <f t="shared" si="15"/>
        <v>407.68573868488477</v>
      </c>
      <c r="AY23" s="57">
        <v>517957.74287181342</v>
      </c>
      <c r="AZ23" s="57">
        <v>2</v>
      </c>
      <c r="BA23" s="57">
        <f t="shared" si="16"/>
        <v>3.8613188576176358E-4</v>
      </c>
      <c r="BB23" s="120">
        <f t="shared" si="28"/>
        <v>6045052.8484976748</v>
      </c>
      <c r="BC23" s="120">
        <f t="shared" si="28"/>
        <v>4334180.21</v>
      </c>
      <c r="BD23" s="57">
        <f t="shared" si="17"/>
        <v>71.69797053266683</v>
      </c>
      <c r="BE23" s="57">
        <v>173848.85</v>
      </c>
      <c r="BF23" s="57">
        <v>324943</v>
      </c>
      <c r="BG23" s="57">
        <f t="shared" si="18"/>
        <v>186.91121626631409</v>
      </c>
      <c r="BH23" s="57">
        <v>15233</v>
      </c>
      <c r="BI23" s="57">
        <v>1365</v>
      </c>
      <c r="BJ23" s="57">
        <f t="shared" si="19"/>
        <v>8.960808770432612</v>
      </c>
      <c r="BK23" s="57">
        <v>19334.251124999999</v>
      </c>
      <c r="BL23" s="57">
        <v>29333</v>
      </c>
      <c r="BM23" s="57">
        <f t="shared" si="20"/>
        <v>151.71521157119551</v>
      </c>
      <c r="BN23" s="57">
        <v>393468.37668749999</v>
      </c>
      <c r="BO23" s="57">
        <v>1351375</v>
      </c>
      <c r="BP23" s="57">
        <f t="shared" si="21"/>
        <v>343.45199768704344</v>
      </c>
      <c r="BQ23" s="57">
        <v>3743.4753375</v>
      </c>
      <c r="BR23" s="57">
        <v>970098</v>
      </c>
      <c r="BS23" s="57">
        <f t="shared" si="22"/>
        <v>25914.368669191215</v>
      </c>
      <c r="BT23" s="57">
        <v>768022.77994928462</v>
      </c>
      <c r="BU23" s="57">
        <v>0</v>
      </c>
      <c r="BV23" s="57">
        <f t="shared" si="23"/>
        <v>0</v>
      </c>
      <c r="BW23" s="57">
        <f t="shared" si="29"/>
        <v>1199801.8830992845</v>
      </c>
      <c r="BX23" s="57">
        <f t="shared" si="29"/>
        <v>2352171</v>
      </c>
      <c r="BY23" s="57">
        <f t="shared" si="24"/>
        <v>196.04661679009519</v>
      </c>
      <c r="BZ23" s="57">
        <f t="shared" si="30"/>
        <v>7244854.7315969598</v>
      </c>
      <c r="CA23" s="57">
        <f t="shared" si="30"/>
        <v>6686351.21</v>
      </c>
      <c r="CB23" s="57">
        <f t="shared" si="25"/>
        <v>92.291032156087809</v>
      </c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</row>
    <row r="24" spans="1:115" ht="15" customHeight="1" x14ac:dyDescent="0.2">
      <c r="A24" s="118">
        <v>17</v>
      </c>
      <c r="B24" s="119" t="s">
        <v>28</v>
      </c>
      <c r="C24" s="57">
        <f t="shared" si="26"/>
        <v>74975.03561777396</v>
      </c>
      <c r="D24" s="57">
        <f t="shared" si="26"/>
        <v>22205.360500000003</v>
      </c>
      <c r="E24" s="57">
        <f t="shared" si="0"/>
        <v>29.617005603310293</v>
      </c>
      <c r="F24" s="57">
        <v>54366.240926220882</v>
      </c>
      <c r="G24" s="57">
        <v>13456.683000000001</v>
      </c>
      <c r="H24" s="57">
        <f t="shared" si="1"/>
        <v>24.751909955043132</v>
      </c>
      <c r="I24" s="57">
        <v>17494.642887109578</v>
      </c>
      <c r="J24" s="57">
        <v>3876.951</v>
      </c>
      <c r="K24" s="57">
        <f t="shared" si="2"/>
        <v>22.160789591519009</v>
      </c>
      <c r="L24" s="57">
        <v>3114.1518044434874</v>
      </c>
      <c r="M24" s="57">
        <v>4871.7265000000007</v>
      </c>
      <c r="N24" s="57">
        <f t="shared" si="3"/>
        <v>156.43831148657185</v>
      </c>
      <c r="O24" s="57">
        <v>39017.357000000004</v>
      </c>
      <c r="P24" s="57">
        <v>11693.46</v>
      </c>
      <c r="Q24" s="57">
        <f t="shared" si="4"/>
        <v>29.969892630092804</v>
      </c>
      <c r="R24" s="57">
        <f t="shared" si="27"/>
        <v>622851.54725051718</v>
      </c>
      <c r="S24" s="57">
        <f t="shared" si="27"/>
        <v>158549.8725</v>
      </c>
      <c r="T24" s="57">
        <f t="shared" si="5"/>
        <v>25.455483445436421</v>
      </c>
      <c r="U24" s="57">
        <v>57333.481651389258</v>
      </c>
      <c r="V24" s="57">
        <v>45865.143500000006</v>
      </c>
      <c r="W24" s="57">
        <f t="shared" si="6"/>
        <v>79.997136365934679</v>
      </c>
      <c r="X24" s="57">
        <v>72606.215069161961</v>
      </c>
      <c r="Y24" s="57">
        <v>59151.678</v>
      </c>
      <c r="Z24" s="57">
        <f t="shared" si="7"/>
        <v>81.469166163880502</v>
      </c>
      <c r="AA24" s="57">
        <v>461079.50552996597</v>
      </c>
      <c r="AB24" s="57">
        <v>24424.128000000001</v>
      </c>
      <c r="AC24" s="57">
        <f t="shared" si="8"/>
        <v>5.2971619226334612</v>
      </c>
      <c r="AD24" s="57">
        <v>699.67250000000001</v>
      </c>
      <c r="AE24" s="57">
        <v>0.01</v>
      </c>
      <c r="AF24" s="57">
        <f t="shared" si="9"/>
        <v>1.4292401087651722E-3</v>
      </c>
      <c r="AG24" s="57">
        <v>31132.672500000001</v>
      </c>
      <c r="AH24" s="57">
        <v>29108.913</v>
      </c>
      <c r="AI24" s="57">
        <f t="shared" si="10"/>
        <v>93.499563842455231</v>
      </c>
      <c r="AJ24" s="57">
        <v>56328</v>
      </c>
      <c r="AK24" s="57">
        <v>0</v>
      </c>
      <c r="AL24" s="57">
        <f t="shared" si="11"/>
        <v>0</v>
      </c>
      <c r="AM24" s="57">
        <v>13383.540013845331</v>
      </c>
      <c r="AN24" s="57">
        <v>2412.1280000000002</v>
      </c>
      <c r="AO24" s="57">
        <f t="shared" si="12"/>
        <v>18.023094020749689</v>
      </c>
      <c r="AP24" s="57">
        <v>62292.247806388033</v>
      </c>
      <c r="AQ24" s="57">
        <v>6024.5140000000001</v>
      </c>
      <c r="AR24" s="57">
        <f t="shared" si="13"/>
        <v>9.6713703745688075</v>
      </c>
      <c r="AS24" s="57">
        <v>621</v>
      </c>
      <c r="AT24" s="57">
        <v>0</v>
      </c>
      <c r="AU24" s="57">
        <f t="shared" si="14"/>
        <v>0</v>
      </c>
      <c r="AV24" s="57">
        <v>174</v>
      </c>
      <c r="AW24" s="57">
        <v>4</v>
      </c>
      <c r="AX24" s="57">
        <f t="shared" si="15"/>
        <v>2.2988505747126435</v>
      </c>
      <c r="AY24" s="57">
        <v>75990.011909212582</v>
      </c>
      <c r="AZ24" s="57">
        <v>887.71399999999994</v>
      </c>
      <c r="BA24" s="57">
        <f t="shared" si="16"/>
        <v>1.1681982640831494</v>
      </c>
      <c r="BB24" s="120">
        <f t="shared" si="28"/>
        <v>906615.38259773713</v>
      </c>
      <c r="BC24" s="120">
        <f t="shared" si="28"/>
        <v>190083.58900000001</v>
      </c>
      <c r="BD24" s="57">
        <f t="shared" si="17"/>
        <v>20.966287650596769</v>
      </c>
      <c r="BE24" s="57">
        <v>19299.974999999999</v>
      </c>
      <c r="BF24" s="57">
        <v>14539.380000000001</v>
      </c>
      <c r="BG24" s="57">
        <f t="shared" si="18"/>
        <v>75.333672712011307</v>
      </c>
      <c r="BH24" s="57">
        <v>1733</v>
      </c>
      <c r="BI24" s="57">
        <v>325</v>
      </c>
      <c r="BJ24" s="57">
        <f t="shared" si="19"/>
        <v>18.753606462781306</v>
      </c>
      <c r="BK24" s="57">
        <v>3302.7400000000002</v>
      </c>
      <c r="BL24" s="57">
        <v>450</v>
      </c>
      <c r="BM24" s="57">
        <f t="shared" si="20"/>
        <v>13.625050715466552</v>
      </c>
      <c r="BN24" s="57">
        <v>67826.11</v>
      </c>
      <c r="BO24" s="57">
        <v>9446.2939999999999</v>
      </c>
      <c r="BP24" s="57">
        <f t="shared" si="21"/>
        <v>13.927223601648391</v>
      </c>
      <c r="BQ24" s="57">
        <v>244.02200000000005</v>
      </c>
      <c r="BR24" s="57">
        <v>5524.5120000000006</v>
      </c>
      <c r="BS24" s="57">
        <f t="shared" si="22"/>
        <v>2263.9401365450658</v>
      </c>
      <c r="BT24" s="57">
        <v>335127.87524345133</v>
      </c>
      <c r="BU24" s="57">
        <v>1083644.9579999996</v>
      </c>
      <c r="BV24" s="57">
        <f t="shared" si="23"/>
        <v>323.35267760486744</v>
      </c>
      <c r="BW24" s="57">
        <f t="shared" si="29"/>
        <v>408233.7472434513</v>
      </c>
      <c r="BX24" s="57">
        <f t="shared" si="29"/>
        <v>1099390.7639999997</v>
      </c>
      <c r="BY24" s="57">
        <f t="shared" si="24"/>
        <v>269.30423352393132</v>
      </c>
      <c r="BZ24" s="57">
        <f t="shared" si="30"/>
        <v>1314849.1298411884</v>
      </c>
      <c r="CA24" s="57">
        <f t="shared" si="30"/>
        <v>1289474.3529999997</v>
      </c>
      <c r="CB24" s="57">
        <f t="shared" si="25"/>
        <v>98.070137762173999</v>
      </c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</row>
    <row r="25" spans="1:115" ht="15" customHeight="1" x14ac:dyDescent="0.2">
      <c r="A25" s="118">
        <v>18</v>
      </c>
      <c r="B25" s="119" t="s">
        <v>29</v>
      </c>
      <c r="C25" s="57">
        <f t="shared" si="26"/>
        <v>61121.455233850807</v>
      </c>
      <c r="D25" s="57">
        <f t="shared" si="26"/>
        <v>26385</v>
      </c>
      <c r="E25" s="57">
        <f t="shared" si="0"/>
        <v>43.168147582630255</v>
      </c>
      <c r="F25" s="57">
        <v>42562.021941847779</v>
      </c>
      <c r="G25" s="57">
        <v>18841</v>
      </c>
      <c r="H25" s="57">
        <f t="shared" si="1"/>
        <v>44.267163871449384</v>
      </c>
      <c r="I25" s="57">
        <v>16224.574333540324</v>
      </c>
      <c r="J25" s="57">
        <v>0</v>
      </c>
      <c r="K25" s="57">
        <f t="shared" si="2"/>
        <v>0</v>
      </c>
      <c r="L25" s="57">
        <v>2334.8589584627025</v>
      </c>
      <c r="M25" s="57">
        <v>7544</v>
      </c>
      <c r="N25" s="57">
        <f t="shared" si="3"/>
        <v>323.10302824317296</v>
      </c>
      <c r="O25" s="57">
        <v>31218.947999999997</v>
      </c>
      <c r="P25" s="57">
        <v>15361.39</v>
      </c>
      <c r="Q25" s="57">
        <f t="shared" si="4"/>
        <v>49.205341576532305</v>
      </c>
      <c r="R25" s="57">
        <f t="shared" si="27"/>
        <v>325548.37935055589</v>
      </c>
      <c r="S25" s="57">
        <f t="shared" si="27"/>
        <v>56867</v>
      </c>
      <c r="T25" s="57">
        <f t="shared" si="5"/>
        <v>17.468064228562685</v>
      </c>
      <c r="U25" s="57">
        <v>21531.967495389123</v>
      </c>
      <c r="V25" s="57">
        <v>23683</v>
      </c>
      <c r="W25" s="57">
        <f t="shared" si="6"/>
        <v>109.98994868941494</v>
      </c>
      <c r="X25" s="57">
        <v>43206.509980166767</v>
      </c>
      <c r="Y25" s="57">
        <v>26591</v>
      </c>
      <c r="Z25" s="57">
        <f t="shared" si="7"/>
        <v>61.543966435164876</v>
      </c>
      <c r="AA25" s="57">
        <v>229490.80887500002</v>
      </c>
      <c r="AB25" s="57">
        <v>6590</v>
      </c>
      <c r="AC25" s="57">
        <f t="shared" si="8"/>
        <v>2.8715746971764209</v>
      </c>
      <c r="AD25" s="57">
        <v>517.54649999999992</v>
      </c>
      <c r="AE25" s="57">
        <v>0</v>
      </c>
      <c r="AF25" s="57">
        <f t="shared" si="9"/>
        <v>0</v>
      </c>
      <c r="AG25" s="57">
        <v>30801.5465</v>
      </c>
      <c r="AH25" s="57">
        <v>3</v>
      </c>
      <c r="AI25" s="57">
        <f t="shared" si="10"/>
        <v>9.7397706962538393E-3</v>
      </c>
      <c r="AJ25" s="57">
        <v>29508</v>
      </c>
      <c r="AK25" s="57">
        <v>0</v>
      </c>
      <c r="AL25" s="57">
        <f t="shared" si="11"/>
        <v>0</v>
      </c>
      <c r="AM25" s="57">
        <v>8811.5802780344202</v>
      </c>
      <c r="AN25" s="57">
        <v>654</v>
      </c>
      <c r="AO25" s="57">
        <f t="shared" si="12"/>
        <v>7.4220512026690226</v>
      </c>
      <c r="AP25" s="57">
        <v>42249.095528906051</v>
      </c>
      <c r="AQ25" s="57">
        <v>10009</v>
      </c>
      <c r="AR25" s="57">
        <f t="shared" si="13"/>
        <v>23.690447984033234</v>
      </c>
      <c r="AS25" s="57">
        <v>128</v>
      </c>
      <c r="AT25" s="57">
        <v>0</v>
      </c>
      <c r="AU25" s="57">
        <f t="shared" si="14"/>
        <v>0</v>
      </c>
      <c r="AV25" s="57">
        <v>143</v>
      </c>
      <c r="AW25" s="57">
        <v>0</v>
      </c>
      <c r="AX25" s="57">
        <f t="shared" si="15"/>
        <v>0</v>
      </c>
      <c r="AY25" s="57">
        <v>66668.337017063503</v>
      </c>
      <c r="AZ25" s="57">
        <v>193</v>
      </c>
      <c r="BA25" s="57">
        <f t="shared" si="16"/>
        <v>0.28949274668513536</v>
      </c>
      <c r="BB25" s="120">
        <f t="shared" si="28"/>
        <v>534177.84740841063</v>
      </c>
      <c r="BC25" s="120">
        <f t="shared" si="28"/>
        <v>94108</v>
      </c>
      <c r="BD25" s="57">
        <f t="shared" si="17"/>
        <v>17.617353556791894</v>
      </c>
      <c r="BE25" s="57">
        <v>5668.75</v>
      </c>
      <c r="BF25" s="57">
        <v>26</v>
      </c>
      <c r="BG25" s="57">
        <f t="shared" si="18"/>
        <v>0.45865490628445427</v>
      </c>
      <c r="BH25" s="57">
        <v>540.84999999999991</v>
      </c>
      <c r="BI25" s="57">
        <v>0</v>
      </c>
      <c r="BJ25" s="57">
        <f t="shared" si="19"/>
        <v>0</v>
      </c>
      <c r="BK25" s="57">
        <v>2850.0858749999998</v>
      </c>
      <c r="BL25" s="57">
        <v>294</v>
      </c>
      <c r="BM25" s="57">
        <f t="shared" si="20"/>
        <v>10.315478652024828</v>
      </c>
      <c r="BN25" s="57">
        <v>43142.128812499999</v>
      </c>
      <c r="BO25" s="57">
        <v>5388</v>
      </c>
      <c r="BP25" s="57">
        <f t="shared" si="21"/>
        <v>12.488952558221653</v>
      </c>
      <c r="BQ25" s="57">
        <v>81.025762499999999</v>
      </c>
      <c r="BR25" s="57">
        <v>21942</v>
      </c>
      <c r="BS25" s="57">
        <f t="shared" si="22"/>
        <v>27080.275856706685</v>
      </c>
      <c r="BT25" s="57">
        <v>303044.6723604076</v>
      </c>
      <c r="BU25" s="57">
        <v>69292</v>
      </c>
      <c r="BV25" s="57">
        <f t="shared" si="23"/>
        <v>22.865275756305596</v>
      </c>
      <c r="BW25" s="57">
        <f t="shared" si="29"/>
        <v>349658.76281040761</v>
      </c>
      <c r="BX25" s="57">
        <f t="shared" si="29"/>
        <v>96916</v>
      </c>
      <c r="BY25" s="57">
        <f t="shared" si="24"/>
        <v>27.717309076149167</v>
      </c>
      <c r="BZ25" s="57">
        <f t="shared" si="30"/>
        <v>883836.6102188183</v>
      </c>
      <c r="CA25" s="57">
        <f t="shared" si="30"/>
        <v>191024</v>
      </c>
      <c r="CB25" s="57">
        <f t="shared" si="25"/>
        <v>21.61304451426907</v>
      </c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</row>
    <row r="26" spans="1:115" ht="15" customHeight="1" x14ac:dyDescent="0.2">
      <c r="A26" s="118">
        <v>19</v>
      </c>
      <c r="B26" s="119" t="s">
        <v>72</v>
      </c>
      <c r="C26" s="57">
        <f t="shared" si="26"/>
        <v>326100.74919492198</v>
      </c>
      <c r="D26" s="57">
        <f t="shared" si="26"/>
        <v>183170.83602010002</v>
      </c>
      <c r="E26" s="57">
        <f t="shared" si="0"/>
        <v>56.170013859922875</v>
      </c>
      <c r="F26" s="57">
        <v>256182.36056822271</v>
      </c>
      <c r="G26" s="57">
        <v>84702.854822900001</v>
      </c>
      <c r="H26" s="57">
        <f t="shared" si="1"/>
        <v>33.063500014218654</v>
      </c>
      <c r="I26" s="57">
        <v>59291.316077968797</v>
      </c>
      <c r="J26" s="57">
        <v>2271.3660611999999</v>
      </c>
      <c r="K26" s="57">
        <f t="shared" si="2"/>
        <v>3.8308578919265783</v>
      </c>
      <c r="L26" s="57">
        <v>10627.072548730499</v>
      </c>
      <c r="M26" s="57">
        <v>96196.615136000022</v>
      </c>
      <c r="N26" s="57">
        <f t="shared" si="3"/>
        <v>905.20333511312663</v>
      </c>
      <c r="O26" s="57">
        <v>194234.24400000001</v>
      </c>
      <c r="P26" s="57">
        <v>99379.209999999992</v>
      </c>
      <c r="Q26" s="57">
        <f t="shared" si="4"/>
        <v>51.164618531426406</v>
      </c>
      <c r="R26" s="57">
        <f t="shared" si="27"/>
        <v>1612008.7650391138</v>
      </c>
      <c r="S26" s="57">
        <f t="shared" si="27"/>
        <v>1177618.1282584001</v>
      </c>
      <c r="T26" s="57">
        <f t="shared" si="5"/>
        <v>73.052836547686283</v>
      </c>
      <c r="U26" s="57">
        <v>237271.58558848055</v>
      </c>
      <c r="V26" s="57">
        <v>142600.8584884</v>
      </c>
      <c r="W26" s="57">
        <f t="shared" si="6"/>
        <v>60.100267857494025</v>
      </c>
      <c r="X26" s="57">
        <v>297962.27715200931</v>
      </c>
      <c r="Y26" s="57">
        <v>619128.82839029992</v>
      </c>
      <c r="Z26" s="57">
        <f t="shared" si="7"/>
        <v>207.78765497031137</v>
      </c>
      <c r="AA26" s="57">
        <v>981950.11429862375</v>
      </c>
      <c r="AB26" s="57">
        <v>385867.44137970015</v>
      </c>
      <c r="AC26" s="57">
        <f t="shared" si="8"/>
        <v>39.296033042912079</v>
      </c>
      <c r="AD26" s="57">
        <v>1556.394</v>
      </c>
      <c r="AE26" s="57">
        <v>21</v>
      </c>
      <c r="AF26" s="57">
        <f t="shared" si="9"/>
        <v>1.3492727419920663</v>
      </c>
      <c r="AG26" s="57">
        <v>93268.394</v>
      </c>
      <c r="AH26" s="57">
        <v>30000</v>
      </c>
      <c r="AI26" s="57">
        <f t="shared" si="10"/>
        <v>32.165237025524426</v>
      </c>
      <c r="AJ26" s="57">
        <v>186186</v>
      </c>
      <c r="AK26" s="57">
        <v>7247</v>
      </c>
      <c r="AL26" s="57">
        <f t="shared" si="11"/>
        <v>3.8923442149248602</v>
      </c>
      <c r="AM26" s="57">
        <v>24625.187298150398</v>
      </c>
      <c r="AN26" s="57">
        <v>4940.1921898000001</v>
      </c>
      <c r="AO26" s="57">
        <f t="shared" si="12"/>
        <v>20.06154158336517</v>
      </c>
      <c r="AP26" s="57">
        <v>146565.28244137974</v>
      </c>
      <c r="AQ26" s="57">
        <v>137024.33452110004</v>
      </c>
      <c r="AR26" s="57">
        <f t="shared" si="13"/>
        <v>93.49030837224656</v>
      </c>
      <c r="AS26" s="57">
        <v>914</v>
      </c>
      <c r="AT26" s="57">
        <v>24</v>
      </c>
      <c r="AU26" s="57">
        <f t="shared" si="14"/>
        <v>2.6258205689277898</v>
      </c>
      <c r="AV26" s="57">
        <v>307</v>
      </c>
      <c r="AW26" s="57">
        <v>4</v>
      </c>
      <c r="AX26" s="57">
        <f t="shared" si="15"/>
        <v>1.3029315960912053</v>
      </c>
      <c r="AY26" s="57">
        <v>167572.48670219592</v>
      </c>
      <c r="AZ26" s="57">
        <v>0</v>
      </c>
      <c r="BA26" s="57">
        <f t="shared" si="16"/>
        <v>0</v>
      </c>
      <c r="BB26" s="120">
        <f t="shared" si="28"/>
        <v>2464279.4706757613</v>
      </c>
      <c r="BC26" s="120">
        <f t="shared" si="28"/>
        <v>1510028.4909894001</v>
      </c>
      <c r="BD26" s="57">
        <f t="shared" si="17"/>
        <v>61.276673727891584</v>
      </c>
      <c r="BE26" s="57">
        <v>89243.637499999997</v>
      </c>
      <c r="BF26" s="57">
        <v>58613.3352075</v>
      </c>
      <c r="BG26" s="57">
        <f t="shared" si="18"/>
        <v>65.677886793330231</v>
      </c>
      <c r="BH26" s="57">
        <v>7814.9</v>
      </c>
      <c r="BI26" s="57">
        <v>2078.0000100000002</v>
      </c>
      <c r="BJ26" s="57">
        <f t="shared" si="19"/>
        <v>26.590231608849763</v>
      </c>
      <c r="BK26" s="57">
        <v>7740.8897500000003</v>
      </c>
      <c r="BL26" s="57">
        <v>5518.2182980999996</v>
      </c>
      <c r="BM26" s="57">
        <f t="shared" si="20"/>
        <v>71.286615315765218</v>
      </c>
      <c r="BN26" s="57">
        <v>186215.83462499999</v>
      </c>
      <c r="BO26" s="57">
        <v>178709.80780850002</v>
      </c>
      <c r="BP26" s="57">
        <f t="shared" si="21"/>
        <v>95.969179081029523</v>
      </c>
      <c r="BQ26" s="57">
        <v>1161.166925</v>
      </c>
      <c r="BR26" s="57">
        <v>38306.571191499999</v>
      </c>
      <c r="BS26" s="57">
        <f t="shared" si="22"/>
        <v>3298.9719537094115</v>
      </c>
      <c r="BT26" s="57">
        <v>298316.31632263609</v>
      </c>
      <c r="BU26" s="57">
        <v>2541417.9737073998</v>
      </c>
      <c r="BV26" s="57">
        <f t="shared" si="23"/>
        <v>851.92054026263747</v>
      </c>
      <c r="BW26" s="57">
        <f t="shared" si="29"/>
        <v>501249.10762263607</v>
      </c>
      <c r="BX26" s="57">
        <f t="shared" si="29"/>
        <v>2766030.5710155</v>
      </c>
      <c r="BY26" s="57">
        <f t="shared" si="24"/>
        <v>551.82753025425791</v>
      </c>
      <c r="BZ26" s="57">
        <f t="shared" si="30"/>
        <v>2965528.5782983974</v>
      </c>
      <c r="CA26" s="57">
        <f t="shared" si="30"/>
        <v>4276059.0620048996</v>
      </c>
      <c r="CB26" s="57">
        <f t="shared" si="25"/>
        <v>144.19213806593888</v>
      </c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</row>
    <row r="27" spans="1:115" ht="15" customHeight="1" x14ac:dyDescent="0.2">
      <c r="A27" s="118">
        <v>20</v>
      </c>
      <c r="B27" s="119" t="s">
        <v>82</v>
      </c>
      <c r="C27" s="57">
        <f t="shared" si="26"/>
        <v>8841.0714000000007</v>
      </c>
      <c r="D27" s="57">
        <f t="shared" si="26"/>
        <v>291</v>
      </c>
      <c r="E27" s="57">
        <f t="shared" si="0"/>
        <v>3.2914562820972124</v>
      </c>
      <c r="F27" s="57">
        <v>7631.0713999999998</v>
      </c>
      <c r="G27" s="57">
        <v>130</v>
      </c>
      <c r="H27" s="57">
        <f t="shared" si="1"/>
        <v>1.7035615732805227</v>
      </c>
      <c r="I27" s="57">
        <v>777</v>
      </c>
      <c r="J27" s="57">
        <v>95</v>
      </c>
      <c r="K27" s="57">
        <f t="shared" si="2"/>
        <v>12.226512226512225</v>
      </c>
      <c r="L27" s="57">
        <v>433</v>
      </c>
      <c r="M27" s="57">
        <v>66</v>
      </c>
      <c r="N27" s="57">
        <f t="shared" si="3"/>
        <v>15.242494226327944</v>
      </c>
      <c r="O27" s="57">
        <v>3715</v>
      </c>
      <c r="P27" s="57">
        <v>78.39</v>
      </c>
      <c r="Q27" s="57">
        <f t="shared" si="4"/>
        <v>2.1100942126514135</v>
      </c>
      <c r="R27" s="57">
        <f t="shared" si="27"/>
        <v>148038.63</v>
      </c>
      <c r="S27" s="57">
        <f t="shared" si="27"/>
        <v>5591</v>
      </c>
      <c r="T27" s="57">
        <f t="shared" si="5"/>
        <v>3.7767169285476361</v>
      </c>
      <c r="U27" s="57">
        <v>13743</v>
      </c>
      <c r="V27" s="57">
        <v>3602</v>
      </c>
      <c r="W27" s="57">
        <f t="shared" si="6"/>
        <v>26.209706759804991</v>
      </c>
      <c r="X27" s="57">
        <v>10453</v>
      </c>
      <c r="Y27" s="57">
        <v>1943</v>
      </c>
      <c r="Z27" s="57">
        <f t="shared" si="7"/>
        <v>18.587965177461015</v>
      </c>
      <c r="AA27" s="57">
        <v>112559.63</v>
      </c>
      <c r="AB27" s="57">
        <v>26</v>
      </c>
      <c r="AC27" s="57">
        <f t="shared" si="8"/>
        <v>2.309886768462192E-2</v>
      </c>
      <c r="AD27" s="57">
        <v>54</v>
      </c>
      <c r="AE27" s="57">
        <v>20</v>
      </c>
      <c r="AF27" s="57">
        <f t="shared" si="9"/>
        <v>37.037037037037038</v>
      </c>
      <c r="AG27" s="57">
        <v>11229</v>
      </c>
      <c r="AH27" s="57">
        <v>0</v>
      </c>
      <c r="AI27" s="57">
        <f t="shared" si="10"/>
        <v>0</v>
      </c>
      <c r="AJ27" s="57">
        <v>4000</v>
      </c>
      <c r="AK27" s="57">
        <v>0</v>
      </c>
      <c r="AL27" s="57">
        <f t="shared" si="11"/>
        <v>0</v>
      </c>
      <c r="AM27" s="57">
        <v>3063.61</v>
      </c>
      <c r="AN27" s="57">
        <v>0</v>
      </c>
      <c r="AO27" s="57">
        <f t="shared" si="12"/>
        <v>0</v>
      </c>
      <c r="AP27" s="57">
        <v>13712.8</v>
      </c>
      <c r="AQ27" s="57">
        <v>1650</v>
      </c>
      <c r="AR27" s="57">
        <f t="shared" si="13"/>
        <v>12.032553526632052</v>
      </c>
      <c r="AS27" s="57">
        <v>85</v>
      </c>
      <c r="AT27" s="57">
        <v>8</v>
      </c>
      <c r="AU27" s="57">
        <f t="shared" si="14"/>
        <v>9.4117647058823533</v>
      </c>
      <c r="AV27" s="57">
        <v>100</v>
      </c>
      <c r="AW27" s="57">
        <v>0</v>
      </c>
      <c r="AX27" s="57">
        <f t="shared" si="15"/>
        <v>0</v>
      </c>
      <c r="AY27" s="57">
        <v>41058.46</v>
      </c>
      <c r="AZ27" s="57">
        <v>0</v>
      </c>
      <c r="BA27" s="57">
        <f t="shared" si="16"/>
        <v>0</v>
      </c>
      <c r="BB27" s="120">
        <f t="shared" si="28"/>
        <v>218899.57139999999</v>
      </c>
      <c r="BC27" s="120">
        <f t="shared" si="28"/>
        <v>7540</v>
      </c>
      <c r="BD27" s="57">
        <f t="shared" si="17"/>
        <v>3.4445019475264265</v>
      </c>
      <c r="BE27" s="57">
        <v>2611</v>
      </c>
      <c r="BF27" s="57">
        <v>0</v>
      </c>
      <c r="BG27" s="57">
        <f t="shared" si="18"/>
        <v>0</v>
      </c>
      <c r="BH27" s="57">
        <v>56</v>
      </c>
      <c r="BI27" s="57">
        <v>12047</v>
      </c>
      <c r="BJ27" s="57">
        <f t="shared" si="19"/>
        <v>21512.5</v>
      </c>
      <c r="BK27" s="57">
        <v>1546</v>
      </c>
      <c r="BL27" s="57">
        <v>95</v>
      </c>
      <c r="BM27" s="57">
        <f t="shared" si="20"/>
        <v>6.144890038809832</v>
      </c>
      <c r="BN27" s="57">
        <v>22165.928800000002</v>
      </c>
      <c r="BO27" s="57">
        <v>1452</v>
      </c>
      <c r="BP27" s="57">
        <f t="shared" si="21"/>
        <v>6.5505939909001238</v>
      </c>
      <c r="BQ27" s="57">
        <v>145</v>
      </c>
      <c r="BR27" s="57">
        <v>375</v>
      </c>
      <c r="BS27" s="57">
        <f t="shared" si="22"/>
        <v>258.62068965517244</v>
      </c>
      <c r="BT27" s="57">
        <v>28394</v>
      </c>
      <c r="BU27" s="57">
        <v>137317</v>
      </c>
      <c r="BV27" s="57">
        <f t="shared" si="23"/>
        <v>483.6127350848771</v>
      </c>
      <c r="BW27" s="57">
        <f t="shared" si="29"/>
        <v>52306.928800000002</v>
      </c>
      <c r="BX27" s="57">
        <f t="shared" si="29"/>
        <v>151286</v>
      </c>
      <c r="BY27" s="57">
        <f t="shared" si="24"/>
        <v>289.22745699418698</v>
      </c>
      <c r="BZ27" s="57">
        <f t="shared" si="30"/>
        <v>271206.50020000001</v>
      </c>
      <c r="CA27" s="57">
        <f t="shared" si="30"/>
        <v>158826</v>
      </c>
      <c r="CB27" s="57">
        <f t="shared" si="25"/>
        <v>58.562755642978502</v>
      </c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</row>
    <row r="28" spans="1:115" ht="15" customHeight="1" x14ac:dyDescent="0.2">
      <c r="A28" s="118">
        <v>21</v>
      </c>
      <c r="B28" s="119" t="s">
        <v>73</v>
      </c>
      <c r="C28" s="57">
        <f t="shared" si="26"/>
        <v>34628.783010677107</v>
      </c>
      <c r="D28" s="57">
        <f t="shared" si="26"/>
        <v>7485.37</v>
      </c>
      <c r="E28" s="57">
        <f t="shared" si="0"/>
        <v>21.616035416815059</v>
      </c>
      <c r="F28" s="57">
        <v>27761.588813736988</v>
      </c>
      <c r="G28" s="57">
        <v>5135.75</v>
      </c>
      <c r="H28" s="57">
        <f t="shared" si="1"/>
        <v>18.499481547895876</v>
      </c>
      <c r="I28" s="57">
        <v>5493.5810442708444</v>
      </c>
      <c r="J28" s="57">
        <v>1994.42</v>
      </c>
      <c r="K28" s="57">
        <f t="shared" si="2"/>
        <v>36.304552238834162</v>
      </c>
      <c r="L28" s="57">
        <v>1373.6131526692775</v>
      </c>
      <c r="M28" s="57">
        <v>355.2</v>
      </c>
      <c r="N28" s="57">
        <f t="shared" si="3"/>
        <v>25.85880888733168</v>
      </c>
      <c r="O28" s="57">
        <v>17956.118999999999</v>
      </c>
      <c r="P28" s="57">
        <v>5936.76</v>
      </c>
      <c r="Q28" s="57">
        <f t="shared" si="4"/>
        <v>33.062601111075281</v>
      </c>
      <c r="R28" s="57">
        <f t="shared" si="27"/>
        <v>1264518.9703027899</v>
      </c>
      <c r="S28" s="57">
        <f t="shared" si="27"/>
        <v>6323.29</v>
      </c>
      <c r="T28" s="57">
        <f t="shared" si="5"/>
        <v>0.50005497335369231</v>
      </c>
      <c r="U28" s="57">
        <v>68078.928343973384</v>
      </c>
      <c r="V28" s="57">
        <v>3426.29</v>
      </c>
      <c r="W28" s="57">
        <f t="shared" si="6"/>
        <v>5.0328201153350101</v>
      </c>
      <c r="X28" s="57">
        <v>101899.35443634208</v>
      </c>
      <c r="Y28" s="57">
        <v>1357</v>
      </c>
      <c r="Z28" s="57">
        <f t="shared" si="7"/>
        <v>1.3317061795987495</v>
      </c>
      <c r="AA28" s="57">
        <v>1068666.2975224743</v>
      </c>
      <c r="AB28" s="57">
        <v>1370</v>
      </c>
      <c r="AC28" s="57">
        <f t="shared" si="8"/>
        <v>0.12819717466304661</v>
      </c>
      <c r="AD28" s="57">
        <v>131.69499999999999</v>
      </c>
      <c r="AE28" s="57">
        <v>7</v>
      </c>
      <c r="AF28" s="57">
        <f t="shared" si="9"/>
        <v>5.3153118949086906</v>
      </c>
      <c r="AG28" s="57">
        <v>25742.695</v>
      </c>
      <c r="AH28" s="57">
        <v>163</v>
      </c>
      <c r="AI28" s="57">
        <f t="shared" si="10"/>
        <v>0.63318933779077913</v>
      </c>
      <c r="AJ28" s="57">
        <v>63755</v>
      </c>
      <c r="AK28" s="57">
        <v>0</v>
      </c>
      <c r="AL28" s="57">
        <f t="shared" si="11"/>
        <v>0</v>
      </c>
      <c r="AM28" s="57">
        <v>6696.6887819885178</v>
      </c>
      <c r="AN28" s="57">
        <v>530.53</v>
      </c>
      <c r="AO28" s="57">
        <f t="shared" si="12"/>
        <v>7.9222734887563968</v>
      </c>
      <c r="AP28" s="57">
        <v>53997.366777487652</v>
      </c>
      <c r="AQ28" s="57">
        <v>4199.67</v>
      </c>
      <c r="AR28" s="57">
        <f t="shared" si="13"/>
        <v>7.7775459260930271</v>
      </c>
      <c r="AS28" s="57">
        <v>204</v>
      </c>
      <c r="AT28" s="57">
        <v>254</v>
      </c>
      <c r="AU28" s="57">
        <f t="shared" si="14"/>
        <v>124.50980392156863</v>
      </c>
      <c r="AV28" s="57">
        <v>275</v>
      </c>
      <c r="AW28" s="57">
        <v>0</v>
      </c>
      <c r="AX28" s="57">
        <f t="shared" si="15"/>
        <v>0</v>
      </c>
      <c r="AY28" s="57">
        <v>110069.49064800127</v>
      </c>
      <c r="AZ28" s="57">
        <v>1247.6299999999999</v>
      </c>
      <c r="BA28" s="57">
        <f t="shared" si="16"/>
        <v>1.1334930257739457</v>
      </c>
      <c r="BB28" s="120">
        <f t="shared" si="28"/>
        <v>1534145.2995209445</v>
      </c>
      <c r="BC28" s="120">
        <f t="shared" si="28"/>
        <v>20040.490000000002</v>
      </c>
      <c r="BD28" s="57">
        <f t="shared" si="17"/>
        <v>1.3062967377508432</v>
      </c>
      <c r="BE28" s="57">
        <v>22512.237499999999</v>
      </c>
      <c r="BF28" s="57">
        <v>161.38999999999999</v>
      </c>
      <c r="BG28" s="57">
        <f t="shared" si="18"/>
        <v>0.71689897550165771</v>
      </c>
      <c r="BH28" s="57">
        <v>593.34999999999991</v>
      </c>
      <c r="BI28" s="57">
        <v>0</v>
      </c>
      <c r="BJ28" s="57">
        <f t="shared" si="19"/>
        <v>0</v>
      </c>
      <c r="BK28" s="57">
        <v>3110.9346249999999</v>
      </c>
      <c r="BL28" s="57">
        <v>0</v>
      </c>
      <c r="BM28" s="57">
        <f t="shared" si="20"/>
        <v>0</v>
      </c>
      <c r="BN28" s="57">
        <v>83947.901937500006</v>
      </c>
      <c r="BO28" s="57">
        <v>2441</v>
      </c>
      <c r="BP28" s="57">
        <f t="shared" si="21"/>
        <v>2.9077558148116043</v>
      </c>
      <c r="BQ28" s="57">
        <v>85.380387499999998</v>
      </c>
      <c r="BR28" s="57">
        <v>13</v>
      </c>
      <c r="BS28" s="57">
        <f t="shared" si="22"/>
        <v>15.225979151242433</v>
      </c>
      <c r="BT28" s="57">
        <v>178187.85014038056</v>
      </c>
      <c r="BU28" s="57">
        <v>20859</v>
      </c>
      <c r="BV28" s="57">
        <f t="shared" si="23"/>
        <v>11.706185345166235</v>
      </c>
      <c r="BW28" s="57">
        <f t="shared" si="29"/>
        <v>265925.41709038056</v>
      </c>
      <c r="BX28" s="57">
        <f t="shared" si="29"/>
        <v>23313</v>
      </c>
      <c r="BY28" s="57">
        <f t="shared" si="24"/>
        <v>8.766743794210754</v>
      </c>
      <c r="BZ28" s="57">
        <f t="shared" si="30"/>
        <v>1800070.716611325</v>
      </c>
      <c r="CA28" s="57">
        <f t="shared" si="30"/>
        <v>43353.490000000005</v>
      </c>
      <c r="CB28" s="57">
        <f t="shared" si="25"/>
        <v>2.4084326021154299</v>
      </c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</row>
    <row r="29" spans="1:115" ht="15" customHeight="1" x14ac:dyDescent="0.2">
      <c r="A29" s="121"/>
      <c r="B29" s="122" t="s">
        <v>83</v>
      </c>
      <c r="C29" s="123">
        <f t="shared" ref="C29:AZ29" si="31">SUM(C8:C28)</f>
        <v>5056926.7866423586</v>
      </c>
      <c r="D29" s="123">
        <f t="shared" si="31"/>
        <v>3235456.6316661001</v>
      </c>
      <c r="E29" s="19">
        <f t="shared" si="0"/>
        <v>63.980689619877651</v>
      </c>
      <c r="F29" s="123">
        <f t="shared" si="31"/>
        <v>4059899.5369302901</v>
      </c>
      <c r="G29" s="123">
        <f t="shared" si="31"/>
        <v>2385054.6796184005</v>
      </c>
      <c r="H29" s="19">
        <f t="shared" si="1"/>
        <v>58.746642815249359</v>
      </c>
      <c r="I29" s="123">
        <f t="shared" si="31"/>
        <v>824476.16520742676</v>
      </c>
      <c r="J29" s="123">
        <f t="shared" si="31"/>
        <v>95643.264901199989</v>
      </c>
      <c r="K29" s="19">
        <f t="shared" si="2"/>
        <v>11.600488763327375</v>
      </c>
      <c r="L29" s="123">
        <f t="shared" si="31"/>
        <v>172551.08450464174</v>
      </c>
      <c r="M29" s="123">
        <f t="shared" si="31"/>
        <v>754758.68714649999</v>
      </c>
      <c r="N29" s="19">
        <f t="shared" si="3"/>
        <v>437.41173190145696</v>
      </c>
      <c r="O29" s="123">
        <f t="shared" si="31"/>
        <v>3210289.8724999996</v>
      </c>
      <c r="P29" s="123">
        <f t="shared" si="31"/>
        <v>1437044.5026099994</v>
      </c>
      <c r="Q29" s="19">
        <f t="shared" si="4"/>
        <v>44.763699219812416</v>
      </c>
      <c r="R29" s="123">
        <f t="shared" si="31"/>
        <v>18872344.665713601</v>
      </c>
      <c r="S29" s="123">
        <f t="shared" si="31"/>
        <v>11540993.3189584</v>
      </c>
      <c r="T29" s="19">
        <f t="shared" si="5"/>
        <v>61.152938457750516</v>
      </c>
      <c r="U29" s="123">
        <f t="shared" si="31"/>
        <v>2188961.2690297184</v>
      </c>
      <c r="V29" s="123">
        <f t="shared" si="31"/>
        <v>3783363.9385883999</v>
      </c>
      <c r="W29" s="19">
        <f t="shared" si="6"/>
        <v>172.83832254672183</v>
      </c>
      <c r="X29" s="123">
        <f t="shared" si="31"/>
        <v>2409879.3338413606</v>
      </c>
      <c r="Y29" s="123">
        <f t="shared" si="31"/>
        <v>4759830.3228903003</v>
      </c>
      <c r="Z29" s="19">
        <f t="shared" si="7"/>
        <v>197.51322217876796</v>
      </c>
      <c r="AA29" s="123">
        <f t="shared" si="31"/>
        <v>12458579.867842522</v>
      </c>
      <c r="AB29" s="123">
        <f t="shared" si="31"/>
        <v>2596559.4141797004</v>
      </c>
      <c r="AC29" s="19">
        <f t="shared" si="8"/>
        <v>20.841536047634232</v>
      </c>
      <c r="AD29" s="123">
        <f t="shared" si="31"/>
        <v>28017.097500000003</v>
      </c>
      <c r="AE29" s="123">
        <f t="shared" si="31"/>
        <v>78256.730299999996</v>
      </c>
      <c r="AF29" s="19">
        <f t="shared" si="9"/>
        <v>279.31776409030232</v>
      </c>
      <c r="AG29" s="123">
        <f t="shared" si="31"/>
        <v>1786907.0975000001</v>
      </c>
      <c r="AH29" s="123">
        <f t="shared" si="31"/>
        <v>322982.913</v>
      </c>
      <c r="AI29" s="19">
        <f t="shared" si="10"/>
        <v>18.074969507473231</v>
      </c>
      <c r="AJ29" s="123">
        <f t="shared" si="31"/>
        <v>1936487</v>
      </c>
      <c r="AK29" s="123">
        <f t="shared" si="31"/>
        <v>430049.99</v>
      </c>
      <c r="AL29" s="19">
        <f t="shared" si="11"/>
        <v>22.207739582036957</v>
      </c>
      <c r="AM29" s="123">
        <f t="shared" si="31"/>
        <v>435907.55908110825</v>
      </c>
      <c r="AN29" s="123">
        <f t="shared" si="31"/>
        <v>134746.89648979998</v>
      </c>
      <c r="AO29" s="19">
        <f t="shared" si="12"/>
        <v>30.911805423573295</v>
      </c>
      <c r="AP29" s="123">
        <f t="shared" si="31"/>
        <v>2390765.180987176</v>
      </c>
      <c r="AQ29" s="123">
        <f t="shared" si="31"/>
        <v>1162637.7960210999</v>
      </c>
      <c r="AR29" s="19">
        <f t="shared" si="13"/>
        <v>48.630363419507084</v>
      </c>
      <c r="AS29" s="123">
        <f t="shared" si="31"/>
        <v>13377</v>
      </c>
      <c r="AT29" s="123">
        <f t="shared" si="31"/>
        <v>611369.37</v>
      </c>
      <c r="AU29" s="19">
        <f t="shared" si="14"/>
        <v>4570.302534200493</v>
      </c>
      <c r="AV29" s="123">
        <f t="shared" si="31"/>
        <v>5220</v>
      </c>
      <c r="AW29" s="123">
        <f t="shared" si="31"/>
        <v>100731.5</v>
      </c>
      <c r="AX29" s="19">
        <f t="shared" si="15"/>
        <v>1929.7222222222222</v>
      </c>
      <c r="AY29" s="123">
        <f t="shared" si="31"/>
        <v>2599525.7164023533</v>
      </c>
      <c r="AZ29" s="123">
        <f t="shared" si="31"/>
        <v>264853.78879999992</v>
      </c>
      <c r="BA29" s="19">
        <f t="shared" si="16"/>
        <v>10.188542745656992</v>
      </c>
      <c r="BB29" s="123">
        <f t="shared" ref="BB29:CA29" si="32">SUM(BB8:BB28)</f>
        <v>31310553.908826593</v>
      </c>
      <c r="BC29" s="123">
        <f t="shared" si="32"/>
        <v>17480839.291935399</v>
      </c>
      <c r="BD29" s="19">
        <f t="shared" si="17"/>
        <v>55.830501570933457</v>
      </c>
      <c r="BE29" s="123">
        <f t="shared" si="32"/>
        <v>835838.1</v>
      </c>
      <c r="BF29" s="123">
        <f t="shared" si="32"/>
        <v>1830328.9699074998</v>
      </c>
      <c r="BG29" s="19">
        <f t="shared" si="18"/>
        <v>218.98127997605039</v>
      </c>
      <c r="BH29" s="123">
        <f t="shared" si="32"/>
        <v>64216.149999999987</v>
      </c>
      <c r="BI29" s="123">
        <f t="shared" si="32"/>
        <v>365268.63001000002</v>
      </c>
      <c r="BJ29" s="19">
        <f t="shared" si="19"/>
        <v>568.81116356243729</v>
      </c>
      <c r="BK29" s="123">
        <f t="shared" si="32"/>
        <v>86615.047750000012</v>
      </c>
      <c r="BL29" s="123">
        <f t="shared" si="32"/>
        <v>72061.998298099992</v>
      </c>
      <c r="BM29" s="19">
        <f t="shared" si="20"/>
        <v>83.198012551000389</v>
      </c>
      <c r="BN29" s="123">
        <f t="shared" si="32"/>
        <v>2323729.4021625002</v>
      </c>
      <c r="BO29" s="123">
        <f t="shared" si="32"/>
        <v>3651820.5170085002</v>
      </c>
      <c r="BP29" s="19">
        <f t="shared" si="21"/>
        <v>157.15343247841409</v>
      </c>
      <c r="BQ29" s="123">
        <f t="shared" si="32"/>
        <v>20598.114325000006</v>
      </c>
      <c r="BR29" s="123">
        <f t="shared" si="32"/>
        <v>1916464.5263915001</v>
      </c>
      <c r="BS29" s="19">
        <f t="shared" si="22"/>
        <v>9304.0775293953993</v>
      </c>
      <c r="BT29" s="123">
        <f t="shared" si="32"/>
        <v>6114585.9740908919</v>
      </c>
      <c r="BU29" s="123">
        <f t="shared" si="32"/>
        <v>25150349.578607403</v>
      </c>
      <c r="BV29" s="19">
        <f t="shared" si="23"/>
        <v>411.31729417455318</v>
      </c>
      <c r="BW29" s="123">
        <f t="shared" si="32"/>
        <v>8609744.6883283928</v>
      </c>
      <c r="BX29" s="123">
        <f t="shared" si="32"/>
        <v>31155965.250315499</v>
      </c>
      <c r="BY29" s="19">
        <f t="shared" si="24"/>
        <v>361.86863116337679</v>
      </c>
      <c r="BZ29" s="123">
        <f t="shared" si="32"/>
        <v>39920298.597154982</v>
      </c>
      <c r="CA29" s="123">
        <f t="shared" si="32"/>
        <v>48636804.542250909</v>
      </c>
      <c r="CB29" s="19">
        <f t="shared" si="25"/>
        <v>121.83477141054533</v>
      </c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</row>
    <row r="30" spans="1:115" ht="15" customHeight="1" x14ac:dyDescent="0.2">
      <c r="A30" s="118">
        <v>22</v>
      </c>
      <c r="B30" s="119" t="s">
        <v>33</v>
      </c>
      <c r="C30" s="57">
        <f t="shared" si="26"/>
        <v>139175.71474776356</v>
      </c>
      <c r="D30" s="57">
        <f t="shared" si="26"/>
        <v>118981.01000000001</v>
      </c>
      <c r="E30" s="57">
        <f t="shared" si="0"/>
        <v>85.4897783105597</v>
      </c>
      <c r="F30" s="57">
        <v>90974.531571717249</v>
      </c>
      <c r="G30" s="57">
        <v>96580.650000000009</v>
      </c>
      <c r="H30" s="57">
        <f t="shared" si="1"/>
        <v>106.16229436022249</v>
      </c>
      <c r="I30" s="57">
        <v>44627.497339105423</v>
      </c>
      <c r="J30" s="57">
        <v>0</v>
      </c>
      <c r="K30" s="57">
        <f t="shared" si="2"/>
        <v>0</v>
      </c>
      <c r="L30" s="57">
        <v>3573.6858369408906</v>
      </c>
      <c r="M30" s="57">
        <v>22400.359999999997</v>
      </c>
      <c r="N30" s="57">
        <f t="shared" si="3"/>
        <v>626.81391208061314</v>
      </c>
      <c r="O30" s="57">
        <v>63092.900000000009</v>
      </c>
      <c r="P30" s="57">
        <v>31826.620000000003</v>
      </c>
      <c r="Q30" s="57">
        <f t="shared" si="4"/>
        <v>50.444059474203904</v>
      </c>
      <c r="R30" s="57">
        <f t="shared" si="27"/>
        <v>717014.31763221021</v>
      </c>
      <c r="S30" s="57">
        <f t="shared" si="27"/>
        <v>298545.76</v>
      </c>
      <c r="T30" s="57">
        <f t="shared" si="5"/>
        <v>41.637349862954608</v>
      </c>
      <c r="U30" s="57">
        <v>104802.0292745676</v>
      </c>
      <c r="V30" s="57">
        <v>96503.989999999991</v>
      </c>
      <c r="W30" s="57">
        <f t="shared" si="6"/>
        <v>92.082176908208694</v>
      </c>
      <c r="X30" s="57">
        <v>116651.59983516819</v>
      </c>
      <c r="Y30" s="57">
        <v>108107.7</v>
      </c>
      <c r="Z30" s="57">
        <f t="shared" si="7"/>
        <v>92.675711394236387</v>
      </c>
      <c r="AA30" s="57">
        <v>392968.14852247445</v>
      </c>
      <c r="AB30" s="57">
        <v>93920.14</v>
      </c>
      <c r="AC30" s="57">
        <f t="shared" si="8"/>
        <v>23.900191492142923</v>
      </c>
      <c r="AD30" s="57">
        <v>909.77</v>
      </c>
      <c r="AE30" s="57">
        <v>13.93</v>
      </c>
      <c r="AF30" s="57">
        <f t="shared" si="9"/>
        <v>1.5311562262989549</v>
      </c>
      <c r="AG30" s="57">
        <v>101682.77</v>
      </c>
      <c r="AH30" s="57">
        <v>0</v>
      </c>
      <c r="AI30" s="57">
        <f t="shared" si="10"/>
        <v>0</v>
      </c>
      <c r="AJ30" s="57">
        <v>52016</v>
      </c>
      <c r="AK30" s="57">
        <v>164.4</v>
      </c>
      <c r="AL30" s="57">
        <f t="shared" si="11"/>
        <v>0.31605659796985541</v>
      </c>
      <c r="AM30" s="57">
        <v>16246.278905553942</v>
      </c>
      <c r="AN30" s="57">
        <v>11262.109999999999</v>
      </c>
      <c r="AO30" s="57">
        <f t="shared" si="12"/>
        <v>69.321166191169738</v>
      </c>
      <c r="AP30" s="57">
        <v>198141.78239291525</v>
      </c>
      <c r="AQ30" s="57">
        <v>175730.97999999998</v>
      </c>
      <c r="AR30" s="57">
        <f t="shared" si="13"/>
        <v>88.689512064409186</v>
      </c>
      <c r="AS30" s="57">
        <v>275</v>
      </c>
      <c r="AT30" s="57">
        <v>0</v>
      </c>
      <c r="AU30" s="57">
        <f t="shared" si="14"/>
        <v>0</v>
      </c>
      <c r="AV30" s="57">
        <v>166</v>
      </c>
      <c r="AW30" s="57">
        <v>0</v>
      </c>
      <c r="AX30" s="57">
        <f t="shared" si="15"/>
        <v>0</v>
      </c>
      <c r="AY30" s="57">
        <v>138396.67394704823</v>
      </c>
      <c r="AZ30" s="57">
        <v>31.540000000000006</v>
      </c>
      <c r="BA30" s="57">
        <f t="shared" si="16"/>
        <v>2.2789565023844056E-2</v>
      </c>
      <c r="BB30" s="120">
        <f t="shared" ref="BB30:BC40" si="33">C30+R30+AJ30+AM30+AP30+AS30+AV30+AY30</f>
        <v>1261431.7676254911</v>
      </c>
      <c r="BC30" s="120">
        <f t="shared" si="33"/>
        <v>604715.80000000005</v>
      </c>
      <c r="BD30" s="57">
        <f t="shared" si="17"/>
        <v>47.938843425380995</v>
      </c>
      <c r="BE30" s="57">
        <v>23371.962499999998</v>
      </c>
      <c r="BF30" s="57">
        <v>6897.48</v>
      </c>
      <c r="BG30" s="57">
        <f t="shared" si="18"/>
        <v>29.511770780908964</v>
      </c>
      <c r="BH30" s="57">
        <v>3073.75</v>
      </c>
      <c r="BI30" s="57">
        <v>8670.7199999999993</v>
      </c>
      <c r="BJ30" s="57">
        <f t="shared" si="19"/>
        <v>282.08930459536396</v>
      </c>
      <c r="BK30" s="57">
        <v>5805.765625</v>
      </c>
      <c r="BL30" s="57">
        <v>0</v>
      </c>
      <c r="BM30" s="57">
        <f t="shared" si="20"/>
        <v>0</v>
      </c>
      <c r="BN30" s="57">
        <v>222525.1484375</v>
      </c>
      <c r="BO30" s="57">
        <v>97861.5</v>
      </c>
      <c r="BP30" s="57">
        <f t="shared" si="21"/>
        <v>43.977725972615666</v>
      </c>
      <c r="BQ30" s="57">
        <v>751.02968750000002</v>
      </c>
      <c r="BR30" s="57">
        <v>438560.82</v>
      </c>
      <c r="BS30" s="57">
        <f t="shared" si="22"/>
        <v>58394.605073451239</v>
      </c>
      <c r="BT30" s="57">
        <v>781463.96530203812</v>
      </c>
      <c r="BU30" s="57">
        <v>3236044.58</v>
      </c>
      <c r="BV30" s="57">
        <f t="shared" si="23"/>
        <v>414.10029427898945</v>
      </c>
      <c r="BW30" s="57">
        <f t="shared" si="29"/>
        <v>1013619.6590520381</v>
      </c>
      <c r="BX30" s="57">
        <f t="shared" si="29"/>
        <v>3781137.62</v>
      </c>
      <c r="BY30" s="57">
        <f t="shared" si="24"/>
        <v>373.03317730994013</v>
      </c>
      <c r="BZ30" s="57">
        <f t="shared" si="30"/>
        <v>2275051.4266775292</v>
      </c>
      <c r="CA30" s="57">
        <f t="shared" si="30"/>
        <v>4385853.42</v>
      </c>
      <c r="CB30" s="57">
        <f t="shared" si="25"/>
        <v>192.78040788752949</v>
      </c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</row>
    <row r="31" spans="1:115" ht="15" customHeight="1" x14ac:dyDescent="0.2">
      <c r="A31" s="118">
        <v>23</v>
      </c>
      <c r="B31" s="119" t="s">
        <v>176</v>
      </c>
      <c r="C31" s="57">
        <f t="shared" si="26"/>
        <v>1118</v>
      </c>
      <c r="D31" s="57">
        <f t="shared" si="26"/>
        <v>72841.460000000006</v>
      </c>
      <c r="E31" s="57">
        <f t="shared" si="0"/>
        <v>6515.336314847943</v>
      </c>
      <c r="F31" s="57">
        <v>626</v>
      </c>
      <c r="G31" s="57">
        <v>41191.490000000005</v>
      </c>
      <c r="H31" s="57">
        <f t="shared" si="1"/>
        <v>6580.110223642173</v>
      </c>
      <c r="I31" s="57">
        <v>430</v>
      </c>
      <c r="J31" s="57">
        <v>7684.91</v>
      </c>
      <c r="K31" s="57">
        <f t="shared" si="2"/>
        <v>1787.1883720930232</v>
      </c>
      <c r="L31" s="57">
        <v>62</v>
      </c>
      <c r="M31" s="57">
        <v>23965.06</v>
      </c>
      <c r="N31" s="57">
        <f t="shared" si="3"/>
        <v>38653.322580645166</v>
      </c>
      <c r="O31" s="57">
        <v>689</v>
      </c>
      <c r="P31" s="57">
        <v>473.25</v>
      </c>
      <c r="Q31" s="57">
        <f t="shared" si="4"/>
        <v>68.686502177068206</v>
      </c>
      <c r="R31" s="57">
        <f t="shared" si="27"/>
        <v>136766</v>
      </c>
      <c r="S31" s="57">
        <f t="shared" si="27"/>
        <v>143960.64000000001</v>
      </c>
      <c r="T31" s="57">
        <f t="shared" si="5"/>
        <v>105.2605472120264</v>
      </c>
      <c r="U31" s="57">
        <v>20804</v>
      </c>
      <c r="V31" s="57">
        <v>0</v>
      </c>
      <c r="W31" s="57">
        <f t="shared" si="6"/>
        <v>0</v>
      </c>
      <c r="X31" s="57">
        <v>31867</v>
      </c>
      <c r="Y31" s="57">
        <v>0</v>
      </c>
      <c r="Z31" s="57">
        <f t="shared" si="7"/>
        <v>0</v>
      </c>
      <c r="AA31" s="57">
        <v>82224</v>
      </c>
      <c r="AB31" s="57">
        <v>0</v>
      </c>
      <c r="AC31" s="57">
        <f t="shared" si="8"/>
        <v>0</v>
      </c>
      <c r="AD31" s="57">
        <v>23</v>
      </c>
      <c r="AE31" s="57">
        <v>0</v>
      </c>
      <c r="AF31" s="57">
        <f t="shared" si="9"/>
        <v>0</v>
      </c>
      <c r="AG31" s="57">
        <v>1848</v>
      </c>
      <c r="AH31" s="57">
        <v>143960.64000000001</v>
      </c>
      <c r="AI31" s="57">
        <f t="shared" si="10"/>
        <v>7790.0779220779232</v>
      </c>
      <c r="AJ31" s="57">
        <v>52615</v>
      </c>
      <c r="AK31" s="57">
        <v>0</v>
      </c>
      <c r="AL31" s="57">
        <f t="shared" si="11"/>
        <v>0</v>
      </c>
      <c r="AM31" s="57">
        <v>441</v>
      </c>
      <c r="AN31" s="57">
        <v>0</v>
      </c>
      <c r="AO31" s="57">
        <f t="shared" si="12"/>
        <v>0</v>
      </c>
      <c r="AP31" s="57">
        <v>5666</v>
      </c>
      <c r="AQ31" s="57">
        <v>1504.36</v>
      </c>
      <c r="AR31" s="57">
        <f t="shared" si="13"/>
        <v>26.550653018002119</v>
      </c>
      <c r="AS31" s="57">
        <v>0</v>
      </c>
      <c r="AT31" s="57">
        <v>0</v>
      </c>
      <c r="AU31" s="57" t="e">
        <f t="shared" si="14"/>
        <v>#DIV/0!</v>
      </c>
      <c r="AV31" s="57">
        <v>0</v>
      </c>
      <c r="AW31" s="57">
        <v>0</v>
      </c>
      <c r="AX31" s="57" t="e">
        <f t="shared" si="15"/>
        <v>#DIV/0!</v>
      </c>
      <c r="AY31" s="57">
        <v>4045</v>
      </c>
      <c r="AZ31" s="57">
        <v>5627.74</v>
      </c>
      <c r="BA31" s="57">
        <f t="shared" si="16"/>
        <v>139.1283065512979</v>
      </c>
      <c r="BB31" s="120">
        <f t="shared" si="33"/>
        <v>200651</v>
      </c>
      <c r="BC31" s="120">
        <f t="shared" si="33"/>
        <v>223934.2</v>
      </c>
      <c r="BD31" s="57">
        <f t="shared" si="17"/>
        <v>111.60382953486403</v>
      </c>
      <c r="BE31" s="57">
        <v>362</v>
      </c>
      <c r="BF31" s="57">
        <v>184759.82</v>
      </c>
      <c r="BG31" s="57">
        <f t="shared" si="18"/>
        <v>51038.624309392268</v>
      </c>
      <c r="BH31" s="57">
        <v>0</v>
      </c>
      <c r="BI31" s="57">
        <v>42211.07</v>
      </c>
      <c r="BJ31" s="57" t="e">
        <f t="shared" si="19"/>
        <v>#DIV/0!</v>
      </c>
      <c r="BK31" s="57">
        <v>87</v>
      </c>
      <c r="BL31" s="57">
        <v>0</v>
      </c>
      <c r="BM31" s="57">
        <f t="shared" si="20"/>
        <v>0</v>
      </c>
      <c r="BN31" s="57">
        <v>4767</v>
      </c>
      <c r="BO31" s="57">
        <v>1504.36</v>
      </c>
      <c r="BP31" s="57">
        <f t="shared" si="21"/>
        <v>31.557793161317388</v>
      </c>
      <c r="BQ31" s="57">
        <v>190</v>
      </c>
      <c r="BR31" s="57">
        <v>0</v>
      </c>
      <c r="BS31" s="57">
        <f t="shared" si="22"/>
        <v>0</v>
      </c>
      <c r="BT31" s="57">
        <v>171456</v>
      </c>
      <c r="BU31" s="57">
        <v>32253.830000000005</v>
      </c>
      <c r="BV31" s="57">
        <f t="shared" si="23"/>
        <v>18.811724290780145</v>
      </c>
      <c r="BW31" s="57">
        <f t="shared" si="29"/>
        <v>176500</v>
      </c>
      <c r="BX31" s="57">
        <f t="shared" si="29"/>
        <v>75969.260000000009</v>
      </c>
      <c r="BY31" s="57">
        <f t="shared" si="24"/>
        <v>43.04207365439094</v>
      </c>
      <c r="BZ31" s="57">
        <f t="shared" si="30"/>
        <v>377151</v>
      </c>
      <c r="CA31" s="57">
        <f t="shared" si="30"/>
        <v>299903.46000000002</v>
      </c>
      <c r="CB31" s="57">
        <f t="shared" si="25"/>
        <v>79.518139949251093</v>
      </c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</row>
    <row r="32" spans="1:115" ht="15" customHeight="1" x14ac:dyDescent="0.2">
      <c r="A32" s="118">
        <v>24</v>
      </c>
      <c r="B32" s="119" t="s">
        <v>106</v>
      </c>
      <c r="C32" s="57">
        <f t="shared" si="26"/>
        <v>1957.4479911783603</v>
      </c>
      <c r="D32" s="57">
        <f t="shared" si="26"/>
        <v>18982.14</v>
      </c>
      <c r="E32" s="57">
        <f t="shared" si="0"/>
        <v>969.73917496387617</v>
      </c>
      <c r="F32" s="57">
        <v>1416.6011469124262</v>
      </c>
      <c r="G32" s="57">
        <v>18977.88</v>
      </c>
      <c r="H32" s="57">
        <f t="shared" si="1"/>
        <v>1339.6770178651568</v>
      </c>
      <c r="I32" s="57">
        <v>377.05959647134415</v>
      </c>
      <c r="J32" s="57">
        <v>0</v>
      </c>
      <c r="K32" s="57">
        <f t="shared" si="2"/>
        <v>0</v>
      </c>
      <c r="L32" s="57">
        <v>163.78724779459012</v>
      </c>
      <c r="M32" s="57">
        <v>4.26</v>
      </c>
      <c r="N32" s="57">
        <f t="shared" si="3"/>
        <v>2.6009350894903474</v>
      </c>
      <c r="O32" s="57">
        <v>1094.299</v>
      </c>
      <c r="P32" s="57">
        <v>3377</v>
      </c>
      <c r="Q32" s="57">
        <f t="shared" si="4"/>
        <v>308.59938645653517</v>
      </c>
      <c r="R32" s="57">
        <f t="shared" si="27"/>
        <v>43254.941485950338</v>
      </c>
      <c r="S32" s="57">
        <f t="shared" si="27"/>
        <v>65210.659999999996</v>
      </c>
      <c r="T32" s="57">
        <f t="shared" si="5"/>
        <v>150.75886768031143</v>
      </c>
      <c r="U32" s="57">
        <v>12753.079040165238</v>
      </c>
      <c r="V32" s="57">
        <v>26122.67</v>
      </c>
      <c r="W32" s="57">
        <f t="shared" si="6"/>
        <v>204.8342201732448</v>
      </c>
      <c r="X32" s="57">
        <v>15740.862445785102</v>
      </c>
      <c r="Y32" s="57">
        <v>36861.81</v>
      </c>
      <c r="Z32" s="57">
        <f t="shared" si="7"/>
        <v>234.17909995059011</v>
      </c>
      <c r="AA32" s="57">
        <v>13180</v>
      </c>
      <c r="AB32" s="57">
        <v>2226.1799999999998</v>
      </c>
      <c r="AC32" s="57">
        <f t="shared" si="8"/>
        <v>16.890591805766313</v>
      </c>
      <c r="AD32" s="57">
        <v>22</v>
      </c>
      <c r="AE32" s="57">
        <v>0</v>
      </c>
      <c r="AF32" s="57">
        <f t="shared" si="9"/>
        <v>0</v>
      </c>
      <c r="AG32" s="57">
        <v>1559</v>
      </c>
      <c r="AH32" s="57">
        <v>0</v>
      </c>
      <c r="AI32" s="57">
        <f t="shared" si="10"/>
        <v>0</v>
      </c>
      <c r="AJ32" s="57">
        <v>500</v>
      </c>
      <c r="AK32" s="57">
        <v>0</v>
      </c>
      <c r="AL32" s="57">
        <f t="shared" si="11"/>
        <v>0</v>
      </c>
      <c r="AM32" s="57">
        <v>1352.2746804000462</v>
      </c>
      <c r="AN32" s="57">
        <v>222.48</v>
      </c>
      <c r="AO32" s="57">
        <f t="shared" si="12"/>
        <v>16.452278758497737</v>
      </c>
      <c r="AP32" s="57">
        <v>7800.9120206000698</v>
      </c>
      <c r="AQ32" s="57">
        <v>10264.98</v>
      </c>
      <c r="AR32" s="57">
        <f t="shared" si="13"/>
        <v>131.58692179700273</v>
      </c>
      <c r="AS32" s="57">
        <v>175</v>
      </c>
      <c r="AT32" s="57">
        <v>130.57999999999998</v>
      </c>
      <c r="AU32" s="57">
        <f t="shared" si="14"/>
        <v>74.617142857142852</v>
      </c>
      <c r="AV32" s="57">
        <v>2</v>
      </c>
      <c r="AW32" s="57">
        <v>0</v>
      </c>
      <c r="AX32" s="57">
        <f t="shared" si="15"/>
        <v>0</v>
      </c>
      <c r="AY32" s="57">
        <v>6397.4689796902685</v>
      </c>
      <c r="AZ32" s="57">
        <v>660.83999999999992</v>
      </c>
      <c r="BA32" s="57">
        <f t="shared" si="16"/>
        <v>10.329710110325447</v>
      </c>
      <c r="BB32" s="120">
        <f t="shared" si="33"/>
        <v>61440.045157819084</v>
      </c>
      <c r="BC32" s="120">
        <f t="shared" si="33"/>
        <v>95471.679999999978</v>
      </c>
      <c r="BD32" s="57">
        <f t="shared" si="17"/>
        <v>155.38998995649322</v>
      </c>
      <c r="BE32" s="57">
        <v>4350.7668400000002</v>
      </c>
      <c r="BF32" s="57">
        <v>23782.99</v>
      </c>
      <c r="BG32" s="57">
        <f t="shared" si="18"/>
        <v>546.63903800461981</v>
      </c>
      <c r="BH32" s="57">
        <v>101.367</v>
      </c>
      <c r="BI32" s="57">
        <v>1168.0800000000002</v>
      </c>
      <c r="BJ32" s="57">
        <f t="shared" si="19"/>
        <v>1152.3276806061147</v>
      </c>
      <c r="BK32" s="57">
        <v>281.63271529999997</v>
      </c>
      <c r="BL32" s="57">
        <v>421.51000000000005</v>
      </c>
      <c r="BM32" s="57">
        <f t="shared" si="20"/>
        <v>149.66656112767311</v>
      </c>
      <c r="BN32" s="57">
        <v>9491.1464300000007</v>
      </c>
      <c r="BO32" s="57">
        <v>23460.46</v>
      </c>
      <c r="BP32" s="57">
        <f t="shared" si="21"/>
        <v>247.1825734965507</v>
      </c>
      <c r="BQ32" s="57">
        <v>1416.3</v>
      </c>
      <c r="BR32" s="57">
        <v>2850.32</v>
      </c>
      <c r="BS32" s="57">
        <f t="shared" si="22"/>
        <v>201.25114735578623</v>
      </c>
      <c r="BT32" s="57">
        <v>42955.214731799999</v>
      </c>
      <c r="BU32" s="57">
        <v>150395.22999999995</v>
      </c>
      <c r="BV32" s="57">
        <f t="shared" si="23"/>
        <v>350.1210061200357</v>
      </c>
      <c r="BW32" s="57">
        <f t="shared" si="29"/>
        <v>54245.660877100003</v>
      </c>
      <c r="BX32" s="57">
        <f t="shared" si="29"/>
        <v>178295.59999999995</v>
      </c>
      <c r="BY32" s="57">
        <f t="shared" si="24"/>
        <v>328.68177309877342</v>
      </c>
      <c r="BZ32" s="57">
        <f t="shared" si="30"/>
        <v>115685.70603491909</v>
      </c>
      <c r="CA32" s="57">
        <f t="shared" si="30"/>
        <v>273767.27999999991</v>
      </c>
      <c r="CB32" s="57">
        <f t="shared" si="25"/>
        <v>236.64745575167666</v>
      </c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</row>
    <row r="33" spans="1:115" ht="15" customHeight="1" x14ac:dyDescent="0.2">
      <c r="A33" s="118">
        <v>25</v>
      </c>
      <c r="B33" s="119" t="s">
        <v>30</v>
      </c>
      <c r="C33" s="57">
        <f t="shared" si="26"/>
        <v>31849.071400000001</v>
      </c>
      <c r="D33" s="57">
        <f t="shared" si="26"/>
        <v>87202.51999999999</v>
      </c>
      <c r="E33" s="57">
        <f t="shared" si="0"/>
        <v>273.79925431672081</v>
      </c>
      <c r="F33" s="57">
        <v>21092.071400000001</v>
      </c>
      <c r="G33" s="57">
        <v>45221.479999999996</v>
      </c>
      <c r="H33" s="57">
        <f t="shared" si="1"/>
        <v>214.40037416144909</v>
      </c>
      <c r="I33" s="57">
        <v>8914</v>
      </c>
      <c r="J33" s="57">
        <v>13190</v>
      </c>
      <c r="K33" s="57">
        <f t="shared" si="2"/>
        <v>147.96948620148083</v>
      </c>
      <c r="L33" s="57">
        <v>1843</v>
      </c>
      <c r="M33" s="57">
        <v>28791.040000000001</v>
      </c>
      <c r="N33" s="57">
        <f t="shared" si="3"/>
        <v>1562.1833966359197</v>
      </c>
      <c r="O33" s="57">
        <v>13284</v>
      </c>
      <c r="P33" s="57">
        <v>11836.490000000002</v>
      </c>
      <c r="Q33" s="57">
        <f t="shared" si="4"/>
        <v>89.10335742246312</v>
      </c>
      <c r="R33" s="57">
        <f t="shared" si="27"/>
        <v>146093.49350000001</v>
      </c>
      <c r="S33" s="57">
        <f t="shared" si="27"/>
        <v>111146</v>
      </c>
      <c r="T33" s="57">
        <f t="shared" si="5"/>
        <v>76.078679027550251</v>
      </c>
      <c r="U33" s="57">
        <v>20344.272499999999</v>
      </c>
      <c r="V33" s="57">
        <v>36277</v>
      </c>
      <c r="W33" s="57">
        <f t="shared" si="6"/>
        <v>178.31554310924611</v>
      </c>
      <c r="X33" s="57">
        <v>25817.991875</v>
      </c>
      <c r="Y33" s="57">
        <v>57091</v>
      </c>
      <c r="Z33" s="57">
        <f t="shared" si="7"/>
        <v>221.12873951007083</v>
      </c>
      <c r="AA33" s="57">
        <v>80380.534125000006</v>
      </c>
      <c r="AB33" s="57">
        <v>17778</v>
      </c>
      <c r="AC33" s="57">
        <f t="shared" si="8"/>
        <v>22.117295180389547</v>
      </c>
      <c r="AD33" s="57">
        <v>554.84750000000008</v>
      </c>
      <c r="AE33" s="57">
        <v>0</v>
      </c>
      <c r="AF33" s="57">
        <f t="shared" si="9"/>
        <v>0</v>
      </c>
      <c r="AG33" s="57">
        <v>18995.8475</v>
      </c>
      <c r="AH33" s="57">
        <v>0</v>
      </c>
      <c r="AI33" s="57">
        <f t="shared" si="10"/>
        <v>0</v>
      </c>
      <c r="AJ33" s="57">
        <v>5000</v>
      </c>
      <c r="AK33" s="57">
        <v>0</v>
      </c>
      <c r="AL33" s="57">
        <f t="shared" si="11"/>
        <v>0</v>
      </c>
      <c r="AM33" s="57">
        <v>7054.6100000000006</v>
      </c>
      <c r="AN33" s="57">
        <v>130</v>
      </c>
      <c r="AO33" s="57">
        <f t="shared" si="12"/>
        <v>1.8427666447897191</v>
      </c>
      <c r="AP33" s="57">
        <v>23515.8</v>
      </c>
      <c r="AQ33" s="57">
        <v>5854</v>
      </c>
      <c r="AR33" s="57">
        <f t="shared" si="13"/>
        <v>24.893901121798962</v>
      </c>
      <c r="AS33" s="57">
        <v>130</v>
      </c>
      <c r="AT33" s="57">
        <v>0</v>
      </c>
      <c r="AU33" s="57">
        <f t="shared" si="14"/>
        <v>0</v>
      </c>
      <c r="AV33" s="57">
        <v>58</v>
      </c>
      <c r="AW33" s="57">
        <v>83</v>
      </c>
      <c r="AX33" s="57">
        <f t="shared" si="15"/>
        <v>143.10344827586206</v>
      </c>
      <c r="AY33" s="57">
        <v>55816.46</v>
      </c>
      <c r="AZ33" s="57">
        <v>3159</v>
      </c>
      <c r="BA33" s="57">
        <f t="shared" si="16"/>
        <v>5.659620835860963</v>
      </c>
      <c r="BB33" s="120">
        <f t="shared" si="33"/>
        <v>269517.43489999999</v>
      </c>
      <c r="BC33" s="120">
        <f t="shared" si="33"/>
        <v>207574.52</v>
      </c>
      <c r="BD33" s="57">
        <f t="shared" si="17"/>
        <v>77.01710283678571</v>
      </c>
      <c r="BE33" s="57">
        <v>14770</v>
      </c>
      <c r="BF33" s="57">
        <v>35911</v>
      </c>
      <c r="BG33" s="57">
        <f t="shared" si="18"/>
        <v>243.13473256601216</v>
      </c>
      <c r="BH33" s="57">
        <v>1645.1499999999999</v>
      </c>
      <c r="BI33" s="57">
        <v>0</v>
      </c>
      <c r="BJ33" s="57">
        <f t="shared" si="19"/>
        <v>0</v>
      </c>
      <c r="BK33" s="57">
        <v>2230.839125</v>
      </c>
      <c r="BL33" s="57">
        <v>274</v>
      </c>
      <c r="BM33" s="57">
        <f t="shared" si="20"/>
        <v>12.282373790624639</v>
      </c>
      <c r="BN33" s="57">
        <v>27657.258687500002</v>
      </c>
      <c r="BO33" s="57">
        <v>193399</v>
      </c>
      <c r="BP33" s="57">
        <f t="shared" si="21"/>
        <v>699.27031520086541</v>
      </c>
      <c r="BQ33" s="57">
        <v>737</v>
      </c>
      <c r="BR33" s="57">
        <v>4657</v>
      </c>
      <c r="BS33" s="57">
        <f t="shared" si="22"/>
        <v>631.88602442333786</v>
      </c>
      <c r="BT33" s="57">
        <v>23560.006949999999</v>
      </c>
      <c r="BU33" s="57">
        <v>2593867</v>
      </c>
      <c r="BV33" s="57">
        <f t="shared" si="23"/>
        <v>11009.618993342445</v>
      </c>
      <c r="BW33" s="57">
        <f t="shared" si="29"/>
        <v>55830.254762500001</v>
      </c>
      <c r="BX33" s="57">
        <f t="shared" si="29"/>
        <v>2792197</v>
      </c>
      <c r="BY33" s="57">
        <f t="shared" si="24"/>
        <v>5001.2256112351824</v>
      </c>
      <c r="BZ33" s="57">
        <f t="shared" si="30"/>
        <v>325347.68966249999</v>
      </c>
      <c r="CA33" s="57">
        <f t="shared" si="30"/>
        <v>2999771.52</v>
      </c>
      <c r="CB33" s="57">
        <f t="shared" si="25"/>
        <v>922.0202310678211</v>
      </c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</row>
    <row r="34" spans="1:115" ht="15" customHeight="1" x14ac:dyDescent="0.2">
      <c r="A34" s="118">
        <v>26</v>
      </c>
      <c r="B34" s="119" t="s">
        <v>31</v>
      </c>
      <c r="C34" s="57">
        <f t="shared" si="26"/>
        <v>290720.52995373122</v>
      </c>
      <c r="D34" s="57">
        <f t="shared" si="26"/>
        <v>697662.64000000013</v>
      </c>
      <c r="E34" s="57">
        <f t="shared" si="0"/>
        <v>239.97708043220567</v>
      </c>
      <c r="F34" s="57">
        <v>190934.73259380594</v>
      </c>
      <c r="G34" s="57">
        <v>432814.1700000001</v>
      </c>
      <c r="H34" s="57">
        <f t="shared" si="1"/>
        <v>226.68173784848662</v>
      </c>
      <c r="I34" s="57">
        <v>91391.952221492509</v>
      </c>
      <c r="J34" s="57">
        <v>6547.170000000001</v>
      </c>
      <c r="K34" s="57">
        <f t="shared" si="2"/>
        <v>7.1638364657455167</v>
      </c>
      <c r="L34" s="57">
        <v>8393.8451384328182</v>
      </c>
      <c r="M34" s="57">
        <v>258301.30000000002</v>
      </c>
      <c r="N34" s="57">
        <f t="shared" si="3"/>
        <v>3077.2702586246</v>
      </c>
      <c r="O34" s="57">
        <v>149542.07800000001</v>
      </c>
      <c r="P34" s="57">
        <v>122168.40000000001</v>
      </c>
      <c r="Q34" s="57">
        <f t="shared" si="4"/>
        <v>81.69499958399669</v>
      </c>
      <c r="R34" s="57">
        <f t="shared" si="27"/>
        <v>981144.75921849196</v>
      </c>
      <c r="S34" s="57">
        <f t="shared" si="27"/>
        <v>2366288.6800000002</v>
      </c>
      <c r="T34" s="57">
        <f t="shared" si="5"/>
        <v>241.17630530736486</v>
      </c>
      <c r="U34" s="57">
        <v>154434.05258496481</v>
      </c>
      <c r="V34" s="57">
        <v>564197.55999999994</v>
      </c>
      <c r="W34" s="57">
        <f t="shared" si="6"/>
        <v>365.33235420316123</v>
      </c>
      <c r="X34" s="57">
        <v>91965.436611052704</v>
      </c>
      <c r="Y34" s="57">
        <v>1248680.3700000003</v>
      </c>
      <c r="Z34" s="57">
        <f t="shared" si="7"/>
        <v>1357.771371521907</v>
      </c>
      <c r="AA34" s="57">
        <v>548752.94002247439</v>
      </c>
      <c r="AB34" s="57">
        <v>553410.75000000012</v>
      </c>
      <c r="AC34" s="57">
        <f t="shared" si="8"/>
        <v>100.84879909296431</v>
      </c>
      <c r="AD34" s="57">
        <v>1115.665</v>
      </c>
      <c r="AE34" s="57">
        <v>0</v>
      </c>
      <c r="AF34" s="57">
        <f t="shared" si="9"/>
        <v>0</v>
      </c>
      <c r="AG34" s="57">
        <v>184876.66500000001</v>
      </c>
      <c r="AH34" s="57">
        <v>0</v>
      </c>
      <c r="AI34" s="57">
        <f t="shared" si="10"/>
        <v>0</v>
      </c>
      <c r="AJ34" s="57">
        <v>233281</v>
      </c>
      <c r="AK34" s="57">
        <v>0</v>
      </c>
      <c r="AL34" s="57">
        <f t="shared" si="11"/>
        <v>0</v>
      </c>
      <c r="AM34" s="57">
        <v>23905.962593405879</v>
      </c>
      <c r="AN34" s="57">
        <v>1680.7800000000002</v>
      </c>
      <c r="AO34" s="57">
        <f t="shared" si="12"/>
        <v>7.0307982514103804</v>
      </c>
      <c r="AP34" s="57">
        <v>187993.27292469316</v>
      </c>
      <c r="AQ34" s="57">
        <v>29951.24</v>
      </c>
      <c r="AR34" s="57">
        <f t="shared" si="13"/>
        <v>15.932080725036341</v>
      </c>
      <c r="AS34" s="57">
        <v>572</v>
      </c>
      <c r="AT34" s="57">
        <v>51.05</v>
      </c>
      <c r="AU34" s="57">
        <f t="shared" si="14"/>
        <v>8.9248251748251732</v>
      </c>
      <c r="AV34" s="57">
        <v>256</v>
      </c>
      <c r="AW34" s="57">
        <v>0</v>
      </c>
      <c r="AX34" s="57">
        <f t="shared" si="15"/>
        <v>0</v>
      </c>
      <c r="AY34" s="57">
        <v>198650.91576894291</v>
      </c>
      <c r="AZ34" s="57">
        <v>383.29999999999995</v>
      </c>
      <c r="BA34" s="57">
        <f t="shared" si="16"/>
        <v>0.19295153939578519</v>
      </c>
      <c r="BB34" s="120">
        <f t="shared" si="33"/>
        <v>1916524.4404592654</v>
      </c>
      <c r="BC34" s="120">
        <f t="shared" si="33"/>
        <v>3096017.69</v>
      </c>
      <c r="BD34" s="57">
        <f t="shared" si="17"/>
        <v>161.54334505946019</v>
      </c>
      <c r="BE34" s="57">
        <v>95546.674999999988</v>
      </c>
      <c r="BF34" s="57">
        <v>118387.65</v>
      </c>
      <c r="BG34" s="57">
        <f t="shared" si="18"/>
        <v>123.90556761917671</v>
      </c>
      <c r="BH34" s="57">
        <v>2501.3499999999995</v>
      </c>
      <c r="BI34" s="57">
        <v>0</v>
      </c>
      <c r="BJ34" s="57">
        <f t="shared" si="19"/>
        <v>0</v>
      </c>
      <c r="BK34" s="57">
        <v>9333.7671250000003</v>
      </c>
      <c r="BL34" s="57">
        <v>143.07999999999998</v>
      </c>
      <c r="BM34" s="57">
        <f t="shared" si="20"/>
        <v>1.5329287530301434</v>
      </c>
      <c r="BN34" s="57">
        <v>310234.65068750002</v>
      </c>
      <c r="BO34" s="57">
        <v>0</v>
      </c>
      <c r="BP34" s="57">
        <f t="shared" si="21"/>
        <v>0</v>
      </c>
      <c r="BQ34" s="57">
        <v>6752.5301374999999</v>
      </c>
      <c r="BR34" s="57">
        <v>965351.89</v>
      </c>
      <c r="BS34" s="57">
        <f t="shared" si="22"/>
        <v>14296.150781155993</v>
      </c>
      <c r="BT34" s="57">
        <v>860901.70021339774</v>
      </c>
      <c r="BU34" s="57">
        <v>26607271.869999994</v>
      </c>
      <c r="BV34" s="57">
        <f t="shared" si="23"/>
        <v>3090.6283334560335</v>
      </c>
      <c r="BW34" s="57">
        <f t="shared" si="29"/>
        <v>1189723.9981633979</v>
      </c>
      <c r="BX34" s="57">
        <f t="shared" si="29"/>
        <v>27572766.839999992</v>
      </c>
      <c r="BY34" s="57">
        <f t="shared" si="24"/>
        <v>2317.5767558328362</v>
      </c>
      <c r="BZ34" s="57">
        <f t="shared" si="30"/>
        <v>3106248.4386226633</v>
      </c>
      <c r="CA34" s="57">
        <f t="shared" si="30"/>
        <v>30668784.529999994</v>
      </c>
      <c r="CB34" s="57">
        <f t="shared" si="25"/>
        <v>987.32555157754189</v>
      </c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</row>
    <row r="35" spans="1:115" ht="15" customHeight="1" x14ac:dyDescent="0.2">
      <c r="A35" s="118">
        <v>27</v>
      </c>
      <c r="B35" s="119" t="s">
        <v>84</v>
      </c>
      <c r="C35" s="57">
        <f t="shared" si="26"/>
        <v>363317.30389975448</v>
      </c>
      <c r="D35" s="57">
        <f t="shared" si="26"/>
        <v>390003.72</v>
      </c>
      <c r="E35" s="57">
        <f t="shared" si="0"/>
        <v>107.34520921899409</v>
      </c>
      <c r="F35" s="57">
        <v>267568.76611491409</v>
      </c>
      <c r="G35" s="57">
        <v>341520.82999999996</v>
      </c>
      <c r="H35" s="57">
        <f t="shared" si="1"/>
        <v>127.63852633432009</v>
      </c>
      <c r="I35" s="57">
        <v>83213.715559901771</v>
      </c>
      <c r="J35" s="57">
        <v>811.25</v>
      </c>
      <c r="K35" s="57">
        <f t="shared" si="2"/>
        <v>0.97489938352292183</v>
      </c>
      <c r="L35" s="57">
        <v>12534.822224938609</v>
      </c>
      <c r="M35" s="57">
        <v>47671.64</v>
      </c>
      <c r="N35" s="57">
        <f t="shared" si="3"/>
        <v>380.31365060092412</v>
      </c>
      <c r="O35" s="57">
        <v>204972.61499999999</v>
      </c>
      <c r="P35" s="57">
        <v>118099</v>
      </c>
      <c r="Q35" s="57">
        <f t="shared" si="4"/>
        <v>57.616965076041993</v>
      </c>
      <c r="R35" s="57">
        <f t="shared" si="27"/>
        <v>1280586.0947465913</v>
      </c>
      <c r="S35" s="57">
        <f t="shared" si="27"/>
        <v>1396425.04</v>
      </c>
      <c r="T35" s="57">
        <f t="shared" si="5"/>
        <v>109.04577565917828</v>
      </c>
      <c r="U35" s="57">
        <v>185472.29200463434</v>
      </c>
      <c r="V35" s="57">
        <v>625896.46</v>
      </c>
      <c r="W35" s="57">
        <f t="shared" si="6"/>
        <v>337.46089684617738</v>
      </c>
      <c r="X35" s="57">
        <v>81925.459844482495</v>
      </c>
      <c r="Y35" s="57">
        <v>620761.45999999985</v>
      </c>
      <c r="Z35" s="57">
        <f t="shared" si="7"/>
        <v>757.71495354237766</v>
      </c>
      <c r="AA35" s="57">
        <v>822892.34289747442</v>
      </c>
      <c r="AB35" s="57">
        <v>149767.12000000002</v>
      </c>
      <c r="AC35" s="57">
        <f t="shared" si="8"/>
        <v>18.200086717620579</v>
      </c>
      <c r="AD35" s="57">
        <v>4701</v>
      </c>
      <c r="AE35" s="57">
        <v>0</v>
      </c>
      <c r="AF35" s="57">
        <f t="shared" si="9"/>
        <v>0</v>
      </c>
      <c r="AG35" s="57">
        <v>185595</v>
      </c>
      <c r="AH35" s="57">
        <v>0</v>
      </c>
      <c r="AI35" s="57">
        <f t="shared" si="10"/>
        <v>0</v>
      </c>
      <c r="AJ35" s="57">
        <v>100093</v>
      </c>
      <c r="AK35" s="57">
        <v>7957.58</v>
      </c>
      <c r="AL35" s="57">
        <f t="shared" si="11"/>
        <v>7.9501863267161532</v>
      </c>
      <c r="AM35" s="57">
        <v>37468.615197015984</v>
      </c>
      <c r="AN35" s="57">
        <v>682.80999999999983</v>
      </c>
      <c r="AO35" s="57">
        <f t="shared" si="12"/>
        <v>1.822351844095853</v>
      </c>
      <c r="AP35" s="57">
        <v>237312.50183010832</v>
      </c>
      <c r="AQ35" s="57">
        <v>287783.62</v>
      </c>
      <c r="AR35" s="57">
        <f t="shared" si="13"/>
        <v>121.26778731869081</v>
      </c>
      <c r="AS35" s="57">
        <v>479</v>
      </c>
      <c r="AT35" s="57">
        <v>95</v>
      </c>
      <c r="AU35" s="57">
        <f t="shared" si="14"/>
        <v>19.832985386221296</v>
      </c>
      <c r="AV35" s="57">
        <v>314</v>
      </c>
      <c r="AW35" s="57">
        <v>0</v>
      </c>
      <c r="AX35" s="57">
        <f t="shared" si="15"/>
        <v>0</v>
      </c>
      <c r="AY35" s="57">
        <v>225251.71690522294</v>
      </c>
      <c r="AZ35" s="57">
        <v>256941.87999999998</v>
      </c>
      <c r="BA35" s="57">
        <f t="shared" si="16"/>
        <v>114.06877760142046</v>
      </c>
      <c r="BB35" s="120">
        <f t="shared" si="33"/>
        <v>2244822.232578693</v>
      </c>
      <c r="BC35" s="120">
        <f t="shared" si="33"/>
        <v>2339889.65</v>
      </c>
      <c r="BD35" s="57">
        <f t="shared" si="17"/>
        <v>104.23496417852651</v>
      </c>
      <c r="BE35" s="57">
        <v>83303.899999999994</v>
      </c>
      <c r="BF35" s="57">
        <v>335930.35000000009</v>
      </c>
      <c r="BG35" s="57">
        <f t="shared" si="18"/>
        <v>403.25885102618264</v>
      </c>
      <c r="BH35" s="57">
        <v>10670.8</v>
      </c>
      <c r="BI35" s="57">
        <v>0</v>
      </c>
      <c r="BJ35" s="57">
        <f t="shared" si="19"/>
        <v>0</v>
      </c>
      <c r="BK35" s="57">
        <v>13238</v>
      </c>
      <c r="BL35" s="57">
        <v>46.08</v>
      </c>
      <c r="BM35" s="57">
        <f t="shared" si="20"/>
        <v>0.34808883517147604</v>
      </c>
      <c r="BN35" s="57">
        <v>376607</v>
      </c>
      <c r="BO35" s="57">
        <v>881906.06</v>
      </c>
      <c r="BP35" s="57">
        <f t="shared" si="21"/>
        <v>234.17144662738613</v>
      </c>
      <c r="BQ35" s="57">
        <v>2654</v>
      </c>
      <c r="BR35" s="57">
        <v>0</v>
      </c>
      <c r="BS35" s="57">
        <f t="shared" si="22"/>
        <v>0</v>
      </c>
      <c r="BT35" s="57">
        <v>856535.8465520381</v>
      </c>
      <c r="BU35" s="57">
        <v>9234555.1000000034</v>
      </c>
      <c r="BV35" s="57">
        <f t="shared" si="23"/>
        <v>1078.1282694908164</v>
      </c>
      <c r="BW35" s="57">
        <f t="shared" si="29"/>
        <v>1259705.6465520381</v>
      </c>
      <c r="BX35" s="57">
        <f t="shared" si="29"/>
        <v>10116507.240000004</v>
      </c>
      <c r="BY35" s="57">
        <f t="shared" si="24"/>
        <v>803.08501177954292</v>
      </c>
      <c r="BZ35" s="57">
        <f t="shared" si="30"/>
        <v>3504527.8791307313</v>
      </c>
      <c r="CA35" s="57">
        <f t="shared" si="30"/>
        <v>12456396.890000004</v>
      </c>
      <c r="CB35" s="57">
        <f t="shared" si="25"/>
        <v>355.43723204991909</v>
      </c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</row>
    <row r="36" spans="1:115" ht="15" customHeight="1" x14ac:dyDescent="0.2">
      <c r="A36" s="118">
        <v>28</v>
      </c>
      <c r="B36" s="119" t="s">
        <v>177</v>
      </c>
      <c r="C36" s="57">
        <f t="shared" si="26"/>
        <v>10559</v>
      </c>
      <c r="D36" s="57">
        <f t="shared" si="26"/>
        <v>63446.399999999994</v>
      </c>
      <c r="E36" s="57">
        <f t="shared" si="0"/>
        <v>600.87508286769571</v>
      </c>
      <c r="F36" s="57">
        <v>6755</v>
      </c>
      <c r="G36" s="57">
        <v>51801.67</v>
      </c>
      <c r="H36" s="57">
        <f t="shared" si="1"/>
        <v>766.86410066617316</v>
      </c>
      <c r="I36" s="57">
        <v>1487</v>
      </c>
      <c r="J36" s="57">
        <v>3919.59</v>
      </c>
      <c r="K36" s="57">
        <f t="shared" si="2"/>
        <v>263.59045057162069</v>
      </c>
      <c r="L36" s="57">
        <v>2317</v>
      </c>
      <c r="M36" s="57">
        <v>7725.14</v>
      </c>
      <c r="N36" s="57">
        <f t="shared" si="3"/>
        <v>333.41130772550713</v>
      </c>
      <c r="O36" s="57">
        <v>3944</v>
      </c>
      <c r="P36" s="57">
        <v>1005.4</v>
      </c>
      <c r="Q36" s="57">
        <f t="shared" si="4"/>
        <v>25.49188640973631</v>
      </c>
      <c r="R36" s="57">
        <f t="shared" si="27"/>
        <v>326064.40831950004</v>
      </c>
      <c r="S36" s="57">
        <f t="shared" si="27"/>
        <v>332335.33</v>
      </c>
      <c r="T36" s="57">
        <f t="shared" si="5"/>
        <v>101.92321563485558</v>
      </c>
      <c r="U36" s="57">
        <v>71828.75</v>
      </c>
      <c r="V36" s="57">
        <v>122692.81</v>
      </c>
      <c r="W36" s="57">
        <f t="shared" si="6"/>
        <v>170.81295442284602</v>
      </c>
      <c r="X36" s="57">
        <v>63584</v>
      </c>
      <c r="Y36" s="57">
        <v>157253.46</v>
      </c>
      <c r="Z36" s="57">
        <f t="shared" si="7"/>
        <v>247.31608580775037</v>
      </c>
      <c r="AA36" s="57">
        <v>182811.65831950001</v>
      </c>
      <c r="AB36" s="57">
        <v>52389.06</v>
      </c>
      <c r="AC36" s="57">
        <f t="shared" si="8"/>
        <v>28.65739553023452</v>
      </c>
      <c r="AD36" s="57">
        <v>156</v>
      </c>
      <c r="AE36" s="57">
        <v>0</v>
      </c>
      <c r="AF36" s="57">
        <f t="shared" si="9"/>
        <v>0</v>
      </c>
      <c r="AG36" s="57">
        <v>7684</v>
      </c>
      <c r="AH36" s="57">
        <v>0</v>
      </c>
      <c r="AI36" s="57">
        <f t="shared" si="10"/>
        <v>0</v>
      </c>
      <c r="AJ36" s="57">
        <v>2000</v>
      </c>
      <c r="AK36" s="57">
        <v>0</v>
      </c>
      <c r="AL36" s="57">
        <f t="shared" si="11"/>
        <v>0</v>
      </c>
      <c r="AM36" s="57">
        <v>1027</v>
      </c>
      <c r="AN36" s="57">
        <v>0</v>
      </c>
      <c r="AO36" s="57">
        <f t="shared" si="12"/>
        <v>0</v>
      </c>
      <c r="AP36" s="57">
        <v>5248</v>
      </c>
      <c r="AQ36" s="57">
        <v>0</v>
      </c>
      <c r="AR36" s="57">
        <f t="shared" si="13"/>
        <v>0</v>
      </c>
      <c r="AS36" s="57">
        <v>122</v>
      </c>
      <c r="AT36" s="57">
        <v>0</v>
      </c>
      <c r="AU36" s="57">
        <f t="shared" si="14"/>
        <v>0</v>
      </c>
      <c r="AV36" s="57">
        <v>19</v>
      </c>
      <c r="AW36" s="57">
        <v>0</v>
      </c>
      <c r="AX36" s="57">
        <f t="shared" si="15"/>
        <v>0</v>
      </c>
      <c r="AY36" s="57">
        <v>8529</v>
      </c>
      <c r="AZ36" s="57">
        <v>479</v>
      </c>
      <c r="BA36" s="57">
        <f t="shared" si="16"/>
        <v>5.6161331926368856</v>
      </c>
      <c r="BB36" s="120">
        <f t="shared" si="33"/>
        <v>353568.40831950004</v>
      </c>
      <c r="BC36" s="120">
        <f t="shared" si="33"/>
        <v>396260.73</v>
      </c>
      <c r="BD36" s="57">
        <f t="shared" si="17"/>
        <v>112.07469917445827</v>
      </c>
      <c r="BE36" s="57">
        <v>2718.1549</v>
      </c>
      <c r="BF36" s="57">
        <v>32378.779999999992</v>
      </c>
      <c r="BG36" s="57">
        <f t="shared" si="18"/>
        <v>1191.2043717596812</v>
      </c>
      <c r="BH36" s="57">
        <v>0</v>
      </c>
      <c r="BI36" s="57">
        <v>0</v>
      </c>
      <c r="BJ36" s="57" t="e">
        <f t="shared" si="19"/>
        <v>#DIV/0!</v>
      </c>
      <c r="BK36" s="57">
        <v>230</v>
      </c>
      <c r="BL36" s="57">
        <v>0</v>
      </c>
      <c r="BM36" s="57">
        <f t="shared" si="20"/>
        <v>0</v>
      </c>
      <c r="BN36" s="57">
        <v>1617</v>
      </c>
      <c r="BO36" s="57">
        <v>0</v>
      </c>
      <c r="BP36" s="57">
        <f t="shared" si="21"/>
        <v>0</v>
      </c>
      <c r="BQ36" s="57">
        <v>119</v>
      </c>
      <c r="BR36" s="57">
        <v>0</v>
      </c>
      <c r="BS36" s="57">
        <f t="shared" si="22"/>
        <v>0</v>
      </c>
      <c r="BT36" s="57">
        <v>67002.602003600099</v>
      </c>
      <c r="BU36" s="57">
        <v>4414204.1899999995</v>
      </c>
      <c r="BV36" s="57">
        <f t="shared" si="23"/>
        <v>6588.1086077266391</v>
      </c>
      <c r="BW36" s="57">
        <f t="shared" si="29"/>
        <v>68968.602003600099</v>
      </c>
      <c r="BX36" s="57">
        <f t="shared" si="29"/>
        <v>4414204.1899999995</v>
      </c>
      <c r="BY36" s="57">
        <f t="shared" si="24"/>
        <v>6400.3097957090422</v>
      </c>
      <c r="BZ36" s="57">
        <f t="shared" si="30"/>
        <v>422537.01032310014</v>
      </c>
      <c r="CA36" s="57">
        <f t="shared" si="30"/>
        <v>4810464.92</v>
      </c>
      <c r="CB36" s="57">
        <f t="shared" si="25"/>
        <v>1138.4718503881106</v>
      </c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</row>
    <row r="37" spans="1:115" ht="15" customHeight="1" x14ac:dyDescent="0.2">
      <c r="A37" s="118">
        <v>29</v>
      </c>
      <c r="B37" s="119" t="s">
        <v>86</v>
      </c>
      <c r="C37" s="57">
        <f t="shared" si="26"/>
        <v>7918.5898035123291</v>
      </c>
      <c r="D37" s="57">
        <f t="shared" si="26"/>
        <v>27299</v>
      </c>
      <c r="E37" s="57">
        <f t="shared" si="0"/>
        <v>344.74572717343432</v>
      </c>
      <c r="F37" s="57">
        <v>5548.848641229315</v>
      </c>
      <c r="G37" s="57">
        <v>15137</v>
      </c>
      <c r="H37" s="57">
        <f t="shared" si="1"/>
        <v>272.79533068406937</v>
      </c>
      <c r="I37" s="57">
        <v>2025.994561404932</v>
      </c>
      <c r="J37" s="57">
        <v>369</v>
      </c>
      <c r="K37" s="57">
        <f t="shared" si="2"/>
        <v>18.213276927264594</v>
      </c>
      <c r="L37" s="57">
        <v>343.74660087808246</v>
      </c>
      <c r="M37" s="57">
        <v>11793</v>
      </c>
      <c r="N37" s="57">
        <f t="shared" si="3"/>
        <v>3430.7248333148336</v>
      </c>
      <c r="O37" s="57">
        <v>1177.5320000000002</v>
      </c>
      <c r="P37" s="57">
        <v>3474.5899999999997</v>
      </c>
      <c r="Q37" s="57">
        <f t="shared" si="4"/>
        <v>295.07393429647766</v>
      </c>
      <c r="R37" s="57">
        <f t="shared" si="27"/>
        <v>184781.19563454535</v>
      </c>
      <c r="S37" s="57">
        <f t="shared" si="27"/>
        <v>179823</v>
      </c>
      <c r="T37" s="57">
        <f t="shared" si="5"/>
        <v>97.31672066655986</v>
      </c>
      <c r="U37" s="57">
        <v>14603.986944181761</v>
      </c>
      <c r="V37" s="57">
        <v>28171</v>
      </c>
      <c r="W37" s="57">
        <f t="shared" si="6"/>
        <v>192.89937814702955</v>
      </c>
      <c r="X37" s="57">
        <v>91874.708690363608</v>
      </c>
      <c r="Y37" s="57">
        <v>25794</v>
      </c>
      <c r="Z37" s="57">
        <f t="shared" si="7"/>
        <v>28.07519105930557</v>
      </c>
      <c r="AA37" s="57">
        <v>65831.5</v>
      </c>
      <c r="AB37" s="57">
        <v>125858</v>
      </c>
      <c r="AC37" s="57">
        <f t="shared" si="8"/>
        <v>191.1820329173724</v>
      </c>
      <c r="AD37" s="57">
        <v>107</v>
      </c>
      <c r="AE37" s="57">
        <v>0</v>
      </c>
      <c r="AF37" s="57">
        <f t="shared" si="9"/>
        <v>0</v>
      </c>
      <c r="AG37" s="57">
        <v>12364</v>
      </c>
      <c r="AH37" s="57">
        <v>0</v>
      </c>
      <c r="AI37" s="57">
        <f t="shared" si="10"/>
        <v>0</v>
      </c>
      <c r="AJ37" s="57">
        <v>7989</v>
      </c>
      <c r="AK37" s="57">
        <v>0</v>
      </c>
      <c r="AL37" s="57">
        <f t="shared" si="11"/>
        <v>0</v>
      </c>
      <c r="AM37" s="57">
        <v>4589.2809528840244</v>
      </c>
      <c r="AN37" s="57">
        <v>352</v>
      </c>
      <c r="AO37" s="57">
        <f t="shared" si="12"/>
        <v>7.6700468682091474</v>
      </c>
      <c r="AP37" s="57">
        <v>12401.806429326036</v>
      </c>
      <c r="AQ37" s="57">
        <v>25240</v>
      </c>
      <c r="AR37" s="57">
        <f t="shared" si="13"/>
        <v>203.51873853083225</v>
      </c>
      <c r="AS37" s="57">
        <v>120</v>
      </c>
      <c r="AT37" s="57">
        <v>0</v>
      </c>
      <c r="AU37" s="57">
        <f t="shared" si="14"/>
        <v>0</v>
      </c>
      <c r="AV37" s="57">
        <v>55</v>
      </c>
      <c r="AW37" s="57">
        <v>50</v>
      </c>
      <c r="AX37" s="57">
        <f t="shared" si="15"/>
        <v>90.909090909090907</v>
      </c>
      <c r="AY37" s="57">
        <v>47473.468979690268</v>
      </c>
      <c r="AZ37" s="57">
        <v>1875</v>
      </c>
      <c r="BA37" s="57">
        <f t="shared" si="16"/>
        <v>3.9495744471552059</v>
      </c>
      <c r="BB37" s="120">
        <f t="shared" si="33"/>
        <v>265328.34179995803</v>
      </c>
      <c r="BC37" s="120">
        <f t="shared" si="33"/>
        <v>234639</v>
      </c>
      <c r="BD37" s="57">
        <f t="shared" si="17"/>
        <v>88.433447557179562</v>
      </c>
      <c r="BE37" s="57">
        <v>3803</v>
      </c>
      <c r="BF37" s="57">
        <v>0</v>
      </c>
      <c r="BG37" s="57">
        <f t="shared" si="18"/>
        <v>0</v>
      </c>
      <c r="BH37" s="57">
        <v>78</v>
      </c>
      <c r="BI37" s="57">
        <v>0</v>
      </c>
      <c r="BJ37" s="57">
        <f t="shared" si="19"/>
        <v>0</v>
      </c>
      <c r="BK37" s="57">
        <v>1412</v>
      </c>
      <c r="BL37" s="57">
        <v>288</v>
      </c>
      <c r="BM37" s="57">
        <f t="shared" si="20"/>
        <v>20.396600566572236</v>
      </c>
      <c r="BN37" s="57">
        <v>21528</v>
      </c>
      <c r="BO37" s="57">
        <v>20575</v>
      </c>
      <c r="BP37" s="57">
        <f t="shared" si="21"/>
        <v>95.573206986250469</v>
      </c>
      <c r="BQ37" s="57">
        <v>273</v>
      </c>
      <c r="BR37" s="57">
        <v>8067</v>
      </c>
      <c r="BS37" s="57">
        <f t="shared" si="22"/>
        <v>2954.9450549450553</v>
      </c>
      <c r="BT37" s="57">
        <v>14449</v>
      </c>
      <c r="BU37" s="57">
        <v>151096</v>
      </c>
      <c r="BV37" s="57">
        <f t="shared" si="23"/>
        <v>1045.7194269499619</v>
      </c>
      <c r="BW37" s="57">
        <f t="shared" si="29"/>
        <v>37740</v>
      </c>
      <c r="BX37" s="57">
        <f t="shared" si="29"/>
        <v>180026</v>
      </c>
      <c r="BY37" s="57">
        <f t="shared" si="24"/>
        <v>477.01642819289879</v>
      </c>
      <c r="BZ37" s="57">
        <f t="shared" si="30"/>
        <v>303068.34179995803</v>
      </c>
      <c r="CA37" s="57">
        <f t="shared" si="30"/>
        <v>414665</v>
      </c>
      <c r="CB37" s="57">
        <f t="shared" si="25"/>
        <v>136.82227498169439</v>
      </c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</row>
    <row r="38" spans="1:115" ht="15" customHeight="1" x14ac:dyDescent="0.2">
      <c r="A38" s="118">
        <v>30</v>
      </c>
      <c r="B38" s="119" t="s">
        <v>178</v>
      </c>
      <c r="C38" s="57">
        <f t="shared" si="26"/>
        <v>47556.660436860409</v>
      </c>
      <c r="D38" s="57">
        <f t="shared" si="26"/>
        <v>165611.53999999998</v>
      </c>
      <c r="E38" s="57">
        <f t="shared" si="0"/>
        <v>348.24047458058499</v>
      </c>
      <c r="F38" s="57">
        <v>36719.584162901141</v>
      </c>
      <c r="G38" s="57">
        <v>73836.840000000011</v>
      </c>
      <c r="H38" s="57">
        <f t="shared" si="1"/>
        <v>201.08299612662691</v>
      </c>
      <c r="I38" s="57">
        <v>10165.970014744165</v>
      </c>
      <c r="J38" s="57">
        <v>3168.26</v>
      </c>
      <c r="K38" s="57">
        <f t="shared" si="2"/>
        <v>31.165348662301085</v>
      </c>
      <c r="L38" s="57">
        <v>671.10625921510336</v>
      </c>
      <c r="M38" s="57">
        <v>88606.439999999988</v>
      </c>
      <c r="N38" s="57">
        <f t="shared" si="3"/>
        <v>13203.041810939183</v>
      </c>
      <c r="O38" s="57">
        <v>31108.163999999997</v>
      </c>
      <c r="P38" s="57">
        <v>2067.3900000000003</v>
      </c>
      <c r="Q38" s="57">
        <f t="shared" si="4"/>
        <v>6.6458116911046261</v>
      </c>
      <c r="R38" s="57">
        <f t="shared" si="27"/>
        <v>724965.29040165234</v>
      </c>
      <c r="S38" s="57">
        <f t="shared" si="27"/>
        <v>556793.37</v>
      </c>
      <c r="T38" s="57">
        <f t="shared" si="5"/>
        <v>76.802762473155084</v>
      </c>
      <c r="U38" s="57">
        <v>108027.55328115667</v>
      </c>
      <c r="V38" s="57">
        <v>77000.840000000011</v>
      </c>
      <c r="W38" s="57">
        <f t="shared" si="6"/>
        <v>71.278889191903346</v>
      </c>
      <c r="X38" s="57">
        <v>147730.2371204957</v>
      </c>
      <c r="Y38" s="57">
        <v>364873.68</v>
      </c>
      <c r="Z38" s="57">
        <f t="shared" si="7"/>
        <v>246.98645796012087</v>
      </c>
      <c r="AA38" s="57">
        <v>456543.5</v>
      </c>
      <c r="AB38" s="57">
        <v>108521.78</v>
      </c>
      <c r="AC38" s="57">
        <f t="shared" si="8"/>
        <v>23.770304472629661</v>
      </c>
      <c r="AD38" s="57">
        <v>42</v>
      </c>
      <c r="AE38" s="57">
        <v>3871</v>
      </c>
      <c r="AF38" s="57">
        <f t="shared" si="9"/>
        <v>9216.6666666666679</v>
      </c>
      <c r="AG38" s="57">
        <v>12622</v>
      </c>
      <c r="AH38" s="57">
        <v>2526.0699999999997</v>
      </c>
      <c r="AI38" s="57">
        <f t="shared" si="10"/>
        <v>20.01323086674061</v>
      </c>
      <c r="AJ38" s="57">
        <v>245541</v>
      </c>
      <c r="AK38" s="57">
        <v>8503.35</v>
      </c>
      <c r="AL38" s="57">
        <f t="shared" si="11"/>
        <v>3.4631079941842708</v>
      </c>
      <c r="AM38" s="57">
        <v>7031.0276100620249</v>
      </c>
      <c r="AN38" s="57">
        <v>36</v>
      </c>
      <c r="AO38" s="57">
        <f t="shared" si="12"/>
        <v>0.51201619445329449</v>
      </c>
      <c r="AP38" s="57">
        <v>53549.926415093039</v>
      </c>
      <c r="AQ38" s="57">
        <v>6366.01</v>
      </c>
      <c r="AR38" s="57">
        <f t="shared" si="13"/>
        <v>11.887990191907605</v>
      </c>
      <c r="AS38" s="57">
        <v>69</v>
      </c>
      <c r="AT38" s="57">
        <v>0</v>
      </c>
      <c r="AU38" s="57">
        <f t="shared" si="14"/>
        <v>0</v>
      </c>
      <c r="AV38" s="57">
        <v>8</v>
      </c>
      <c r="AW38" s="57">
        <v>0</v>
      </c>
      <c r="AX38" s="57">
        <f t="shared" si="15"/>
        <v>0</v>
      </c>
      <c r="AY38" s="57">
        <v>63793.141123064175</v>
      </c>
      <c r="AZ38" s="57">
        <v>3771.2799999999997</v>
      </c>
      <c r="BA38" s="57">
        <f t="shared" si="16"/>
        <v>5.9117327248783287</v>
      </c>
      <c r="BB38" s="120">
        <f t="shared" si="33"/>
        <v>1142514.045986732</v>
      </c>
      <c r="BC38" s="120">
        <f t="shared" si="33"/>
        <v>741081.54999999993</v>
      </c>
      <c r="BD38" s="57">
        <f t="shared" si="17"/>
        <v>64.864108463538855</v>
      </c>
      <c r="BE38" s="57">
        <v>273</v>
      </c>
      <c r="BF38" s="57">
        <v>48853.57</v>
      </c>
      <c r="BG38" s="57">
        <f t="shared" si="18"/>
        <v>17895.080586080589</v>
      </c>
      <c r="BH38" s="57">
        <v>0</v>
      </c>
      <c r="BI38" s="57">
        <v>0</v>
      </c>
      <c r="BJ38" s="57" t="e">
        <f t="shared" si="19"/>
        <v>#DIV/0!</v>
      </c>
      <c r="BK38" s="57">
        <v>9047</v>
      </c>
      <c r="BL38" s="57">
        <v>0</v>
      </c>
      <c r="BM38" s="57">
        <f t="shared" si="20"/>
        <v>0</v>
      </c>
      <c r="BN38" s="57">
        <v>42482</v>
      </c>
      <c r="BO38" s="57">
        <v>0</v>
      </c>
      <c r="BP38" s="57">
        <f t="shared" si="21"/>
        <v>0</v>
      </c>
      <c r="BQ38" s="57">
        <v>0</v>
      </c>
      <c r="BR38" s="57">
        <v>0</v>
      </c>
      <c r="BS38" s="57" t="e">
        <f t="shared" si="22"/>
        <v>#DIV/0!</v>
      </c>
      <c r="BT38" s="57">
        <v>831304</v>
      </c>
      <c r="BU38" s="57">
        <v>6678858.7399999984</v>
      </c>
      <c r="BV38" s="57">
        <f t="shared" si="23"/>
        <v>803.41953605419894</v>
      </c>
      <c r="BW38" s="57">
        <f t="shared" si="29"/>
        <v>882833</v>
      </c>
      <c r="BX38" s="57">
        <f t="shared" si="29"/>
        <v>6678858.7399999984</v>
      </c>
      <c r="BY38" s="57">
        <f t="shared" si="24"/>
        <v>756.52572343806787</v>
      </c>
      <c r="BZ38" s="57">
        <f t="shared" si="30"/>
        <v>2025347.045986732</v>
      </c>
      <c r="CA38" s="57">
        <f t="shared" si="30"/>
        <v>7419940.2899999982</v>
      </c>
      <c r="CB38" s="57">
        <f t="shared" si="25"/>
        <v>366.35401842379395</v>
      </c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</row>
    <row r="39" spans="1:115" ht="15" customHeight="1" x14ac:dyDescent="0.2">
      <c r="A39" s="118">
        <v>31</v>
      </c>
      <c r="B39" s="119" t="s">
        <v>32</v>
      </c>
      <c r="C39" s="57">
        <f t="shared" si="26"/>
        <v>43972.071400000001</v>
      </c>
      <c r="D39" s="57">
        <f t="shared" si="26"/>
        <v>139758.05000000002</v>
      </c>
      <c r="E39" s="57">
        <f t="shared" si="0"/>
        <v>317.83367385326318</v>
      </c>
      <c r="F39" s="57">
        <v>31163.071400000001</v>
      </c>
      <c r="G39" s="57">
        <v>129961.58000000002</v>
      </c>
      <c r="H39" s="57">
        <f t="shared" si="1"/>
        <v>417.03713453610362</v>
      </c>
      <c r="I39" s="57">
        <v>7498</v>
      </c>
      <c r="J39" s="57">
        <v>73.169999999999987</v>
      </c>
      <c r="K39" s="57">
        <f t="shared" si="2"/>
        <v>0.97586022939450501</v>
      </c>
      <c r="L39" s="57">
        <v>5311</v>
      </c>
      <c r="M39" s="57">
        <v>9723.2999999999993</v>
      </c>
      <c r="N39" s="57">
        <f t="shared" si="3"/>
        <v>183.07851628695161</v>
      </c>
      <c r="O39" s="57">
        <v>28729</v>
      </c>
      <c r="P39" s="57">
        <v>19364.97</v>
      </c>
      <c r="Q39" s="57">
        <f t="shared" si="4"/>
        <v>67.405652824671932</v>
      </c>
      <c r="R39" s="57">
        <f t="shared" si="27"/>
        <v>234219.17950000003</v>
      </c>
      <c r="S39" s="57">
        <f t="shared" si="27"/>
        <v>259295.33000000002</v>
      </c>
      <c r="T39" s="57">
        <f t="shared" si="5"/>
        <v>110.70627544402272</v>
      </c>
      <c r="U39" s="57">
        <v>37005.782500000001</v>
      </c>
      <c r="V39" s="57">
        <v>132569.85</v>
      </c>
      <c r="W39" s="57">
        <f t="shared" si="6"/>
        <v>358.24090464780738</v>
      </c>
      <c r="X39" s="57">
        <v>54197.424375000002</v>
      </c>
      <c r="Y39" s="57">
        <v>87821.43</v>
      </c>
      <c r="Z39" s="57">
        <f t="shared" si="7"/>
        <v>162.03985892825926</v>
      </c>
      <c r="AA39" s="57">
        <v>128801.457625</v>
      </c>
      <c r="AB39" s="57">
        <v>38904.050000000003</v>
      </c>
      <c r="AC39" s="57">
        <f t="shared" si="8"/>
        <v>30.204665938849466</v>
      </c>
      <c r="AD39" s="57">
        <v>902.75749999999994</v>
      </c>
      <c r="AE39" s="57">
        <v>0</v>
      </c>
      <c r="AF39" s="57">
        <f t="shared" si="9"/>
        <v>0</v>
      </c>
      <c r="AG39" s="57">
        <v>13311.7575</v>
      </c>
      <c r="AH39" s="57">
        <v>0</v>
      </c>
      <c r="AI39" s="57">
        <f t="shared" si="10"/>
        <v>0</v>
      </c>
      <c r="AJ39" s="57">
        <v>39000</v>
      </c>
      <c r="AK39" s="57">
        <v>67.33</v>
      </c>
      <c r="AL39" s="57">
        <f t="shared" si="11"/>
        <v>0.17264102564102562</v>
      </c>
      <c r="AM39" s="57">
        <v>4463.55</v>
      </c>
      <c r="AN39" s="57">
        <v>1023.3799999999999</v>
      </c>
      <c r="AO39" s="57">
        <f t="shared" si="12"/>
        <v>22.927490450426227</v>
      </c>
      <c r="AP39" s="57">
        <v>19099.75</v>
      </c>
      <c r="AQ39" s="57">
        <v>3766.0000000000009</v>
      </c>
      <c r="AR39" s="57">
        <f t="shared" si="13"/>
        <v>19.717535569837306</v>
      </c>
      <c r="AS39" s="57">
        <v>108</v>
      </c>
      <c r="AT39" s="57">
        <v>0</v>
      </c>
      <c r="AU39" s="57">
        <f t="shared" si="14"/>
        <v>0</v>
      </c>
      <c r="AV39" s="57">
        <v>57</v>
      </c>
      <c r="AW39" s="57">
        <v>0</v>
      </c>
      <c r="AX39" s="57">
        <f t="shared" si="15"/>
        <v>0</v>
      </c>
      <c r="AY39" s="57">
        <v>42740.46</v>
      </c>
      <c r="AZ39" s="57">
        <v>538283.62</v>
      </c>
      <c r="BA39" s="57">
        <f t="shared" si="16"/>
        <v>1259.42402117338</v>
      </c>
      <c r="BB39" s="120">
        <f t="shared" si="33"/>
        <v>383660.01090000005</v>
      </c>
      <c r="BC39" s="120">
        <f t="shared" si="33"/>
        <v>942193.71</v>
      </c>
      <c r="BD39" s="57">
        <f t="shared" si="17"/>
        <v>245.58037930243927</v>
      </c>
      <c r="BE39" s="57">
        <v>21379.7</v>
      </c>
      <c r="BF39" s="57">
        <v>160478.50999999998</v>
      </c>
      <c r="BG39" s="57">
        <f t="shared" si="18"/>
        <v>750.61160820778582</v>
      </c>
      <c r="BH39" s="57">
        <v>2449.5499999999997</v>
      </c>
      <c r="BI39" s="57">
        <v>1347.8</v>
      </c>
      <c r="BJ39" s="57">
        <f t="shared" si="19"/>
        <v>55.022351044069332</v>
      </c>
      <c r="BK39" s="57">
        <v>1293.4426249999999</v>
      </c>
      <c r="BL39" s="57">
        <v>11.28</v>
      </c>
      <c r="BM39" s="57">
        <f t="shared" si="20"/>
        <v>0.87209125337121152</v>
      </c>
      <c r="BN39" s="57">
        <v>10990.6639375</v>
      </c>
      <c r="BO39" s="57">
        <v>784.03</v>
      </c>
      <c r="BP39" s="57">
        <f t="shared" si="21"/>
        <v>7.1335999759295703</v>
      </c>
      <c r="BQ39" s="57">
        <v>924.33278749999999</v>
      </c>
      <c r="BR39" s="57">
        <v>9194.2400000000016</v>
      </c>
      <c r="BS39" s="57">
        <f t="shared" si="22"/>
        <v>994.68937208937882</v>
      </c>
      <c r="BT39" s="57">
        <v>11689.33115</v>
      </c>
      <c r="BU39" s="57">
        <v>4932927.0200000005</v>
      </c>
      <c r="BV39" s="57">
        <f t="shared" si="23"/>
        <v>42200.250439478739</v>
      </c>
      <c r="BW39" s="57">
        <f t="shared" si="29"/>
        <v>27347.320500000002</v>
      </c>
      <c r="BX39" s="57">
        <f t="shared" si="29"/>
        <v>4944264.37</v>
      </c>
      <c r="BY39" s="57">
        <f t="shared" si="24"/>
        <v>18079.520331799962</v>
      </c>
      <c r="BZ39" s="57">
        <f t="shared" si="30"/>
        <v>411007.33140000002</v>
      </c>
      <c r="CA39" s="57">
        <f t="shared" si="30"/>
        <v>5886458.0800000001</v>
      </c>
      <c r="CB39" s="57">
        <f t="shared" si="25"/>
        <v>1432.2026957400401</v>
      </c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</row>
    <row r="40" spans="1:115" ht="15" customHeight="1" x14ac:dyDescent="0.2">
      <c r="A40" s="118">
        <v>32</v>
      </c>
      <c r="B40" s="119" t="s">
        <v>179</v>
      </c>
      <c r="C40" s="57">
        <f t="shared" si="26"/>
        <v>10310</v>
      </c>
      <c r="D40" s="57">
        <f t="shared" si="26"/>
        <v>298864</v>
      </c>
      <c r="E40" s="57">
        <f t="shared" si="0"/>
        <v>2898.7778855480115</v>
      </c>
      <c r="F40" s="57">
        <v>4376</v>
      </c>
      <c r="G40" s="57">
        <v>33713</v>
      </c>
      <c r="H40" s="57">
        <f t="shared" si="1"/>
        <v>770.40676416819019</v>
      </c>
      <c r="I40" s="57">
        <v>1530</v>
      </c>
      <c r="J40" s="57">
        <v>6126</v>
      </c>
      <c r="K40" s="57">
        <f t="shared" si="2"/>
        <v>400.39215686274508</v>
      </c>
      <c r="L40" s="57">
        <v>4404</v>
      </c>
      <c r="M40" s="57">
        <v>259025</v>
      </c>
      <c r="N40" s="57">
        <f t="shared" si="3"/>
        <v>5881.5849227974568</v>
      </c>
      <c r="O40" s="57">
        <v>2922</v>
      </c>
      <c r="P40" s="57">
        <v>2078.3000000000002</v>
      </c>
      <c r="Q40" s="57">
        <f t="shared" si="4"/>
        <v>71.125941136208084</v>
      </c>
      <c r="R40" s="57">
        <f t="shared" si="27"/>
        <v>208711</v>
      </c>
      <c r="S40" s="57">
        <f t="shared" si="27"/>
        <v>2552456</v>
      </c>
      <c r="T40" s="57">
        <f t="shared" si="5"/>
        <v>1222.9618946773289</v>
      </c>
      <c r="U40" s="57">
        <v>46058</v>
      </c>
      <c r="V40" s="57">
        <v>975456</v>
      </c>
      <c r="W40" s="57">
        <f t="shared" si="6"/>
        <v>2117.8861435581221</v>
      </c>
      <c r="X40" s="57">
        <v>81714</v>
      </c>
      <c r="Y40" s="57">
        <v>1111508</v>
      </c>
      <c r="Z40" s="57">
        <f t="shared" si="7"/>
        <v>1360.2418190273393</v>
      </c>
      <c r="AA40" s="57">
        <v>69125</v>
      </c>
      <c r="AB40" s="57">
        <v>465492</v>
      </c>
      <c r="AC40" s="57">
        <f t="shared" si="8"/>
        <v>673.40614828209766</v>
      </c>
      <c r="AD40" s="57">
        <v>211</v>
      </c>
      <c r="AE40" s="57">
        <v>0</v>
      </c>
      <c r="AF40" s="57">
        <f t="shared" si="9"/>
        <v>0</v>
      </c>
      <c r="AG40" s="57">
        <v>11603</v>
      </c>
      <c r="AH40" s="57">
        <v>0</v>
      </c>
      <c r="AI40" s="57">
        <f t="shared" si="10"/>
        <v>0</v>
      </c>
      <c r="AJ40" s="57">
        <v>17500</v>
      </c>
      <c r="AK40" s="57">
        <v>25664</v>
      </c>
      <c r="AL40" s="57">
        <f t="shared" si="11"/>
        <v>146.65142857142857</v>
      </c>
      <c r="AM40" s="57">
        <v>1307</v>
      </c>
      <c r="AN40" s="57">
        <v>0</v>
      </c>
      <c r="AO40" s="57">
        <f t="shared" si="12"/>
        <v>0</v>
      </c>
      <c r="AP40" s="57">
        <v>18416</v>
      </c>
      <c r="AQ40" s="57">
        <v>26147</v>
      </c>
      <c r="AR40" s="57">
        <f t="shared" si="13"/>
        <v>141.97980017376196</v>
      </c>
      <c r="AS40" s="57">
        <v>70</v>
      </c>
      <c r="AT40" s="57">
        <v>3</v>
      </c>
      <c r="AU40" s="57">
        <f t="shared" si="14"/>
        <v>4.2857142857142856</v>
      </c>
      <c r="AV40" s="57">
        <v>57</v>
      </c>
      <c r="AW40" s="57">
        <v>500</v>
      </c>
      <c r="AX40" s="57">
        <f t="shared" si="15"/>
        <v>877.19298245614038</v>
      </c>
      <c r="AY40" s="57">
        <v>14257</v>
      </c>
      <c r="AZ40" s="57">
        <v>51065</v>
      </c>
      <c r="BA40" s="57">
        <f t="shared" si="16"/>
        <v>358.17493161254117</v>
      </c>
      <c r="BB40" s="120">
        <f t="shared" si="33"/>
        <v>270628</v>
      </c>
      <c r="BC40" s="120">
        <f t="shared" si="33"/>
        <v>2954699</v>
      </c>
      <c r="BD40" s="57">
        <f t="shared" si="17"/>
        <v>1091.7935320809377</v>
      </c>
      <c r="BE40" s="57">
        <v>36304</v>
      </c>
      <c r="BF40" s="57">
        <v>75847</v>
      </c>
      <c r="BG40" s="57">
        <f t="shared" si="18"/>
        <v>208.92188188629351</v>
      </c>
      <c r="BH40" s="57">
        <v>1220</v>
      </c>
      <c r="BI40" s="57">
        <v>0</v>
      </c>
      <c r="BJ40" s="57">
        <f t="shared" si="19"/>
        <v>0</v>
      </c>
      <c r="BK40" s="57">
        <v>321</v>
      </c>
      <c r="BL40" s="57">
        <v>0</v>
      </c>
      <c r="BM40" s="57">
        <f t="shared" si="20"/>
        <v>0</v>
      </c>
      <c r="BN40" s="57">
        <v>1578</v>
      </c>
      <c r="BO40" s="57">
        <v>13595</v>
      </c>
      <c r="BP40" s="57">
        <f t="shared" si="21"/>
        <v>861.53358681875784</v>
      </c>
      <c r="BQ40" s="57">
        <v>251</v>
      </c>
      <c r="BR40" s="57">
        <v>39157.219999999994</v>
      </c>
      <c r="BS40" s="57">
        <f t="shared" si="22"/>
        <v>15600.48605577689</v>
      </c>
      <c r="BT40" s="57">
        <v>95700</v>
      </c>
      <c r="BU40" s="57">
        <v>8380353</v>
      </c>
      <c r="BV40" s="57">
        <f t="shared" si="23"/>
        <v>8756.8996865203753</v>
      </c>
      <c r="BW40" s="57">
        <f t="shared" si="29"/>
        <v>99070</v>
      </c>
      <c r="BX40" s="57">
        <f t="shared" si="29"/>
        <v>8433105.2200000007</v>
      </c>
      <c r="BY40" s="57">
        <f t="shared" si="24"/>
        <v>8512.2693247198949</v>
      </c>
      <c r="BZ40" s="57">
        <f t="shared" si="30"/>
        <v>369698</v>
      </c>
      <c r="CA40" s="57">
        <f t="shared" si="30"/>
        <v>11387804.220000001</v>
      </c>
      <c r="CB40" s="57">
        <f t="shared" si="25"/>
        <v>3080.2991144123043</v>
      </c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</row>
    <row r="41" spans="1:115" ht="15" customHeight="1" x14ac:dyDescent="0.2">
      <c r="A41" s="121"/>
      <c r="B41" s="122" t="s">
        <v>87</v>
      </c>
      <c r="C41" s="123">
        <f t="shared" ref="C41:AZ41" si="34">SUM(C30:C40)</f>
        <v>948454.38963280036</v>
      </c>
      <c r="D41" s="123">
        <f t="shared" si="34"/>
        <v>2080652.4800000002</v>
      </c>
      <c r="E41" s="123">
        <f t="shared" si="0"/>
        <v>219.37296118219632</v>
      </c>
      <c r="F41" s="123">
        <f t="shared" si="34"/>
        <v>657175.20703148027</v>
      </c>
      <c r="G41" s="123">
        <f t="shared" si="34"/>
        <v>1280756.5900000003</v>
      </c>
      <c r="H41" s="123">
        <f t="shared" si="1"/>
        <v>194.88814798496333</v>
      </c>
      <c r="I41" s="123">
        <f t="shared" si="34"/>
        <v>251661.18929312014</v>
      </c>
      <c r="J41" s="123">
        <f t="shared" si="34"/>
        <v>41889.35</v>
      </c>
      <c r="K41" s="123">
        <f t="shared" si="2"/>
        <v>16.645137105829118</v>
      </c>
      <c r="L41" s="123">
        <f t="shared" si="34"/>
        <v>39617.993308200093</v>
      </c>
      <c r="M41" s="123">
        <f t="shared" si="34"/>
        <v>758006.54</v>
      </c>
      <c r="N41" s="123">
        <f t="shared" si="3"/>
        <v>1913.2885759842577</v>
      </c>
      <c r="O41" s="123">
        <f t="shared" si="34"/>
        <v>500555.58799999999</v>
      </c>
      <c r="P41" s="123">
        <f t="shared" si="34"/>
        <v>315771.41000000009</v>
      </c>
      <c r="Q41" s="123">
        <f t="shared" si="4"/>
        <v>63.084184368350336</v>
      </c>
      <c r="R41" s="123">
        <f t="shared" si="34"/>
        <v>4983600.6804389413</v>
      </c>
      <c r="S41" s="123">
        <f t="shared" si="34"/>
        <v>8262279.8100000005</v>
      </c>
      <c r="T41" s="123">
        <f t="shared" si="5"/>
        <v>165.78936274790544</v>
      </c>
      <c r="U41" s="123">
        <f t="shared" si="34"/>
        <v>776133.79812967032</v>
      </c>
      <c r="V41" s="123">
        <f t="shared" si="34"/>
        <v>2684888.18</v>
      </c>
      <c r="W41" s="123">
        <f t="shared" si="6"/>
        <v>345.93109931174911</v>
      </c>
      <c r="X41" s="123">
        <f t="shared" si="34"/>
        <v>803068.72079734784</v>
      </c>
      <c r="Y41" s="123">
        <f t="shared" si="34"/>
        <v>3818752.9100000006</v>
      </c>
      <c r="Z41" s="123">
        <f t="shared" si="7"/>
        <v>475.5200658554416</v>
      </c>
      <c r="AA41" s="123">
        <f t="shared" si="34"/>
        <v>2843511.0815119226</v>
      </c>
      <c r="AB41" s="123">
        <f t="shared" si="34"/>
        <v>1608267.08</v>
      </c>
      <c r="AC41" s="123">
        <f t="shared" si="8"/>
        <v>56.559198606845897</v>
      </c>
      <c r="AD41" s="123">
        <f t="shared" si="34"/>
        <v>8745.0400000000009</v>
      </c>
      <c r="AE41" s="123">
        <f t="shared" si="34"/>
        <v>3884.93</v>
      </c>
      <c r="AF41" s="123">
        <f t="shared" si="9"/>
        <v>44.424382278411528</v>
      </c>
      <c r="AG41" s="123">
        <f t="shared" si="34"/>
        <v>552142.03999999992</v>
      </c>
      <c r="AH41" s="123">
        <f t="shared" si="34"/>
        <v>146486.71000000002</v>
      </c>
      <c r="AI41" s="123">
        <f t="shared" si="10"/>
        <v>26.530620635226409</v>
      </c>
      <c r="AJ41" s="123">
        <f t="shared" si="34"/>
        <v>755535</v>
      </c>
      <c r="AK41" s="123">
        <f t="shared" si="34"/>
        <v>42356.66</v>
      </c>
      <c r="AL41" s="123">
        <f t="shared" si="11"/>
        <v>5.6061810505138743</v>
      </c>
      <c r="AM41" s="123">
        <f t="shared" si="34"/>
        <v>104886.59993932191</v>
      </c>
      <c r="AN41" s="123">
        <f t="shared" si="34"/>
        <v>15389.559999999998</v>
      </c>
      <c r="AO41" s="123">
        <f t="shared" si="12"/>
        <v>14.672570193812206</v>
      </c>
      <c r="AP41" s="123">
        <f t="shared" si="34"/>
        <v>769145.75201273593</v>
      </c>
      <c r="AQ41" s="123">
        <f t="shared" si="34"/>
        <v>572608.18999999994</v>
      </c>
      <c r="AR41" s="123">
        <f t="shared" si="13"/>
        <v>74.44729279224029</v>
      </c>
      <c r="AS41" s="123">
        <f t="shared" si="34"/>
        <v>2120</v>
      </c>
      <c r="AT41" s="123">
        <f t="shared" si="34"/>
        <v>279.63</v>
      </c>
      <c r="AU41" s="123">
        <f t="shared" si="14"/>
        <v>13.190094339622641</v>
      </c>
      <c r="AV41" s="123">
        <f t="shared" si="34"/>
        <v>992</v>
      </c>
      <c r="AW41" s="123">
        <f t="shared" si="34"/>
        <v>633</v>
      </c>
      <c r="AX41" s="123">
        <f t="shared" si="15"/>
        <v>63.810483870967737</v>
      </c>
      <c r="AY41" s="123">
        <f t="shared" si="34"/>
        <v>805351.30570365873</v>
      </c>
      <c r="AZ41" s="123">
        <f t="shared" si="34"/>
        <v>862278.2</v>
      </c>
      <c r="BA41" s="123">
        <f t="shared" si="16"/>
        <v>107.06857912729187</v>
      </c>
      <c r="BB41" s="123">
        <f t="shared" ref="BB41:CA41" si="35">SUM(BB30:BB40)</f>
        <v>8370085.7277274579</v>
      </c>
      <c r="BC41" s="123">
        <f t="shared" si="35"/>
        <v>11836477.529999999</v>
      </c>
      <c r="BD41" s="123">
        <f t="shared" si="17"/>
        <v>141.41405375084125</v>
      </c>
      <c r="BE41" s="123">
        <f t="shared" si="35"/>
        <v>286183.15923999995</v>
      </c>
      <c r="BF41" s="123">
        <f t="shared" si="35"/>
        <v>1023227.15</v>
      </c>
      <c r="BG41" s="123">
        <f t="shared" si="18"/>
        <v>357.54275433862881</v>
      </c>
      <c r="BH41" s="123">
        <f t="shared" si="35"/>
        <v>21739.966999999997</v>
      </c>
      <c r="BI41" s="123">
        <f t="shared" si="35"/>
        <v>53397.670000000006</v>
      </c>
      <c r="BJ41" s="123">
        <f t="shared" si="19"/>
        <v>245.61983005769977</v>
      </c>
      <c r="BK41" s="123">
        <f t="shared" si="35"/>
        <v>43280.447215300002</v>
      </c>
      <c r="BL41" s="123">
        <f t="shared" si="35"/>
        <v>1183.95</v>
      </c>
      <c r="BM41" s="123">
        <f t="shared" si="20"/>
        <v>2.73553088328871</v>
      </c>
      <c r="BN41" s="123">
        <f t="shared" si="35"/>
        <v>1029477.86818</v>
      </c>
      <c r="BO41" s="123">
        <f t="shared" si="35"/>
        <v>1233085.4100000001</v>
      </c>
      <c r="BP41" s="123">
        <f t="shared" si="21"/>
        <v>119.77774832400769</v>
      </c>
      <c r="BQ41" s="123">
        <f t="shared" si="35"/>
        <v>14068.192612499999</v>
      </c>
      <c r="BR41" s="123">
        <f t="shared" si="35"/>
        <v>1467838.49</v>
      </c>
      <c r="BS41" s="123">
        <f t="shared" si="22"/>
        <v>10433.738934564934</v>
      </c>
      <c r="BT41" s="123">
        <f t="shared" si="35"/>
        <v>3757017.6669028741</v>
      </c>
      <c r="BU41" s="123">
        <f t="shared" si="35"/>
        <v>66411826.559999995</v>
      </c>
      <c r="BV41" s="123">
        <f t="shared" si="23"/>
        <v>1767.6740555427593</v>
      </c>
      <c r="BW41" s="123">
        <f t="shared" si="35"/>
        <v>4865584.141910675</v>
      </c>
      <c r="BX41" s="123">
        <f t="shared" si="35"/>
        <v>69167332.079999998</v>
      </c>
      <c r="BY41" s="123">
        <f t="shared" si="24"/>
        <v>1421.5627571664716</v>
      </c>
      <c r="BZ41" s="123">
        <f t="shared" si="35"/>
        <v>13235669.869638134</v>
      </c>
      <c r="CA41" s="123">
        <f t="shared" si="35"/>
        <v>81003809.609999999</v>
      </c>
      <c r="CB41" s="123">
        <f t="shared" si="25"/>
        <v>612.0114086240402</v>
      </c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</row>
    <row r="42" spans="1:115" ht="15" customHeight="1" x14ac:dyDescent="0.2">
      <c r="A42" s="124">
        <v>33</v>
      </c>
      <c r="B42" s="119" t="s">
        <v>180</v>
      </c>
      <c r="C42" s="57">
        <f t="shared" si="26"/>
        <v>2337</v>
      </c>
      <c r="D42" s="57">
        <f t="shared" si="26"/>
        <v>20694.619999999995</v>
      </c>
      <c r="E42" s="57">
        <f t="shared" si="0"/>
        <v>885.52075310226769</v>
      </c>
      <c r="F42" s="57">
        <v>1820</v>
      </c>
      <c r="G42" s="57">
        <v>68</v>
      </c>
      <c r="H42" s="57">
        <f t="shared" si="1"/>
        <v>3.7362637362637363</v>
      </c>
      <c r="I42" s="57">
        <v>308</v>
      </c>
      <c r="J42" s="57">
        <v>19236.729999999996</v>
      </c>
      <c r="K42" s="57">
        <f t="shared" si="2"/>
        <v>6245.6915584415565</v>
      </c>
      <c r="L42" s="57">
        <v>209</v>
      </c>
      <c r="M42" s="57">
        <v>1389.89</v>
      </c>
      <c r="N42" s="57">
        <f t="shared" si="3"/>
        <v>665.01913875598086</v>
      </c>
      <c r="O42" s="57">
        <v>1195</v>
      </c>
      <c r="P42" s="57">
        <v>60</v>
      </c>
      <c r="Q42" s="57">
        <f t="shared" si="4"/>
        <v>5.02092050209205</v>
      </c>
      <c r="R42" s="57">
        <f t="shared" si="27"/>
        <v>4994.9387485807219</v>
      </c>
      <c r="S42" s="57">
        <f t="shared" si="27"/>
        <v>81919.12999999999</v>
      </c>
      <c r="T42" s="57">
        <f t="shared" si="5"/>
        <v>1640.0427337227459</v>
      </c>
      <c r="U42" s="57">
        <v>1456</v>
      </c>
      <c r="V42" s="57">
        <v>59848.319999999992</v>
      </c>
      <c r="W42" s="57">
        <f t="shared" si="6"/>
        <v>4110.4615384615381</v>
      </c>
      <c r="X42" s="57">
        <v>1612.9387485807224</v>
      </c>
      <c r="Y42" s="57">
        <v>21019.29</v>
      </c>
      <c r="Z42" s="57">
        <f t="shared" si="7"/>
        <v>1303.1672788874073</v>
      </c>
      <c r="AA42" s="57">
        <v>367</v>
      </c>
      <c r="AB42" s="57">
        <v>1039.52</v>
      </c>
      <c r="AC42" s="57">
        <f t="shared" si="8"/>
        <v>283.24795640326977</v>
      </c>
      <c r="AD42" s="57">
        <v>0</v>
      </c>
      <c r="AE42" s="57">
        <v>0</v>
      </c>
      <c r="AF42" s="57" t="e">
        <f t="shared" si="9"/>
        <v>#DIV/0!</v>
      </c>
      <c r="AG42" s="57">
        <v>1559</v>
      </c>
      <c r="AH42" s="57">
        <v>12</v>
      </c>
      <c r="AI42" s="57">
        <f t="shared" si="10"/>
        <v>0.76972418216805649</v>
      </c>
      <c r="AJ42" s="57">
        <v>0</v>
      </c>
      <c r="AK42" s="57">
        <v>0</v>
      </c>
      <c r="AL42" s="57" t="e">
        <f t="shared" si="11"/>
        <v>#DIV/0!</v>
      </c>
      <c r="AM42" s="57">
        <v>305</v>
      </c>
      <c r="AN42" s="57">
        <v>0</v>
      </c>
      <c r="AO42" s="57">
        <f t="shared" si="12"/>
        <v>0</v>
      </c>
      <c r="AP42" s="57">
        <v>1114</v>
      </c>
      <c r="AQ42" s="57">
        <v>472.58999999999992</v>
      </c>
      <c r="AR42" s="57">
        <f t="shared" si="13"/>
        <v>42.422800718132848</v>
      </c>
      <c r="AS42" s="57">
        <v>2</v>
      </c>
      <c r="AT42" s="57">
        <v>13</v>
      </c>
      <c r="AU42" s="57">
        <f t="shared" si="14"/>
        <v>650</v>
      </c>
      <c r="AV42" s="57">
        <v>0</v>
      </c>
      <c r="AW42" s="57">
        <v>0</v>
      </c>
      <c r="AX42" s="57" t="e">
        <f t="shared" si="15"/>
        <v>#DIV/0!</v>
      </c>
      <c r="AY42" s="57">
        <v>2555</v>
      </c>
      <c r="AZ42" s="57">
        <v>2073.2500000000005</v>
      </c>
      <c r="BA42" s="57">
        <f t="shared" si="16"/>
        <v>81.144814090019594</v>
      </c>
      <c r="BB42" s="120">
        <f t="shared" ref="BB42:BC50" si="36">C42+R42+AJ42+AM42+AP42+AS42+AV42+AY42</f>
        <v>11307.938748580722</v>
      </c>
      <c r="BC42" s="120">
        <f t="shared" si="36"/>
        <v>105172.58999999998</v>
      </c>
      <c r="BD42" s="57">
        <f t="shared" si="17"/>
        <v>930.07746449988838</v>
      </c>
      <c r="BE42" s="57">
        <v>76.75</v>
      </c>
      <c r="BF42" s="57">
        <v>20064.350000000002</v>
      </c>
      <c r="BG42" s="57">
        <f t="shared" si="18"/>
        <v>26142.475570032577</v>
      </c>
      <c r="BH42" s="57">
        <v>0</v>
      </c>
      <c r="BI42" s="57">
        <v>0</v>
      </c>
      <c r="BJ42" s="57" t="e">
        <f t="shared" si="19"/>
        <v>#DIV/0!</v>
      </c>
      <c r="BK42" s="57">
        <v>5</v>
      </c>
      <c r="BL42" s="57">
        <v>0</v>
      </c>
      <c r="BM42" s="57">
        <f t="shared" si="20"/>
        <v>0</v>
      </c>
      <c r="BN42" s="57">
        <v>193</v>
      </c>
      <c r="BO42" s="57">
        <v>617.91000000000008</v>
      </c>
      <c r="BP42" s="57">
        <f t="shared" si="21"/>
        <v>320.16062176165809</v>
      </c>
      <c r="BQ42" s="57">
        <v>0</v>
      </c>
      <c r="BR42" s="57">
        <v>0</v>
      </c>
      <c r="BS42" s="57" t="e">
        <f t="shared" si="22"/>
        <v>#DIV/0!</v>
      </c>
      <c r="BT42" s="57">
        <v>3937.9373097833154</v>
      </c>
      <c r="BU42" s="57">
        <v>96062.440000000031</v>
      </c>
      <c r="BV42" s="57">
        <f t="shared" si="23"/>
        <v>2439.4100881531267</v>
      </c>
      <c r="BW42" s="57">
        <f t="shared" si="29"/>
        <v>4135.9373097833159</v>
      </c>
      <c r="BX42" s="57">
        <f t="shared" si="29"/>
        <v>96680.350000000035</v>
      </c>
      <c r="BY42" s="57">
        <f t="shared" si="24"/>
        <v>2337.5680712400635</v>
      </c>
      <c r="BZ42" s="57">
        <f t="shared" si="30"/>
        <v>15443.876058364038</v>
      </c>
      <c r="CA42" s="57">
        <f t="shared" si="30"/>
        <v>201852.94</v>
      </c>
      <c r="CB42" s="57">
        <f t="shared" si="25"/>
        <v>1307.0095825502383</v>
      </c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</row>
    <row r="43" spans="1:115" ht="15" customHeight="1" x14ac:dyDescent="0.2">
      <c r="A43" s="124">
        <v>34</v>
      </c>
      <c r="B43" s="119" t="s">
        <v>181</v>
      </c>
      <c r="C43" s="57">
        <f t="shared" si="26"/>
        <v>0</v>
      </c>
      <c r="D43" s="57">
        <f t="shared" si="26"/>
        <v>0</v>
      </c>
      <c r="E43" s="57" t="e">
        <f t="shared" si="0"/>
        <v>#DIV/0!</v>
      </c>
      <c r="F43" s="57">
        <v>0</v>
      </c>
      <c r="G43" s="57">
        <v>0</v>
      </c>
      <c r="H43" s="57" t="e">
        <f t="shared" si="1"/>
        <v>#DIV/0!</v>
      </c>
      <c r="I43" s="57">
        <v>0</v>
      </c>
      <c r="J43" s="57">
        <v>0</v>
      </c>
      <c r="K43" s="57" t="e">
        <f t="shared" si="2"/>
        <v>#DIV/0!</v>
      </c>
      <c r="L43" s="57">
        <v>0</v>
      </c>
      <c r="M43" s="57">
        <v>0</v>
      </c>
      <c r="N43" s="57" t="e">
        <f t="shared" si="3"/>
        <v>#DIV/0!</v>
      </c>
      <c r="O43" s="57">
        <v>0</v>
      </c>
      <c r="P43" s="57">
        <v>0</v>
      </c>
      <c r="Q43" s="57" t="e">
        <f t="shared" si="4"/>
        <v>#DIV/0!</v>
      </c>
      <c r="R43" s="57">
        <f t="shared" si="27"/>
        <v>0</v>
      </c>
      <c r="S43" s="57">
        <f t="shared" si="27"/>
        <v>0</v>
      </c>
      <c r="T43" s="57" t="e">
        <f t="shared" si="5"/>
        <v>#DIV/0!</v>
      </c>
      <c r="U43" s="57">
        <v>0</v>
      </c>
      <c r="V43" s="57">
        <v>0</v>
      </c>
      <c r="W43" s="57" t="e">
        <f t="shared" si="6"/>
        <v>#DIV/0!</v>
      </c>
      <c r="X43" s="57">
        <v>0</v>
      </c>
      <c r="Y43" s="57">
        <v>0</v>
      </c>
      <c r="Z43" s="57" t="e">
        <f t="shared" si="7"/>
        <v>#DIV/0!</v>
      </c>
      <c r="AA43" s="57">
        <v>0</v>
      </c>
      <c r="AB43" s="57">
        <v>0</v>
      </c>
      <c r="AC43" s="57" t="e">
        <f t="shared" si="8"/>
        <v>#DIV/0!</v>
      </c>
      <c r="AD43" s="57">
        <v>0</v>
      </c>
      <c r="AE43" s="57">
        <v>0</v>
      </c>
      <c r="AF43" s="57" t="e">
        <f t="shared" si="9"/>
        <v>#DIV/0!</v>
      </c>
      <c r="AG43" s="57">
        <v>0</v>
      </c>
      <c r="AH43" s="57">
        <v>0</v>
      </c>
      <c r="AI43" s="57" t="e">
        <f t="shared" si="10"/>
        <v>#DIV/0!</v>
      </c>
      <c r="AJ43" s="57">
        <v>0</v>
      </c>
      <c r="AK43" s="57">
        <v>0</v>
      </c>
      <c r="AL43" s="57" t="e">
        <f t="shared" si="11"/>
        <v>#DIV/0!</v>
      </c>
      <c r="AM43" s="57">
        <v>0</v>
      </c>
      <c r="AN43" s="57">
        <v>0</v>
      </c>
      <c r="AO43" s="57" t="e">
        <f t="shared" si="12"/>
        <v>#DIV/0!</v>
      </c>
      <c r="AP43" s="57">
        <v>0</v>
      </c>
      <c r="AQ43" s="57">
        <v>0</v>
      </c>
      <c r="AR43" s="57" t="e">
        <f t="shared" si="13"/>
        <v>#DIV/0!</v>
      </c>
      <c r="AS43" s="57">
        <v>0</v>
      </c>
      <c r="AT43" s="57">
        <v>0</v>
      </c>
      <c r="AU43" s="57" t="e">
        <f t="shared" si="14"/>
        <v>#DIV/0!</v>
      </c>
      <c r="AV43" s="57">
        <v>0</v>
      </c>
      <c r="AW43" s="57">
        <v>0</v>
      </c>
      <c r="AX43" s="57" t="e">
        <f t="shared" si="15"/>
        <v>#DIV/0!</v>
      </c>
      <c r="AY43" s="57">
        <v>0</v>
      </c>
      <c r="AZ43" s="57">
        <v>0</v>
      </c>
      <c r="BA43" s="57" t="e">
        <f t="shared" si="16"/>
        <v>#DIV/0!</v>
      </c>
      <c r="BB43" s="120">
        <f t="shared" si="36"/>
        <v>0</v>
      </c>
      <c r="BC43" s="120">
        <f t="shared" si="36"/>
        <v>0</v>
      </c>
      <c r="BD43" s="57" t="e">
        <f t="shared" si="17"/>
        <v>#DIV/0!</v>
      </c>
      <c r="BE43" s="57">
        <v>0</v>
      </c>
      <c r="BF43" s="57">
        <v>0</v>
      </c>
      <c r="BG43" s="57" t="e">
        <f t="shared" si="18"/>
        <v>#DIV/0!</v>
      </c>
      <c r="BH43" s="57">
        <v>0</v>
      </c>
      <c r="BI43" s="57">
        <v>0</v>
      </c>
      <c r="BJ43" s="57" t="e">
        <f t="shared" si="19"/>
        <v>#DIV/0!</v>
      </c>
      <c r="BK43" s="57">
        <v>0</v>
      </c>
      <c r="BL43" s="57">
        <v>0</v>
      </c>
      <c r="BM43" s="57" t="e">
        <f t="shared" si="20"/>
        <v>#DIV/0!</v>
      </c>
      <c r="BN43" s="57">
        <v>0</v>
      </c>
      <c r="BO43" s="57">
        <v>0</v>
      </c>
      <c r="BP43" s="57" t="e">
        <f t="shared" si="21"/>
        <v>#DIV/0!</v>
      </c>
      <c r="BQ43" s="57">
        <v>0</v>
      </c>
      <c r="BR43" s="57">
        <v>0</v>
      </c>
      <c r="BS43" s="57" t="e">
        <f t="shared" si="22"/>
        <v>#DIV/0!</v>
      </c>
      <c r="BT43" s="57">
        <v>0</v>
      </c>
      <c r="BU43" s="57">
        <v>0</v>
      </c>
      <c r="BV43" s="57" t="e">
        <f t="shared" si="23"/>
        <v>#DIV/0!</v>
      </c>
      <c r="BW43" s="57">
        <f t="shared" si="29"/>
        <v>0</v>
      </c>
      <c r="BX43" s="57">
        <f t="shared" si="29"/>
        <v>0</v>
      </c>
      <c r="BY43" s="57" t="e">
        <f t="shared" si="24"/>
        <v>#DIV/0!</v>
      </c>
      <c r="BZ43" s="57">
        <f t="shared" si="30"/>
        <v>0</v>
      </c>
      <c r="CA43" s="57">
        <f t="shared" si="30"/>
        <v>0</v>
      </c>
      <c r="CB43" s="57" t="e">
        <f t="shared" si="25"/>
        <v>#DIV/0!</v>
      </c>
    </row>
    <row r="44" spans="1:115" ht="15" customHeight="1" x14ac:dyDescent="0.2">
      <c r="A44" s="124">
        <v>35</v>
      </c>
      <c r="B44" s="119" t="s">
        <v>182</v>
      </c>
      <c r="C44" s="57">
        <f t="shared" si="26"/>
        <v>0</v>
      </c>
      <c r="D44" s="57">
        <f t="shared" si="26"/>
        <v>0</v>
      </c>
      <c r="E44" s="57" t="e">
        <f t="shared" si="0"/>
        <v>#DIV/0!</v>
      </c>
      <c r="F44" s="57">
        <v>0</v>
      </c>
      <c r="G44" s="57">
        <v>0</v>
      </c>
      <c r="H44" s="57" t="e">
        <f t="shared" si="1"/>
        <v>#DIV/0!</v>
      </c>
      <c r="I44" s="57">
        <v>0</v>
      </c>
      <c r="J44" s="57">
        <v>0</v>
      </c>
      <c r="K44" s="57" t="e">
        <f t="shared" si="2"/>
        <v>#DIV/0!</v>
      </c>
      <c r="L44" s="57">
        <v>0</v>
      </c>
      <c r="M44" s="57">
        <v>0</v>
      </c>
      <c r="N44" s="57" t="e">
        <f t="shared" si="3"/>
        <v>#DIV/0!</v>
      </c>
      <c r="O44" s="57">
        <v>0</v>
      </c>
      <c r="P44" s="57">
        <v>0</v>
      </c>
      <c r="Q44" s="57" t="e">
        <f t="shared" si="4"/>
        <v>#DIV/0!</v>
      </c>
      <c r="R44" s="57">
        <f t="shared" si="27"/>
        <v>0</v>
      </c>
      <c r="S44" s="57">
        <f t="shared" si="27"/>
        <v>0</v>
      </c>
      <c r="T44" s="57" t="e">
        <f t="shared" si="5"/>
        <v>#DIV/0!</v>
      </c>
      <c r="U44" s="57">
        <v>0</v>
      </c>
      <c r="V44" s="57">
        <v>0</v>
      </c>
      <c r="W44" s="57" t="e">
        <f t="shared" si="6"/>
        <v>#DIV/0!</v>
      </c>
      <c r="X44" s="57">
        <v>0</v>
      </c>
      <c r="Y44" s="57">
        <v>0</v>
      </c>
      <c r="Z44" s="57" t="e">
        <f t="shared" si="7"/>
        <v>#DIV/0!</v>
      </c>
      <c r="AA44" s="57">
        <v>0</v>
      </c>
      <c r="AB44" s="57">
        <v>0</v>
      </c>
      <c r="AC44" s="57" t="e">
        <f t="shared" si="8"/>
        <v>#DIV/0!</v>
      </c>
      <c r="AD44" s="57">
        <v>0</v>
      </c>
      <c r="AE44" s="57">
        <v>0</v>
      </c>
      <c r="AF44" s="57" t="e">
        <f t="shared" si="9"/>
        <v>#DIV/0!</v>
      </c>
      <c r="AG44" s="57">
        <v>0</v>
      </c>
      <c r="AH44" s="57">
        <v>0</v>
      </c>
      <c r="AI44" s="57" t="e">
        <f t="shared" si="10"/>
        <v>#DIV/0!</v>
      </c>
      <c r="AJ44" s="57">
        <v>0</v>
      </c>
      <c r="AK44" s="57">
        <v>0</v>
      </c>
      <c r="AL44" s="57" t="e">
        <f t="shared" si="11"/>
        <v>#DIV/0!</v>
      </c>
      <c r="AM44" s="57">
        <v>0</v>
      </c>
      <c r="AN44" s="57">
        <v>0</v>
      </c>
      <c r="AO44" s="57" t="e">
        <f t="shared" si="12"/>
        <v>#DIV/0!</v>
      </c>
      <c r="AP44" s="57">
        <v>0</v>
      </c>
      <c r="AQ44" s="57">
        <v>0</v>
      </c>
      <c r="AR44" s="57" t="e">
        <f t="shared" si="13"/>
        <v>#DIV/0!</v>
      </c>
      <c r="AS44" s="57">
        <v>0</v>
      </c>
      <c r="AT44" s="57">
        <v>0</v>
      </c>
      <c r="AU44" s="57" t="e">
        <f t="shared" si="14"/>
        <v>#DIV/0!</v>
      </c>
      <c r="AV44" s="57">
        <v>0</v>
      </c>
      <c r="AW44" s="57">
        <v>0</v>
      </c>
      <c r="AX44" s="57" t="e">
        <f t="shared" si="15"/>
        <v>#DIV/0!</v>
      </c>
      <c r="AY44" s="57">
        <v>0</v>
      </c>
      <c r="AZ44" s="57">
        <v>0</v>
      </c>
      <c r="BA44" s="57" t="e">
        <f t="shared" si="16"/>
        <v>#DIV/0!</v>
      </c>
      <c r="BB44" s="120">
        <f t="shared" si="36"/>
        <v>0</v>
      </c>
      <c r="BC44" s="120">
        <f t="shared" si="36"/>
        <v>0</v>
      </c>
      <c r="BD44" s="57" t="e">
        <f t="shared" si="17"/>
        <v>#DIV/0!</v>
      </c>
      <c r="BE44" s="57">
        <v>0</v>
      </c>
      <c r="BF44" s="57">
        <v>0</v>
      </c>
      <c r="BG44" s="57" t="e">
        <f t="shared" si="18"/>
        <v>#DIV/0!</v>
      </c>
      <c r="BH44" s="57">
        <v>0</v>
      </c>
      <c r="BI44" s="57">
        <v>0</v>
      </c>
      <c r="BJ44" s="57" t="e">
        <f t="shared" si="19"/>
        <v>#DIV/0!</v>
      </c>
      <c r="BK44" s="57">
        <v>0</v>
      </c>
      <c r="BL44" s="57">
        <v>0</v>
      </c>
      <c r="BM44" s="57" t="e">
        <f t="shared" si="20"/>
        <v>#DIV/0!</v>
      </c>
      <c r="BN44" s="57">
        <v>0</v>
      </c>
      <c r="BO44" s="57">
        <v>0</v>
      </c>
      <c r="BP44" s="57" t="e">
        <f t="shared" si="21"/>
        <v>#DIV/0!</v>
      </c>
      <c r="BQ44" s="57">
        <v>0</v>
      </c>
      <c r="BR44" s="57">
        <v>0</v>
      </c>
      <c r="BS44" s="57" t="e">
        <f t="shared" si="22"/>
        <v>#DIV/0!</v>
      </c>
      <c r="BT44" s="57">
        <v>0</v>
      </c>
      <c r="BU44" s="57">
        <v>0</v>
      </c>
      <c r="BV44" s="57" t="e">
        <f t="shared" si="23"/>
        <v>#DIV/0!</v>
      </c>
      <c r="BW44" s="57">
        <f t="shared" si="29"/>
        <v>0</v>
      </c>
      <c r="BX44" s="57">
        <f t="shared" si="29"/>
        <v>0</v>
      </c>
      <c r="BY44" s="57" t="e">
        <f t="shared" si="24"/>
        <v>#DIV/0!</v>
      </c>
      <c r="BZ44" s="57">
        <f t="shared" si="30"/>
        <v>0</v>
      </c>
      <c r="CA44" s="57">
        <f t="shared" si="30"/>
        <v>0</v>
      </c>
      <c r="CB44" s="57" t="e">
        <f t="shared" si="25"/>
        <v>#DIV/0!</v>
      </c>
    </row>
    <row r="45" spans="1:115" ht="15" customHeight="1" x14ac:dyDescent="0.2">
      <c r="A45" s="124">
        <v>36</v>
      </c>
      <c r="B45" s="119" t="s">
        <v>183</v>
      </c>
      <c r="C45" s="57">
        <f t="shared" si="26"/>
        <v>3459</v>
      </c>
      <c r="D45" s="57">
        <f t="shared" si="26"/>
        <v>11136</v>
      </c>
      <c r="E45" s="57">
        <f t="shared" si="0"/>
        <v>321.94275802254987</v>
      </c>
      <c r="F45" s="57">
        <v>2740</v>
      </c>
      <c r="G45" s="57">
        <v>11136</v>
      </c>
      <c r="H45" s="57">
        <f t="shared" si="1"/>
        <v>406.42335766423355</v>
      </c>
      <c r="I45" s="57">
        <v>445</v>
      </c>
      <c r="J45" s="57">
        <v>0</v>
      </c>
      <c r="K45" s="57">
        <f t="shared" si="2"/>
        <v>0</v>
      </c>
      <c r="L45" s="57">
        <v>274</v>
      </c>
      <c r="M45" s="57">
        <v>0</v>
      </c>
      <c r="N45" s="57">
        <f t="shared" si="3"/>
        <v>0</v>
      </c>
      <c r="O45" s="57">
        <v>2152</v>
      </c>
      <c r="P45" s="57">
        <v>0</v>
      </c>
      <c r="Q45" s="57">
        <f t="shared" si="4"/>
        <v>0</v>
      </c>
      <c r="R45" s="57">
        <f t="shared" si="27"/>
        <v>59964.938748580724</v>
      </c>
      <c r="S45" s="57">
        <f t="shared" si="27"/>
        <v>64744</v>
      </c>
      <c r="T45" s="57">
        <f t="shared" si="5"/>
        <v>107.96975924791117</v>
      </c>
      <c r="U45" s="57">
        <v>9761</v>
      </c>
      <c r="V45" s="57">
        <v>45815</v>
      </c>
      <c r="W45" s="57">
        <f t="shared" si="6"/>
        <v>469.36789263395144</v>
      </c>
      <c r="X45" s="57">
        <v>14160.938748580722</v>
      </c>
      <c r="Y45" s="57">
        <v>18734</v>
      </c>
      <c r="Z45" s="57">
        <f t="shared" si="7"/>
        <v>132.2934893837996</v>
      </c>
      <c r="AA45" s="57">
        <v>34342</v>
      </c>
      <c r="AB45" s="57">
        <v>195</v>
      </c>
      <c r="AC45" s="57">
        <f t="shared" si="8"/>
        <v>0.56781783239182337</v>
      </c>
      <c r="AD45" s="57">
        <v>0</v>
      </c>
      <c r="AE45" s="57">
        <v>0</v>
      </c>
      <c r="AF45" s="57" t="e">
        <f t="shared" si="9"/>
        <v>#DIV/0!</v>
      </c>
      <c r="AG45" s="57">
        <v>1701</v>
      </c>
      <c r="AH45" s="57">
        <v>0</v>
      </c>
      <c r="AI45" s="57">
        <f t="shared" si="10"/>
        <v>0</v>
      </c>
      <c r="AJ45" s="57">
        <v>21046</v>
      </c>
      <c r="AK45" s="57">
        <v>0</v>
      </c>
      <c r="AL45" s="57">
        <f t="shared" si="11"/>
        <v>0</v>
      </c>
      <c r="AM45" s="57">
        <v>283</v>
      </c>
      <c r="AN45" s="57">
        <v>0</v>
      </c>
      <c r="AO45" s="57">
        <f t="shared" si="12"/>
        <v>0</v>
      </c>
      <c r="AP45" s="57">
        <v>2748</v>
      </c>
      <c r="AQ45" s="57">
        <v>2332</v>
      </c>
      <c r="AR45" s="57">
        <f t="shared" si="13"/>
        <v>84.861717612809315</v>
      </c>
      <c r="AS45" s="57">
        <v>2</v>
      </c>
      <c r="AT45" s="57">
        <v>0</v>
      </c>
      <c r="AU45" s="57">
        <f t="shared" si="14"/>
        <v>0</v>
      </c>
      <c r="AV45" s="57">
        <v>0</v>
      </c>
      <c r="AW45" s="57">
        <v>0</v>
      </c>
      <c r="AX45" s="57" t="e">
        <f t="shared" si="15"/>
        <v>#DIV/0!</v>
      </c>
      <c r="AY45" s="57">
        <v>2284</v>
      </c>
      <c r="AZ45" s="57">
        <v>0</v>
      </c>
      <c r="BA45" s="57">
        <f t="shared" si="16"/>
        <v>0</v>
      </c>
      <c r="BB45" s="120">
        <f t="shared" si="36"/>
        <v>89786.938748580724</v>
      </c>
      <c r="BC45" s="120">
        <f t="shared" si="36"/>
        <v>78212</v>
      </c>
      <c r="BD45" s="57">
        <f t="shared" si="17"/>
        <v>87.108438142665051</v>
      </c>
      <c r="BE45" s="57">
        <v>52.1</v>
      </c>
      <c r="BF45" s="57">
        <v>25941</v>
      </c>
      <c r="BG45" s="57">
        <f t="shared" si="18"/>
        <v>49790.786948176581</v>
      </c>
      <c r="BH45" s="57">
        <v>0</v>
      </c>
      <c r="BI45" s="57">
        <v>0</v>
      </c>
      <c r="BJ45" s="57" t="e">
        <f t="shared" si="19"/>
        <v>#DIV/0!</v>
      </c>
      <c r="BK45" s="57">
        <v>65</v>
      </c>
      <c r="BL45" s="57">
        <v>0</v>
      </c>
      <c r="BM45" s="57">
        <f t="shared" si="20"/>
        <v>0</v>
      </c>
      <c r="BN45" s="57">
        <v>1656</v>
      </c>
      <c r="BO45" s="57">
        <v>3175</v>
      </c>
      <c r="BP45" s="57">
        <f t="shared" si="21"/>
        <v>191.72705314009661</v>
      </c>
      <c r="BQ45" s="57">
        <v>10</v>
      </c>
      <c r="BR45" s="57">
        <v>0</v>
      </c>
      <c r="BS45" s="57">
        <f t="shared" si="22"/>
        <v>0</v>
      </c>
      <c r="BT45" s="57">
        <v>70360.937309783316</v>
      </c>
      <c r="BU45" s="57">
        <v>12990</v>
      </c>
      <c r="BV45" s="57">
        <f t="shared" si="23"/>
        <v>18.461948485432995</v>
      </c>
      <c r="BW45" s="57">
        <f t="shared" si="29"/>
        <v>72091.937309783316</v>
      </c>
      <c r="BX45" s="57">
        <f t="shared" si="29"/>
        <v>16165</v>
      </c>
      <c r="BY45" s="57">
        <f t="shared" si="24"/>
        <v>22.422757111572743</v>
      </c>
      <c r="BZ45" s="57">
        <f t="shared" si="30"/>
        <v>161878.87605836405</v>
      </c>
      <c r="CA45" s="57">
        <f t="shared" si="30"/>
        <v>94377</v>
      </c>
      <c r="CB45" s="57">
        <f t="shared" si="25"/>
        <v>58.300997818871167</v>
      </c>
    </row>
    <row r="46" spans="1:115" ht="15" customHeight="1" x14ac:dyDescent="0.2">
      <c r="A46" s="124">
        <v>37</v>
      </c>
      <c r="B46" s="119" t="s">
        <v>184</v>
      </c>
      <c r="C46" s="57">
        <f t="shared" si="26"/>
        <v>1655</v>
      </c>
      <c r="D46" s="57">
        <f t="shared" si="26"/>
        <v>10489.220000000001</v>
      </c>
      <c r="E46" s="57">
        <f t="shared" si="0"/>
        <v>633.78972809667675</v>
      </c>
      <c r="F46" s="57">
        <v>1180</v>
      </c>
      <c r="G46" s="57">
        <v>10489.220000000001</v>
      </c>
      <c r="H46" s="57">
        <f t="shared" si="1"/>
        <v>888.91694915254254</v>
      </c>
      <c r="I46" s="57">
        <v>267</v>
      </c>
      <c r="J46" s="57">
        <v>0</v>
      </c>
      <c r="K46" s="57">
        <f t="shared" si="2"/>
        <v>0</v>
      </c>
      <c r="L46" s="57">
        <v>208</v>
      </c>
      <c r="M46" s="57">
        <v>0</v>
      </c>
      <c r="N46" s="57">
        <f t="shared" si="3"/>
        <v>0</v>
      </c>
      <c r="O46" s="57">
        <v>675</v>
      </c>
      <c r="P46" s="57">
        <v>0</v>
      </c>
      <c r="Q46" s="57">
        <f t="shared" si="4"/>
        <v>0</v>
      </c>
      <c r="R46" s="57">
        <f t="shared" si="27"/>
        <v>2315.9387485807224</v>
      </c>
      <c r="S46" s="57">
        <f t="shared" si="27"/>
        <v>59492.49</v>
      </c>
      <c r="T46" s="57">
        <f t="shared" si="5"/>
        <v>2568.8283006819074</v>
      </c>
      <c r="U46" s="57">
        <v>1000</v>
      </c>
      <c r="V46" s="57">
        <v>59492.49</v>
      </c>
      <c r="W46" s="57">
        <f t="shared" si="6"/>
        <v>5949.2489999999998</v>
      </c>
      <c r="X46" s="57">
        <v>1257.9387485807224</v>
      </c>
      <c r="Y46" s="57">
        <v>0</v>
      </c>
      <c r="Z46" s="57">
        <f t="shared" si="7"/>
        <v>0</v>
      </c>
      <c r="AA46" s="57">
        <v>0</v>
      </c>
      <c r="AB46" s="57">
        <v>0</v>
      </c>
      <c r="AC46" s="57" t="e">
        <f t="shared" si="8"/>
        <v>#DIV/0!</v>
      </c>
      <c r="AD46" s="57">
        <v>0</v>
      </c>
      <c r="AE46" s="57">
        <v>0</v>
      </c>
      <c r="AF46" s="57" t="e">
        <f t="shared" si="9"/>
        <v>#DIV/0!</v>
      </c>
      <c r="AG46" s="57">
        <v>58</v>
      </c>
      <c r="AH46" s="57">
        <v>0</v>
      </c>
      <c r="AI46" s="57">
        <f t="shared" si="10"/>
        <v>0</v>
      </c>
      <c r="AJ46" s="57">
        <v>0</v>
      </c>
      <c r="AK46" s="57">
        <v>0</v>
      </c>
      <c r="AL46" s="57" t="e">
        <f t="shared" si="11"/>
        <v>#DIV/0!</v>
      </c>
      <c r="AM46" s="57">
        <v>37</v>
      </c>
      <c r="AN46" s="57">
        <v>28.13</v>
      </c>
      <c r="AO46" s="57">
        <f t="shared" si="12"/>
        <v>76.027027027027032</v>
      </c>
      <c r="AP46" s="57">
        <v>160</v>
      </c>
      <c r="AQ46" s="57">
        <v>352.84</v>
      </c>
      <c r="AR46" s="57">
        <f t="shared" si="13"/>
        <v>220.52500000000001</v>
      </c>
      <c r="AS46" s="57">
        <v>0</v>
      </c>
      <c r="AT46" s="57">
        <v>0</v>
      </c>
      <c r="AU46" s="57" t="e">
        <f t="shared" si="14"/>
        <v>#DIV/0!</v>
      </c>
      <c r="AV46" s="57">
        <v>0</v>
      </c>
      <c r="AW46" s="57">
        <v>0</v>
      </c>
      <c r="AX46" s="57" t="e">
        <f t="shared" si="15"/>
        <v>#DIV/0!</v>
      </c>
      <c r="AY46" s="57">
        <v>834</v>
      </c>
      <c r="AZ46" s="57">
        <v>17559.699999999997</v>
      </c>
      <c r="BA46" s="57">
        <f t="shared" si="16"/>
        <v>2105.4796163069541</v>
      </c>
      <c r="BB46" s="120">
        <f t="shared" si="36"/>
        <v>5001.9387485807219</v>
      </c>
      <c r="BC46" s="120">
        <f t="shared" si="36"/>
        <v>87922.37999999999</v>
      </c>
      <c r="BD46" s="57">
        <f t="shared" si="17"/>
        <v>1757.7660267220899</v>
      </c>
      <c r="BE46" s="57">
        <v>53.4</v>
      </c>
      <c r="BF46" s="57">
        <v>28912.07</v>
      </c>
      <c r="BG46" s="57">
        <f t="shared" si="18"/>
        <v>54142.453183520607</v>
      </c>
      <c r="BH46" s="57">
        <v>0</v>
      </c>
      <c r="BI46" s="57">
        <v>0</v>
      </c>
      <c r="BJ46" s="57" t="e">
        <f t="shared" si="19"/>
        <v>#DIV/0!</v>
      </c>
      <c r="BK46" s="57">
        <v>0</v>
      </c>
      <c r="BL46" s="57">
        <v>0</v>
      </c>
      <c r="BM46" s="57" t="e">
        <f t="shared" si="20"/>
        <v>#DIV/0!</v>
      </c>
      <c r="BN46" s="57">
        <v>0</v>
      </c>
      <c r="BO46" s="57">
        <v>0</v>
      </c>
      <c r="BP46" s="57" t="e">
        <f t="shared" si="21"/>
        <v>#DIV/0!</v>
      </c>
      <c r="BQ46" s="57">
        <v>0</v>
      </c>
      <c r="BR46" s="57">
        <v>0</v>
      </c>
      <c r="BS46" s="57" t="e">
        <f t="shared" si="22"/>
        <v>#DIV/0!</v>
      </c>
      <c r="BT46" s="57">
        <v>2519.9373097833154</v>
      </c>
      <c r="BU46" s="57">
        <v>0</v>
      </c>
      <c r="BV46" s="57">
        <f t="shared" si="23"/>
        <v>0</v>
      </c>
      <c r="BW46" s="57">
        <f t="shared" si="29"/>
        <v>2519.9373097833154</v>
      </c>
      <c r="BX46" s="57">
        <f t="shared" si="29"/>
        <v>0</v>
      </c>
      <c r="BY46" s="57">
        <f t="shared" si="24"/>
        <v>0</v>
      </c>
      <c r="BZ46" s="57">
        <f t="shared" si="30"/>
        <v>7521.8760583640378</v>
      </c>
      <c r="CA46" s="57">
        <f t="shared" si="30"/>
        <v>87922.37999999999</v>
      </c>
      <c r="CB46" s="57">
        <f t="shared" si="25"/>
        <v>1168.8889755400007</v>
      </c>
    </row>
    <row r="47" spans="1:115" ht="15" customHeight="1" x14ac:dyDescent="0.2">
      <c r="A47" s="124">
        <v>38</v>
      </c>
      <c r="B47" s="125" t="s">
        <v>185</v>
      </c>
      <c r="C47" s="57">
        <f t="shared" si="26"/>
        <v>0</v>
      </c>
      <c r="D47" s="57">
        <f t="shared" si="26"/>
        <v>8355.34</v>
      </c>
      <c r="E47" s="57" t="e">
        <f t="shared" si="0"/>
        <v>#DIV/0!</v>
      </c>
      <c r="F47" s="57">
        <v>0</v>
      </c>
      <c r="G47" s="57">
        <v>8355.34</v>
      </c>
      <c r="H47" s="57" t="e">
        <f t="shared" si="1"/>
        <v>#DIV/0!</v>
      </c>
      <c r="I47" s="57">
        <v>0</v>
      </c>
      <c r="J47" s="57">
        <v>0</v>
      </c>
      <c r="K47" s="57" t="e">
        <f t="shared" si="2"/>
        <v>#DIV/0!</v>
      </c>
      <c r="L47" s="57">
        <v>0</v>
      </c>
      <c r="M47" s="57">
        <v>0</v>
      </c>
      <c r="N47" s="57" t="e">
        <f t="shared" si="3"/>
        <v>#DIV/0!</v>
      </c>
      <c r="O47" s="57">
        <v>0</v>
      </c>
      <c r="P47" s="57">
        <v>0</v>
      </c>
      <c r="Q47" s="57" t="e">
        <f t="shared" si="4"/>
        <v>#DIV/0!</v>
      </c>
      <c r="R47" s="57">
        <f t="shared" si="27"/>
        <v>27473</v>
      </c>
      <c r="S47" s="57">
        <f t="shared" si="27"/>
        <v>18868.099999999999</v>
      </c>
      <c r="T47" s="57">
        <f t="shared" si="5"/>
        <v>68.678702726313105</v>
      </c>
      <c r="U47" s="57">
        <v>4271</v>
      </c>
      <c r="V47" s="57">
        <v>18452.599999999999</v>
      </c>
      <c r="W47" s="57">
        <f t="shared" si="6"/>
        <v>432.04401779442748</v>
      </c>
      <c r="X47" s="57">
        <v>6290</v>
      </c>
      <c r="Y47" s="57">
        <v>368.5</v>
      </c>
      <c r="Z47" s="57">
        <f t="shared" si="7"/>
        <v>5.8585055643879178</v>
      </c>
      <c r="AA47" s="57">
        <v>16730</v>
      </c>
      <c r="AB47" s="57">
        <v>47</v>
      </c>
      <c r="AC47" s="57">
        <f t="shared" si="8"/>
        <v>0.28093245666467426</v>
      </c>
      <c r="AD47" s="57">
        <v>0</v>
      </c>
      <c r="AE47" s="57">
        <v>0</v>
      </c>
      <c r="AF47" s="57" t="e">
        <f t="shared" si="9"/>
        <v>#DIV/0!</v>
      </c>
      <c r="AG47" s="57">
        <v>182</v>
      </c>
      <c r="AH47" s="57">
        <v>0</v>
      </c>
      <c r="AI47" s="57">
        <f t="shared" si="10"/>
        <v>0</v>
      </c>
      <c r="AJ47" s="57">
        <v>10525</v>
      </c>
      <c r="AK47" s="57">
        <v>0</v>
      </c>
      <c r="AL47" s="57">
        <f t="shared" si="11"/>
        <v>0</v>
      </c>
      <c r="AM47" s="57">
        <v>66</v>
      </c>
      <c r="AN47" s="57">
        <v>0</v>
      </c>
      <c r="AO47" s="57">
        <f t="shared" si="12"/>
        <v>0</v>
      </c>
      <c r="AP47" s="57">
        <v>1235</v>
      </c>
      <c r="AQ47" s="57">
        <v>3305.6800000000003</v>
      </c>
      <c r="AR47" s="57">
        <f t="shared" si="13"/>
        <v>267.66639676113363</v>
      </c>
      <c r="AS47" s="57">
        <v>0</v>
      </c>
      <c r="AT47" s="57">
        <v>0</v>
      </c>
      <c r="AU47" s="57" t="e">
        <f t="shared" si="14"/>
        <v>#DIV/0!</v>
      </c>
      <c r="AV47" s="57">
        <v>0</v>
      </c>
      <c r="AW47" s="57">
        <v>0</v>
      </c>
      <c r="AX47" s="57" t="e">
        <f t="shared" si="15"/>
        <v>#DIV/0!</v>
      </c>
      <c r="AY47" s="57">
        <v>466</v>
      </c>
      <c r="AZ47" s="57">
        <v>58322.270000000004</v>
      </c>
      <c r="BA47" s="57">
        <f t="shared" si="16"/>
        <v>12515.508583690988</v>
      </c>
      <c r="BB47" s="120">
        <f t="shared" si="36"/>
        <v>39765</v>
      </c>
      <c r="BC47" s="120">
        <f t="shared" si="36"/>
        <v>88851.39</v>
      </c>
      <c r="BD47" s="57">
        <f t="shared" si="17"/>
        <v>223.4411920030177</v>
      </c>
      <c r="BE47" s="57">
        <v>53.5</v>
      </c>
      <c r="BF47" s="57">
        <v>74217.490000000005</v>
      </c>
      <c r="BG47" s="57">
        <f t="shared" si="18"/>
        <v>138724.2803738318</v>
      </c>
      <c r="BH47" s="57">
        <v>0</v>
      </c>
      <c r="BI47" s="57">
        <v>0</v>
      </c>
      <c r="BJ47" s="57" t="e">
        <f t="shared" si="19"/>
        <v>#DIV/0!</v>
      </c>
      <c r="BK47" s="57">
        <v>0</v>
      </c>
      <c r="BL47" s="57">
        <v>0</v>
      </c>
      <c r="BM47" s="57" t="e">
        <f t="shared" si="20"/>
        <v>#DIV/0!</v>
      </c>
      <c r="BN47" s="57">
        <v>750</v>
      </c>
      <c r="BO47" s="57">
        <v>0</v>
      </c>
      <c r="BP47" s="57">
        <f t="shared" si="21"/>
        <v>0</v>
      </c>
      <c r="BQ47" s="57">
        <v>0</v>
      </c>
      <c r="BR47" s="57">
        <v>0</v>
      </c>
      <c r="BS47" s="57" t="e">
        <f t="shared" si="22"/>
        <v>#DIV/0!</v>
      </c>
      <c r="BT47" s="57">
        <v>34119</v>
      </c>
      <c r="BU47" s="57">
        <v>15156.140000000003</v>
      </c>
      <c r="BV47" s="57">
        <f t="shared" si="23"/>
        <v>44.421407426946871</v>
      </c>
      <c r="BW47" s="57">
        <f t="shared" si="29"/>
        <v>34869</v>
      </c>
      <c r="BX47" s="57">
        <f t="shared" si="29"/>
        <v>15156.140000000003</v>
      </c>
      <c r="BY47" s="57">
        <f t="shared" si="24"/>
        <v>43.46594396168517</v>
      </c>
      <c r="BZ47" s="57">
        <f t="shared" si="30"/>
        <v>74634</v>
      </c>
      <c r="CA47" s="57">
        <f t="shared" si="30"/>
        <v>104007.53</v>
      </c>
      <c r="CB47" s="57">
        <f t="shared" si="25"/>
        <v>139.35676769300855</v>
      </c>
    </row>
    <row r="48" spans="1:115" ht="15" customHeight="1" x14ac:dyDescent="0.2">
      <c r="A48" s="124">
        <v>39</v>
      </c>
      <c r="B48" s="119" t="s">
        <v>186</v>
      </c>
      <c r="C48" s="57">
        <f t="shared" si="26"/>
        <v>69</v>
      </c>
      <c r="D48" s="57">
        <f t="shared" si="26"/>
        <v>11804.409999999996</v>
      </c>
      <c r="E48" s="57">
        <f t="shared" si="0"/>
        <v>17107.84057971014</v>
      </c>
      <c r="F48" s="57">
        <v>34</v>
      </c>
      <c r="G48" s="57">
        <v>10886.449999999997</v>
      </c>
      <c r="H48" s="57">
        <f t="shared" si="1"/>
        <v>32018.970588235286</v>
      </c>
      <c r="I48" s="57">
        <v>35</v>
      </c>
      <c r="J48" s="57">
        <v>113.62999999999998</v>
      </c>
      <c r="K48" s="57">
        <f t="shared" si="2"/>
        <v>324.65714285714279</v>
      </c>
      <c r="L48" s="57">
        <v>0</v>
      </c>
      <c r="M48" s="57">
        <v>804.33</v>
      </c>
      <c r="N48" s="57" t="e">
        <f t="shared" si="3"/>
        <v>#DIV/0!</v>
      </c>
      <c r="O48" s="57">
        <v>34</v>
      </c>
      <c r="P48" s="57">
        <v>0</v>
      </c>
      <c r="Q48" s="57">
        <f t="shared" si="4"/>
        <v>0</v>
      </c>
      <c r="R48" s="57">
        <f t="shared" si="27"/>
        <v>4411</v>
      </c>
      <c r="S48" s="57">
        <f t="shared" si="27"/>
        <v>51589</v>
      </c>
      <c r="T48" s="57">
        <f t="shared" si="5"/>
        <v>1169.5533892541373</v>
      </c>
      <c r="U48" s="57">
        <v>0</v>
      </c>
      <c r="V48" s="57">
        <v>44811.18</v>
      </c>
      <c r="W48" s="57" t="e">
        <f t="shared" si="6"/>
        <v>#DIV/0!</v>
      </c>
      <c r="X48" s="57">
        <v>0</v>
      </c>
      <c r="Y48" s="57">
        <v>5031.58</v>
      </c>
      <c r="Z48" s="57" t="e">
        <f t="shared" si="7"/>
        <v>#DIV/0!</v>
      </c>
      <c r="AA48" s="57">
        <v>4358</v>
      </c>
      <c r="AB48" s="57">
        <v>1746.2399999999998</v>
      </c>
      <c r="AC48" s="57">
        <f t="shared" si="8"/>
        <v>40.069756769160158</v>
      </c>
      <c r="AD48" s="57">
        <v>0</v>
      </c>
      <c r="AE48" s="57">
        <v>0</v>
      </c>
      <c r="AF48" s="57" t="e">
        <f t="shared" si="9"/>
        <v>#DIV/0!</v>
      </c>
      <c r="AG48" s="57">
        <v>53</v>
      </c>
      <c r="AH48" s="57">
        <v>0</v>
      </c>
      <c r="AI48" s="57">
        <f t="shared" si="10"/>
        <v>0</v>
      </c>
      <c r="AJ48" s="57">
        <v>0</v>
      </c>
      <c r="AK48" s="57">
        <v>0</v>
      </c>
      <c r="AL48" s="57" t="e">
        <f t="shared" si="11"/>
        <v>#DIV/0!</v>
      </c>
      <c r="AM48" s="57">
        <v>24</v>
      </c>
      <c r="AN48" s="57">
        <v>0</v>
      </c>
      <c r="AO48" s="57">
        <f t="shared" si="12"/>
        <v>0</v>
      </c>
      <c r="AP48" s="57">
        <v>38</v>
      </c>
      <c r="AQ48" s="57">
        <v>4738.29</v>
      </c>
      <c r="AR48" s="57">
        <f t="shared" si="13"/>
        <v>12469.184210526317</v>
      </c>
      <c r="AS48" s="57">
        <v>0</v>
      </c>
      <c r="AT48" s="57">
        <v>0</v>
      </c>
      <c r="AU48" s="57" t="e">
        <f t="shared" si="14"/>
        <v>#DIV/0!</v>
      </c>
      <c r="AV48" s="57">
        <v>0</v>
      </c>
      <c r="AW48" s="57">
        <v>0</v>
      </c>
      <c r="AX48" s="57" t="e">
        <f t="shared" si="15"/>
        <v>#DIV/0!</v>
      </c>
      <c r="AY48" s="57">
        <v>49</v>
      </c>
      <c r="AZ48" s="57">
        <v>207.77</v>
      </c>
      <c r="BA48" s="57">
        <f t="shared" si="16"/>
        <v>424.0204081632653</v>
      </c>
      <c r="BB48" s="120">
        <f t="shared" si="36"/>
        <v>4591</v>
      </c>
      <c r="BC48" s="120">
        <f t="shared" si="36"/>
        <v>68339.47</v>
      </c>
      <c r="BD48" s="57">
        <f t="shared" si="17"/>
        <v>1488.553038553692</v>
      </c>
      <c r="BE48" s="57">
        <v>0</v>
      </c>
      <c r="BF48" s="57">
        <v>25935.040000000001</v>
      </c>
      <c r="BG48" s="57" t="e">
        <f t="shared" si="18"/>
        <v>#DIV/0!</v>
      </c>
      <c r="BH48" s="57">
        <v>0</v>
      </c>
      <c r="BI48" s="57">
        <v>215</v>
      </c>
      <c r="BJ48" s="57" t="e">
        <f t="shared" si="19"/>
        <v>#DIV/0!</v>
      </c>
      <c r="BK48" s="57">
        <v>0</v>
      </c>
      <c r="BL48" s="57">
        <v>0</v>
      </c>
      <c r="BM48" s="57" t="e">
        <f t="shared" si="20"/>
        <v>#DIV/0!</v>
      </c>
      <c r="BN48" s="57">
        <v>35</v>
      </c>
      <c r="BO48" s="57">
        <v>605.74</v>
      </c>
      <c r="BP48" s="57">
        <f t="shared" si="21"/>
        <v>1730.6857142857143</v>
      </c>
      <c r="BQ48" s="57">
        <v>0</v>
      </c>
      <c r="BR48" s="57">
        <v>4982.8600000000006</v>
      </c>
      <c r="BS48" s="57" t="e">
        <f t="shared" si="22"/>
        <v>#DIV/0!</v>
      </c>
      <c r="BT48" s="57">
        <v>23</v>
      </c>
      <c r="BU48" s="57">
        <v>16834.54</v>
      </c>
      <c r="BV48" s="57">
        <f t="shared" si="23"/>
        <v>73193.652173913055</v>
      </c>
      <c r="BW48" s="57">
        <f t="shared" si="29"/>
        <v>58</v>
      </c>
      <c r="BX48" s="57">
        <f t="shared" si="29"/>
        <v>22638.14</v>
      </c>
      <c r="BY48" s="57">
        <f t="shared" si="24"/>
        <v>39031.275862068964</v>
      </c>
      <c r="BZ48" s="57">
        <f t="shared" si="30"/>
        <v>4649</v>
      </c>
      <c r="CA48" s="57">
        <f t="shared" si="30"/>
        <v>90977.61</v>
      </c>
      <c r="CB48" s="57">
        <f t="shared" si="25"/>
        <v>1956.9285867928588</v>
      </c>
    </row>
    <row r="49" spans="1:80" ht="15" customHeight="1" x14ac:dyDescent="0.2">
      <c r="A49" s="124">
        <v>40</v>
      </c>
      <c r="B49" s="119" t="s">
        <v>187</v>
      </c>
      <c r="C49" s="57">
        <f t="shared" si="26"/>
        <v>110</v>
      </c>
      <c r="D49" s="57">
        <f t="shared" si="26"/>
        <v>2170.48</v>
      </c>
      <c r="E49" s="57">
        <f t="shared" si="0"/>
        <v>1973.1636363636364</v>
      </c>
      <c r="F49" s="57">
        <v>50</v>
      </c>
      <c r="G49" s="57">
        <v>1220.69</v>
      </c>
      <c r="H49" s="57">
        <f t="shared" si="1"/>
        <v>2441.38</v>
      </c>
      <c r="I49" s="57">
        <v>60</v>
      </c>
      <c r="J49" s="57">
        <v>0</v>
      </c>
      <c r="K49" s="57">
        <f t="shared" si="2"/>
        <v>0</v>
      </c>
      <c r="L49" s="57">
        <v>0</v>
      </c>
      <c r="M49" s="57">
        <v>949.79</v>
      </c>
      <c r="N49" s="57" t="e">
        <f t="shared" si="3"/>
        <v>#DIV/0!</v>
      </c>
      <c r="O49" s="57">
        <v>0</v>
      </c>
      <c r="P49" s="57">
        <v>0</v>
      </c>
      <c r="Q49" s="57" t="e">
        <f t="shared" si="4"/>
        <v>#DIV/0!</v>
      </c>
      <c r="R49" s="57">
        <f t="shared" si="27"/>
        <v>53656</v>
      </c>
      <c r="S49" s="57">
        <f t="shared" si="27"/>
        <v>6442.2799999999988</v>
      </c>
      <c r="T49" s="57">
        <f t="shared" si="5"/>
        <v>12.006634859102427</v>
      </c>
      <c r="U49" s="57">
        <v>8091</v>
      </c>
      <c r="V49" s="57">
        <v>6442.2799999999988</v>
      </c>
      <c r="W49" s="57">
        <f t="shared" si="6"/>
        <v>79.62279075516004</v>
      </c>
      <c r="X49" s="57">
        <v>12573</v>
      </c>
      <c r="Y49" s="57">
        <v>0</v>
      </c>
      <c r="Z49" s="57">
        <f t="shared" si="7"/>
        <v>0</v>
      </c>
      <c r="AA49" s="57">
        <v>32818</v>
      </c>
      <c r="AB49" s="57">
        <v>0</v>
      </c>
      <c r="AC49" s="57">
        <f t="shared" si="8"/>
        <v>0</v>
      </c>
      <c r="AD49" s="57">
        <v>0</v>
      </c>
      <c r="AE49" s="57">
        <v>0</v>
      </c>
      <c r="AF49" s="57" t="e">
        <f t="shared" si="9"/>
        <v>#DIV/0!</v>
      </c>
      <c r="AG49" s="57">
        <v>174</v>
      </c>
      <c r="AH49" s="57">
        <v>0</v>
      </c>
      <c r="AI49" s="57">
        <f t="shared" si="10"/>
        <v>0</v>
      </c>
      <c r="AJ49" s="57">
        <v>21046</v>
      </c>
      <c r="AK49" s="57">
        <v>0</v>
      </c>
      <c r="AL49" s="57">
        <f t="shared" si="11"/>
        <v>0</v>
      </c>
      <c r="AM49" s="57">
        <v>73</v>
      </c>
      <c r="AN49" s="57">
        <v>0</v>
      </c>
      <c r="AO49" s="57">
        <f t="shared" si="12"/>
        <v>0</v>
      </c>
      <c r="AP49" s="57">
        <v>1908</v>
      </c>
      <c r="AQ49" s="57">
        <v>7204.2099999999991</v>
      </c>
      <c r="AR49" s="57">
        <f t="shared" si="13"/>
        <v>377.5791404612159</v>
      </c>
      <c r="AS49" s="57">
        <v>0</v>
      </c>
      <c r="AT49" s="57">
        <v>0</v>
      </c>
      <c r="AU49" s="57" t="e">
        <f t="shared" si="14"/>
        <v>#DIV/0!</v>
      </c>
      <c r="AV49" s="57">
        <v>0</v>
      </c>
      <c r="AW49" s="57">
        <v>0</v>
      </c>
      <c r="AX49" s="57" t="e">
        <f t="shared" si="15"/>
        <v>#DIV/0!</v>
      </c>
      <c r="AY49" s="57">
        <v>1079</v>
      </c>
      <c r="AZ49" s="57">
        <v>45004.249999999993</v>
      </c>
      <c r="BA49" s="57">
        <f t="shared" si="16"/>
        <v>4170.9221501390166</v>
      </c>
      <c r="BB49" s="120">
        <f t="shared" si="36"/>
        <v>77872</v>
      </c>
      <c r="BC49" s="120">
        <f t="shared" si="36"/>
        <v>60821.219999999987</v>
      </c>
      <c r="BD49" s="57">
        <f t="shared" si="17"/>
        <v>78.104093897678226</v>
      </c>
      <c r="BE49" s="57">
        <v>22</v>
      </c>
      <c r="BF49" s="57">
        <v>22314.67</v>
      </c>
      <c r="BG49" s="57">
        <f t="shared" si="18"/>
        <v>101430.31818181818</v>
      </c>
      <c r="BH49" s="57">
        <v>0</v>
      </c>
      <c r="BI49" s="57">
        <v>0</v>
      </c>
      <c r="BJ49" s="57" t="e">
        <f t="shared" si="19"/>
        <v>#DIV/0!</v>
      </c>
      <c r="BK49" s="57">
        <v>0</v>
      </c>
      <c r="BL49" s="57">
        <v>32.629999999999995</v>
      </c>
      <c r="BM49" s="57" t="e">
        <f t="shared" si="20"/>
        <v>#DIV/0!</v>
      </c>
      <c r="BN49" s="57">
        <v>1573</v>
      </c>
      <c r="BO49" s="57">
        <v>11955.25</v>
      </c>
      <c r="BP49" s="57">
        <f t="shared" si="21"/>
        <v>760.02860775588056</v>
      </c>
      <c r="BQ49" s="57">
        <v>0</v>
      </c>
      <c r="BR49" s="57">
        <v>435.48</v>
      </c>
      <c r="BS49" s="57" t="e">
        <f t="shared" si="22"/>
        <v>#DIV/0!</v>
      </c>
      <c r="BT49" s="57">
        <v>67914</v>
      </c>
      <c r="BU49" s="57">
        <v>16231.33</v>
      </c>
      <c r="BV49" s="57">
        <f t="shared" si="23"/>
        <v>23.899829195747564</v>
      </c>
      <c r="BW49" s="57">
        <f t="shared" si="29"/>
        <v>69487</v>
      </c>
      <c r="BX49" s="57">
        <f t="shared" si="29"/>
        <v>28654.69</v>
      </c>
      <c r="BY49" s="57">
        <f t="shared" si="24"/>
        <v>41.237483270251992</v>
      </c>
      <c r="BZ49" s="57">
        <f t="shared" si="30"/>
        <v>147359</v>
      </c>
      <c r="CA49" s="57">
        <f t="shared" si="30"/>
        <v>89475.909999999989</v>
      </c>
      <c r="CB49" s="57">
        <f t="shared" si="25"/>
        <v>60.719677793687524</v>
      </c>
    </row>
    <row r="50" spans="1:80" ht="15" customHeight="1" x14ac:dyDescent="0.2">
      <c r="A50" s="124">
        <v>41</v>
      </c>
      <c r="B50" s="119" t="s">
        <v>188</v>
      </c>
      <c r="C50" s="57">
        <f t="shared" si="26"/>
        <v>3043</v>
      </c>
      <c r="D50" s="57">
        <f t="shared" si="26"/>
        <v>7055</v>
      </c>
      <c r="E50" s="57">
        <f t="shared" si="0"/>
        <v>231.84357541899442</v>
      </c>
      <c r="F50" s="57">
        <v>2539</v>
      </c>
      <c r="G50" s="57">
        <v>7055</v>
      </c>
      <c r="H50" s="57">
        <f t="shared" si="1"/>
        <v>277.86530129972431</v>
      </c>
      <c r="I50" s="57">
        <v>299</v>
      </c>
      <c r="J50" s="57">
        <v>0</v>
      </c>
      <c r="K50" s="57">
        <f t="shared" si="2"/>
        <v>0</v>
      </c>
      <c r="L50" s="57">
        <v>205</v>
      </c>
      <c r="M50" s="57">
        <v>0</v>
      </c>
      <c r="N50" s="57">
        <f t="shared" si="3"/>
        <v>0</v>
      </c>
      <c r="O50" s="57">
        <v>2027</v>
      </c>
      <c r="P50" s="57">
        <v>0</v>
      </c>
      <c r="Q50" s="57">
        <f t="shared" si="4"/>
        <v>0</v>
      </c>
      <c r="R50" s="57">
        <f t="shared" si="27"/>
        <v>32003.877497161444</v>
      </c>
      <c r="S50" s="57">
        <f t="shared" si="27"/>
        <v>8686</v>
      </c>
      <c r="T50" s="57">
        <f t="shared" si="5"/>
        <v>27.140461341818341</v>
      </c>
      <c r="U50" s="57">
        <v>4876</v>
      </c>
      <c r="V50" s="57">
        <v>8686</v>
      </c>
      <c r="W50" s="57">
        <f t="shared" si="6"/>
        <v>178.13781788351108</v>
      </c>
      <c r="X50" s="57">
        <v>8575.8774971614439</v>
      </c>
      <c r="Y50" s="57">
        <v>0</v>
      </c>
      <c r="Z50" s="57">
        <f t="shared" si="7"/>
        <v>0</v>
      </c>
      <c r="AA50" s="57">
        <v>16405</v>
      </c>
      <c r="AB50" s="57">
        <v>0</v>
      </c>
      <c r="AC50" s="57">
        <f t="shared" si="8"/>
        <v>0</v>
      </c>
      <c r="AD50" s="57">
        <v>0</v>
      </c>
      <c r="AE50" s="57">
        <v>0</v>
      </c>
      <c r="AF50" s="57" t="e">
        <f t="shared" si="9"/>
        <v>#DIV/0!</v>
      </c>
      <c r="AG50" s="57">
        <v>2147</v>
      </c>
      <c r="AH50" s="57">
        <v>0</v>
      </c>
      <c r="AI50" s="57">
        <f t="shared" si="10"/>
        <v>0</v>
      </c>
      <c r="AJ50" s="57">
        <v>10525</v>
      </c>
      <c r="AK50" s="57">
        <v>0</v>
      </c>
      <c r="AL50" s="57">
        <f t="shared" si="11"/>
        <v>0</v>
      </c>
      <c r="AM50" s="57">
        <v>93</v>
      </c>
      <c r="AN50" s="57">
        <v>0</v>
      </c>
      <c r="AO50" s="57">
        <f t="shared" si="12"/>
        <v>0</v>
      </c>
      <c r="AP50" s="57">
        <v>1022</v>
      </c>
      <c r="AQ50" s="57">
        <v>128</v>
      </c>
      <c r="AR50" s="57">
        <f t="shared" si="13"/>
        <v>12.524461839530332</v>
      </c>
      <c r="AS50" s="57">
        <v>0</v>
      </c>
      <c r="AT50" s="57">
        <v>0</v>
      </c>
      <c r="AU50" s="57" t="e">
        <f t="shared" si="14"/>
        <v>#DIV/0!</v>
      </c>
      <c r="AV50" s="57">
        <v>0</v>
      </c>
      <c r="AW50" s="57">
        <v>0</v>
      </c>
      <c r="AX50" s="57" t="e">
        <f t="shared" si="15"/>
        <v>#DIV/0!</v>
      </c>
      <c r="AY50" s="57">
        <v>1417</v>
      </c>
      <c r="AZ50" s="57">
        <v>0</v>
      </c>
      <c r="BA50" s="57">
        <f t="shared" si="16"/>
        <v>0</v>
      </c>
      <c r="BB50" s="120">
        <f t="shared" si="36"/>
        <v>48103.877497161448</v>
      </c>
      <c r="BC50" s="120">
        <f t="shared" si="36"/>
        <v>15869</v>
      </c>
      <c r="BD50" s="57">
        <f t="shared" si="17"/>
        <v>32.989024639305661</v>
      </c>
      <c r="BE50" s="57">
        <v>58.8</v>
      </c>
      <c r="BF50" s="57">
        <v>15708</v>
      </c>
      <c r="BG50" s="57">
        <f t="shared" si="18"/>
        <v>26714.285714285717</v>
      </c>
      <c r="BH50" s="57">
        <v>0</v>
      </c>
      <c r="BI50" s="57">
        <v>0</v>
      </c>
      <c r="BJ50" s="57" t="e">
        <f t="shared" si="19"/>
        <v>#DIV/0!</v>
      </c>
      <c r="BK50" s="57">
        <v>0</v>
      </c>
      <c r="BL50" s="57">
        <v>0</v>
      </c>
      <c r="BM50" s="57" t="e">
        <f t="shared" si="20"/>
        <v>#DIV/0!</v>
      </c>
      <c r="BN50" s="57">
        <v>773</v>
      </c>
      <c r="BO50" s="57">
        <v>6</v>
      </c>
      <c r="BP50" s="57">
        <f t="shared" si="21"/>
        <v>0.77619663648124193</v>
      </c>
      <c r="BQ50" s="57">
        <v>0</v>
      </c>
      <c r="BR50" s="57">
        <v>0</v>
      </c>
      <c r="BS50" s="57" t="e">
        <f t="shared" si="22"/>
        <v>#DIV/0!</v>
      </c>
      <c r="BT50" s="57">
        <v>36720.874619566632</v>
      </c>
      <c r="BU50" s="57">
        <v>33</v>
      </c>
      <c r="BV50" s="57">
        <f t="shared" si="23"/>
        <v>8.9867140534871756E-2</v>
      </c>
      <c r="BW50" s="57">
        <f t="shared" si="29"/>
        <v>37493.874619566632</v>
      </c>
      <c r="BX50" s="57">
        <f t="shared" si="29"/>
        <v>39</v>
      </c>
      <c r="BY50" s="57">
        <f t="shared" si="24"/>
        <v>0.10401699049702208</v>
      </c>
      <c r="BZ50" s="57">
        <f t="shared" si="30"/>
        <v>85597.752116728079</v>
      </c>
      <c r="CA50" s="57">
        <f t="shared" si="30"/>
        <v>15908</v>
      </c>
      <c r="CB50" s="57">
        <f t="shared" si="25"/>
        <v>18.584600187054622</v>
      </c>
    </row>
    <row r="51" spans="1:80" x14ac:dyDescent="0.2">
      <c r="A51" s="121"/>
      <c r="B51" s="122" t="s">
        <v>189</v>
      </c>
      <c r="C51" s="123">
        <f>SUM(C42:C50)</f>
        <v>10673</v>
      </c>
      <c r="D51" s="123">
        <f>SUM(D42:D50)</f>
        <v>71705.069999999992</v>
      </c>
      <c r="E51" s="123">
        <f t="shared" si="0"/>
        <v>671.8361285486742</v>
      </c>
      <c r="F51" s="123">
        <f>SUM(F42:F50)</f>
        <v>8363</v>
      </c>
      <c r="G51" s="123">
        <f>SUM(G42:G50)</f>
        <v>49210.7</v>
      </c>
      <c r="H51" s="123">
        <f t="shared" si="1"/>
        <v>588.43357646777474</v>
      </c>
      <c r="I51" s="123">
        <f>SUM(I42:I50)</f>
        <v>1414</v>
      </c>
      <c r="J51" s="123">
        <f>SUM(J42:J50)</f>
        <v>19350.359999999997</v>
      </c>
      <c r="K51" s="123">
        <f t="shared" si="2"/>
        <v>1368.4837340876943</v>
      </c>
      <c r="L51" s="123">
        <f>SUM(L42:L50)</f>
        <v>896</v>
      </c>
      <c r="M51" s="123">
        <f>SUM(M42:M50)</f>
        <v>3144.01</v>
      </c>
      <c r="N51" s="123">
        <f t="shared" si="3"/>
        <v>350.89397321428572</v>
      </c>
      <c r="O51" s="123">
        <f>SUM(O42:O50)</f>
        <v>6083</v>
      </c>
      <c r="P51" s="123">
        <f>SUM(P42:P50)</f>
        <v>60</v>
      </c>
      <c r="Q51" s="123">
        <f t="shared" si="4"/>
        <v>0.98635541673516358</v>
      </c>
      <c r="R51" s="123">
        <f>SUM(R42:R50)</f>
        <v>184819.69374290362</v>
      </c>
      <c r="S51" s="123">
        <f>SUM(S42:S50)</f>
        <v>291741</v>
      </c>
      <c r="T51" s="123">
        <f t="shared" si="5"/>
        <v>157.85168457525472</v>
      </c>
      <c r="U51" s="123">
        <f>SUM(U42:U50)</f>
        <v>29455</v>
      </c>
      <c r="V51" s="123">
        <f>SUM(V42:V50)</f>
        <v>243547.87</v>
      </c>
      <c r="W51" s="123">
        <f t="shared" si="6"/>
        <v>826.84729248005431</v>
      </c>
      <c r="X51" s="123">
        <f>SUM(X42:X50)</f>
        <v>44470.693742903619</v>
      </c>
      <c r="Y51" s="123">
        <f>SUM(Y42:Y50)</f>
        <v>45153.37</v>
      </c>
      <c r="Z51" s="123">
        <f t="shared" si="7"/>
        <v>101.53511492544531</v>
      </c>
      <c r="AA51" s="123">
        <f>SUM(AA42:AA50)</f>
        <v>105020</v>
      </c>
      <c r="AB51" s="123">
        <f>SUM(AB42:AB50)</f>
        <v>3027.7599999999998</v>
      </c>
      <c r="AC51" s="123">
        <f t="shared" si="8"/>
        <v>2.8830318034660065</v>
      </c>
      <c r="AD51" s="123">
        <f>SUM(AD42:AD50)</f>
        <v>0</v>
      </c>
      <c r="AE51" s="123">
        <f>SUM(AE42:AE50)</f>
        <v>0</v>
      </c>
      <c r="AF51" s="123" t="e">
        <f t="shared" si="9"/>
        <v>#DIV/0!</v>
      </c>
      <c r="AG51" s="123">
        <f>SUM(AG42:AG50)</f>
        <v>5874</v>
      </c>
      <c r="AH51" s="123">
        <f>SUM(AH42:AH50)</f>
        <v>12</v>
      </c>
      <c r="AI51" s="123">
        <f t="shared" si="10"/>
        <v>0.20429009193054137</v>
      </c>
      <c r="AJ51" s="123">
        <f>SUM(AJ42:AJ50)</f>
        <v>63142</v>
      </c>
      <c r="AK51" s="123">
        <f>SUM(AK42:AK50)</f>
        <v>0</v>
      </c>
      <c r="AL51" s="123">
        <f t="shared" si="11"/>
        <v>0</v>
      </c>
      <c r="AM51" s="123">
        <f>SUM(AM42:AM50)</f>
        <v>881</v>
      </c>
      <c r="AN51" s="123">
        <f>SUM(AN42:AN50)</f>
        <v>28.13</v>
      </c>
      <c r="AO51" s="123">
        <f t="shared" si="12"/>
        <v>3.192962542565267</v>
      </c>
      <c r="AP51" s="123">
        <f>SUM(AP42:AP50)</f>
        <v>8225</v>
      </c>
      <c r="AQ51" s="123">
        <f>SUM(AQ42:AQ50)</f>
        <v>18533.61</v>
      </c>
      <c r="AR51" s="123">
        <f t="shared" si="13"/>
        <v>225.33264437689971</v>
      </c>
      <c r="AS51" s="123">
        <f>SUM(AS42:AS50)</f>
        <v>4</v>
      </c>
      <c r="AT51" s="123">
        <f>SUM(AT42:AT50)</f>
        <v>13</v>
      </c>
      <c r="AU51" s="123">
        <f t="shared" si="14"/>
        <v>325</v>
      </c>
      <c r="AV51" s="123">
        <f>SUM(AV42:AV50)</f>
        <v>0</v>
      </c>
      <c r="AW51" s="123">
        <f>SUM(AW42:AW50)</f>
        <v>0</v>
      </c>
      <c r="AX51" s="123" t="e">
        <f t="shared" si="15"/>
        <v>#DIV/0!</v>
      </c>
      <c r="AY51" s="123">
        <f>SUM(AY42:AY50)</f>
        <v>8684</v>
      </c>
      <c r="AZ51" s="123">
        <f>SUM(AZ42:AZ50)</f>
        <v>123167.23999999999</v>
      </c>
      <c r="BA51" s="123">
        <f t="shared" si="16"/>
        <v>1418.3238139106402</v>
      </c>
      <c r="BB51" s="123">
        <f>SUM(BB42:BB50)</f>
        <v>276428.69374290365</v>
      </c>
      <c r="BC51" s="123">
        <f>SUM(BC42:BC50)</f>
        <v>505188.04999999993</v>
      </c>
      <c r="BD51" s="123">
        <f t="shared" si="17"/>
        <v>182.75528605936151</v>
      </c>
      <c r="BE51" s="123">
        <f>SUM(BE42:BE50)</f>
        <v>316.55</v>
      </c>
      <c r="BF51" s="123">
        <f>SUM(BF42:BF50)</f>
        <v>213092.62000000005</v>
      </c>
      <c r="BG51" s="123">
        <f t="shared" si="18"/>
        <v>67317.207392197146</v>
      </c>
      <c r="BH51" s="123">
        <f>SUM(BH42:BH50)</f>
        <v>0</v>
      </c>
      <c r="BI51" s="123">
        <f>SUM(BI42:BI50)</f>
        <v>215</v>
      </c>
      <c r="BJ51" s="123" t="e">
        <f t="shared" si="19"/>
        <v>#DIV/0!</v>
      </c>
      <c r="BK51" s="123">
        <f>SUM(BK42:BK50)</f>
        <v>70</v>
      </c>
      <c r="BL51" s="123">
        <f>SUM(BL42:BL50)</f>
        <v>32.629999999999995</v>
      </c>
      <c r="BM51" s="123">
        <f t="shared" si="20"/>
        <v>46.614285714285707</v>
      </c>
      <c r="BN51" s="123">
        <f>SUM(BN42:BN50)</f>
        <v>4980</v>
      </c>
      <c r="BO51" s="123">
        <f>SUM(BO42:BO50)</f>
        <v>16359.9</v>
      </c>
      <c r="BP51" s="123">
        <f t="shared" si="21"/>
        <v>328.51204819277109</v>
      </c>
      <c r="BQ51" s="123">
        <f>SUM(BQ42:BQ50)</f>
        <v>10</v>
      </c>
      <c r="BR51" s="123">
        <f>SUM(BR42:BR50)</f>
        <v>5418.34</v>
      </c>
      <c r="BS51" s="123">
        <f t="shared" si="22"/>
        <v>54183.400000000009</v>
      </c>
      <c r="BT51" s="123">
        <f>SUM(BT42:BT50)</f>
        <v>215595.68654891659</v>
      </c>
      <c r="BU51" s="123">
        <f>SUM(BU42:BU50)</f>
        <v>157307.45000000001</v>
      </c>
      <c r="BV51" s="123">
        <f t="shared" si="23"/>
        <v>72.964098919626792</v>
      </c>
      <c r="BW51" s="123">
        <f>SUM(BW42:BW50)</f>
        <v>220655.68654891659</v>
      </c>
      <c r="BX51" s="123">
        <f>SUM(BX42:BX50)</f>
        <v>179333.32000000004</v>
      </c>
      <c r="BY51" s="123">
        <f t="shared" si="24"/>
        <v>81.272920179305729</v>
      </c>
      <c r="BZ51" s="123">
        <f>SUM(BZ42:BZ50)</f>
        <v>497084.38029182015</v>
      </c>
      <c r="CA51" s="123">
        <f>SUM(CA42:CA50)</f>
        <v>684521.37</v>
      </c>
      <c r="CB51" s="123">
        <f t="shared" si="25"/>
        <v>137.7072781080231</v>
      </c>
    </row>
    <row r="52" spans="1:80" x14ac:dyDescent="0.2">
      <c r="A52" s="126" t="s">
        <v>88</v>
      </c>
      <c r="B52" s="127" t="s">
        <v>89</v>
      </c>
      <c r="C52" s="128">
        <f>C29+C41+C51+C61</f>
        <v>6022849.1126786713</v>
      </c>
      <c r="D52" s="128">
        <f>D29+D41+D51+D61</f>
        <v>5387814.1816661004</v>
      </c>
      <c r="E52" s="128">
        <f t="shared" si="0"/>
        <v>89.4562370875976</v>
      </c>
      <c r="F52" s="128">
        <f>F29+F41+F51+F61</f>
        <v>4727656.9392029997</v>
      </c>
      <c r="G52" s="128">
        <f>G29+G41+G51+G61</f>
        <v>3715021.969618401</v>
      </c>
      <c r="H52" s="128">
        <f t="shared" si="1"/>
        <v>78.580616516660555</v>
      </c>
      <c r="I52" s="128">
        <f>I29+I41+I51+I61</f>
        <v>1081362.3490619517</v>
      </c>
      <c r="J52" s="128">
        <f>J29+J41+J51+J61</f>
        <v>156882.97490119998</v>
      </c>
      <c r="K52" s="128">
        <f t="shared" si="2"/>
        <v>14.507900616041521</v>
      </c>
      <c r="L52" s="128">
        <f>L29+L41+L51+L61</f>
        <v>213829.82441371991</v>
      </c>
      <c r="M52" s="128">
        <f>M29+M41+M51+M61</f>
        <v>1515909.2371465</v>
      </c>
      <c r="N52" s="128">
        <f t="shared" si="3"/>
        <v>708.93255480278788</v>
      </c>
      <c r="O52" s="128">
        <f>O29+O41+O51+O61</f>
        <v>3718852.4104999998</v>
      </c>
      <c r="P52" s="128">
        <f>P29+P41+P51+P61</f>
        <v>1756293.4626099996</v>
      </c>
      <c r="Q52" s="128">
        <f t="shared" si="4"/>
        <v>47.22675892302663</v>
      </c>
      <c r="R52" s="128">
        <f>R29+R41+R51+R61</f>
        <v>24197985.735529993</v>
      </c>
      <c r="S52" s="128">
        <f>S29+S41+S51+S61</f>
        <v>20095014.1289584</v>
      </c>
      <c r="T52" s="128">
        <f t="shared" si="5"/>
        <v>83.044160570161907</v>
      </c>
      <c r="U52" s="128">
        <f>U29+U41+U51+U61</f>
        <v>3000183.0541035705</v>
      </c>
      <c r="V52" s="128">
        <f>V29+V41+V51+V61</f>
        <v>6711799.9885884002</v>
      </c>
      <c r="W52" s="128">
        <f t="shared" si="6"/>
        <v>223.71301575776116</v>
      </c>
      <c r="X52" s="128">
        <f>X29+X41+X51+X61</f>
        <v>3260230.4570719753</v>
      </c>
      <c r="Y52" s="128">
        <f>Y29+Y41+Y51+Y61</f>
        <v>8623736.6028902996</v>
      </c>
      <c r="Z52" s="128">
        <f t="shared" si="7"/>
        <v>264.51309858123676</v>
      </c>
      <c r="AA52" s="128">
        <f>AA29+AA41+AA51+AA61</f>
        <v>15481458.949354444</v>
      </c>
      <c r="AB52" s="128">
        <f>AB29+AB41+AB51+AB61</f>
        <v>4207854.2541797003</v>
      </c>
      <c r="AC52" s="128">
        <f t="shared" si="8"/>
        <v>27.179959382026865</v>
      </c>
      <c r="AD52" s="128">
        <f>AD29+AD41+AD51+AD61</f>
        <v>36819.137500000004</v>
      </c>
      <c r="AE52" s="128">
        <f>AE29+AE41+AE51+AE61</f>
        <v>82141.660299999989</v>
      </c>
      <c r="AF52" s="128">
        <f t="shared" si="9"/>
        <v>223.09501492260642</v>
      </c>
      <c r="AG52" s="128">
        <f>AG29+AG41+AG51+AG61</f>
        <v>2419294.1375000002</v>
      </c>
      <c r="AH52" s="128">
        <f>AH29+AH41+AH51+AH61</f>
        <v>469481.62300000002</v>
      </c>
      <c r="AI52" s="128">
        <f t="shared" si="10"/>
        <v>19.405727303797097</v>
      </c>
      <c r="AJ52" s="128">
        <f>AJ29+AJ41+AJ51+AJ61</f>
        <v>2755164</v>
      </c>
      <c r="AK52" s="128">
        <f>AK29+AK41+AK51+AK61</f>
        <v>472406.65</v>
      </c>
      <c r="AL52" s="128">
        <f t="shared" si="11"/>
        <v>17.146226141166192</v>
      </c>
      <c r="AM52" s="128">
        <f>AM29+AM41+AM51+AM61</f>
        <v>544809.82997331419</v>
      </c>
      <c r="AN52" s="128">
        <f>AN29+AN41+AN51+AN61</f>
        <v>150164.58648979999</v>
      </c>
      <c r="AO52" s="128">
        <f t="shared" si="12"/>
        <v>27.562752767723612</v>
      </c>
      <c r="AP52" s="128">
        <f>AP29+AP41+AP51+AP61</f>
        <v>3181890.939429238</v>
      </c>
      <c r="AQ52" s="128">
        <f>AQ29+AQ41+AQ51+AQ61</f>
        <v>1753779.5960210999</v>
      </c>
      <c r="AR52" s="128">
        <f t="shared" si="13"/>
        <v>55.117526948792595</v>
      </c>
      <c r="AS52" s="128">
        <f>AS29+AS41+AS51+AS61</f>
        <v>15503</v>
      </c>
      <c r="AT52" s="128">
        <f>AT29+AT41+AT51+AT61</f>
        <v>611662</v>
      </c>
      <c r="AU52" s="128">
        <f t="shared" si="14"/>
        <v>3945.4428175191902</v>
      </c>
      <c r="AV52" s="128">
        <f>AV29+AV41+AV51+AV61</f>
        <v>6214</v>
      </c>
      <c r="AW52" s="128">
        <f>AW29+AW41+AW51+AW61</f>
        <v>101364.5</v>
      </c>
      <c r="AX52" s="128">
        <f t="shared" si="15"/>
        <v>1631.2278725458643</v>
      </c>
      <c r="AY52" s="128">
        <f>AY29+AY41+AY51+AY61</f>
        <v>3424231.4910857021</v>
      </c>
      <c r="AZ52" s="128">
        <f>AZ29+AZ41+AZ51+AZ61</f>
        <v>1250299.2287999999</v>
      </c>
      <c r="BA52" s="128">
        <f t="shared" si="16"/>
        <v>36.513279901049401</v>
      </c>
      <c r="BB52" s="128">
        <f>BB29+BB41+BB51+BB61</f>
        <v>40148648.108696908</v>
      </c>
      <c r="BC52" s="128">
        <f>BC29+BC41+BC51+BC61</f>
        <v>29822504.871935401</v>
      </c>
      <c r="BD52" s="128">
        <f t="shared" si="17"/>
        <v>74.280221817668917</v>
      </c>
      <c r="BE52" s="128">
        <f>BE29+BE41+BE51+BE61</f>
        <v>1125610.8092400001</v>
      </c>
      <c r="BF52" s="128">
        <f>BF29+BF41+BF51+BF61</f>
        <v>3066648.7399074999</v>
      </c>
      <c r="BG52" s="128">
        <f t="shared" si="18"/>
        <v>272.44307843650392</v>
      </c>
      <c r="BH52" s="128">
        <f>BH29+BH41+BH51+BH61</f>
        <v>85956.116999999984</v>
      </c>
      <c r="BI52" s="128">
        <f>BI29+BI41+BI51+BI61</f>
        <v>418881.30001000001</v>
      </c>
      <c r="BJ52" s="128">
        <f t="shared" si="19"/>
        <v>487.31994258186432</v>
      </c>
      <c r="BK52" s="128">
        <f>BK29+BK41+BK51+BK61</f>
        <v>130773.49496530002</v>
      </c>
      <c r="BL52" s="128">
        <f>BL29+BL41+BL51+BL61</f>
        <v>73278.578298099994</v>
      </c>
      <c r="BM52" s="128">
        <f t="shared" si="20"/>
        <v>56.034732663177678</v>
      </c>
      <c r="BN52" s="128">
        <f>BN29+BN41+BN51+BN61</f>
        <v>3422426.2703424999</v>
      </c>
      <c r="BO52" s="128">
        <f>BO29+BO41+BO51+BO61</f>
        <v>4901265.8270085007</v>
      </c>
      <c r="BP52" s="128">
        <f t="shared" si="21"/>
        <v>143.21026779980875</v>
      </c>
      <c r="BQ52" s="128">
        <f>BQ29+BQ41+BQ51+BQ61</f>
        <v>38117.306937500005</v>
      </c>
      <c r="BR52" s="128">
        <f>BR29+BR41+BR51+BR61</f>
        <v>3389721.3563914998</v>
      </c>
      <c r="BS52" s="128">
        <f t="shared" si="22"/>
        <v>8892.8668595332329</v>
      </c>
      <c r="BT52" s="128">
        <f>BT29+BT41+BT51+BT61</f>
        <v>10408538.327542683</v>
      </c>
      <c r="BU52" s="128">
        <f>BU29+BU41+BU51+BU61</f>
        <v>91719483.588607401</v>
      </c>
      <c r="BV52" s="128">
        <f t="shared" si="23"/>
        <v>881.19465675504841</v>
      </c>
      <c r="BW52" s="128">
        <f>BW29+BW41+BW51+BW61</f>
        <v>14085811.516787985</v>
      </c>
      <c r="BX52" s="128">
        <f>BX29+BX41+BX51+BX61</f>
        <v>100502630.65031549</v>
      </c>
      <c r="BY52" s="128">
        <f t="shared" si="24"/>
        <v>713.50259465372505</v>
      </c>
      <c r="BZ52" s="128">
        <f>BZ29+BZ41+BZ51+BZ61</f>
        <v>54234459.625484899</v>
      </c>
      <c r="CA52" s="128">
        <f>CA29+CA41+CA51+CA61</f>
        <v>130325135.52225092</v>
      </c>
      <c r="CB52" s="128">
        <f t="shared" si="25"/>
        <v>240.29950039552128</v>
      </c>
    </row>
    <row r="53" spans="1:80" x14ac:dyDescent="0.2">
      <c r="A53" s="118">
        <v>42</v>
      </c>
      <c r="B53" s="119" t="s">
        <v>90</v>
      </c>
      <c r="C53" s="57">
        <f t="shared" si="26"/>
        <v>253004.20087</v>
      </c>
      <c r="D53" s="57">
        <f t="shared" si="26"/>
        <v>156550</v>
      </c>
      <c r="E53" s="57">
        <f t="shared" si="0"/>
        <v>61.876442945087447</v>
      </c>
      <c r="F53" s="57">
        <v>216129.685952</v>
      </c>
      <c r="G53" s="57">
        <v>156550</v>
      </c>
      <c r="H53" s="57">
        <f t="shared" si="1"/>
        <v>72.433363010932254</v>
      </c>
      <c r="I53" s="57">
        <v>25220.701487999999</v>
      </c>
      <c r="J53" s="57">
        <v>0</v>
      </c>
      <c r="K53" s="57">
        <f t="shared" si="2"/>
        <v>0</v>
      </c>
      <c r="L53" s="57">
        <v>11653.81343</v>
      </c>
      <c r="M53" s="57">
        <v>0</v>
      </c>
      <c r="N53" s="57">
        <f t="shared" si="3"/>
        <v>0</v>
      </c>
      <c r="O53" s="57">
        <v>204414.95772000001</v>
      </c>
      <c r="P53" s="57">
        <v>132178.4</v>
      </c>
      <c r="Q53" s="57">
        <f t="shared" si="4"/>
        <v>64.661804338728018</v>
      </c>
      <c r="R53" s="57">
        <f t="shared" si="27"/>
        <v>46757.992318498524</v>
      </c>
      <c r="S53" s="57">
        <f t="shared" si="27"/>
        <v>45899</v>
      </c>
      <c r="T53" s="57">
        <f t="shared" si="5"/>
        <v>98.162897344592167</v>
      </c>
      <c r="U53" s="57">
        <v>18117.82422294897</v>
      </c>
      <c r="V53" s="57">
        <v>35296</v>
      </c>
      <c r="W53" s="57">
        <f t="shared" si="6"/>
        <v>194.81367942234624</v>
      </c>
      <c r="X53" s="57">
        <v>6518.9360955495586</v>
      </c>
      <c r="Y53" s="57">
        <v>1470</v>
      </c>
      <c r="Z53" s="57">
        <f t="shared" si="7"/>
        <v>22.549691827836153</v>
      </c>
      <c r="AA53" s="57">
        <v>4194.232</v>
      </c>
      <c r="AB53" s="57">
        <v>2953</v>
      </c>
      <c r="AC53" s="57">
        <f t="shared" si="8"/>
        <v>70.406215011472895</v>
      </c>
      <c r="AD53" s="57">
        <v>50</v>
      </c>
      <c r="AE53" s="57">
        <v>0</v>
      </c>
      <c r="AF53" s="57">
        <f t="shared" si="9"/>
        <v>0</v>
      </c>
      <c r="AG53" s="57">
        <v>17877</v>
      </c>
      <c r="AH53" s="57">
        <v>6180</v>
      </c>
      <c r="AI53" s="57">
        <f t="shared" si="10"/>
        <v>34.56955865078033</v>
      </c>
      <c r="AJ53" s="57">
        <v>172</v>
      </c>
      <c r="AK53" s="57">
        <v>0</v>
      </c>
      <c r="AL53" s="57">
        <f t="shared" si="11"/>
        <v>0</v>
      </c>
      <c r="AM53" s="57">
        <v>7484.4958044233208</v>
      </c>
      <c r="AN53" s="57">
        <v>538</v>
      </c>
      <c r="AO53" s="57">
        <f t="shared" si="12"/>
        <v>7.1881929532520168</v>
      </c>
      <c r="AP53" s="57">
        <v>27326.993706634981</v>
      </c>
      <c r="AQ53" s="57">
        <v>17896</v>
      </c>
      <c r="AR53" s="57">
        <f t="shared" si="13"/>
        <v>65.48835994226053</v>
      </c>
      <c r="AS53" s="57">
        <v>1236</v>
      </c>
      <c r="AT53" s="57">
        <v>0</v>
      </c>
      <c r="AU53" s="57">
        <f t="shared" si="14"/>
        <v>0</v>
      </c>
      <c r="AV53" s="57">
        <v>171</v>
      </c>
      <c r="AW53" s="57">
        <v>0</v>
      </c>
      <c r="AX53" s="57">
        <f t="shared" si="15"/>
        <v>0</v>
      </c>
      <c r="AY53" s="57">
        <v>29319.514403971716</v>
      </c>
      <c r="AZ53" s="57">
        <v>8826</v>
      </c>
      <c r="BA53" s="57">
        <f t="shared" si="16"/>
        <v>30.102817797024638</v>
      </c>
      <c r="BB53" s="120">
        <f>C53+R53+AJ53+AM53+AP53+AS53+AV53+AY53</f>
        <v>365472.19710352854</v>
      </c>
      <c r="BC53" s="120">
        <f>D53+S53+AK53+AN53+AQ53+AT53+AW53+AZ53</f>
        <v>229709</v>
      </c>
      <c r="BD53" s="57">
        <f t="shared" si="17"/>
        <v>62.852660700460774</v>
      </c>
      <c r="BE53" s="57">
        <v>505.25</v>
      </c>
      <c r="BF53" s="57">
        <v>38981</v>
      </c>
      <c r="BG53" s="57">
        <f t="shared" si="18"/>
        <v>7715.1904997525971</v>
      </c>
      <c r="BH53" s="57">
        <v>220.79999999999998</v>
      </c>
      <c r="BI53" s="57">
        <v>0</v>
      </c>
      <c r="BJ53" s="57">
        <f t="shared" si="19"/>
        <v>0</v>
      </c>
      <c r="BK53" s="57">
        <v>622.23199999999997</v>
      </c>
      <c r="BL53" s="57">
        <v>0</v>
      </c>
      <c r="BM53" s="57">
        <f t="shared" si="20"/>
        <v>0</v>
      </c>
      <c r="BN53" s="57">
        <v>3605.348</v>
      </c>
      <c r="BO53" s="57">
        <v>9392</v>
      </c>
      <c r="BP53" s="57">
        <f t="shared" si="21"/>
        <v>260.50189884582568</v>
      </c>
      <c r="BQ53" s="57">
        <v>15.069600000000003</v>
      </c>
      <c r="BR53" s="57">
        <v>2020</v>
      </c>
      <c r="BS53" s="57">
        <f t="shared" si="22"/>
        <v>13404.469926209054</v>
      </c>
      <c r="BT53" s="57">
        <v>9493.2783999999992</v>
      </c>
      <c r="BU53" s="57">
        <v>18877</v>
      </c>
      <c r="BV53" s="57">
        <f t="shared" si="23"/>
        <v>198.84595399625067</v>
      </c>
      <c r="BW53" s="57">
        <f t="shared" si="29"/>
        <v>13956.727999999999</v>
      </c>
      <c r="BX53" s="57">
        <f t="shared" si="29"/>
        <v>30289</v>
      </c>
      <c r="BY53" s="57">
        <f t="shared" si="24"/>
        <v>217.02078022871837</v>
      </c>
      <c r="BZ53" s="57">
        <f t="shared" si="30"/>
        <v>379428.92510352854</v>
      </c>
      <c r="CA53" s="57">
        <f t="shared" si="30"/>
        <v>259998</v>
      </c>
      <c r="CB53" s="57">
        <f t="shared" si="25"/>
        <v>68.523505404617907</v>
      </c>
    </row>
    <row r="54" spans="1:80" x14ac:dyDescent="0.2">
      <c r="A54" s="118">
        <v>43</v>
      </c>
      <c r="B54" s="119" t="s">
        <v>91</v>
      </c>
      <c r="C54" s="57">
        <f t="shared" si="26"/>
        <v>194230</v>
      </c>
      <c r="D54" s="57">
        <f t="shared" si="26"/>
        <v>39744.719999999994</v>
      </c>
      <c r="E54" s="57">
        <f t="shared" si="0"/>
        <v>20.462709159244191</v>
      </c>
      <c r="F54" s="57">
        <v>179275</v>
      </c>
      <c r="G54" s="57">
        <v>39744.719999999994</v>
      </c>
      <c r="H54" s="57">
        <f t="shared" si="1"/>
        <v>22.169694603263139</v>
      </c>
      <c r="I54" s="57">
        <v>10825</v>
      </c>
      <c r="J54" s="57">
        <v>0</v>
      </c>
      <c r="K54" s="57">
        <f t="shared" si="2"/>
        <v>0</v>
      </c>
      <c r="L54" s="57">
        <v>4130</v>
      </c>
      <c r="M54" s="57">
        <v>0</v>
      </c>
      <c r="N54" s="57">
        <f t="shared" si="3"/>
        <v>0</v>
      </c>
      <c r="O54" s="57">
        <v>139786</v>
      </c>
      <c r="P54" s="57">
        <v>38671.83</v>
      </c>
      <c r="Q54" s="57">
        <f t="shared" si="4"/>
        <v>27.665023679052265</v>
      </c>
      <c r="R54" s="57">
        <f t="shared" si="27"/>
        <v>35875.894221622118</v>
      </c>
      <c r="S54" s="57">
        <f t="shared" si="27"/>
        <v>14877.230000000003</v>
      </c>
      <c r="T54" s="57">
        <f t="shared" si="5"/>
        <v>41.468597014185683</v>
      </c>
      <c r="U54" s="57">
        <v>16164.447110811059</v>
      </c>
      <c r="V54" s="57">
        <v>14877.230000000003</v>
      </c>
      <c r="W54" s="57">
        <f t="shared" si="6"/>
        <v>92.036739011319838</v>
      </c>
      <c r="X54" s="57">
        <v>7043.2235554055296</v>
      </c>
      <c r="Y54" s="57">
        <v>0</v>
      </c>
      <c r="Z54" s="57">
        <f t="shared" si="7"/>
        <v>0</v>
      </c>
      <c r="AA54" s="57">
        <v>2423.2235554055296</v>
      </c>
      <c r="AB54" s="57">
        <v>0</v>
      </c>
      <c r="AC54" s="57">
        <f t="shared" si="8"/>
        <v>0</v>
      </c>
      <c r="AD54" s="57">
        <v>840</v>
      </c>
      <c r="AE54" s="57">
        <v>0</v>
      </c>
      <c r="AF54" s="57">
        <f t="shared" si="9"/>
        <v>0</v>
      </c>
      <c r="AG54" s="57">
        <v>9405</v>
      </c>
      <c r="AH54" s="57">
        <v>0</v>
      </c>
      <c r="AI54" s="57">
        <f t="shared" si="10"/>
        <v>0</v>
      </c>
      <c r="AJ54" s="57">
        <v>0</v>
      </c>
      <c r="AK54" s="57">
        <v>0</v>
      </c>
      <c r="AL54" s="57" t="e">
        <f t="shared" si="11"/>
        <v>#DIV/0!</v>
      </c>
      <c r="AM54" s="57">
        <v>4023.9787031638384</v>
      </c>
      <c r="AN54" s="57">
        <v>213.62</v>
      </c>
      <c r="AO54" s="57">
        <f t="shared" si="12"/>
        <v>5.3086762072583049</v>
      </c>
      <c r="AP54" s="57">
        <v>14624.150151901065</v>
      </c>
      <c r="AQ54" s="57">
        <v>1668.4800000000002</v>
      </c>
      <c r="AR54" s="57">
        <f t="shared" si="13"/>
        <v>11.409073229346639</v>
      </c>
      <c r="AS54" s="57">
        <v>266</v>
      </c>
      <c r="AT54" s="57">
        <v>0</v>
      </c>
      <c r="AU54" s="57">
        <f t="shared" si="14"/>
        <v>0</v>
      </c>
      <c r="AV54" s="57">
        <v>69</v>
      </c>
      <c r="AW54" s="57">
        <v>0</v>
      </c>
      <c r="AX54" s="57">
        <f t="shared" si="15"/>
        <v>0</v>
      </c>
      <c r="AY54" s="57">
        <v>13704.82118636266</v>
      </c>
      <c r="AZ54" s="57">
        <v>5936.4699999999984</v>
      </c>
      <c r="BA54" s="57">
        <f t="shared" si="16"/>
        <v>43.316654185223797</v>
      </c>
      <c r="BB54" s="120">
        <f>C54+R54+AJ54+AM54+AP54+AS54+AV54+AY54</f>
        <v>262793.84426304966</v>
      </c>
      <c r="BC54" s="120">
        <f>D54+S54+AK54+AN54+AQ54+AT54+AW54+AZ54</f>
        <v>62440.520000000004</v>
      </c>
      <c r="BD54" s="57">
        <f t="shared" si="17"/>
        <v>23.760267359040078</v>
      </c>
      <c r="BE54" s="57">
        <v>21413.1</v>
      </c>
      <c r="BF54" s="57">
        <v>33826.28</v>
      </c>
      <c r="BG54" s="57">
        <f t="shared" si="18"/>
        <v>157.97002769332792</v>
      </c>
      <c r="BH54" s="57">
        <v>21</v>
      </c>
      <c r="BI54" s="57">
        <v>0</v>
      </c>
      <c r="BJ54" s="57">
        <f t="shared" si="19"/>
        <v>0</v>
      </c>
      <c r="BK54" s="57">
        <v>287</v>
      </c>
      <c r="BL54" s="57">
        <v>14.64</v>
      </c>
      <c r="BM54" s="57">
        <f t="shared" si="20"/>
        <v>5.1010452961672472</v>
      </c>
      <c r="BN54" s="57">
        <v>1467</v>
      </c>
      <c r="BO54" s="57">
        <v>157.11000000000001</v>
      </c>
      <c r="BP54" s="57">
        <f t="shared" si="21"/>
        <v>10.709611451942742</v>
      </c>
      <c r="BQ54" s="57">
        <v>204</v>
      </c>
      <c r="BR54" s="57">
        <v>84.440000000000012</v>
      </c>
      <c r="BS54" s="57">
        <f t="shared" si="22"/>
        <v>41.392156862745104</v>
      </c>
      <c r="BT54" s="57">
        <v>9936</v>
      </c>
      <c r="BU54" s="57">
        <v>10486.74</v>
      </c>
      <c r="BV54" s="57">
        <f t="shared" si="23"/>
        <v>105.54287439613526</v>
      </c>
      <c r="BW54" s="57">
        <f t="shared" si="29"/>
        <v>11915</v>
      </c>
      <c r="BX54" s="57">
        <f t="shared" si="29"/>
        <v>10742.93</v>
      </c>
      <c r="BY54" s="57">
        <f t="shared" si="24"/>
        <v>90.16307175828787</v>
      </c>
      <c r="BZ54" s="57">
        <f t="shared" si="30"/>
        <v>274708.84426304966</v>
      </c>
      <c r="CA54" s="57">
        <f t="shared" si="30"/>
        <v>73183.450000000012</v>
      </c>
      <c r="CB54" s="57">
        <f t="shared" si="25"/>
        <v>26.640369077423152</v>
      </c>
    </row>
    <row r="55" spans="1:80" x14ac:dyDescent="0.2">
      <c r="A55" s="136" t="s">
        <v>93</v>
      </c>
      <c r="B55" s="122" t="s">
        <v>94</v>
      </c>
      <c r="C55" s="123">
        <f t="shared" ref="C55:AZ55" si="37">SUM(C53:C54)</f>
        <v>447234.20087</v>
      </c>
      <c r="D55" s="123">
        <f t="shared" si="37"/>
        <v>196294.72</v>
      </c>
      <c r="E55" s="123">
        <f t="shared" si="0"/>
        <v>43.890811484933387</v>
      </c>
      <c r="F55" s="123">
        <f t="shared" si="37"/>
        <v>395404.68595199997</v>
      </c>
      <c r="G55" s="123">
        <f t="shared" si="37"/>
        <v>196294.72</v>
      </c>
      <c r="H55" s="123">
        <f t="shared" si="1"/>
        <v>49.644004477941152</v>
      </c>
      <c r="I55" s="123">
        <f t="shared" si="37"/>
        <v>36045.701487999999</v>
      </c>
      <c r="J55" s="123">
        <f t="shared" si="37"/>
        <v>0</v>
      </c>
      <c r="K55" s="123">
        <f t="shared" si="2"/>
        <v>0</v>
      </c>
      <c r="L55" s="123">
        <f t="shared" si="37"/>
        <v>15783.81343</v>
      </c>
      <c r="M55" s="123">
        <f t="shared" si="37"/>
        <v>0</v>
      </c>
      <c r="N55" s="123">
        <f t="shared" si="3"/>
        <v>0</v>
      </c>
      <c r="O55" s="123">
        <f t="shared" si="37"/>
        <v>344200.95772000001</v>
      </c>
      <c r="P55" s="123">
        <f t="shared" si="37"/>
        <v>170850.22999999998</v>
      </c>
      <c r="Q55" s="123">
        <f t="shared" si="4"/>
        <v>49.636767756754161</v>
      </c>
      <c r="R55" s="123">
        <f t="shared" si="37"/>
        <v>82633.886540120642</v>
      </c>
      <c r="S55" s="123">
        <f t="shared" si="37"/>
        <v>60776.23</v>
      </c>
      <c r="T55" s="123">
        <f t="shared" si="5"/>
        <v>73.548797647913787</v>
      </c>
      <c r="U55" s="123">
        <f t="shared" si="37"/>
        <v>34282.271333760029</v>
      </c>
      <c r="V55" s="123">
        <f t="shared" si="37"/>
        <v>50173.23</v>
      </c>
      <c r="W55" s="123">
        <f t="shared" si="6"/>
        <v>146.35328421367194</v>
      </c>
      <c r="X55" s="123">
        <f t="shared" si="37"/>
        <v>13562.159650955087</v>
      </c>
      <c r="Y55" s="123">
        <f t="shared" si="37"/>
        <v>1470</v>
      </c>
      <c r="Z55" s="123">
        <f t="shared" si="7"/>
        <v>10.838981680152086</v>
      </c>
      <c r="AA55" s="123">
        <f t="shared" si="37"/>
        <v>6617.4555554055296</v>
      </c>
      <c r="AB55" s="123">
        <f t="shared" si="37"/>
        <v>2953</v>
      </c>
      <c r="AC55" s="123">
        <f t="shared" si="8"/>
        <v>44.62440246520152</v>
      </c>
      <c r="AD55" s="123">
        <f t="shared" si="37"/>
        <v>890</v>
      </c>
      <c r="AE55" s="123">
        <f t="shared" si="37"/>
        <v>0</v>
      </c>
      <c r="AF55" s="123">
        <f t="shared" si="9"/>
        <v>0</v>
      </c>
      <c r="AG55" s="123">
        <f t="shared" si="37"/>
        <v>27282</v>
      </c>
      <c r="AH55" s="123">
        <f t="shared" si="37"/>
        <v>6180</v>
      </c>
      <c r="AI55" s="123">
        <f t="shared" si="10"/>
        <v>22.652298218605672</v>
      </c>
      <c r="AJ55" s="123">
        <f t="shared" si="37"/>
        <v>172</v>
      </c>
      <c r="AK55" s="123">
        <f t="shared" si="37"/>
        <v>0</v>
      </c>
      <c r="AL55" s="123">
        <f t="shared" si="11"/>
        <v>0</v>
      </c>
      <c r="AM55" s="123">
        <f t="shared" si="37"/>
        <v>11508.47450758716</v>
      </c>
      <c r="AN55" s="123">
        <f t="shared" si="37"/>
        <v>751.62</v>
      </c>
      <c r="AO55" s="123">
        <f t="shared" si="12"/>
        <v>6.531013293764361</v>
      </c>
      <c r="AP55" s="123">
        <f t="shared" si="37"/>
        <v>41951.143858536045</v>
      </c>
      <c r="AQ55" s="123">
        <f t="shared" si="37"/>
        <v>19564.48</v>
      </c>
      <c r="AR55" s="123">
        <f t="shared" si="13"/>
        <v>46.636344567799192</v>
      </c>
      <c r="AS55" s="123">
        <f t="shared" si="37"/>
        <v>1502</v>
      </c>
      <c r="AT55" s="123">
        <f t="shared" si="37"/>
        <v>0</v>
      </c>
      <c r="AU55" s="123">
        <f t="shared" si="14"/>
        <v>0</v>
      </c>
      <c r="AV55" s="123">
        <f t="shared" si="37"/>
        <v>240</v>
      </c>
      <c r="AW55" s="123">
        <f t="shared" si="37"/>
        <v>0</v>
      </c>
      <c r="AX55" s="123">
        <f t="shared" si="15"/>
        <v>0</v>
      </c>
      <c r="AY55" s="123">
        <f t="shared" si="37"/>
        <v>43024.335590334376</v>
      </c>
      <c r="AZ55" s="123">
        <f t="shared" si="37"/>
        <v>14762.469999999998</v>
      </c>
      <c r="BA55" s="123">
        <f t="shared" si="16"/>
        <v>34.311906964849115</v>
      </c>
      <c r="BB55" s="123">
        <f t="shared" ref="BB55:CA55" si="38">SUM(BB53:BB54)</f>
        <v>628266.0413665782</v>
      </c>
      <c r="BC55" s="123">
        <f t="shared" si="38"/>
        <v>292149.52</v>
      </c>
      <c r="BD55" s="123">
        <f t="shared" si="17"/>
        <v>46.500924889164551</v>
      </c>
      <c r="BE55" s="123">
        <f t="shared" si="38"/>
        <v>21918.35</v>
      </c>
      <c r="BF55" s="123">
        <f t="shared" si="38"/>
        <v>72807.28</v>
      </c>
      <c r="BG55" s="123">
        <f t="shared" si="18"/>
        <v>332.17500404911868</v>
      </c>
      <c r="BH55" s="123">
        <f t="shared" si="38"/>
        <v>241.79999999999998</v>
      </c>
      <c r="BI55" s="123">
        <f t="shared" si="38"/>
        <v>0</v>
      </c>
      <c r="BJ55" s="123">
        <f t="shared" si="19"/>
        <v>0</v>
      </c>
      <c r="BK55" s="123">
        <f t="shared" si="38"/>
        <v>909.23199999999997</v>
      </c>
      <c r="BL55" s="123">
        <f t="shared" si="38"/>
        <v>14.64</v>
      </c>
      <c r="BM55" s="123">
        <f t="shared" si="20"/>
        <v>1.6101501047037499</v>
      </c>
      <c r="BN55" s="123">
        <f t="shared" si="38"/>
        <v>5072.348</v>
      </c>
      <c r="BO55" s="123">
        <f t="shared" si="38"/>
        <v>9549.11</v>
      </c>
      <c r="BP55" s="123">
        <f t="shared" si="21"/>
        <v>188.25817944667835</v>
      </c>
      <c r="BQ55" s="123">
        <f t="shared" si="38"/>
        <v>219.06960000000001</v>
      </c>
      <c r="BR55" s="123">
        <f t="shared" si="38"/>
        <v>2104.44</v>
      </c>
      <c r="BS55" s="123">
        <f t="shared" si="22"/>
        <v>960.62621194360145</v>
      </c>
      <c r="BT55" s="123">
        <f t="shared" si="38"/>
        <v>19429.278399999999</v>
      </c>
      <c r="BU55" s="123">
        <f t="shared" si="38"/>
        <v>29363.739999999998</v>
      </c>
      <c r="BV55" s="123">
        <f t="shared" si="23"/>
        <v>151.13139765396537</v>
      </c>
      <c r="BW55" s="123">
        <f t="shared" si="38"/>
        <v>25871.727999999999</v>
      </c>
      <c r="BX55" s="123">
        <f t="shared" si="38"/>
        <v>41031.93</v>
      </c>
      <c r="BY55" s="123">
        <f t="shared" si="24"/>
        <v>158.59756255940849</v>
      </c>
      <c r="BZ55" s="123">
        <f t="shared" si="38"/>
        <v>654137.7693665782</v>
      </c>
      <c r="CA55" s="123">
        <f t="shared" si="38"/>
        <v>333181.45</v>
      </c>
      <c r="CB55" s="123">
        <f t="shared" si="25"/>
        <v>50.934446167606239</v>
      </c>
    </row>
    <row r="56" spans="1:80" x14ac:dyDescent="0.2">
      <c r="A56" s="118">
        <v>45</v>
      </c>
      <c r="B56" s="119" t="s">
        <v>95</v>
      </c>
      <c r="C56" s="57">
        <f t="shared" si="26"/>
        <v>2076363.8528499999</v>
      </c>
      <c r="D56" s="57">
        <f t="shared" si="26"/>
        <v>1207314.3099999998</v>
      </c>
      <c r="E56" s="57">
        <f t="shared" si="0"/>
        <v>58.145604314140321</v>
      </c>
      <c r="F56" s="57">
        <v>1813266.8528499999</v>
      </c>
      <c r="G56" s="57">
        <v>1178576.3799999999</v>
      </c>
      <c r="H56" s="57">
        <f t="shared" si="1"/>
        <v>64.997403892735036</v>
      </c>
      <c r="I56" s="57">
        <v>224483</v>
      </c>
      <c r="J56" s="57">
        <v>6409.3</v>
      </c>
      <c r="K56" s="57">
        <f t="shared" si="2"/>
        <v>2.8551382510034169</v>
      </c>
      <c r="L56" s="57">
        <v>38614</v>
      </c>
      <c r="M56" s="57">
        <v>22328.629999999997</v>
      </c>
      <c r="N56" s="57">
        <f t="shared" si="3"/>
        <v>57.825218832547776</v>
      </c>
      <c r="O56" s="57">
        <v>1769394.2822799999</v>
      </c>
      <c r="P56" s="57">
        <v>1201068.18</v>
      </c>
      <c r="Q56" s="57">
        <f t="shared" si="4"/>
        <v>67.880188832323554</v>
      </c>
      <c r="R56" s="57">
        <f t="shared" si="27"/>
        <v>332212.22235860926</v>
      </c>
      <c r="S56" s="57">
        <f t="shared" si="27"/>
        <v>38188</v>
      </c>
      <c r="T56" s="57">
        <f t="shared" si="5"/>
        <v>11.495061719546744</v>
      </c>
      <c r="U56" s="57">
        <v>141924.06514867893</v>
      </c>
      <c r="V56" s="57">
        <v>208</v>
      </c>
      <c r="W56" s="57">
        <f t="shared" si="6"/>
        <v>0.14655724508884399</v>
      </c>
      <c r="X56" s="57">
        <v>70606.578604965165</v>
      </c>
      <c r="Y56" s="57">
        <v>7163</v>
      </c>
      <c r="Z56" s="57">
        <f t="shared" si="7"/>
        <v>10.144947031176903</v>
      </c>
      <c r="AA56" s="57">
        <v>26174.578604965169</v>
      </c>
      <c r="AB56" s="57">
        <v>164</v>
      </c>
      <c r="AC56" s="57">
        <f t="shared" si="8"/>
        <v>0.62656214059885618</v>
      </c>
      <c r="AD56" s="57">
        <v>4631</v>
      </c>
      <c r="AE56" s="57">
        <v>3</v>
      </c>
      <c r="AF56" s="57">
        <f t="shared" si="9"/>
        <v>6.4780824875836751E-2</v>
      </c>
      <c r="AG56" s="57">
        <v>88876</v>
      </c>
      <c r="AH56" s="57">
        <v>30650</v>
      </c>
      <c r="AI56" s="57">
        <f t="shared" si="10"/>
        <v>34.486250506323415</v>
      </c>
      <c r="AJ56" s="57">
        <v>1060</v>
      </c>
      <c r="AK56" s="57">
        <v>0</v>
      </c>
      <c r="AL56" s="57">
        <f t="shared" si="11"/>
        <v>0</v>
      </c>
      <c r="AM56" s="57">
        <v>34334.517691103814</v>
      </c>
      <c r="AN56" s="57">
        <v>1618</v>
      </c>
      <c r="AO56" s="57">
        <f t="shared" si="12"/>
        <v>4.7124587989166047</v>
      </c>
      <c r="AP56" s="57">
        <v>99386.333568600981</v>
      </c>
      <c r="AQ56" s="57">
        <v>31628</v>
      </c>
      <c r="AR56" s="57">
        <f t="shared" si="13"/>
        <v>31.823288840984272</v>
      </c>
      <c r="AS56" s="57">
        <v>8969</v>
      </c>
      <c r="AT56" s="57">
        <v>2148</v>
      </c>
      <c r="AU56" s="57">
        <f t="shared" si="14"/>
        <v>23.949158211617792</v>
      </c>
      <c r="AV56" s="57">
        <v>6338</v>
      </c>
      <c r="AW56" s="57">
        <v>1</v>
      </c>
      <c r="AX56" s="57">
        <f t="shared" si="15"/>
        <v>1.5777847901546231E-2</v>
      </c>
      <c r="AY56" s="57">
        <v>123540.82118636266</v>
      </c>
      <c r="AZ56" s="57">
        <v>279971</v>
      </c>
      <c r="BA56" s="57">
        <f t="shared" si="16"/>
        <v>226.6222591945222</v>
      </c>
      <c r="BB56" s="120">
        <f>C56+R56+AJ56+AM56+AP56+AS56+AV56+AY56</f>
        <v>2682204.7476546764</v>
      </c>
      <c r="BC56" s="120">
        <f>D56+S56+AK56+AN56+AQ56+AT56+AW56+AZ56</f>
        <v>1560868.3099999998</v>
      </c>
      <c r="BD56" s="57">
        <f t="shared" si="17"/>
        <v>58.193480992263005</v>
      </c>
      <c r="BE56" s="57">
        <v>122323</v>
      </c>
      <c r="BF56" s="57">
        <v>402549</v>
      </c>
      <c r="BG56" s="57">
        <f t="shared" si="18"/>
        <v>329.08692559862004</v>
      </c>
      <c r="BH56" s="57">
        <v>27304.5</v>
      </c>
      <c r="BI56" s="57">
        <v>16579</v>
      </c>
      <c r="BJ56" s="57">
        <f t="shared" si="19"/>
        <v>60.718929114248567</v>
      </c>
      <c r="BK56" s="57">
        <v>12307</v>
      </c>
      <c r="BL56" s="57">
        <v>722</v>
      </c>
      <c r="BM56" s="57">
        <f t="shared" si="20"/>
        <v>5.8665799951247255</v>
      </c>
      <c r="BN56" s="57">
        <v>85032</v>
      </c>
      <c r="BO56" s="57">
        <v>1586.3600000000001</v>
      </c>
      <c r="BP56" s="57">
        <f t="shared" si="21"/>
        <v>1.8656035374917679</v>
      </c>
      <c r="BQ56" s="57">
        <v>19292</v>
      </c>
      <c r="BR56" s="57">
        <v>115277.8</v>
      </c>
      <c r="BS56" s="57">
        <f t="shared" si="22"/>
        <v>597.54198631557131</v>
      </c>
      <c r="BT56" s="57">
        <v>238365.52389251621</v>
      </c>
      <c r="BU56" s="57">
        <v>559484.54</v>
      </c>
      <c r="BV56" s="57">
        <f t="shared" si="23"/>
        <v>234.71705591630894</v>
      </c>
      <c r="BW56" s="57">
        <f t="shared" si="29"/>
        <v>382301.02389251621</v>
      </c>
      <c r="BX56" s="57">
        <f t="shared" si="29"/>
        <v>693649.70000000007</v>
      </c>
      <c r="BY56" s="57">
        <f t="shared" si="24"/>
        <v>181.44071206961229</v>
      </c>
      <c r="BZ56" s="57">
        <f t="shared" si="30"/>
        <v>3064505.7715471927</v>
      </c>
      <c r="CA56" s="57">
        <f t="shared" si="30"/>
        <v>2254518.0099999998</v>
      </c>
      <c r="CB56" s="57">
        <f t="shared" si="25"/>
        <v>73.568731079979315</v>
      </c>
    </row>
    <row r="57" spans="1:80" x14ac:dyDescent="0.2">
      <c r="A57" s="118">
        <v>45</v>
      </c>
      <c r="B57" s="119" t="s">
        <v>96</v>
      </c>
      <c r="C57" s="57">
        <f t="shared" si="26"/>
        <v>0</v>
      </c>
      <c r="D57" s="57">
        <f t="shared" si="26"/>
        <v>0</v>
      </c>
      <c r="E57" s="57" t="e">
        <f t="shared" si="0"/>
        <v>#DIV/0!</v>
      </c>
      <c r="F57" s="57">
        <v>0</v>
      </c>
      <c r="G57" s="57">
        <v>0</v>
      </c>
      <c r="H57" s="57" t="e">
        <f t="shared" si="1"/>
        <v>#DIV/0!</v>
      </c>
      <c r="I57" s="57">
        <v>0</v>
      </c>
      <c r="J57" s="57">
        <v>0</v>
      </c>
      <c r="K57" s="57" t="e">
        <f t="shared" si="2"/>
        <v>#DIV/0!</v>
      </c>
      <c r="L57" s="57">
        <v>0</v>
      </c>
      <c r="M57" s="57">
        <v>0</v>
      </c>
      <c r="N57" s="57" t="e">
        <f t="shared" si="3"/>
        <v>#DIV/0!</v>
      </c>
      <c r="O57" s="57">
        <v>0</v>
      </c>
      <c r="P57" s="57">
        <v>0</v>
      </c>
      <c r="Q57" s="57" t="e">
        <f t="shared" si="4"/>
        <v>#DIV/0!</v>
      </c>
      <c r="R57" s="57">
        <f t="shared" si="27"/>
        <v>0</v>
      </c>
      <c r="S57" s="57">
        <f t="shared" si="27"/>
        <v>0</v>
      </c>
      <c r="T57" s="57" t="e">
        <f t="shared" si="5"/>
        <v>#DIV/0!</v>
      </c>
      <c r="U57" s="57">
        <v>0</v>
      </c>
      <c r="V57" s="57">
        <v>0</v>
      </c>
      <c r="W57" s="57" t="e">
        <f t="shared" si="6"/>
        <v>#DIV/0!</v>
      </c>
      <c r="X57" s="57">
        <v>0</v>
      </c>
      <c r="Y57" s="57">
        <v>0</v>
      </c>
      <c r="Z57" s="57" t="e">
        <f t="shared" si="7"/>
        <v>#DIV/0!</v>
      </c>
      <c r="AA57" s="57">
        <v>0</v>
      </c>
      <c r="AB57" s="57">
        <v>0</v>
      </c>
      <c r="AC57" s="57" t="e">
        <f t="shared" si="8"/>
        <v>#DIV/0!</v>
      </c>
      <c r="AD57" s="57">
        <v>0</v>
      </c>
      <c r="AE57" s="57">
        <v>0</v>
      </c>
      <c r="AF57" s="57" t="e">
        <f t="shared" si="9"/>
        <v>#DIV/0!</v>
      </c>
      <c r="AG57" s="57">
        <v>0</v>
      </c>
      <c r="AH57" s="57">
        <v>0</v>
      </c>
      <c r="AI57" s="57" t="e">
        <f t="shared" si="10"/>
        <v>#DIV/0!</v>
      </c>
      <c r="AJ57" s="57">
        <v>0</v>
      </c>
      <c r="AK57" s="57">
        <v>0</v>
      </c>
      <c r="AL57" s="57" t="e">
        <f t="shared" si="11"/>
        <v>#DIV/0!</v>
      </c>
      <c r="AM57" s="57">
        <v>0</v>
      </c>
      <c r="AN57" s="57">
        <v>0</v>
      </c>
      <c r="AO57" s="57" t="e">
        <f t="shared" si="12"/>
        <v>#DIV/0!</v>
      </c>
      <c r="AP57" s="57">
        <v>0</v>
      </c>
      <c r="AQ57" s="57">
        <v>0</v>
      </c>
      <c r="AR57" s="57" t="e">
        <f t="shared" si="13"/>
        <v>#DIV/0!</v>
      </c>
      <c r="AS57" s="57">
        <v>0</v>
      </c>
      <c r="AT57" s="57">
        <v>0</v>
      </c>
      <c r="AU57" s="57" t="e">
        <f t="shared" si="14"/>
        <v>#DIV/0!</v>
      </c>
      <c r="AV57" s="57">
        <v>0</v>
      </c>
      <c r="AW57" s="57">
        <v>0</v>
      </c>
      <c r="AX57" s="57" t="e">
        <f t="shared" si="15"/>
        <v>#DIV/0!</v>
      </c>
      <c r="AY57" s="57">
        <v>0</v>
      </c>
      <c r="AZ57" s="57">
        <v>0</v>
      </c>
      <c r="BA57" s="57" t="e">
        <f t="shared" si="16"/>
        <v>#DIV/0!</v>
      </c>
      <c r="BB57" s="120">
        <f>C57+R57+AJ57+AM57+AP57+AS57+AV57+AY57</f>
        <v>0</v>
      </c>
      <c r="BC57" s="120">
        <f>D57+S57+AK57+AN57+AQ57+AT57+AW57+AZ57</f>
        <v>0</v>
      </c>
      <c r="BD57" s="57" t="e">
        <f t="shared" si="17"/>
        <v>#DIV/0!</v>
      </c>
      <c r="BE57" s="57">
        <v>0</v>
      </c>
      <c r="BF57" s="57">
        <v>0</v>
      </c>
      <c r="BG57" s="57" t="e">
        <f t="shared" si="18"/>
        <v>#DIV/0!</v>
      </c>
      <c r="BH57" s="57">
        <v>0</v>
      </c>
      <c r="BI57" s="57">
        <v>0</v>
      </c>
      <c r="BJ57" s="57" t="e">
        <f t="shared" si="19"/>
        <v>#DIV/0!</v>
      </c>
      <c r="BK57" s="57">
        <v>0</v>
      </c>
      <c r="BL57" s="57">
        <v>0</v>
      </c>
      <c r="BM57" s="57" t="e">
        <f t="shared" si="20"/>
        <v>#DIV/0!</v>
      </c>
      <c r="BN57" s="57">
        <v>0</v>
      </c>
      <c r="BO57" s="57">
        <v>0</v>
      </c>
      <c r="BP57" s="57" t="e">
        <f t="shared" si="21"/>
        <v>#DIV/0!</v>
      </c>
      <c r="BQ57" s="57">
        <v>0</v>
      </c>
      <c r="BR57" s="57">
        <v>0</v>
      </c>
      <c r="BS57" s="57" t="e">
        <f t="shared" si="22"/>
        <v>#DIV/0!</v>
      </c>
      <c r="BT57" s="57">
        <v>0</v>
      </c>
      <c r="BU57" s="57">
        <v>0</v>
      </c>
      <c r="BV57" s="57" t="e">
        <f t="shared" si="23"/>
        <v>#DIV/0!</v>
      </c>
      <c r="BW57" s="57">
        <f t="shared" si="29"/>
        <v>0</v>
      </c>
      <c r="BX57" s="57">
        <f t="shared" si="29"/>
        <v>0</v>
      </c>
      <c r="BY57" s="57" t="e">
        <f t="shared" si="24"/>
        <v>#DIV/0!</v>
      </c>
      <c r="BZ57" s="57">
        <f t="shared" si="30"/>
        <v>0</v>
      </c>
      <c r="CA57" s="57">
        <f t="shared" si="30"/>
        <v>0</v>
      </c>
      <c r="CB57" s="57" t="e">
        <f t="shared" si="25"/>
        <v>#DIV/0!</v>
      </c>
    </row>
    <row r="58" spans="1:80" x14ac:dyDescent="0.2">
      <c r="A58" s="136" t="s">
        <v>97</v>
      </c>
      <c r="B58" s="122" t="s">
        <v>98</v>
      </c>
      <c r="C58" s="123">
        <f t="shared" ref="C58:AZ58" si="39">SUM(C56:C57)</f>
        <v>2076363.8528499999</v>
      </c>
      <c r="D58" s="123">
        <f t="shared" si="39"/>
        <v>1207314.3099999998</v>
      </c>
      <c r="E58" s="123">
        <f t="shared" si="0"/>
        <v>58.145604314140321</v>
      </c>
      <c r="F58" s="123">
        <f t="shared" si="39"/>
        <v>1813266.8528499999</v>
      </c>
      <c r="G58" s="123">
        <f t="shared" si="39"/>
        <v>1178576.3799999999</v>
      </c>
      <c r="H58" s="123">
        <f t="shared" si="1"/>
        <v>64.997403892735036</v>
      </c>
      <c r="I58" s="123">
        <f t="shared" si="39"/>
        <v>224483</v>
      </c>
      <c r="J58" s="123">
        <f t="shared" si="39"/>
        <v>6409.3</v>
      </c>
      <c r="K58" s="123">
        <f t="shared" si="2"/>
        <v>2.8551382510034169</v>
      </c>
      <c r="L58" s="123">
        <f t="shared" si="39"/>
        <v>38614</v>
      </c>
      <c r="M58" s="123">
        <f t="shared" si="39"/>
        <v>22328.629999999997</v>
      </c>
      <c r="N58" s="123">
        <f t="shared" si="3"/>
        <v>57.825218832547776</v>
      </c>
      <c r="O58" s="123">
        <f t="shared" si="39"/>
        <v>1769394.2822799999</v>
      </c>
      <c r="P58" s="123">
        <f t="shared" si="39"/>
        <v>1201068.18</v>
      </c>
      <c r="Q58" s="123">
        <f t="shared" si="4"/>
        <v>67.880188832323554</v>
      </c>
      <c r="R58" s="123">
        <f t="shared" si="39"/>
        <v>332212.22235860926</v>
      </c>
      <c r="S58" s="123">
        <f t="shared" si="39"/>
        <v>38188</v>
      </c>
      <c r="T58" s="123">
        <f t="shared" si="5"/>
        <v>11.495061719546744</v>
      </c>
      <c r="U58" s="123">
        <f t="shared" si="39"/>
        <v>141924.06514867893</v>
      </c>
      <c r="V58" s="123">
        <f t="shared" si="39"/>
        <v>208</v>
      </c>
      <c r="W58" s="123">
        <f t="shared" si="6"/>
        <v>0.14655724508884399</v>
      </c>
      <c r="X58" s="123">
        <f t="shared" si="39"/>
        <v>70606.578604965165</v>
      </c>
      <c r="Y58" s="123">
        <f t="shared" si="39"/>
        <v>7163</v>
      </c>
      <c r="Z58" s="123">
        <f t="shared" si="7"/>
        <v>10.144947031176903</v>
      </c>
      <c r="AA58" s="123">
        <f t="shared" si="39"/>
        <v>26174.578604965169</v>
      </c>
      <c r="AB58" s="123">
        <f t="shared" si="39"/>
        <v>164</v>
      </c>
      <c r="AC58" s="123">
        <f t="shared" si="8"/>
        <v>0.62656214059885618</v>
      </c>
      <c r="AD58" s="123">
        <f t="shared" si="39"/>
        <v>4631</v>
      </c>
      <c r="AE58" s="123">
        <f t="shared" si="39"/>
        <v>3</v>
      </c>
      <c r="AF58" s="123">
        <f t="shared" si="9"/>
        <v>6.4780824875836751E-2</v>
      </c>
      <c r="AG58" s="123">
        <f t="shared" si="39"/>
        <v>88876</v>
      </c>
      <c r="AH58" s="123">
        <f t="shared" si="39"/>
        <v>30650</v>
      </c>
      <c r="AI58" s="123">
        <f t="shared" si="10"/>
        <v>34.486250506323415</v>
      </c>
      <c r="AJ58" s="123">
        <f t="shared" si="39"/>
        <v>1060</v>
      </c>
      <c r="AK58" s="123">
        <f t="shared" si="39"/>
        <v>0</v>
      </c>
      <c r="AL58" s="123">
        <f t="shared" si="11"/>
        <v>0</v>
      </c>
      <c r="AM58" s="123">
        <f t="shared" si="39"/>
        <v>34334.517691103814</v>
      </c>
      <c r="AN58" s="123">
        <f t="shared" si="39"/>
        <v>1618</v>
      </c>
      <c r="AO58" s="123">
        <f t="shared" si="12"/>
        <v>4.7124587989166047</v>
      </c>
      <c r="AP58" s="123">
        <f t="shared" si="39"/>
        <v>99386.333568600981</v>
      </c>
      <c r="AQ58" s="123">
        <f t="shared" si="39"/>
        <v>31628</v>
      </c>
      <c r="AR58" s="123">
        <f t="shared" si="13"/>
        <v>31.823288840984272</v>
      </c>
      <c r="AS58" s="123">
        <f t="shared" si="39"/>
        <v>8969</v>
      </c>
      <c r="AT58" s="123">
        <f t="shared" si="39"/>
        <v>2148</v>
      </c>
      <c r="AU58" s="123">
        <f t="shared" si="14"/>
        <v>23.949158211617792</v>
      </c>
      <c r="AV58" s="123">
        <f t="shared" si="39"/>
        <v>6338</v>
      </c>
      <c r="AW58" s="123">
        <f t="shared" si="39"/>
        <v>1</v>
      </c>
      <c r="AX58" s="123">
        <f t="shared" si="15"/>
        <v>1.5777847901546231E-2</v>
      </c>
      <c r="AY58" s="123">
        <f t="shared" si="39"/>
        <v>123540.82118636266</v>
      </c>
      <c r="AZ58" s="123">
        <f t="shared" si="39"/>
        <v>279971</v>
      </c>
      <c r="BA58" s="123">
        <f t="shared" si="16"/>
        <v>226.6222591945222</v>
      </c>
      <c r="BB58" s="123">
        <f t="shared" ref="BB58:CA58" si="40">SUM(BB56:BB57)</f>
        <v>2682204.7476546764</v>
      </c>
      <c r="BC58" s="123">
        <f t="shared" si="40"/>
        <v>1560868.3099999998</v>
      </c>
      <c r="BD58" s="123">
        <f t="shared" si="17"/>
        <v>58.193480992263005</v>
      </c>
      <c r="BE58" s="123">
        <f t="shared" si="40"/>
        <v>122323</v>
      </c>
      <c r="BF58" s="123">
        <f t="shared" si="40"/>
        <v>402549</v>
      </c>
      <c r="BG58" s="123">
        <f t="shared" si="18"/>
        <v>329.08692559862004</v>
      </c>
      <c r="BH58" s="123">
        <f t="shared" si="40"/>
        <v>27304.5</v>
      </c>
      <c r="BI58" s="123">
        <f t="shared" si="40"/>
        <v>16579</v>
      </c>
      <c r="BJ58" s="123">
        <f t="shared" si="19"/>
        <v>60.718929114248567</v>
      </c>
      <c r="BK58" s="123">
        <f t="shared" si="40"/>
        <v>12307</v>
      </c>
      <c r="BL58" s="123">
        <f t="shared" si="40"/>
        <v>722</v>
      </c>
      <c r="BM58" s="123">
        <f t="shared" si="20"/>
        <v>5.8665799951247255</v>
      </c>
      <c r="BN58" s="123">
        <f t="shared" si="40"/>
        <v>85032</v>
      </c>
      <c r="BO58" s="123">
        <f t="shared" si="40"/>
        <v>1586.3600000000001</v>
      </c>
      <c r="BP58" s="123">
        <f t="shared" si="21"/>
        <v>1.8656035374917679</v>
      </c>
      <c r="BQ58" s="123">
        <f t="shared" si="40"/>
        <v>19292</v>
      </c>
      <c r="BR58" s="123">
        <f t="shared" si="40"/>
        <v>115277.8</v>
      </c>
      <c r="BS58" s="123">
        <f t="shared" si="22"/>
        <v>597.54198631557131</v>
      </c>
      <c r="BT58" s="123">
        <f t="shared" si="40"/>
        <v>238365.52389251621</v>
      </c>
      <c r="BU58" s="123">
        <f t="shared" si="40"/>
        <v>559484.54</v>
      </c>
      <c r="BV58" s="123">
        <f t="shared" si="23"/>
        <v>234.71705591630894</v>
      </c>
      <c r="BW58" s="123">
        <f t="shared" si="40"/>
        <v>382301.02389251621</v>
      </c>
      <c r="BX58" s="123">
        <f t="shared" si="40"/>
        <v>693649.70000000007</v>
      </c>
      <c r="BY58" s="123">
        <f t="shared" si="24"/>
        <v>181.44071206961229</v>
      </c>
      <c r="BZ58" s="123">
        <f t="shared" si="40"/>
        <v>3064505.7715471927</v>
      </c>
      <c r="CA58" s="123">
        <f t="shared" si="40"/>
        <v>2254518.0099999998</v>
      </c>
      <c r="CB58" s="123">
        <f t="shared" si="25"/>
        <v>73.568731079979315</v>
      </c>
    </row>
    <row r="59" spans="1:80" x14ac:dyDescent="0.2">
      <c r="A59" s="118">
        <v>46</v>
      </c>
      <c r="B59" s="129" t="s">
        <v>99</v>
      </c>
      <c r="C59" s="57">
        <f t="shared" si="26"/>
        <v>285</v>
      </c>
      <c r="D59" s="57">
        <f t="shared" si="26"/>
        <v>0</v>
      </c>
      <c r="E59" s="57">
        <f t="shared" si="0"/>
        <v>0</v>
      </c>
      <c r="F59" s="57">
        <v>93</v>
      </c>
      <c r="G59" s="57">
        <v>0</v>
      </c>
      <c r="H59" s="57">
        <f t="shared" si="1"/>
        <v>0</v>
      </c>
      <c r="I59" s="57">
        <v>38</v>
      </c>
      <c r="J59" s="57">
        <v>0</v>
      </c>
      <c r="K59" s="57">
        <f t="shared" si="2"/>
        <v>0</v>
      </c>
      <c r="L59" s="57">
        <v>154</v>
      </c>
      <c r="M59" s="57">
        <v>0</v>
      </c>
      <c r="N59" s="57">
        <f t="shared" si="3"/>
        <v>0</v>
      </c>
      <c r="O59" s="57">
        <v>114</v>
      </c>
      <c r="P59" s="57">
        <v>6</v>
      </c>
      <c r="Q59" s="57">
        <f t="shared" si="4"/>
        <v>5.2631578947368416</v>
      </c>
      <c r="R59" s="57">
        <f t="shared" si="27"/>
        <v>325</v>
      </c>
      <c r="S59" s="57">
        <f t="shared" si="27"/>
        <v>0</v>
      </c>
      <c r="T59" s="57">
        <f t="shared" si="5"/>
        <v>0</v>
      </c>
      <c r="U59" s="57">
        <v>78</v>
      </c>
      <c r="V59" s="57">
        <v>0</v>
      </c>
      <c r="W59" s="57">
        <f t="shared" si="6"/>
        <v>0</v>
      </c>
      <c r="X59" s="57">
        <v>62</v>
      </c>
      <c r="Y59" s="57">
        <v>0</v>
      </c>
      <c r="Z59" s="57">
        <f t="shared" si="7"/>
        <v>0</v>
      </c>
      <c r="AA59" s="57">
        <v>42</v>
      </c>
      <c r="AB59" s="57">
        <v>0</v>
      </c>
      <c r="AC59" s="57">
        <f t="shared" si="8"/>
        <v>0</v>
      </c>
      <c r="AD59" s="57">
        <v>16</v>
      </c>
      <c r="AE59" s="57">
        <v>0</v>
      </c>
      <c r="AF59" s="57">
        <f t="shared" si="9"/>
        <v>0</v>
      </c>
      <c r="AG59" s="57">
        <v>127</v>
      </c>
      <c r="AH59" s="57">
        <v>0</v>
      </c>
      <c r="AI59" s="57">
        <f t="shared" si="10"/>
        <v>0</v>
      </c>
      <c r="AJ59" s="57">
        <v>0</v>
      </c>
      <c r="AK59" s="57">
        <v>0</v>
      </c>
      <c r="AL59" s="57" t="e">
        <f t="shared" si="11"/>
        <v>#DIV/0!</v>
      </c>
      <c r="AM59" s="57">
        <v>34</v>
      </c>
      <c r="AN59" s="57">
        <v>0</v>
      </c>
      <c r="AO59" s="57">
        <f t="shared" si="12"/>
        <v>0</v>
      </c>
      <c r="AP59" s="57">
        <v>62</v>
      </c>
      <c r="AQ59" s="57">
        <v>0</v>
      </c>
      <c r="AR59" s="57">
        <f t="shared" si="13"/>
        <v>0</v>
      </c>
      <c r="AS59" s="57">
        <v>0</v>
      </c>
      <c r="AT59" s="57">
        <v>0</v>
      </c>
      <c r="AU59" s="57" t="e">
        <f t="shared" si="14"/>
        <v>#DIV/0!</v>
      </c>
      <c r="AV59" s="57">
        <v>0</v>
      </c>
      <c r="AW59" s="57">
        <v>0</v>
      </c>
      <c r="AX59" s="57" t="e">
        <f t="shared" si="15"/>
        <v>#DIV/0!</v>
      </c>
      <c r="AY59" s="57">
        <v>67</v>
      </c>
      <c r="AZ59" s="57">
        <v>0</v>
      </c>
      <c r="BA59" s="57">
        <f t="shared" si="16"/>
        <v>0</v>
      </c>
      <c r="BB59" s="120">
        <f>C59+R59+AJ59+AM59+AP59+AS59+AV59+AY59</f>
        <v>773</v>
      </c>
      <c r="BC59" s="120">
        <f>D59+S59+AK59+AN59+AQ59+AT59+AW59+AZ59</f>
        <v>0</v>
      </c>
      <c r="BD59" s="57">
        <f t="shared" si="17"/>
        <v>0</v>
      </c>
      <c r="BE59" s="57">
        <v>332</v>
      </c>
      <c r="BF59" s="57">
        <v>0</v>
      </c>
      <c r="BG59" s="57">
        <f t="shared" si="18"/>
        <v>0</v>
      </c>
      <c r="BH59" s="57">
        <v>0</v>
      </c>
      <c r="BI59" s="57">
        <v>0</v>
      </c>
      <c r="BJ59" s="57" t="e">
        <f t="shared" si="19"/>
        <v>#DIV/0!</v>
      </c>
      <c r="BK59" s="57">
        <v>6</v>
      </c>
      <c r="BL59" s="57">
        <v>0</v>
      </c>
      <c r="BM59" s="57">
        <f t="shared" si="20"/>
        <v>0</v>
      </c>
      <c r="BN59" s="57">
        <v>22</v>
      </c>
      <c r="BO59" s="57">
        <v>0</v>
      </c>
      <c r="BP59" s="57">
        <f t="shared" si="21"/>
        <v>0</v>
      </c>
      <c r="BQ59" s="57">
        <v>19</v>
      </c>
      <c r="BR59" s="57">
        <v>0</v>
      </c>
      <c r="BS59" s="57">
        <f t="shared" si="22"/>
        <v>0</v>
      </c>
      <c r="BT59" s="57">
        <v>71</v>
      </c>
      <c r="BU59" s="57">
        <v>0</v>
      </c>
      <c r="BV59" s="57">
        <f t="shared" si="23"/>
        <v>0</v>
      </c>
      <c r="BW59" s="57">
        <f t="shared" si="29"/>
        <v>118</v>
      </c>
      <c r="BX59" s="57">
        <f t="shared" si="29"/>
        <v>0</v>
      </c>
      <c r="BY59" s="57">
        <f t="shared" si="24"/>
        <v>0</v>
      </c>
      <c r="BZ59" s="57">
        <f t="shared" si="30"/>
        <v>891</v>
      </c>
      <c r="CA59" s="57">
        <f t="shared" si="30"/>
        <v>0</v>
      </c>
      <c r="CB59" s="57">
        <f t="shared" si="25"/>
        <v>0</v>
      </c>
    </row>
    <row r="60" spans="1:80" x14ac:dyDescent="0.2">
      <c r="A60" s="124">
        <v>47</v>
      </c>
      <c r="B60" s="129" t="s">
        <v>123</v>
      </c>
      <c r="C60" s="57">
        <f t="shared" si="26"/>
        <v>6509.9364035123308</v>
      </c>
      <c r="D60" s="57">
        <f t="shared" si="26"/>
        <v>0</v>
      </c>
      <c r="E60" s="57">
        <f t="shared" si="0"/>
        <v>0</v>
      </c>
      <c r="F60" s="57">
        <v>2126.1952412293153</v>
      </c>
      <c r="G60" s="57"/>
      <c r="H60" s="57">
        <f t="shared" si="1"/>
        <v>0</v>
      </c>
      <c r="I60" s="57">
        <v>3772.994561404932</v>
      </c>
      <c r="J60" s="57"/>
      <c r="K60" s="57">
        <f t="shared" si="2"/>
        <v>0</v>
      </c>
      <c r="L60" s="57">
        <v>610.74660087808252</v>
      </c>
      <c r="M60" s="57"/>
      <c r="N60" s="57">
        <f t="shared" si="3"/>
        <v>0</v>
      </c>
      <c r="O60" s="57">
        <v>1809.9499999999998</v>
      </c>
      <c r="P60" s="57">
        <v>3411.55</v>
      </c>
      <c r="Q60" s="57">
        <f t="shared" si="4"/>
        <v>188.48863228265978</v>
      </c>
      <c r="R60" s="57">
        <f t="shared" si="27"/>
        <v>156895.69563454538</v>
      </c>
      <c r="S60" s="57">
        <f t="shared" si="27"/>
        <v>0</v>
      </c>
      <c r="T60" s="57">
        <f t="shared" si="5"/>
        <v>0</v>
      </c>
      <c r="U60" s="57">
        <v>5554.9869441817609</v>
      </c>
      <c r="V60" s="57"/>
      <c r="W60" s="57">
        <f t="shared" si="6"/>
        <v>0</v>
      </c>
      <c r="X60" s="57">
        <v>2749.7086903636118</v>
      </c>
      <c r="Y60" s="57"/>
      <c r="Z60" s="57">
        <f t="shared" si="7"/>
        <v>0</v>
      </c>
      <c r="AA60" s="57">
        <v>74306</v>
      </c>
      <c r="AB60" s="57"/>
      <c r="AC60" s="57">
        <f t="shared" si="8"/>
        <v>0</v>
      </c>
      <c r="AD60" s="57">
        <v>41</v>
      </c>
      <c r="AE60" s="57"/>
      <c r="AF60" s="57">
        <f t="shared" si="9"/>
        <v>0</v>
      </c>
      <c r="AG60" s="57">
        <v>74244</v>
      </c>
      <c r="AH60" s="57"/>
      <c r="AI60" s="57">
        <f t="shared" si="10"/>
        <v>0</v>
      </c>
      <c r="AJ60" s="57">
        <v>0</v>
      </c>
      <c r="AK60" s="57"/>
      <c r="AL60" s="57" t="e">
        <f t="shared" si="11"/>
        <v>#DIV/0!</v>
      </c>
      <c r="AM60" s="57">
        <v>3100.6709528840238</v>
      </c>
      <c r="AN60" s="57"/>
      <c r="AO60" s="57">
        <f t="shared" si="12"/>
        <v>0</v>
      </c>
      <c r="AP60" s="57">
        <v>13693.006429326037</v>
      </c>
      <c r="AQ60" s="57"/>
      <c r="AR60" s="57">
        <f t="shared" si="13"/>
        <v>0</v>
      </c>
      <c r="AS60" s="57">
        <v>2</v>
      </c>
      <c r="AT60" s="57"/>
      <c r="AU60" s="57">
        <f t="shared" si="14"/>
        <v>0</v>
      </c>
      <c r="AV60" s="57">
        <v>2</v>
      </c>
      <c r="AW60" s="57"/>
      <c r="AX60" s="57">
        <f t="shared" si="15"/>
        <v>0</v>
      </c>
      <c r="AY60" s="57">
        <v>10603.468979690268</v>
      </c>
      <c r="AZ60" s="57"/>
      <c r="BA60" s="57">
        <f t="shared" si="16"/>
        <v>0</v>
      </c>
      <c r="BB60" s="120">
        <f>C60+R60+AJ60+AM60+AP60+AS60+AV60+AY60</f>
        <v>190806.77839995804</v>
      </c>
      <c r="BC60" s="120">
        <f>D60+S60+AK60+AN60+AQ60+AT60+AW60+AZ60</f>
        <v>0</v>
      </c>
      <c r="BD60" s="57">
        <f t="shared" si="17"/>
        <v>0</v>
      </c>
      <c r="BE60" s="57">
        <v>2941</v>
      </c>
      <c r="BF60" s="57"/>
      <c r="BG60" s="57">
        <f t="shared" si="18"/>
        <v>0</v>
      </c>
      <c r="BH60" s="57">
        <v>0</v>
      </c>
      <c r="BI60" s="57"/>
      <c r="BJ60" s="57" t="e">
        <f t="shared" si="19"/>
        <v>#DIV/0!</v>
      </c>
      <c r="BK60" s="57">
        <v>802</v>
      </c>
      <c r="BL60" s="57"/>
      <c r="BM60" s="57">
        <f t="shared" si="20"/>
        <v>0</v>
      </c>
      <c r="BN60" s="57">
        <v>64217</v>
      </c>
      <c r="BO60" s="57"/>
      <c r="BP60" s="57">
        <f t="shared" si="21"/>
        <v>0</v>
      </c>
      <c r="BQ60" s="57">
        <v>3422</v>
      </c>
      <c r="BR60" s="57"/>
      <c r="BS60" s="57">
        <f t="shared" si="22"/>
        <v>0</v>
      </c>
      <c r="BT60" s="57">
        <v>321268</v>
      </c>
      <c r="BU60" s="57"/>
      <c r="BV60" s="57">
        <f t="shared" si="23"/>
        <v>0</v>
      </c>
      <c r="BW60" s="57">
        <f t="shared" si="29"/>
        <v>389709</v>
      </c>
      <c r="BX60" s="57">
        <f t="shared" si="29"/>
        <v>0</v>
      </c>
      <c r="BY60" s="57">
        <f t="shared" si="24"/>
        <v>0</v>
      </c>
      <c r="BZ60" s="57">
        <f t="shared" si="30"/>
        <v>580515.77839995804</v>
      </c>
      <c r="CA60" s="57">
        <f t="shared" si="30"/>
        <v>0</v>
      </c>
      <c r="CB60" s="57">
        <f t="shared" si="25"/>
        <v>0</v>
      </c>
    </row>
    <row r="61" spans="1:80" x14ac:dyDescent="0.2">
      <c r="A61" s="136" t="s">
        <v>100</v>
      </c>
      <c r="B61" s="122" t="s">
        <v>101</v>
      </c>
      <c r="C61" s="123">
        <f>C59+C60</f>
        <v>6794.9364035123308</v>
      </c>
      <c r="D61" s="123">
        <f>D59+D60</f>
        <v>0</v>
      </c>
      <c r="E61" s="123">
        <f t="shared" si="0"/>
        <v>0</v>
      </c>
      <c r="F61" s="123">
        <f>F59+F60</f>
        <v>2219.1952412293153</v>
      </c>
      <c r="G61" s="123">
        <f>G59+G60</f>
        <v>0</v>
      </c>
      <c r="H61" s="123">
        <f t="shared" si="1"/>
        <v>0</v>
      </c>
      <c r="I61" s="123">
        <f>I59+I60</f>
        <v>3810.994561404932</v>
      </c>
      <c r="J61" s="123">
        <f>J59+J60</f>
        <v>0</v>
      </c>
      <c r="K61" s="123">
        <f t="shared" si="2"/>
        <v>0</v>
      </c>
      <c r="L61" s="123">
        <f>L59+L60</f>
        <v>764.74660087808252</v>
      </c>
      <c r="M61" s="123">
        <f>M59+M60</f>
        <v>0</v>
      </c>
      <c r="N61" s="123">
        <f t="shared" si="3"/>
        <v>0</v>
      </c>
      <c r="O61" s="123">
        <f>O59+O60</f>
        <v>1923.9499999999998</v>
      </c>
      <c r="P61" s="123">
        <f>P59+P60</f>
        <v>3417.55</v>
      </c>
      <c r="Q61" s="123">
        <f t="shared" si="4"/>
        <v>177.63195509238807</v>
      </c>
      <c r="R61" s="123">
        <f>R59+R60</f>
        <v>157220.69563454538</v>
      </c>
      <c r="S61" s="123">
        <f>S59+S60</f>
        <v>0</v>
      </c>
      <c r="T61" s="123">
        <f t="shared" si="5"/>
        <v>0</v>
      </c>
      <c r="U61" s="123">
        <f>U59+U60</f>
        <v>5632.9869441817609</v>
      </c>
      <c r="V61" s="123">
        <f>V59+V60</f>
        <v>0</v>
      </c>
      <c r="W61" s="123">
        <f t="shared" si="6"/>
        <v>0</v>
      </c>
      <c r="X61" s="123">
        <f>X59+X60</f>
        <v>2811.7086903636118</v>
      </c>
      <c r="Y61" s="123">
        <f>Y59+Y60</f>
        <v>0</v>
      </c>
      <c r="Z61" s="123">
        <f t="shared" si="7"/>
        <v>0</v>
      </c>
      <c r="AA61" s="123">
        <f>AA59+AA60</f>
        <v>74348</v>
      </c>
      <c r="AB61" s="123">
        <f>AB59+AB60</f>
        <v>0</v>
      </c>
      <c r="AC61" s="123">
        <f t="shared" si="8"/>
        <v>0</v>
      </c>
      <c r="AD61" s="123">
        <f>AD59+AD60</f>
        <v>57</v>
      </c>
      <c r="AE61" s="123">
        <f>AE59+AE60</f>
        <v>0</v>
      </c>
      <c r="AF61" s="123">
        <f t="shared" si="9"/>
        <v>0</v>
      </c>
      <c r="AG61" s="123">
        <f>AG59+AG60</f>
        <v>74371</v>
      </c>
      <c r="AH61" s="123">
        <f>AH59+AH60</f>
        <v>0</v>
      </c>
      <c r="AI61" s="123">
        <f t="shared" si="10"/>
        <v>0</v>
      </c>
      <c r="AJ61" s="123">
        <f>AJ59+AJ60</f>
        <v>0</v>
      </c>
      <c r="AK61" s="123">
        <f>AK59+AK60</f>
        <v>0</v>
      </c>
      <c r="AL61" s="123" t="e">
        <f t="shared" si="11"/>
        <v>#DIV/0!</v>
      </c>
      <c r="AM61" s="123">
        <f>AM59+AM60</f>
        <v>3134.6709528840238</v>
      </c>
      <c r="AN61" s="123">
        <f>AN59+AN60</f>
        <v>0</v>
      </c>
      <c r="AO61" s="123">
        <f t="shared" si="12"/>
        <v>0</v>
      </c>
      <c r="AP61" s="123">
        <f>AP59+AP60</f>
        <v>13755.006429326037</v>
      </c>
      <c r="AQ61" s="123">
        <f>AQ59+AQ60</f>
        <v>0</v>
      </c>
      <c r="AR61" s="123">
        <f t="shared" si="13"/>
        <v>0</v>
      </c>
      <c r="AS61" s="123">
        <f>AS59+AS60</f>
        <v>2</v>
      </c>
      <c r="AT61" s="123">
        <f>AT59+AT60</f>
        <v>0</v>
      </c>
      <c r="AU61" s="123">
        <f t="shared" si="14"/>
        <v>0</v>
      </c>
      <c r="AV61" s="123">
        <f>AV59+AV60</f>
        <v>2</v>
      </c>
      <c r="AW61" s="123">
        <f>AW59+AW60</f>
        <v>0</v>
      </c>
      <c r="AX61" s="123">
        <f t="shared" si="15"/>
        <v>0</v>
      </c>
      <c r="AY61" s="123">
        <f>AY59+AY60</f>
        <v>10670.468979690268</v>
      </c>
      <c r="AZ61" s="123">
        <f>AZ59+AZ60</f>
        <v>0</v>
      </c>
      <c r="BA61" s="123">
        <f t="shared" si="16"/>
        <v>0</v>
      </c>
      <c r="BB61" s="123">
        <f>BB59+BB60</f>
        <v>191579.77839995804</v>
      </c>
      <c r="BC61" s="123">
        <f>BC59+BC60</f>
        <v>0</v>
      </c>
      <c r="BD61" s="123">
        <f t="shared" si="17"/>
        <v>0</v>
      </c>
      <c r="BE61" s="123">
        <f>BE59+BE60</f>
        <v>3273</v>
      </c>
      <c r="BF61" s="123">
        <f>BF59+BF60</f>
        <v>0</v>
      </c>
      <c r="BG61" s="123">
        <f t="shared" si="18"/>
        <v>0</v>
      </c>
      <c r="BH61" s="123">
        <f>BH59+BH60</f>
        <v>0</v>
      </c>
      <c r="BI61" s="123">
        <f>BI59+BI60</f>
        <v>0</v>
      </c>
      <c r="BJ61" s="123" t="e">
        <f t="shared" si="19"/>
        <v>#DIV/0!</v>
      </c>
      <c r="BK61" s="123">
        <f>BK59+BK60</f>
        <v>808</v>
      </c>
      <c r="BL61" s="123">
        <f>BL59+BL60</f>
        <v>0</v>
      </c>
      <c r="BM61" s="123">
        <f t="shared" si="20"/>
        <v>0</v>
      </c>
      <c r="BN61" s="123">
        <f>BN59+BN60</f>
        <v>64239</v>
      </c>
      <c r="BO61" s="123">
        <f>BO59+BO60</f>
        <v>0</v>
      </c>
      <c r="BP61" s="123">
        <f t="shared" si="21"/>
        <v>0</v>
      </c>
      <c r="BQ61" s="123">
        <f>BQ59+BQ60</f>
        <v>3441</v>
      </c>
      <c r="BR61" s="123">
        <f>BR59+BR60</f>
        <v>0</v>
      </c>
      <c r="BS61" s="123">
        <f t="shared" si="22"/>
        <v>0</v>
      </c>
      <c r="BT61" s="123">
        <f>BT59+BT60</f>
        <v>321339</v>
      </c>
      <c r="BU61" s="123">
        <f>BU59+BU60</f>
        <v>0</v>
      </c>
      <c r="BV61" s="123">
        <f t="shared" si="23"/>
        <v>0</v>
      </c>
      <c r="BW61" s="123">
        <f>BW59+BW60</f>
        <v>389827</v>
      </c>
      <c r="BX61" s="123">
        <f>BX59+BX60</f>
        <v>0</v>
      </c>
      <c r="BY61" s="123">
        <f t="shared" si="24"/>
        <v>0</v>
      </c>
      <c r="BZ61" s="123">
        <f>BZ59+BZ60</f>
        <v>581406.77839995804</v>
      </c>
      <c r="CA61" s="123">
        <f>CA59+CA60</f>
        <v>0</v>
      </c>
      <c r="CB61" s="123">
        <f t="shared" si="25"/>
        <v>0</v>
      </c>
    </row>
    <row r="62" spans="1:80" x14ac:dyDescent="0.2">
      <c r="A62" s="137"/>
      <c r="B62" s="130" t="s">
        <v>102</v>
      </c>
      <c r="C62" s="128">
        <f>C52+C55+C58</f>
        <v>8546447.1663986705</v>
      </c>
      <c r="D62" s="128">
        <f>D52+D55+D58</f>
        <v>6791423.2116660997</v>
      </c>
      <c r="E62" s="128">
        <f t="shared" si="0"/>
        <v>79.464870950906402</v>
      </c>
      <c r="F62" s="128">
        <f>F52+F55+F58</f>
        <v>6936328.4780049995</v>
      </c>
      <c r="G62" s="128">
        <f>G52+G55+G58</f>
        <v>5089893.0696184011</v>
      </c>
      <c r="H62" s="128">
        <f t="shared" si="1"/>
        <v>73.380219604051049</v>
      </c>
      <c r="I62" s="128">
        <f>I52+I55+I58</f>
        <v>1341891.0505499518</v>
      </c>
      <c r="J62" s="128">
        <f>J52+J55+J58</f>
        <v>163292.27490119997</v>
      </c>
      <c r="K62" s="128">
        <f t="shared" si="2"/>
        <v>12.168817642406761</v>
      </c>
      <c r="L62" s="128">
        <f>L52+L55+L58</f>
        <v>268227.63784371992</v>
      </c>
      <c r="M62" s="128">
        <f>M52+M55+M58</f>
        <v>1538237.8671464999</v>
      </c>
      <c r="N62" s="128">
        <f t="shared" si="3"/>
        <v>573.48224050004069</v>
      </c>
      <c r="O62" s="128">
        <f>O52+O55+O58</f>
        <v>5832447.6504999995</v>
      </c>
      <c r="P62" s="128">
        <f>P52+P55+P58</f>
        <v>3128211.8726099995</v>
      </c>
      <c r="Q62" s="128">
        <f t="shared" si="4"/>
        <v>53.634632663043732</v>
      </c>
      <c r="R62" s="128">
        <f>R52+R55+R58</f>
        <v>24612831.844428726</v>
      </c>
      <c r="S62" s="128">
        <f>S52+S55+S58</f>
        <v>20193978.358958401</v>
      </c>
      <c r="T62" s="128">
        <f t="shared" si="5"/>
        <v>82.046545828611912</v>
      </c>
      <c r="U62" s="128">
        <f>U52+U55+U58</f>
        <v>3176389.3905860097</v>
      </c>
      <c r="V62" s="128">
        <f>V52+V55+V58</f>
        <v>6762181.2185884006</v>
      </c>
      <c r="W62" s="128">
        <f t="shared" si="6"/>
        <v>212.88892472156417</v>
      </c>
      <c r="X62" s="128">
        <f>X52+X55+X58</f>
        <v>3344399.1953278952</v>
      </c>
      <c r="Y62" s="128">
        <f>Y52+Y55+Y58</f>
        <v>8632369.6028902996</v>
      </c>
      <c r="Z62" s="128">
        <f t="shared" si="7"/>
        <v>258.11421121466799</v>
      </c>
      <c r="AA62" s="128">
        <f>AA52+AA55+AA58</f>
        <v>15514250.983514814</v>
      </c>
      <c r="AB62" s="128">
        <f>AB52+AB55+AB58</f>
        <v>4210971.2541797003</v>
      </c>
      <c r="AC62" s="128">
        <f t="shared" si="8"/>
        <v>27.142601074677781</v>
      </c>
      <c r="AD62" s="128">
        <f>AD52+AD55+AD58</f>
        <v>42340.137500000004</v>
      </c>
      <c r="AE62" s="128">
        <f>AE52+AE55+AE58</f>
        <v>82144.660299999989</v>
      </c>
      <c r="AF62" s="128">
        <f t="shared" si="9"/>
        <v>194.01132152676638</v>
      </c>
      <c r="AG62" s="128">
        <f>AG52+AG55+AG58</f>
        <v>2535452.1375000002</v>
      </c>
      <c r="AH62" s="128">
        <f>AH52+AH55+AH58</f>
        <v>506311.62300000002</v>
      </c>
      <c r="AI62" s="128">
        <f t="shared" si="10"/>
        <v>19.969283407543717</v>
      </c>
      <c r="AJ62" s="128">
        <f>AJ52+AJ55+AJ58</f>
        <v>2756396</v>
      </c>
      <c r="AK62" s="128">
        <f>AK52+AK55+AK58</f>
        <v>472406.65</v>
      </c>
      <c r="AL62" s="128">
        <f t="shared" si="11"/>
        <v>17.138562456192798</v>
      </c>
      <c r="AM62" s="128">
        <f>AM52+AM55+AM58</f>
        <v>590652.8221720052</v>
      </c>
      <c r="AN62" s="128">
        <f>AN52+AN55+AN58</f>
        <v>152534.20648979998</v>
      </c>
      <c r="AO62" s="128">
        <f t="shared" si="12"/>
        <v>25.824680889339795</v>
      </c>
      <c r="AP62" s="128">
        <f>AP52+AP55+AP58</f>
        <v>3323228.4168563751</v>
      </c>
      <c r="AQ62" s="128">
        <f>AQ52+AQ55+AQ58</f>
        <v>1804972.0760210999</v>
      </c>
      <c r="AR62" s="128">
        <f t="shared" si="13"/>
        <v>54.313813244547369</v>
      </c>
      <c r="AS62" s="128">
        <f>AS52+AS55+AS58</f>
        <v>25974</v>
      </c>
      <c r="AT62" s="128">
        <f>AT52+AT55+AT58</f>
        <v>613810</v>
      </c>
      <c r="AU62" s="128">
        <f t="shared" si="14"/>
        <v>2363.170863170863</v>
      </c>
      <c r="AV62" s="128">
        <f>AV52+AV55+AV58</f>
        <v>12792</v>
      </c>
      <c r="AW62" s="128">
        <f>AW52+AW55+AW58</f>
        <v>101365.5</v>
      </c>
      <c r="AX62" s="128">
        <f t="shared" si="15"/>
        <v>792.41322701688557</v>
      </c>
      <c r="AY62" s="128">
        <f>AY52+AY55+AY58</f>
        <v>3590796.647862399</v>
      </c>
      <c r="AZ62" s="128">
        <f>AZ52+AZ55+AZ58</f>
        <v>1545032.6987999999</v>
      </c>
      <c r="BA62" s="128">
        <f t="shared" si="16"/>
        <v>43.027574388534582</v>
      </c>
      <c r="BB62" s="128">
        <f>BB52+BB55+BB58</f>
        <v>43459118.897718161</v>
      </c>
      <c r="BC62" s="128">
        <f>BC52+BC55+BC58</f>
        <v>31675522.701935399</v>
      </c>
      <c r="BD62" s="128">
        <f t="shared" si="17"/>
        <v>72.885791303050411</v>
      </c>
      <c r="BE62" s="128">
        <f>BE52+BE55+BE58</f>
        <v>1269852.1592400002</v>
      </c>
      <c r="BF62" s="128">
        <f>BF52+BF55+BF58</f>
        <v>3542005.0199074997</v>
      </c>
      <c r="BG62" s="128">
        <f t="shared" si="18"/>
        <v>278.93050337665852</v>
      </c>
      <c r="BH62" s="128">
        <f>BH52+BH55+BH58</f>
        <v>113502.41699999999</v>
      </c>
      <c r="BI62" s="128">
        <f>BI52+BI55+BI58</f>
        <v>435460.30001000001</v>
      </c>
      <c r="BJ62" s="128">
        <f t="shared" si="19"/>
        <v>383.65729252267823</v>
      </c>
      <c r="BK62" s="128">
        <f>BK52+BK55+BK58</f>
        <v>143989.72696530001</v>
      </c>
      <c r="BL62" s="128">
        <f>BL52+BL55+BL58</f>
        <v>74015.218298099993</v>
      </c>
      <c r="BM62" s="128">
        <f t="shared" si="20"/>
        <v>51.403124277009617</v>
      </c>
      <c r="BN62" s="128">
        <f>BN52+BN55+BN58</f>
        <v>3512530.6183425002</v>
      </c>
      <c r="BO62" s="128">
        <f>BO52+BO55+BO58</f>
        <v>4912401.2970085014</v>
      </c>
      <c r="BP62" s="128">
        <f t="shared" si="21"/>
        <v>139.85362209672567</v>
      </c>
      <c r="BQ62" s="128">
        <f>BQ52+BQ55+BQ58</f>
        <v>57628.376537500008</v>
      </c>
      <c r="BR62" s="128">
        <f>BR52+BR55+BR58</f>
        <v>3507103.5963914995</v>
      </c>
      <c r="BS62" s="128">
        <f t="shared" si="22"/>
        <v>6085.7234007092893</v>
      </c>
      <c r="BT62" s="128">
        <f>BT52+BT55+BT58</f>
        <v>10666333.1298352</v>
      </c>
      <c r="BU62" s="128">
        <f>BU52+BU55+BU58</f>
        <v>92308331.868607402</v>
      </c>
      <c r="BV62" s="128">
        <f t="shared" si="23"/>
        <v>865.41767208084207</v>
      </c>
      <c r="BW62" s="128">
        <f>BW52+BW55+BW58</f>
        <v>14493984.268680502</v>
      </c>
      <c r="BX62" s="128">
        <f>BX52+BX55+BX58</f>
        <v>101237312.2803155</v>
      </c>
      <c r="BY62" s="128">
        <f t="shared" si="24"/>
        <v>698.4781437846276</v>
      </c>
      <c r="BZ62" s="128">
        <f>BZ52+BZ55+BZ58</f>
        <v>57953103.166398667</v>
      </c>
      <c r="CA62" s="128">
        <f>CA52+CA55+CA58</f>
        <v>132912834.98225093</v>
      </c>
      <c r="CB62" s="128">
        <f t="shared" si="25"/>
        <v>229.34550131098774</v>
      </c>
    </row>
    <row r="65" spans="2:80" x14ac:dyDescent="0.2">
      <c r="B65" s="48" t="s">
        <v>190</v>
      </c>
      <c r="C65" s="131">
        <f>'Mar 2019 Dist wise'!C44</f>
        <v>8546447.1663986705</v>
      </c>
      <c r="D65" s="131">
        <f>'Mar 2019 Dist wise'!D44</f>
        <v>6791423.2116660979</v>
      </c>
      <c r="E65" s="131">
        <f>'Mar 2019 Dist wise'!E44</f>
        <v>79.464870950906374</v>
      </c>
      <c r="F65" s="131">
        <f>'Mar 2019 Dist wise'!F44</f>
        <v>6936328.4780049995</v>
      </c>
      <c r="G65" s="131">
        <f>'Mar 2019 Dist wise'!G44</f>
        <v>5089893.0696184002</v>
      </c>
      <c r="H65" s="131">
        <f>'Mar 2019 Dist wise'!H44</f>
        <v>73.380219604051049</v>
      </c>
      <c r="I65" s="131">
        <f>'Mar 2019 Dist wise'!I44</f>
        <v>1341891.0505499518</v>
      </c>
      <c r="J65" s="131">
        <f>'Mar 2019 Dist wise'!J44</f>
        <v>163292.2749012</v>
      </c>
      <c r="K65" s="131">
        <f>'Mar 2019 Dist wise'!K44</f>
        <v>12.168817642406763</v>
      </c>
      <c r="L65" s="131">
        <f>'Mar 2019 Dist wise'!L44</f>
        <v>268227.63784371992</v>
      </c>
      <c r="M65" s="131">
        <f>'Mar 2019 Dist wise'!M44</f>
        <v>1538237.8671464997</v>
      </c>
      <c r="N65" s="131">
        <f>'Mar 2019 Dist wise'!N44</f>
        <v>573.48224050004058</v>
      </c>
      <c r="O65" s="131">
        <f>'Mar 2019 Dist wise'!O44</f>
        <v>5832447.6504999995</v>
      </c>
      <c r="P65" s="131">
        <f>'Mar 2019 Dist wise'!P44</f>
        <v>3128211.87261</v>
      </c>
      <c r="Q65" s="131">
        <f>'Mar 2019 Dist wise'!Q44</f>
        <v>53.634632663043732</v>
      </c>
      <c r="R65" s="131">
        <f>'Mar 2019 Dist wise'!R44</f>
        <v>24612831.844428722</v>
      </c>
      <c r="S65" s="131">
        <f>'Mar 2019 Dist wise'!S44</f>
        <v>20193978.358958397</v>
      </c>
      <c r="T65" s="131">
        <f>'Mar 2019 Dist wise'!T44</f>
        <v>82.046545828611912</v>
      </c>
      <c r="U65" s="131">
        <f>'Mar 2019 Dist wise'!U44</f>
        <v>3176389.3905860092</v>
      </c>
      <c r="V65" s="131">
        <f>'Mar 2019 Dist wise'!V44</f>
        <v>6762181.2185883997</v>
      </c>
      <c r="W65" s="131">
        <f>'Mar 2019 Dist wise'!W44</f>
        <v>212.88892472156417</v>
      </c>
      <c r="X65" s="131">
        <f>'Mar 2019 Dist wise'!X44</f>
        <v>3344399.1953278957</v>
      </c>
      <c r="Y65" s="131">
        <f>'Mar 2019 Dist wise'!Y44</f>
        <v>8632369.6028902978</v>
      </c>
      <c r="Z65" s="131">
        <f>'Mar 2019 Dist wise'!Z44</f>
        <v>258.11421121466788</v>
      </c>
      <c r="AA65" s="131">
        <f>'Mar 2019 Dist wise'!AA44</f>
        <v>15514250.983514814</v>
      </c>
      <c r="AB65" s="131">
        <f>'Mar 2019 Dist wise'!AB44</f>
        <v>4210971.2541797003</v>
      </c>
      <c r="AC65" s="131">
        <f>'Mar 2019 Dist wise'!AC44</f>
        <v>27.142601074677781</v>
      </c>
      <c r="AD65" s="131">
        <f>'Mar 2019 Dist wise'!AD44</f>
        <v>42340.137499999997</v>
      </c>
      <c r="AE65" s="131">
        <f>'Mar 2019 Dist wise'!AE44</f>
        <v>82144.660300000003</v>
      </c>
      <c r="AF65" s="131">
        <f>'Mar 2019 Dist wise'!AF44</f>
        <v>194.01132152676644</v>
      </c>
      <c r="AG65" s="131">
        <f>'Mar 2019 Dist wise'!AG44</f>
        <v>2535452.1375000002</v>
      </c>
      <c r="AH65" s="131">
        <f>'Mar 2019 Dist wise'!AH44</f>
        <v>506311.62300000008</v>
      </c>
      <c r="AI65" s="131">
        <f>'Mar 2019 Dist wise'!AI44</f>
        <v>19.969283407543717</v>
      </c>
      <c r="AJ65" s="131">
        <f>'Mar 2019 Dist wise'!AJ44</f>
        <v>2756396</v>
      </c>
      <c r="AK65" s="131">
        <f>'Mar 2019 Dist wise'!AK44</f>
        <v>472406.65</v>
      </c>
      <c r="AL65" s="131">
        <f>'Mar 2019 Dist wise'!AL44</f>
        <v>17.138562456192798</v>
      </c>
      <c r="AM65" s="131">
        <f>'Mar 2019 Dist wise'!AM44</f>
        <v>590652.8221720052</v>
      </c>
      <c r="AN65" s="131">
        <f>'Mar 2019 Dist wise'!AN44</f>
        <v>152534.20648979998</v>
      </c>
      <c r="AO65" s="131">
        <f>'Mar 2019 Dist wise'!AO44</f>
        <v>25.824680889339795</v>
      </c>
      <c r="AP65" s="131">
        <f>'Mar 2019 Dist wise'!AP44</f>
        <v>3323228.4168563755</v>
      </c>
      <c r="AQ65" s="131">
        <f>'Mar 2019 Dist wise'!AQ44</f>
        <v>1804972.0760211002</v>
      </c>
      <c r="AR65" s="131">
        <f>'Mar 2019 Dist wise'!AR44</f>
        <v>54.313813244547369</v>
      </c>
      <c r="AS65" s="131">
        <f>'Mar 2019 Dist wise'!AS44</f>
        <v>25974</v>
      </c>
      <c r="AT65" s="131">
        <f>'Mar 2019 Dist wise'!AT44</f>
        <v>613810</v>
      </c>
      <c r="AU65" s="131">
        <f>'Mar 2019 Dist wise'!AU44</f>
        <v>2363.170863170863</v>
      </c>
      <c r="AV65" s="131">
        <f>'Mar 2019 Dist wise'!AV44</f>
        <v>12792</v>
      </c>
      <c r="AW65" s="131">
        <f>'Mar 2019 Dist wise'!AW44</f>
        <v>101365.49999999999</v>
      </c>
      <c r="AX65" s="131">
        <f>'Mar 2019 Dist wise'!AX44</f>
        <v>792.41322701688546</v>
      </c>
      <c r="AY65" s="131">
        <f>'Mar 2019 Dist wise'!AY44</f>
        <v>3590796.647862399</v>
      </c>
      <c r="AZ65" s="131">
        <f>'Mar 2019 Dist wise'!AZ44</f>
        <v>1545032.6988000001</v>
      </c>
      <c r="BA65" s="131">
        <f>'Mar 2019 Dist wise'!BA44</f>
        <v>43.027574388534589</v>
      </c>
      <c r="BB65" s="131">
        <f>'Mar 2019 Dist wise'!BB44</f>
        <v>43459118.897718176</v>
      </c>
      <c r="BC65" s="131">
        <f>'Mar 2019 Dist wise'!BC44</f>
        <v>31675522.701935403</v>
      </c>
      <c r="BD65" s="131">
        <f>'Mar 2019 Dist wise'!BD44</f>
        <v>72.885791303050382</v>
      </c>
      <c r="BE65" s="131">
        <f>'Mar 2019 Dist wise'!BE44</f>
        <v>1269852.1592399997</v>
      </c>
      <c r="BF65" s="131">
        <f>'Mar 2019 Dist wise'!BF44</f>
        <v>3542005.0199074992</v>
      </c>
      <c r="BG65" s="131">
        <f>'Mar 2019 Dist wise'!BG44</f>
        <v>278.93050337665858</v>
      </c>
      <c r="BH65" s="131">
        <f>'Mar 2019 Dist wise'!BH44</f>
        <v>113502.417</v>
      </c>
      <c r="BI65" s="131">
        <f>'Mar 2019 Dist wise'!BI44</f>
        <v>435460.30001000018</v>
      </c>
      <c r="BJ65" s="131">
        <f>'Mar 2019 Dist wise'!BJ44</f>
        <v>383.65729252267835</v>
      </c>
      <c r="BK65" s="131">
        <f>'Mar 2019 Dist wise'!BK44</f>
        <v>143989.72696530001</v>
      </c>
      <c r="BL65" s="131">
        <f>'Mar 2019 Dist wise'!BL44</f>
        <v>74015.218298100008</v>
      </c>
      <c r="BM65" s="131">
        <f>'Mar 2019 Dist wise'!BM44</f>
        <v>51.403124277009624</v>
      </c>
      <c r="BN65" s="131">
        <f>'Mar 2019 Dist wise'!BN44</f>
        <v>3512530.6183425002</v>
      </c>
      <c r="BO65" s="131">
        <f>'Mar 2019 Dist wise'!BO44</f>
        <v>4912401.2970084995</v>
      </c>
      <c r="BP65" s="131">
        <f>'Mar 2019 Dist wise'!BP44</f>
        <v>139.85362209672562</v>
      </c>
      <c r="BQ65" s="131">
        <f>'Mar 2019 Dist wise'!BQ44</f>
        <v>57628.3765375</v>
      </c>
      <c r="BR65" s="131">
        <f>'Mar 2019 Dist wise'!BR44</f>
        <v>3507103.5963915009</v>
      </c>
      <c r="BS65" s="131">
        <f>'Mar 2019 Dist wise'!BS44</f>
        <v>6085.723400709292</v>
      </c>
      <c r="BT65" s="131">
        <f>'Mar 2019 Dist wise'!BT44</f>
        <v>10666333.129835201</v>
      </c>
      <c r="BU65" s="131">
        <f>'Mar 2019 Dist wise'!BU44</f>
        <v>92308331.868607372</v>
      </c>
      <c r="BV65" s="131">
        <f>'Mar 2019 Dist wise'!BV44</f>
        <v>865.4176720808415</v>
      </c>
      <c r="BW65" s="131">
        <f>'Mar 2019 Dist wise'!BW44</f>
        <v>14493984.2686805</v>
      </c>
      <c r="BX65" s="131">
        <f>'Mar 2019 Dist wise'!BX44</f>
        <v>101237312.28031549</v>
      </c>
      <c r="BY65" s="131">
        <f>'Mar 2019 Dist wise'!BY44</f>
        <v>698.4781437846276</v>
      </c>
      <c r="BZ65" s="131">
        <f>'Mar 2019 Dist wise'!BZ44</f>
        <v>57953103.166398674</v>
      </c>
      <c r="CA65" s="131">
        <f>'Mar 2019 Dist wise'!CA44</f>
        <v>132912834.98225093</v>
      </c>
      <c r="CB65" s="131">
        <f>'Mar 2019 Dist wise'!CB44</f>
        <v>229.34550131098769</v>
      </c>
    </row>
    <row r="67" spans="2:80" x14ac:dyDescent="0.2">
      <c r="C67" s="131">
        <f>C62-C65</f>
        <v>0</v>
      </c>
      <c r="D67" s="131">
        <f t="shared" ref="D67:BO67" si="41">D62-D65</f>
        <v>0</v>
      </c>
      <c r="E67" s="131">
        <f t="shared" si="41"/>
        <v>0</v>
      </c>
      <c r="F67" s="131">
        <f t="shared" si="41"/>
        <v>0</v>
      </c>
      <c r="G67" s="131">
        <f t="shared" si="41"/>
        <v>0</v>
      </c>
      <c r="H67" s="131">
        <f t="shared" si="41"/>
        <v>0</v>
      </c>
      <c r="I67" s="131">
        <f t="shared" si="41"/>
        <v>0</v>
      </c>
      <c r="J67" s="131">
        <f t="shared" si="41"/>
        <v>0</v>
      </c>
      <c r="K67" s="131">
        <f t="shared" si="41"/>
        <v>0</v>
      </c>
      <c r="L67" s="131">
        <f t="shared" si="41"/>
        <v>0</v>
      </c>
      <c r="M67" s="131">
        <f t="shared" si="41"/>
        <v>0</v>
      </c>
      <c r="N67" s="131">
        <f t="shared" si="41"/>
        <v>0</v>
      </c>
      <c r="O67" s="131">
        <f t="shared" si="41"/>
        <v>0</v>
      </c>
      <c r="P67" s="131">
        <f t="shared" si="41"/>
        <v>0</v>
      </c>
      <c r="Q67" s="131">
        <f t="shared" si="41"/>
        <v>0</v>
      </c>
      <c r="R67" s="131">
        <f t="shared" si="41"/>
        <v>0</v>
      </c>
      <c r="S67" s="131">
        <f t="shared" si="41"/>
        <v>0</v>
      </c>
      <c r="T67" s="131">
        <f t="shared" si="41"/>
        <v>0</v>
      </c>
      <c r="U67" s="131">
        <f t="shared" si="41"/>
        <v>0</v>
      </c>
      <c r="V67" s="131">
        <f t="shared" si="41"/>
        <v>0</v>
      </c>
      <c r="W67" s="131">
        <f t="shared" si="41"/>
        <v>0</v>
      </c>
      <c r="X67" s="131">
        <f t="shared" si="41"/>
        <v>0</v>
      </c>
      <c r="Y67" s="131">
        <f t="shared" si="41"/>
        <v>0</v>
      </c>
      <c r="Z67" s="131">
        <f t="shared" si="41"/>
        <v>0</v>
      </c>
      <c r="AA67" s="131">
        <f t="shared" si="41"/>
        <v>0</v>
      </c>
      <c r="AB67" s="131">
        <f t="shared" si="41"/>
        <v>0</v>
      </c>
      <c r="AC67" s="131">
        <f t="shared" si="41"/>
        <v>0</v>
      </c>
      <c r="AD67" s="131">
        <f t="shared" si="41"/>
        <v>0</v>
      </c>
      <c r="AE67" s="131">
        <f t="shared" si="41"/>
        <v>0</v>
      </c>
      <c r="AF67" s="131">
        <f t="shared" si="41"/>
        <v>0</v>
      </c>
      <c r="AG67" s="131">
        <f t="shared" si="41"/>
        <v>0</v>
      </c>
      <c r="AH67" s="131">
        <f t="shared" si="41"/>
        <v>0</v>
      </c>
      <c r="AI67" s="131">
        <f t="shared" si="41"/>
        <v>0</v>
      </c>
      <c r="AJ67" s="131">
        <f t="shared" si="41"/>
        <v>0</v>
      </c>
      <c r="AK67" s="131">
        <f t="shared" si="41"/>
        <v>0</v>
      </c>
      <c r="AL67" s="131">
        <f t="shared" si="41"/>
        <v>0</v>
      </c>
      <c r="AM67" s="131">
        <f t="shared" si="41"/>
        <v>0</v>
      </c>
      <c r="AN67" s="131">
        <f t="shared" si="41"/>
        <v>0</v>
      </c>
      <c r="AO67" s="131">
        <f t="shared" si="41"/>
        <v>0</v>
      </c>
      <c r="AP67" s="131">
        <f t="shared" si="41"/>
        <v>0</v>
      </c>
      <c r="AQ67" s="131">
        <f t="shared" si="41"/>
        <v>0</v>
      </c>
      <c r="AR67" s="131">
        <f t="shared" si="41"/>
        <v>0</v>
      </c>
      <c r="AS67" s="131">
        <f t="shared" si="41"/>
        <v>0</v>
      </c>
      <c r="AT67" s="131">
        <f t="shared" si="41"/>
        <v>0</v>
      </c>
      <c r="AU67" s="131">
        <f t="shared" si="41"/>
        <v>0</v>
      </c>
      <c r="AV67" s="131">
        <f t="shared" si="41"/>
        <v>0</v>
      </c>
      <c r="AW67" s="131">
        <f t="shared" si="41"/>
        <v>0</v>
      </c>
      <c r="AX67" s="131">
        <f t="shared" si="41"/>
        <v>0</v>
      </c>
      <c r="AY67" s="131">
        <f t="shared" si="41"/>
        <v>0</v>
      </c>
      <c r="AZ67" s="131">
        <f t="shared" si="41"/>
        <v>0</v>
      </c>
      <c r="BA67" s="131">
        <f t="shared" si="41"/>
        <v>0</v>
      </c>
      <c r="BB67" s="131">
        <f t="shared" si="41"/>
        <v>0</v>
      </c>
      <c r="BC67" s="131">
        <f t="shared" si="41"/>
        <v>0</v>
      </c>
      <c r="BD67" s="131">
        <f t="shared" si="41"/>
        <v>0</v>
      </c>
      <c r="BE67" s="131">
        <f t="shared" si="41"/>
        <v>0</v>
      </c>
      <c r="BF67" s="131">
        <f t="shared" si="41"/>
        <v>0</v>
      </c>
      <c r="BG67" s="131">
        <f t="shared" si="41"/>
        <v>0</v>
      </c>
      <c r="BH67" s="131">
        <f t="shared" si="41"/>
        <v>0</v>
      </c>
      <c r="BI67" s="131">
        <f t="shared" si="41"/>
        <v>0</v>
      </c>
      <c r="BJ67" s="131">
        <f t="shared" si="41"/>
        <v>0</v>
      </c>
      <c r="BK67" s="131">
        <f t="shared" si="41"/>
        <v>0</v>
      </c>
      <c r="BL67" s="131">
        <f t="shared" si="41"/>
        <v>0</v>
      </c>
      <c r="BM67" s="131">
        <f t="shared" si="41"/>
        <v>0</v>
      </c>
      <c r="BN67" s="131">
        <f t="shared" si="41"/>
        <v>0</v>
      </c>
      <c r="BO67" s="131">
        <f t="shared" si="41"/>
        <v>0</v>
      </c>
      <c r="BP67" s="131">
        <f t="shared" ref="BP67:CB67" si="42">BP62-BP65</f>
        <v>0</v>
      </c>
      <c r="BQ67" s="131">
        <f t="shared" si="42"/>
        <v>0</v>
      </c>
      <c r="BR67" s="131">
        <f t="shared" si="42"/>
        <v>0</v>
      </c>
      <c r="BS67" s="131">
        <f t="shared" si="42"/>
        <v>0</v>
      </c>
      <c r="BT67" s="131">
        <f t="shared" si="42"/>
        <v>0</v>
      </c>
      <c r="BU67" s="131">
        <f t="shared" si="42"/>
        <v>0</v>
      </c>
      <c r="BV67" s="131">
        <f t="shared" si="42"/>
        <v>0</v>
      </c>
      <c r="BW67" s="131">
        <f t="shared" si="42"/>
        <v>0</v>
      </c>
      <c r="BX67" s="131">
        <f t="shared" si="42"/>
        <v>0</v>
      </c>
      <c r="BY67" s="131">
        <f t="shared" si="42"/>
        <v>0</v>
      </c>
      <c r="BZ67" s="131">
        <f t="shared" si="42"/>
        <v>0</v>
      </c>
      <c r="CA67" s="131">
        <f t="shared" si="42"/>
        <v>0</v>
      </c>
      <c r="CB67" s="131">
        <f t="shared" si="42"/>
        <v>0</v>
      </c>
    </row>
  </sheetData>
  <sheetProtection password="CA2B" sheet="1" objects="1" scenarios="1"/>
  <mergeCells count="30">
    <mergeCell ref="A5:A7"/>
    <mergeCell ref="B5:B7"/>
    <mergeCell ref="C5:E5"/>
    <mergeCell ref="F5:H5"/>
    <mergeCell ref="I5:K5"/>
    <mergeCell ref="AM5:AO5"/>
    <mergeCell ref="AP5:AR5"/>
    <mergeCell ref="AS5:AU5"/>
    <mergeCell ref="AV5:AX5"/>
    <mergeCell ref="L5:N5"/>
    <mergeCell ref="O5:Q5"/>
    <mergeCell ref="R5:T5"/>
    <mergeCell ref="U5:W5"/>
    <mergeCell ref="X5:Z5"/>
    <mergeCell ref="BQ5:BS5"/>
    <mergeCell ref="BT5:BV5"/>
    <mergeCell ref="BW5:BY5"/>
    <mergeCell ref="BZ5:CB5"/>
    <mergeCell ref="C7:BG7"/>
    <mergeCell ref="BH7:CB7"/>
    <mergeCell ref="AY5:BA5"/>
    <mergeCell ref="BB5:BD5"/>
    <mergeCell ref="BE5:BG5"/>
    <mergeCell ref="BH5:BJ5"/>
    <mergeCell ref="AA5:AC5"/>
    <mergeCell ref="AD5:AF5"/>
    <mergeCell ref="BK5:BM5"/>
    <mergeCell ref="BN5:BP5"/>
    <mergeCell ref="AG5:AI5"/>
    <mergeCell ref="AJ5:AL5"/>
  </mergeCells>
  <printOptions horizontalCentered="1" verticalCentered="1"/>
  <pageMargins left="0.31496062992125984" right="0.31496062992125984" top="0.31496062992125984" bottom="0.31496062992125984" header="0.19685039370078741" footer="0.19685039370078741"/>
  <pageSetup paperSize="9" scale="91" orientation="portrait" verticalDpi="2438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0"/>
  <sheetViews>
    <sheetView zoomScaleNormal="100" workbookViewId="0">
      <pane xSplit="2" ySplit="5" topLeftCell="C6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RowHeight="12.75" x14ac:dyDescent="0.2"/>
  <cols>
    <col min="1" max="1" width="5.7109375" style="48" customWidth="1"/>
    <col min="2" max="2" width="17.5703125" style="48" customWidth="1"/>
    <col min="3" max="4" width="8.7109375" style="48" customWidth="1"/>
    <col min="5" max="5" width="5.7109375" style="48" customWidth="1"/>
    <col min="6" max="7" width="8.7109375" style="48" customWidth="1"/>
    <col min="8" max="8" width="5.7109375" style="48" customWidth="1"/>
    <col min="9" max="10" width="8.7109375" style="48" customWidth="1"/>
    <col min="11" max="11" width="5.7109375" style="48" customWidth="1"/>
    <col min="12" max="13" width="8.7109375" style="48" customWidth="1"/>
    <col min="14" max="14" width="5.7109375" style="48" customWidth="1"/>
    <col min="15" max="16" width="8.7109375" style="48" customWidth="1"/>
    <col min="17" max="17" width="5.7109375" style="48" customWidth="1"/>
    <col min="18" max="19" width="8.7109375" style="48" customWidth="1"/>
    <col min="20" max="20" width="5.7109375" style="48" customWidth="1"/>
    <col min="21" max="22" width="8.7109375" style="48" customWidth="1"/>
    <col min="23" max="23" width="5.7109375" style="48" customWidth="1"/>
    <col min="24" max="25" width="8.7109375" style="48" customWidth="1"/>
    <col min="26" max="26" width="5.7109375" style="48" customWidth="1"/>
    <col min="27" max="28" width="8.7109375" style="48" customWidth="1"/>
    <col min="29" max="29" width="5.7109375" style="48" customWidth="1"/>
    <col min="30" max="31" width="8.7109375" style="48" customWidth="1"/>
    <col min="32" max="32" width="5.7109375" style="48" customWidth="1"/>
    <col min="33" max="34" width="8.7109375" style="48" customWidth="1"/>
    <col min="35" max="35" width="5.7109375" style="48" customWidth="1"/>
    <col min="36" max="37" width="8.7109375" style="48" customWidth="1"/>
    <col min="38" max="38" width="5.7109375" style="48" customWidth="1"/>
    <col min="39" max="40" width="8.7109375" style="48" customWidth="1"/>
    <col min="41" max="41" width="5.7109375" style="48" customWidth="1"/>
    <col min="42" max="43" width="8.7109375" style="48" customWidth="1"/>
    <col min="44" max="44" width="5.7109375" style="48" customWidth="1"/>
    <col min="45" max="46" width="8.7109375" style="48" customWidth="1"/>
    <col min="47" max="47" width="5.7109375" style="48" customWidth="1"/>
    <col min="48" max="49" width="8.7109375" style="48" customWidth="1"/>
    <col min="50" max="50" width="5.7109375" style="48" customWidth="1"/>
    <col min="51" max="52" width="8.7109375" style="48" customWidth="1"/>
    <col min="53" max="53" width="5.7109375" style="48" customWidth="1"/>
    <col min="54" max="55" width="8.7109375" style="48" customWidth="1"/>
    <col min="56" max="56" width="5.7109375" style="48" customWidth="1"/>
    <col min="57" max="57" width="8.7109375" style="48" customWidth="1"/>
    <col min="58" max="58" width="9.140625" style="48"/>
    <col min="59" max="59" width="5.7109375" style="48" customWidth="1"/>
    <col min="60" max="61" width="9.140625" style="48"/>
    <col min="62" max="62" width="5.7109375" style="48" customWidth="1"/>
    <col min="63" max="64" width="9.140625" style="48"/>
    <col min="65" max="65" width="5.7109375" style="48" customWidth="1"/>
    <col min="66" max="67" width="9.140625" style="48"/>
    <col min="68" max="68" width="5.7109375" style="48" customWidth="1"/>
    <col min="69" max="70" width="9.140625" style="48"/>
    <col min="71" max="71" width="5.7109375" style="48" customWidth="1"/>
    <col min="72" max="73" width="9.140625" style="48"/>
    <col min="74" max="74" width="5.7109375" style="48" customWidth="1"/>
    <col min="75" max="76" width="9.140625" style="48"/>
    <col min="77" max="77" width="5.7109375" style="48" customWidth="1"/>
    <col min="78" max="79" width="9.140625" style="48"/>
    <col min="80" max="80" width="5.7109375" style="48" customWidth="1"/>
    <col min="81" max="16384" width="9.140625" style="48"/>
  </cols>
  <sheetData>
    <row r="1" spans="1:80" ht="19.5" x14ac:dyDescent="0.2">
      <c r="A1" s="110" t="s">
        <v>120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</row>
    <row r="2" spans="1:80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</row>
    <row r="3" spans="1:80" ht="15.75" x14ac:dyDescent="0.2">
      <c r="A3" s="112" t="s">
        <v>172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</row>
    <row r="4" spans="1:80" x14ac:dyDescent="0.2">
      <c r="A4" s="113" t="s">
        <v>115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</row>
    <row r="5" spans="1:80" ht="39.950000000000003" customHeight="1" x14ac:dyDescent="0.2">
      <c r="A5" s="290" t="s">
        <v>36</v>
      </c>
      <c r="B5" s="290" t="s">
        <v>74</v>
      </c>
      <c r="C5" s="287" t="s">
        <v>142</v>
      </c>
      <c r="D5" s="288"/>
      <c r="E5" s="289"/>
      <c r="F5" s="287" t="s">
        <v>143</v>
      </c>
      <c r="G5" s="288"/>
      <c r="H5" s="289"/>
      <c r="I5" s="287" t="s">
        <v>144</v>
      </c>
      <c r="J5" s="288"/>
      <c r="K5" s="289"/>
      <c r="L5" s="287" t="s">
        <v>145</v>
      </c>
      <c r="M5" s="288"/>
      <c r="N5" s="289"/>
      <c r="O5" s="287" t="s">
        <v>146</v>
      </c>
      <c r="P5" s="288"/>
      <c r="Q5" s="289"/>
      <c r="R5" s="287" t="s">
        <v>147</v>
      </c>
      <c r="S5" s="288"/>
      <c r="T5" s="289"/>
      <c r="U5" s="287" t="s">
        <v>173</v>
      </c>
      <c r="V5" s="288"/>
      <c r="W5" s="289"/>
      <c r="X5" s="287" t="s">
        <v>174</v>
      </c>
      <c r="Y5" s="288"/>
      <c r="Z5" s="289"/>
      <c r="AA5" s="287" t="s">
        <v>175</v>
      </c>
      <c r="AB5" s="288"/>
      <c r="AC5" s="289"/>
      <c r="AD5" s="287" t="s">
        <v>151</v>
      </c>
      <c r="AE5" s="288"/>
      <c r="AF5" s="289"/>
      <c r="AG5" s="287" t="s">
        <v>152</v>
      </c>
      <c r="AH5" s="288"/>
      <c r="AI5" s="289"/>
      <c r="AJ5" s="287" t="s">
        <v>153</v>
      </c>
      <c r="AK5" s="288"/>
      <c r="AL5" s="289"/>
      <c r="AM5" s="287" t="s">
        <v>154</v>
      </c>
      <c r="AN5" s="288"/>
      <c r="AO5" s="289"/>
      <c r="AP5" s="287" t="s">
        <v>155</v>
      </c>
      <c r="AQ5" s="288"/>
      <c r="AR5" s="289"/>
      <c r="AS5" s="287" t="s">
        <v>156</v>
      </c>
      <c r="AT5" s="288"/>
      <c r="AU5" s="289"/>
      <c r="AV5" s="287" t="s">
        <v>157</v>
      </c>
      <c r="AW5" s="288"/>
      <c r="AX5" s="289"/>
      <c r="AY5" s="287" t="s">
        <v>34</v>
      </c>
      <c r="AZ5" s="288"/>
      <c r="BA5" s="289"/>
      <c r="BB5" s="292" t="s">
        <v>130</v>
      </c>
      <c r="BC5" s="292"/>
      <c r="BD5" s="292"/>
      <c r="BE5" s="292" t="s">
        <v>158</v>
      </c>
      <c r="BF5" s="292"/>
      <c r="BG5" s="292"/>
      <c r="BH5" s="292" t="s">
        <v>142</v>
      </c>
      <c r="BI5" s="292"/>
      <c r="BJ5" s="292"/>
      <c r="BK5" s="292" t="s">
        <v>154</v>
      </c>
      <c r="BL5" s="292"/>
      <c r="BM5" s="292"/>
      <c r="BN5" s="292" t="s">
        <v>155</v>
      </c>
      <c r="BO5" s="292"/>
      <c r="BP5" s="292"/>
      <c r="BQ5" s="292" t="s">
        <v>163</v>
      </c>
      <c r="BR5" s="292"/>
      <c r="BS5" s="292"/>
      <c r="BT5" s="292" t="s">
        <v>34</v>
      </c>
      <c r="BU5" s="292"/>
      <c r="BV5" s="292"/>
      <c r="BW5" s="292" t="s">
        <v>164</v>
      </c>
      <c r="BX5" s="292"/>
      <c r="BY5" s="292"/>
      <c r="BZ5" s="292" t="s">
        <v>132</v>
      </c>
      <c r="CA5" s="292"/>
      <c r="CB5" s="292"/>
    </row>
    <row r="6" spans="1:80" ht="15" customHeight="1" x14ac:dyDescent="0.2">
      <c r="A6" s="302"/>
      <c r="B6" s="302"/>
      <c r="C6" s="74" t="s">
        <v>133</v>
      </c>
      <c r="D6" s="74" t="s">
        <v>78</v>
      </c>
      <c r="E6" s="115" t="s">
        <v>134</v>
      </c>
      <c r="F6" s="74" t="s">
        <v>133</v>
      </c>
      <c r="G6" s="74" t="s">
        <v>78</v>
      </c>
      <c r="H6" s="115" t="s">
        <v>134</v>
      </c>
      <c r="I6" s="74" t="s">
        <v>133</v>
      </c>
      <c r="J6" s="74" t="s">
        <v>78</v>
      </c>
      <c r="K6" s="115" t="s">
        <v>134</v>
      </c>
      <c r="L6" s="74" t="s">
        <v>133</v>
      </c>
      <c r="M6" s="74" t="s">
        <v>78</v>
      </c>
      <c r="N6" s="115" t="s">
        <v>134</v>
      </c>
      <c r="O6" s="74" t="s">
        <v>133</v>
      </c>
      <c r="P6" s="74" t="s">
        <v>78</v>
      </c>
      <c r="Q6" s="115" t="s">
        <v>134</v>
      </c>
      <c r="R6" s="74" t="s">
        <v>133</v>
      </c>
      <c r="S6" s="74" t="s">
        <v>78</v>
      </c>
      <c r="T6" s="115" t="s">
        <v>134</v>
      </c>
      <c r="U6" s="74" t="s">
        <v>133</v>
      </c>
      <c r="V6" s="74" t="s">
        <v>78</v>
      </c>
      <c r="W6" s="115" t="s">
        <v>134</v>
      </c>
      <c r="X6" s="74" t="s">
        <v>133</v>
      </c>
      <c r="Y6" s="74" t="s">
        <v>78</v>
      </c>
      <c r="Z6" s="115" t="s">
        <v>134</v>
      </c>
      <c r="AA6" s="74" t="s">
        <v>133</v>
      </c>
      <c r="AB6" s="74" t="s">
        <v>78</v>
      </c>
      <c r="AC6" s="115" t="s">
        <v>134</v>
      </c>
      <c r="AD6" s="74" t="s">
        <v>133</v>
      </c>
      <c r="AE6" s="74" t="s">
        <v>78</v>
      </c>
      <c r="AF6" s="115" t="s">
        <v>134</v>
      </c>
      <c r="AG6" s="74" t="s">
        <v>133</v>
      </c>
      <c r="AH6" s="74" t="s">
        <v>78</v>
      </c>
      <c r="AI6" s="115" t="s">
        <v>134</v>
      </c>
      <c r="AJ6" s="74" t="s">
        <v>133</v>
      </c>
      <c r="AK6" s="74" t="s">
        <v>78</v>
      </c>
      <c r="AL6" s="115" t="s">
        <v>134</v>
      </c>
      <c r="AM6" s="74" t="s">
        <v>133</v>
      </c>
      <c r="AN6" s="74" t="s">
        <v>78</v>
      </c>
      <c r="AO6" s="115" t="s">
        <v>134</v>
      </c>
      <c r="AP6" s="74" t="s">
        <v>133</v>
      </c>
      <c r="AQ6" s="74" t="s">
        <v>78</v>
      </c>
      <c r="AR6" s="115" t="s">
        <v>134</v>
      </c>
      <c r="AS6" s="74" t="s">
        <v>133</v>
      </c>
      <c r="AT6" s="74" t="s">
        <v>78</v>
      </c>
      <c r="AU6" s="115" t="s">
        <v>134</v>
      </c>
      <c r="AV6" s="74" t="s">
        <v>133</v>
      </c>
      <c r="AW6" s="74" t="s">
        <v>78</v>
      </c>
      <c r="AX6" s="115" t="s">
        <v>134</v>
      </c>
      <c r="AY6" s="74" t="s">
        <v>133</v>
      </c>
      <c r="AZ6" s="74" t="s">
        <v>78</v>
      </c>
      <c r="BA6" s="115" t="s">
        <v>134</v>
      </c>
      <c r="BB6" s="74" t="s">
        <v>133</v>
      </c>
      <c r="BC6" s="74" t="s">
        <v>78</v>
      </c>
      <c r="BD6" s="115" t="s">
        <v>134</v>
      </c>
      <c r="BE6" s="74" t="s">
        <v>133</v>
      </c>
      <c r="BF6" s="74" t="s">
        <v>78</v>
      </c>
      <c r="BG6" s="115" t="s">
        <v>134</v>
      </c>
      <c r="BH6" s="74" t="s">
        <v>133</v>
      </c>
      <c r="BI6" s="74" t="s">
        <v>78</v>
      </c>
      <c r="BJ6" s="115" t="s">
        <v>134</v>
      </c>
      <c r="BK6" s="74" t="s">
        <v>133</v>
      </c>
      <c r="BL6" s="74" t="s">
        <v>78</v>
      </c>
      <c r="BM6" s="115" t="s">
        <v>134</v>
      </c>
      <c r="BN6" s="74" t="s">
        <v>133</v>
      </c>
      <c r="BO6" s="74" t="s">
        <v>78</v>
      </c>
      <c r="BP6" s="115" t="s">
        <v>134</v>
      </c>
      <c r="BQ6" s="74" t="s">
        <v>133</v>
      </c>
      <c r="BR6" s="74" t="s">
        <v>78</v>
      </c>
      <c r="BS6" s="115" t="s">
        <v>134</v>
      </c>
      <c r="BT6" s="74" t="s">
        <v>133</v>
      </c>
      <c r="BU6" s="74" t="s">
        <v>78</v>
      </c>
      <c r="BV6" s="115" t="s">
        <v>134</v>
      </c>
      <c r="BW6" s="74" t="s">
        <v>133</v>
      </c>
      <c r="BX6" s="74" t="s">
        <v>78</v>
      </c>
      <c r="BY6" s="115" t="s">
        <v>134</v>
      </c>
      <c r="BZ6" s="74" t="s">
        <v>133</v>
      </c>
      <c r="CA6" s="74" t="s">
        <v>78</v>
      </c>
      <c r="CB6" s="115" t="s">
        <v>134</v>
      </c>
    </row>
    <row r="7" spans="1:80" ht="15" customHeight="1" x14ac:dyDescent="0.2">
      <c r="A7" s="291"/>
      <c r="B7" s="291"/>
      <c r="C7" s="303" t="s">
        <v>165</v>
      </c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4" t="s">
        <v>166</v>
      </c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</row>
    <row r="8" spans="1:80" ht="15" customHeight="1" x14ac:dyDescent="0.2">
      <c r="A8" s="6">
        <v>1</v>
      </c>
      <c r="B8" s="7" t="s">
        <v>37</v>
      </c>
      <c r="C8" s="133">
        <f>F8+I8+L8</f>
        <v>605294</v>
      </c>
      <c r="D8" s="133">
        <f>G8+J8+M8</f>
        <v>417100.28653589997</v>
      </c>
      <c r="E8" s="133">
        <f t="shared" ref="E8:E44" si="0">(D8/C8)*100</f>
        <v>68.908709905583066</v>
      </c>
      <c r="F8" s="133">
        <v>573184</v>
      </c>
      <c r="G8" s="133">
        <v>359930.4513059</v>
      </c>
      <c r="H8" s="133">
        <f t="shared" ref="H8:H44" si="1">(G8/F8)*100</f>
        <v>62.794922975152836</v>
      </c>
      <c r="I8" s="133">
        <v>14006</v>
      </c>
      <c r="J8" s="133">
        <v>8036.1352099999995</v>
      </c>
      <c r="K8" s="133">
        <f t="shared" ref="K8:K44" si="2">(J8/I8)*100</f>
        <v>57.376375910324143</v>
      </c>
      <c r="L8" s="133">
        <v>18104</v>
      </c>
      <c r="M8" s="133">
        <v>49133.700020000018</v>
      </c>
      <c r="N8" s="133">
        <f t="shared" ref="N8:N44" si="3">(M8/L8)*100</f>
        <v>271.3969289659745</v>
      </c>
      <c r="O8" s="133">
        <v>461752</v>
      </c>
      <c r="P8" s="133">
        <v>297401.67</v>
      </c>
      <c r="Q8" s="133">
        <f t="shared" ref="Q8:Q44" si="4">(P8/O8)*100</f>
        <v>64.407229421854154</v>
      </c>
      <c r="R8" s="133">
        <f>U8+X8+AA8+AD8+AG8</f>
        <v>119502</v>
      </c>
      <c r="S8" s="133">
        <f>V8+Y8+AB8+AE8+AH8</f>
        <v>192716.85731960001</v>
      </c>
      <c r="T8" s="133">
        <f t="shared" ref="T8:T44" si="5">(S8/R8)*100</f>
        <v>161.26663764589716</v>
      </c>
      <c r="U8" s="133">
        <v>47520</v>
      </c>
      <c r="V8" s="133">
        <v>81138.425649600002</v>
      </c>
      <c r="W8" s="133">
        <f t="shared" ref="W8:W44" si="6">(V8/U8)*100</f>
        <v>170.74584522222221</v>
      </c>
      <c r="X8" s="133">
        <v>23850</v>
      </c>
      <c r="Y8" s="133">
        <v>82765.168690000006</v>
      </c>
      <c r="Z8" s="133">
        <f t="shared" ref="Z8:Z44" si="7">(Y8/X8)*100</f>
        <v>347.02376809224324</v>
      </c>
      <c r="AA8" s="133">
        <v>24150</v>
      </c>
      <c r="AB8" s="133">
        <v>11808.38298</v>
      </c>
      <c r="AC8" s="133">
        <f t="shared" ref="AC8:AC44" si="8">(AB8/AA8)*100</f>
        <v>48.895995776397513</v>
      </c>
      <c r="AD8" s="133">
        <v>0</v>
      </c>
      <c r="AE8" s="133">
        <v>915</v>
      </c>
      <c r="AF8" s="133" t="e">
        <f t="shared" ref="AF8:AF44" si="9">(AE8/AD8)*100</f>
        <v>#DIV/0!</v>
      </c>
      <c r="AG8" s="133">
        <v>23982</v>
      </c>
      <c r="AH8" s="133">
        <v>16089.880000000001</v>
      </c>
      <c r="AI8" s="133">
        <f t="shared" ref="AI8:AI44" si="10">(AH8/AG8)*100</f>
        <v>67.09148528062714</v>
      </c>
      <c r="AJ8" s="133">
        <v>0</v>
      </c>
      <c r="AK8" s="133">
        <v>731.7</v>
      </c>
      <c r="AL8" s="133" t="e">
        <f t="shared" ref="AL8:AL44" si="11">(AK8/AJ8)*100</f>
        <v>#DIV/0!</v>
      </c>
      <c r="AM8" s="135">
        <v>21631</v>
      </c>
      <c r="AN8" s="133">
        <v>3548.6329599999999</v>
      </c>
      <c r="AO8" s="133">
        <f t="shared" ref="AO8:AO44" si="12">(AN8/AM8)*100</f>
        <v>16.405311636077851</v>
      </c>
      <c r="AP8" s="133">
        <v>81370</v>
      </c>
      <c r="AQ8" s="133">
        <v>20939.701119999998</v>
      </c>
      <c r="AR8" s="133">
        <f t="shared" ref="AR8:AR44" si="13">(AQ8/AP8)*100</f>
        <v>25.73393280078653</v>
      </c>
      <c r="AS8" s="133">
        <v>0</v>
      </c>
      <c r="AT8" s="133">
        <v>120.45</v>
      </c>
      <c r="AU8" s="133" t="e">
        <f t="shared" ref="AU8:AU44" si="14">(AT8/AS8)*100</f>
        <v>#DIV/0!</v>
      </c>
      <c r="AV8" s="133">
        <v>0</v>
      </c>
      <c r="AW8" s="133">
        <v>5381.08</v>
      </c>
      <c r="AX8" s="133" t="e">
        <f t="shared" ref="AX8:AX44" si="15">(AW8/AV8)*100</f>
        <v>#DIV/0!</v>
      </c>
      <c r="AY8" s="133">
        <v>193690</v>
      </c>
      <c r="AZ8" s="133">
        <v>32208.309199999996</v>
      </c>
      <c r="BA8" s="133">
        <f t="shared" ref="BA8:BA44" si="16">(AZ8/AY8)*100</f>
        <v>16.628793019773862</v>
      </c>
      <c r="BB8" s="133">
        <f>C8+R8+AJ8+AM8+AP8+AS8+AV8+AY8</f>
        <v>1021487</v>
      </c>
      <c r="BC8" s="133">
        <f>D8+S8+AK8+AN8+AQ8+AT8+AW8+AZ8</f>
        <v>672747.01713549986</v>
      </c>
      <c r="BD8" s="133">
        <f t="shared" ref="BD8:BD44" si="17">(BC8/BB8)*100</f>
        <v>65.859576982918028</v>
      </c>
      <c r="BE8" s="133">
        <v>0</v>
      </c>
      <c r="BF8" s="133">
        <v>162919.0694759</v>
      </c>
      <c r="BG8" s="133" t="e">
        <f t="shared" ref="BG8:BG44" si="18">(BF8/BE8)*100</f>
        <v>#DIV/0!</v>
      </c>
      <c r="BH8" s="133">
        <v>0</v>
      </c>
      <c r="BI8" s="133">
        <v>7480.4000000000005</v>
      </c>
      <c r="BJ8" s="133" t="e">
        <f t="shared" ref="BJ8:BJ44" si="19">(BI8/BH8)*100</f>
        <v>#DIV/0!</v>
      </c>
      <c r="BK8" s="133">
        <v>0</v>
      </c>
      <c r="BL8" s="133">
        <v>728.59735000000001</v>
      </c>
      <c r="BM8" s="133" t="e">
        <f t="shared" ref="BM8:BM44" si="20">(BL8/BK8)*100</f>
        <v>#DIV/0!</v>
      </c>
      <c r="BN8" s="133">
        <v>31062</v>
      </c>
      <c r="BO8" s="133">
        <v>17363.816940000001</v>
      </c>
      <c r="BP8" s="133">
        <f t="shared" ref="BP8:BP44" si="21">(BO8/BN8)*100</f>
        <v>55.90051168630481</v>
      </c>
      <c r="BQ8" s="133">
        <v>0</v>
      </c>
      <c r="BR8" s="133">
        <v>39611.482369999998</v>
      </c>
      <c r="BS8" s="133" t="e">
        <f t="shared" ref="BS8:BS44" si="22">(BR8/BQ8)*100</f>
        <v>#DIV/0!</v>
      </c>
      <c r="BT8" s="133">
        <v>73192</v>
      </c>
      <c r="BU8" s="133">
        <v>80997.894329999996</v>
      </c>
      <c r="BV8" s="133">
        <f t="shared" ref="BV8:BV44" si="23">(BU8/BT8)*100</f>
        <v>110.66495563722812</v>
      </c>
      <c r="BW8" s="133">
        <f>BH8+BK8+BN8+BQ8+BT8</f>
        <v>104254</v>
      </c>
      <c r="BX8" s="133">
        <f>BI8+BL8+BO8+BR8+BU8</f>
        <v>146182.19099</v>
      </c>
      <c r="BY8" s="133">
        <f t="shared" ref="BY8:BY44" si="24">(BX8/BW8)*100</f>
        <v>140.21734512824449</v>
      </c>
      <c r="BZ8" s="133">
        <f>BB8+BW8</f>
        <v>1125741</v>
      </c>
      <c r="CA8" s="133">
        <f>BC8+BX8</f>
        <v>818929.20812549989</v>
      </c>
      <c r="CB8" s="133">
        <f t="shared" ref="CB8:CB44" si="25">(CA8/BZ8)*100</f>
        <v>72.745792160496947</v>
      </c>
    </row>
    <row r="9" spans="1:80" ht="15" customHeight="1" x14ac:dyDescent="0.2">
      <c r="A9" s="26">
        <v>2</v>
      </c>
      <c r="B9" s="27" t="s">
        <v>38</v>
      </c>
      <c r="C9" s="133">
        <f t="shared" ref="C9:D43" si="26">F9+I9+L9</f>
        <v>184757</v>
      </c>
      <c r="D9" s="133">
        <f t="shared" si="26"/>
        <v>110819.030338</v>
      </c>
      <c r="E9" s="133">
        <f t="shared" si="0"/>
        <v>59.980964368332458</v>
      </c>
      <c r="F9" s="133">
        <v>171030</v>
      </c>
      <c r="G9" s="133">
        <v>75649.200337999995</v>
      </c>
      <c r="H9" s="133">
        <f t="shared" si="1"/>
        <v>44.231538524235518</v>
      </c>
      <c r="I9" s="133">
        <v>6804</v>
      </c>
      <c r="J9" s="133">
        <v>9064.01</v>
      </c>
      <c r="K9" s="133">
        <f t="shared" si="2"/>
        <v>133.21590241034687</v>
      </c>
      <c r="L9" s="133">
        <v>6923</v>
      </c>
      <c r="M9" s="133">
        <v>26105.820000000003</v>
      </c>
      <c r="N9" s="133">
        <f t="shared" si="3"/>
        <v>377.08825653618374</v>
      </c>
      <c r="O9" s="133">
        <v>140511</v>
      </c>
      <c r="P9" s="133">
        <v>44141</v>
      </c>
      <c r="Q9" s="133">
        <f t="shared" si="4"/>
        <v>31.414622342734731</v>
      </c>
      <c r="R9" s="133">
        <f>U9+X9+AA9+AD9+AG9</f>
        <v>35376</v>
      </c>
      <c r="S9" s="133">
        <f>V9+Y9+AB9+AE9+AH9</f>
        <v>113395.02503800001</v>
      </c>
      <c r="T9" s="133">
        <f t="shared" si="5"/>
        <v>320.54224626300322</v>
      </c>
      <c r="U9" s="133">
        <v>17695</v>
      </c>
      <c r="V9" s="133">
        <v>43986.327530000002</v>
      </c>
      <c r="W9" s="133">
        <f t="shared" si="6"/>
        <v>248.58054552133373</v>
      </c>
      <c r="X9" s="133">
        <v>8846</v>
      </c>
      <c r="Y9" s="133">
        <v>64767.319018000002</v>
      </c>
      <c r="Z9" s="133">
        <f t="shared" si="7"/>
        <v>732.16503524756956</v>
      </c>
      <c r="AA9" s="133">
        <v>8835</v>
      </c>
      <c r="AB9" s="133">
        <v>3481.79349</v>
      </c>
      <c r="AC9" s="133">
        <f t="shared" si="8"/>
        <v>39.409094397283532</v>
      </c>
      <c r="AD9" s="133">
        <v>0</v>
      </c>
      <c r="AE9" s="133">
        <v>495</v>
      </c>
      <c r="AF9" s="133" t="e">
        <f t="shared" si="9"/>
        <v>#DIV/0!</v>
      </c>
      <c r="AG9" s="133">
        <v>0</v>
      </c>
      <c r="AH9" s="133">
        <v>664.58500000000004</v>
      </c>
      <c r="AI9" s="133" t="e">
        <f t="shared" si="10"/>
        <v>#DIV/0!</v>
      </c>
      <c r="AJ9" s="133">
        <v>0</v>
      </c>
      <c r="AK9" s="133">
        <v>451.73</v>
      </c>
      <c r="AL9" s="133" t="e">
        <f t="shared" si="11"/>
        <v>#DIV/0!</v>
      </c>
      <c r="AM9" s="135">
        <v>4184</v>
      </c>
      <c r="AN9" s="133">
        <v>1525.0102400000005</v>
      </c>
      <c r="AO9" s="133">
        <f t="shared" si="12"/>
        <v>36.448619502868077</v>
      </c>
      <c r="AP9" s="133">
        <v>32476</v>
      </c>
      <c r="AQ9" s="133">
        <v>13389.799320000002</v>
      </c>
      <c r="AR9" s="133">
        <f t="shared" si="13"/>
        <v>41.229829166153479</v>
      </c>
      <c r="AS9" s="133">
        <v>0</v>
      </c>
      <c r="AT9" s="133">
        <v>2238</v>
      </c>
      <c r="AU9" s="133" t="e">
        <f t="shared" si="14"/>
        <v>#DIV/0!</v>
      </c>
      <c r="AV9" s="133">
        <v>0</v>
      </c>
      <c r="AW9" s="133">
        <v>783.68000000000006</v>
      </c>
      <c r="AX9" s="133" t="e">
        <f t="shared" si="15"/>
        <v>#DIV/0!</v>
      </c>
      <c r="AY9" s="133">
        <v>60269</v>
      </c>
      <c r="AZ9" s="133">
        <v>11921.5</v>
      </c>
      <c r="BA9" s="133">
        <f t="shared" si="16"/>
        <v>19.780484162670692</v>
      </c>
      <c r="BB9" s="133">
        <f t="shared" ref="BB9:BC43" si="27">C9+R9+AJ9+AM9+AP9+AS9+AV9+AY9</f>
        <v>317062</v>
      </c>
      <c r="BC9" s="133">
        <f t="shared" si="27"/>
        <v>254523.774936</v>
      </c>
      <c r="BD9" s="133">
        <f t="shared" si="17"/>
        <v>80.275711039481237</v>
      </c>
      <c r="BE9" s="133">
        <v>31689</v>
      </c>
      <c r="BF9" s="133">
        <v>26458.123869999996</v>
      </c>
      <c r="BG9" s="133">
        <f t="shared" si="18"/>
        <v>83.493085518634217</v>
      </c>
      <c r="BH9" s="133">
        <v>0</v>
      </c>
      <c r="BI9" s="133">
        <v>5.8</v>
      </c>
      <c r="BJ9" s="133" t="e">
        <f t="shared" si="19"/>
        <v>#DIV/0!</v>
      </c>
      <c r="BK9" s="133">
        <v>0</v>
      </c>
      <c r="BL9" s="133">
        <v>478.84598</v>
      </c>
      <c r="BM9" s="133" t="e">
        <f t="shared" si="20"/>
        <v>#DIV/0!</v>
      </c>
      <c r="BN9" s="133">
        <v>0</v>
      </c>
      <c r="BO9" s="133">
        <v>9881.1339608999988</v>
      </c>
      <c r="BP9" s="133" t="e">
        <f t="shared" si="21"/>
        <v>#DIV/0!</v>
      </c>
      <c r="BQ9" s="133">
        <v>0</v>
      </c>
      <c r="BR9" s="133">
        <v>29781.404999999999</v>
      </c>
      <c r="BS9" s="133" t="e">
        <f t="shared" si="22"/>
        <v>#DIV/0!</v>
      </c>
      <c r="BT9" s="133">
        <v>22297</v>
      </c>
      <c r="BU9" s="133">
        <v>70240.562000000005</v>
      </c>
      <c r="BV9" s="133">
        <f t="shared" si="23"/>
        <v>315.02247836031756</v>
      </c>
      <c r="BW9" s="133">
        <f t="shared" ref="BW9:BX43" si="28">BH9+BK9+BN9+BQ9+BT9</f>
        <v>22297</v>
      </c>
      <c r="BX9" s="133">
        <f t="shared" si="28"/>
        <v>110387.7469409</v>
      </c>
      <c r="BY9" s="133">
        <f t="shared" si="24"/>
        <v>495.07892066600891</v>
      </c>
      <c r="BZ9" s="133">
        <f t="shared" ref="BZ9:CA43" si="29">BB9+BW9</f>
        <v>339359</v>
      </c>
      <c r="CA9" s="133">
        <f t="shared" si="29"/>
        <v>364911.52187689999</v>
      </c>
      <c r="CB9" s="133">
        <f t="shared" si="25"/>
        <v>107.52964320289134</v>
      </c>
    </row>
    <row r="10" spans="1:80" ht="15" customHeight="1" x14ac:dyDescent="0.2">
      <c r="A10" s="26">
        <v>3</v>
      </c>
      <c r="B10" s="27" t="s">
        <v>39</v>
      </c>
      <c r="C10" s="133">
        <f t="shared" si="26"/>
        <v>270680</v>
      </c>
      <c r="D10" s="133">
        <f t="shared" si="26"/>
        <v>111024.6258486</v>
      </c>
      <c r="E10" s="133">
        <f t="shared" si="0"/>
        <v>41.016929898256244</v>
      </c>
      <c r="F10" s="133">
        <v>256171</v>
      </c>
      <c r="G10" s="133">
        <v>92650.649879999997</v>
      </c>
      <c r="H10" s="133">
        <f t="shared" si="1"/>
        <v>36.167501348708484</v>
      </c>
      <c r="I10" s="133">
        <v>7119</v>
      </c>
      <c r="J10" s="133">
        <v>1991.73666</v>
      </c>
      <c r="K10" s="133">
        <f t="shared" si="2"/>
        <v>27.977758954909397</v>
      </c>
      <c r="L10" s="133">
        <v>7390</v>
      </c>
      <c r="M10" s="133">
        <v>16382.239308600003</v>
      </c>
      <c r="N10" s="133">
        <f t="shared" si="3"/>
        <v>221.6811814424899</v>
      </c>
      <c r="O10" s="133">
        <v>203680</v>
      </c>
      <c r="P10" s="133">
        <v>68409</v>
      </c>
      <c r="Q10" s="133">
        <f t="shared" si="4"/>
        <v>33.586508248232519</v>
      </c>
      <c r="R10" s="133">
        <f t="shared" ref="R10:S43" si="30">U10+X10+AA10+AD10+AG10</f>
        <v>58300</v>
      </c>
      <c r="S10" s="133">
        <f t="shared" si="30"/>
        <v>154433.3916416</v>
      </c>
      <c r="T10" s="133">
        <f t="shared" si="5"/>
        <v>264.89432528576333</v>
      </c>
      <c r="U10" s="133">
        <v>29150</v>
      </c>
      <c r="V10" s="133">
        <v>80264.833141600015</v>
      </c>
      <c r="W10" s="133">
        <f t="shared" si="6"/>
        <v>275.35105708953694</v>
      </c>
      <c r="X10" s="133">
        <v>14575</v>
      </c>
      <c r="Y10" s="133">
        <v>63116.377500000002</v>
      </c>
      <c r="Z10" s="133">
        <f t="shared" si="7"/>
        <v>433.0454716981132</v>
      </c>
      <c r="AA10" s="133">
        <v>14575</v>
      </c>
      <c r="AB10" s="133">
        <v>6375.9299999999994</v>
      </c>
      <c r="AC10" s="133">
        <f t="shared" si="8"/>
        <v>43.745660377358483</v>
      </c>
      <c r="AD10" s="133">
        <v>0</v>
      </c>
      <c r="AE10" s="133">
        <v>482.36</v>
      </c>
      <c r="AF10" s="133" t="e">
        <f t="shared" si="9"/>
        <v>#DIV/0!</v>
      </c>
      <c r="AG10" s="133">
        <v>0</v>
      </c>
      <c r="AH10" s="133">
        <v>4193.8909999999996</v>
      </c>
      <c r="AI10" s="133" t="e">
        <f t="shared" si="10"/>
        <v>#DIV/0!</v>
      </c>
      <c r="AJ10" s="133">
        <v>0</v>
      </c>
      <c r="AK10" s="133">
        <v>2605.52</v>
      </c>
      <c r="AL10" s="133" t="e">
        <f t="shared" si="11"/>
        <v>#DIV/0!</v>
      </c>
      <c r="AM10" s="135">
        <v>5610</v>
      </c>
      <c r="AN10" s="133">
        <v>2321.2219138</v>
      </c>
      <c r="AO10" s="133">
        <f t="shared" si="12"/>
        <v>41.376504702317291</v>
      </c>
      <c r="AP10" s="133">
        <v>35770</v>
      </c>
      <c r="AQ10" s="133">
        <v>16075.88991</v>
      </c>
      <c r="AR10" s="133">
        <f t="shared" si="13"/>
        <v>44.94238163265306</v>
      </c>
      <c r="AS10" s="133">
        <v>0</v>
      </c>
      <c r="AT10" s="133">
        <v>374</v>
      </c>
      <c r="AU10" s="133" t="e">
        <f t="shared" si="14"/>
        <v>#DIV/0!</v>
      </c>
      <c r="AV10" s="133">
        <v>0</v>
      </c>
      <c r="AW10" s="133">
        <v>1102.0999999999999</v>
      </c>
      <c r="AX10" s="133" t="e">
        <f t="shared" si="15"/>
        <v>#DIV/0!</v>
      </c>
      <c r="AY10" s="133">
        <v>15800</v>
      </c>
      <c r="AZ10" s="133">
        <v>4246.2299999999996</v>
      </c>
      <c r="BA10" s="133">
        <f t="shared" si="16"/>
        <v>26.874873417721517</v>
      </c>
      <c r="BB10" s="133">
        <f t="shared" si="27"/>
        <v>386160</v>
      </c>
      <c r="BC10" s="133">
        <f t="shared" si="27"/>
        <v>292182.979314</v>
      </c>
      <c r="BD10" s="133">
        <f t="shared" si="17"/>
        <v>75.66370916563082</v>
      </c>
      <c r="BE10" s="133">
        <v>37481</v>
      </c>
      <c r="BF10" s="133">
        <v>49054.039625000005</v>
      </c>
      <c r="BG10" s="133">
        <f t="shared" si="18"/>
        <v>130.87708338891707</v>
      </c>
      <c r="BH10" s="133">
        <v>0</v>
      </c>
      <c r="BI10" s="133">
        <v>118.11</v>
      </c>
      <c r="BJ10" s="133" t="e">
        <f t="shared" si="19"/>
        <v>#DIV/0!</v>
      </c>
      <c r="BK10" s="133">
        <v>0</v>
      </c>
      <c r="BL10" s="133">
        <v>956.98878279999997</v>
      </c>
      <c r="BM10" s="133" t="e">
        <f t="shared" si="20"/>
        <v>#DIV/0!</v>
      </c>
      <c r="BN10" s="133">
        <v>0</v>
      </c>
      <c r="BO10" s="133">
        <v>18166.94772</v>
      </c>
      <c r="BP10" s="133" t="e">
        <f t="shared" si="21"/>
        <v>#DIV/0!</v>
      </c>
      <c r="BQ10" s="133">
        <v>0</v>
      </c>
      <c r="BR10" s="133">
        <v>29206.234999999997</v>
      </c>
      <c r="BS10" s="133" t="e">
        <f t="shared" si="22"/>
        <v>#DIV/0!</v>
      </c>
      <c r="BT10" s="133">
        <v>21352</v>
      </c>
      <c r="BU10" s="133">
        <v>39234.066129999992</v>
      </c>
      <c r="BV10" s="133">
        <f t="shared" si="23"/>
        <v>183.74890469276878</v>
      </c>
      <c r="BW10" s="133">
        <f t="shared" si="28"/>
        <v>21352</v>
      </c>
      <c r="BX10" s="133">
        <f t="shared" si="28"/>
        <v>87682.347632799996</v>
      </c>
      <c r="BY10" s="133">
        <f t="shared" si="24"/>
        <v>410.65168430498306</v>
      </c>
      <c r="BZ10" s="133">
        <f t="shared" si="29"/>
        <v>407512</v>
      </c>
      <c r="CA10" s="133">
        <f t="shared" si="29"/>
        <v>379865.32694679999</v>
      </c>
      <c r="CB10" s="133">
        <f t="shared" si="25"/>
        <v>93.215740136928488</v>
      </c>
    </row>
    <row r="11" spans="1:80" ht="15" customHeight="1" x14ac:dyDescent="0.2">
      <c r="A11" s="26">
        <v>4</v>
      </c>
      <c r="B11" s="27" t="s">
        <v>40</v>
      </c>
      <c r="C11" s="133">
        <f t="shared" si="26"/>
        <v>197636</v>
      </c>
      <c r="D11" s="133">
        <f t="shared" si="26"/>
        <v>207022.48232999997</v>
      </c>
      <c r="E11" s="133">
        <f t="shared" si="0"/>
        <v>104.74937882268411</v>
      </c>
      <c r="F11" s="133">
        <v>165640</v>
      </c>
      <c r="G11" s="133">
        <v>158168.65732999996</v>
      </c>
      <c r="H11" s="133">
        <f t="shared" si="1"/>
        <v>95.48940915841581</v>
      </c>
      <c r="I11" s="133">
        <v>31996</v>
      </c>
      <c r="J11" s="133">
        <v>5191.6750000000002</v>
      </c>
      <c r="K11" s="133">
        <f t="shared" si="2"/>
        <v>16.226012626578324</v>
      </c>
      <c r="L11" s="133">
        <v>0</v>
      </c>
      <c r="M11" s="133">
        <v>43662.150000000009</v>
      </c>
      <c r="N11" s="133" t="e">
        <f t="shared" si="3"/>
        <v>#DIV/0!</v>
      </c>
      <c r="O11" s="133">
        <v>165640</v>
      </c>
      <c r="P11" s="133">
        <v>94874.049999999988</v>
      </c>
      <c r="Q11" s="133">
        <f t="shared" si="4"/>
        <v>57.277257908717694</v>
      </c>
      <c r="R11" s="133">
        <f t="shared" si="30"/>
        <v>191052</v>
      </c>
      <c r="S11" s="133">
        <f t="shared" si="30"/>
        <v>471993.92887000006</v>
      </c>
      <c r="T11" s="133">
        <f t="shared" si="5"/>
        <v>247.0499805655005</v>
      </c>
      <c r="U11" s="133">
        <v>0</v>
      </c>
      <c r="V11" s="133">
        <v>181267.59234</v>
      </c>
      <c r="W11" s="133" t="e">
        <f t="shared" si="6"/>
        <v>#DIV/0!</v>
      </c>
      <c r="X11" s="133">
        <v>0</v>
      </c>
      <c r="Y11" s="133">
        <v>205855.92653000003</v>
      </c>
      <c r="Z11" s="133" t="e">
        <f t="shared" si="7"/>
        <v>#DIV/0!</v>
      </c>
      <c r="AA11" s="133">
        <v>0</v>
      </c>
      <c r="AB11" s="133">
        <v>49861.01</v>
      </c>
      <c r="AC11" s="133" t="e">
        <f t="shared" si="8"/>
        <v>#DIV/0!</v>
      </c>
      <c r="AD11" s="133">
        <v>0</v>
      </c>
      <c r="AE11" s="133">
        <v>295</v>
      </c>
      <c r="AF11" s="133" t="e">
        <f t="shared" si="9"/>
        <v>#DIV/0!</v>
      </c>
      <c r="AG11" s="133">
        <v>191052</v>
      </c>
      <c r="AH11" s="133">
        <v>34714.400000000001</v>
      </c>
      <c r="AI11" s="133">
        <f t="shared" si="10"/>
        <v>18.170131691895399</v>
      </c>
      <c r="AJ11" s="133">
        <v>0</v>
      </c>
      <c r="AK11" s="133">
        <v>3675.32</v>
      </c>
      <c r="AL11" s="133" t="e">
        <f t="shared" si="11"/>
        <v>#DIV/0!</v>
      </c>
      <c r="AM11" s="135">
        <v>22241</v>
      </c>
      <c r="AN11" s="133">
        <v>4706.345145199999</v>
      </c>
      <c r="AO11" s="133">
        <f t="shared" si="12"/>
        <v>21.160672385234474</v>
      </c>
      <c r="AP11" s="133">
        <v>80075</v>
      </c>
      <c r="AQ11" s="133">
        <v>45401.730870000007</v>
      </c>
      <c r="AR11" s="133">
        <f t="shared" si="13"/>
        <v>56.699008267249461</v>
      </c>
      <c r="AS11" s="133">
        <v>0</v>
      </c>
      <c r="AT11" s="133">
        <v>15149.99</v>
      </c>
      <c r="AU11" s="133" t="e">
        <f t="shared" si="14"/>
        <v>#DIV/0!</v>
      </c>
      <c r="AV11" s="133">
        <v>0</v>
      </c>
      <c r="AW11" s="133">
        <v>6641.66</v>
      </c>
      <c r="AX11" s="133" t="e">
        <f t="shared" si="15"/>
        <v>#DIV/0!</v>
      </c>
      <c r="AY11" s="133">
        <v>113271</v>
      </c>
      <c r="AZ11" s="133">
        <v>35115.85</v>
      </c>
      <c r="BA11" s="133">
        <f t="shared" si="16"/>
        <v>31.001624422844326</v>
      </c>
      <c r="BB11" s="133">
        <f t="shared" si="27"/>
        <v>604275</v>
      </c>
      <c r="BC11" s="133">
        <f t="shared" si="27"/>
        <v>789707.30721519992</v>
      </c>
      <c r="BD11" s="133">
        <f t="shared" si="17"/>
        <v>130.6867415026602</v>
      </c>
      <c r="BE11" s="133">
        <v>0</v>
      </c>
      <c r="BF11" s="133">
        <v>130522.0313</v>
      </c>
      <c r="BG11" s="133" t="e">
        <f t="shared" si="18"/>
        <v>#DIV/0!</v>
      </c>
      <c r="BH11" s="133">
        <v>0</v>
      </c>
      <c r="BI11" s="133">
        <v>9923.42</v>
      </c>
      <c r="BJ11" s="133" t="e">
        <f t="shared" si="19"/>
        <v>#DIV/0!</v>
      </c>
      <c r="BK11" s="133">
        <v>0</v>
      </c>
      <c r="BL11" s="133">
        <v>1926.8887400000001</v>
      </c>
      <c r="BM11" s="133" t="e">
        <f t="shared" si="20"/>
        <v>#DIV/0!</v>
      </c>
      <c r="BN11" s="133">
        <v>29411</v>
      </c>
      <c r="BO11" s="133">
        <v>44637.30010990001</v>
      </c>
      <c r="BP11" s="133">
        <f t="shared" si="21"/>
        <v>151.77076641358678</v>
      </c>
      <c r="BQ11" s="133">
        <v>0</v>
      </c>
      <c r="BR11" s="133">
        <v>63600.56637</v>
      </c>
      <c r="BS11" s="133" t="e">
        <f t="shared" si="22"/>
        <v>#DIV/0!</v>
      </c>
      <c r="BT11" s="133">
        <v>89245</v>
      </c>
      <c r="BU11" s="133">
        <v>433106.80457150005</v>
      </c>
      <c r="BV11" s="133">
        <f t="shared" si="23"/>
        <v>485.30091833884256</v>
      </c>
      <c r="BW11" s="133">
        <f t="shared" si="28"/>
        <v>118656</v>
      </c>
      <c r="BX11" s="133">
        <f t="shared" si="28"/>
        <v>553194.97979140002</v>
      </c>
      <c r="BY11" s="133">
        <f t="shared" si="24"/>
        <v>466.2174519547263</v>
      </c>
      <c r="BZ11" s="133">
        <f t="shared" si="29"/>
        <v>722931</v>
      </c>
      <c r="CA11" s="133">
        <f t="shared" si="29"/>
        <v>1342902.2870065998</v>
      </c>
      <c r="CB11" s="133">
        <f t="shared" si="25"/>
        <v>185.75801660277395</v>
      </c>
    </row>
    <row r="12" spans="1:80" ht="15" customHeight="1" x14ac:dyDescent="0.2">
      <c r="A12" s="6">
        <v>5</v>
      </c>
      <c r="B12" s="7" t="s">
        <v>41</v>
      </c>
      <c r="C12" s="133">
        <f t="shared" si="26"/>
        <v>319931</v>
      </c>
      <c r="D12" s="133">
        <f t="shared" si="26"/>
        <v>102275.073175</v>
      </c>
      <c r="E12" s="133">
        <f t="shared" si="0"/>
        <v>31.967853435584548</v>
      </c>
      <c r="F12" s="133">
        <v>275415</v>
      </c>
      <c r="G12" s="133">
        <v>88916.868174999996</v>
      </c>
      <c r="H12" s="133">
        <f t="shared" si="1"/>
        <v>32.284686082820471</v>
      </c>
      <c r="I12" s="133">
        <v>23380</v>
      </c>
      <c r="J12" s="133">
        <v>644.83000000000004</v>
      </c>
      <c r="K12" s="133">
        <f t="shared" si="2"/>
        <v>2.7580410607356716</v>
      </c>
      <c r="L12" s="133">
        <v>21136</v>
      </c>
      <c r="M12" s="133">
        <v>12713.375</v>
      </c>
      <c r="N12" s="133">
        <f t="shared" si="3"/>
        <v>60.150335919757758</v>
      </c>
      <c r="O12" s="133">
        <v>252035</v>
      </c>
      <c r="P12" s="133">
        <v>61281.729999999996</v>
      </c>
      <c r="Q12" s="133">
        <f t="shared" si="4"/>
        <v>24.31476977403932</v>
      </c>
      <c r="R12" s="133">
        <f t="shared" si="30"/>
        <v>98304</v>
      </c>
      <c r="S12" s="133">
        <f t="shared" si="30"/>
        <v>104762.22667</v>
      </c>
      <c r="T12" s="133">
        <f t="shared" si="5"/>
        <v>106.56964789835612</v>
      </c>
      <c r="U12" s="133">
        <v>0</v>
      </c>
      <c r="V12" s="133">
        <v>52160.896670000002</v>
      </c>
      <c r="W12" s="133" t="e">
        <f t="shared" si="6"/>
        <v>#DIV/0!</v>
      </c>
      <c r="X12" s="133">
        <v>0</v>
      </c>
      <c r="Y12" s="133">
        <v>50704.24</v>
      </c>
      <c r="Z12" s="133" t="e">
        <f t="shared" si="7"/>
        <v>#DIV/0!</v>
      </c>
      <c r="AA12" s="133">
        <v>0</v>
      </c>
      <c r="AB12" s="133">
        <v>909.04</v>
      </c>
      <c r="AC12" s="133" t="e">
        <f t="shared" si="8"/>
        <v>#DIV/0!</v>
      </c>
      <c r="AD12" s="133">
        <v>0</v>
      </c>
      <c r="AE12" s="133">
        <v>219</v>
      </c>
      <c r="AF12" s="133" t="e">
        <f t="shared" si="9"/>
        <v>#DIV/0!</v>
      </c>
      <c r="AG12" s="133">
        <v>98304</v>
      </c>
      <c r="AH12" s="133">
        <v>769.05000000000007</v>
      </c>
      <c r="AI12" s="133">
        <f t="shared" si="10"/>
        <v>0.78231811523437511</v>
      </c>
      <c r="AJ12" s="133">
        <v>0</v>
      </c>
      <c r="AK12" s="133">
        <v>20.7</v>
      </c>
      <c r="AL12" s="133" t="e">
        <f t="shared" si="11"/>
        <v>#DIV/0!</v>
      </c>
      <c r="AM12" s="135">
        <v>1822</v>
      </c>
      <c r="AN12" s="133">
        <v>950.71333000000016</v>
      </c>
      <c r="AO12" s="133">
        <f t="shared" si="12"/>
        <v>52.179655872667411</v>
      </c>
      <c r="AP12" s="133">
        <v>21545</v>
      </c>
      <c r="AQ12" s="133">
        <v>6349.130000000001</v>
      </c>
      <c r="AR12" s="133">
        <f t="shared" si="13"/>
        <v>29.469157577164079</v>
      </c>
      <c r="AS12" s="133">
        <v>0</v>
      </c>
      <c r="AT12" s="133">
        <v>2563</v>
      </c>
      <c r="AU12" s="133" t="e">
        <f t="shared" si="14"/>
        <v>#DIV/0!</v>
      </c>
      <c r="AV12" s="133">
        <v>0</v>
      </c>
      <c r="AW12" s="133">
        <v>1451.5</v>
      </c>
      <c r="AX12" s="133" t="e">
        <f t="shared" si="15"/>
        <v>#DIV/0!</v>
      </c>
      <c r="AY12" s="133">
        <v>26296</v>
      </c>
      <c r="AZ12" s="133">
        <v>4746.6499999999996</v>
      </c>
      <c r="BA12" s="133">
        <f t="shared" si="16"/>
        <v>18.050844234864616</v>
      </c>
      <c r="BB12" s="133">
        <f t="shared" si="27"/>
        <v>467898</v>
      </c>
      <c r="BC12" s="133">
        <f t="shared" si="27"/>
        <v>223118.99317500001</v>
      </c>
      <c r="BD12" s="133">
        <f t="shared" si="17"/>
        <v>47.685391511611506</v>
      </c>
      <c r="BE12" s="133">
        <v>0</v>
      </c>
      <c r="BF12" s="133">
        <v>46282.852189999998</v>
      </c>
      <c r="BG12" s="133" t="e">
        <f t="shared" si="18"/>
        <v>#DIV/0!</v>
      </c>
      <c r="BH12" s="133">
        <v>0</v>
      </c>
      <c r="BI12" s="133">
        <v>3</v>
      </c>
      <c r="BJ12" s="133" t="e">
        <f t="shared" si="19"/>
        <v>#DIV/0!</v>
      </c>
      <c r="BK12" s="133">
        <v>0</v>
      </c>
      <c r="BL12" s="133">
        <v>266</v>
      </c>
      <c r="BM12" s="133" t="e">
        <f t="shared" si="20"/>
        <v>#DIV/0!</v>
      </c>
      <c r="BN12" s="133">
        <v>0</v>
      </c>
      <c r="BO12" s="133">
        <v>6359.0392000000002</v>
      </c>
      <c r="BP12" s="133" t="e">
        <f t="shared" si="21"/>
        <v>#DIV/0!</v>
      </c>
      <c r="BQ12" s="133">
        <v>0</v>
      </c>
      <c r="BR12" s="133">
        <v>22715.07</v>
      </c>
      <c r="BS12" s="133" t="e">
        <f t="shared" si="22"/>
        <v>#DIV/0!</v>
      </c>
      <c r="BT12" s="133">
        <v>0</v>
      </c>
      <c r="BU12" s="133">
        <v>17757.88</v>
      </c>
      <c r="BV12" s="133" t="e">
        <f t="shared" si="23"/>
        <v>#DIV/0!</v>
      </c>
      <c r="BW12" s="133">
        <f t="shared" si="28"/>
        <v>0</v>
      </c>
      <c r="BX12" s="133">
        <f t="shared" si="28"/>
        <v>47100.989199999996</v>
      </c>
      <c r="BY12" s="133" t="e">
        <f t="shared" si="24"/>
        <v>#DIV/0!</v>
      </c>
      <c r="BZ12" s="133">
        <f t="shared" si="29"/>
        <v>467898</v>
      </c>
      <c r="CA12" s="133">
        <f t="shared" si="29"/>
        <v>270219.98237500002</v>
      </c>
      <c r="CB12" s="133">
        <f t="shared" si="25"/>
        <v>57.751899425729547</v>
      </c>
    </row>
    <row r="13" spans="1:80" ht="15" customHeight="1" x14ac:dyDescent="0.2">
      <c r="A13" s="26">
        <v>6</v>
      </c>
      <c r="B13" s="27" t="s">
        <v>42</v>
      </c>
      <c r="C13" s="133">
        <f t="shared" si="26"/>
        <v>73353</v>
      </c>
      <c r="D13" s="133">
        <f t="shared" si="26"/>
        <v>50079.572350000002</v>
      </c>
      <c r="E13" s="133">
        <f t="shared" si="0"/>
        <v>68.272016618270555</v>
      </c>
      <c r="F13" s="133">
        <v>57611</v>
      </c>
      <c r="G13" s="133">
        <v>43423.450850000001</v>
      </c>
      <c r="H13" s="133">
        <f t="shared" si="1"/>
        <v>75.373541250802802</v>
      </c>
      <c r="I13" s="133">
        <v>15742</v>
      </c>
      <c r="J13" s="133">
        <v>556.73</v>
      </c>
      <c r="K13" s="133">
        <f t="shared" si="2"/>
        <v>3.5365900139753528</v>
      </c>
      <c r="L13" s="133">
        <v>0</v>
      </c>
      <c r="M13" s="133">
        <v>6099.3915000000006</v>
      </c>
      <c r="N13" s="133" t="e">
        <f t="shared" si="3"/>
        <v>#DIV/0!</v>
      </c>
      <c r="O13" s="133">
        <v>57611</v>
      </c>
      <c r="P13" s="133">
        <v>34937.42</v>
      </c>
      <c r="Q13" s="133">
        <f t="shared" si="4"/>
        <v>60.643661800697778</v>
      </c>
      <c r="R13" s="133">
        <f t="shared" si="30"/>
        <v>24027</v>
      </c>
      <c r="S13" s="133">
        <f t="shared" si="30"/>
        <v>46082.922699999996</v>
      </c>
      <c r="T13" s="133">
        <f t="shared" si="5"/>
        <v>191.79640695883796</v>
      </c>
      <c r="U13" s="133">
        <v>0</v>
      </c>
      <c r="V13" s="133">
        <v>24355.602700000003</v>
      </c>
      <c r="W13" s="133" t="e">
        <f t="shared" si="6"/>
        <v>#DIV/0!</v>
      </c>
      <c r="X13" s="133">
        <v>0</v>
      </c>
      <c r="Y13" s="133">
        <v>19143.404999999999</v>
      </c>
      <c r="Z13" s="133" t="e">
        <f t="shared" si="7"/>
        <v>#DIV/0!</v>
      </c>
      <c r="AA13" s="133">
        <v>0</v>
      </c>
      <c r="AB13" s="133">
        <v>1076.78</v>
      </c>
      <c r="AC13" s="133" t="e">
        <f t="shared" si="8"/>
        <v>#DIV/0!</v>
      </c>
      <c r="AD13" s="133">
        <v>0</v>
      </c>
      <c r="AE13" s="133">
        <v>433.52</v>
      </c>
      <c r="AF13" s="133" t="e">
        <f t="shared" si="9"/>
        <v>#DIV/0!</v>
      </c>
      <c r="AG13" s="133">
        <v>24027</v>
      </c>
      <c r="AH13" s="133">
        <v>1073.615</v>
      </c>
      <c r="AI13" s="133">
        <f t="shared" si="10"/>
        <v>4.4683689183002455</v>
      </c>
      <c r="AJ13" s="133">
        <v>0</v>
      </c>
      <c r="AK13" s="133">
        <v>513.20000000000005</v>
      </c>
      <c r="AL13" s="133" t="e">
        <f t="shared" si="11"/>
        <v>#DIV/0!</v>
      </c>
      <c r="AM13" s="135">
        <v>3366</v>
      </c>
      <c r="AN13" s="133">
        <v>452.99697000000003</v>
      </c>
      <c r="AO13" s="133">
        <f t="shared" si="12"/>
        <v>13.458020499108736</v>
      </c>
      <c r="AP13" s="133">
        <v>9900</v>
      </c>
      <c r="AQ13" s="133">
        <v>4786.9110500000006</v>
      </c>
      <c r="AR13" s="133">
        <f t="shared" si="13"/>
        <v>48.352636868686879</v>
      </c>
      <c r="AS13" s="133">
        <v>0</v>
      </c>
      <c r="AT13" s="133">
        <v>146.38999999999999</v>
      </c>
      <c r="AU13" s="133" t="e">
        <f t="shared" si="14"/>
        <v>#DIV/0!</v>
      </c>
      <c r="AV13" s="133">
        <v>0</v>
      </c>
      <c r="AW13" s="133">
        <v>376.13</v>
      </c>
      <c r="AX13" s="133" t="e">
        <f t="shared" si="15"/>
        <v>#DIV/0!</v>
      </c>
      <c r="AY13" s="133">
        <v>9600</v>
      </c>
      <c r="AZ13" s="133">
        <v>1805.76</v>
      </c>
      <c r="BA13" s="133">
        <f t="shared" si="16"/>
        <v>18.809999999999999</v>
      </c>
      <c r="BB13" s="133">
        <f t="shared" si="27"/>
        <v>120246</v>
      </c>
      <c r="BC13" s="133">
        <f t="shared" si="27"/>
        <v>104243.88306999998</v>
      </c>
      <c r="BD13" s="133">
        <f t="shared" si="17"/>
        <v>86.692183581990236</v>
      </c>
      <c r="BE13" s="133">
        <v>0</v>
      </c>
      <c r="BF13" s="133">
        <v>18654.565780000001</v>
      </c>
      <c r="BG13" s="133" t="e">
        <f t="shared" si="18"/>
        <v>#DIV/0!</v>
      </c>
      <c r="BH13" s="133">
        <v>0</v>
      </c>
      <c r="BI13" s="133">
        <v>131.24</v>
      </c>
      <c r="BJ13" s="133" t="e">
        <f t="shared" si="19"/>
        <v>#DIV/0!</v>
      </c>
      <c r="BK13" s="133">
        <v>0</v>
      </c>
      <c r="BL13" s="133">
        <v>204.34814999999998</v>
      </c>
      <c r="BM13" s="133" t="e">
        <f t="shared" si="20"/>
        <v>#DIV/0!</v>
      </c>
      <c r="BN13" s="133">
        <v>0</v>
      </c>
      <c r="BO13" s="133">
        <v>2086.0843400000003</v>
      </c>
      <c r="BP13" s="133" t="e">
        <f t="shared" si="21"/>
        <v>#DIV/0!</v>
      </c>
      <c r="BQ13" s="133">
        <v>0</v>
      </c>
      <c r="BR13" s="133">
        <v>8678.2459999999992</v>
      </c>
      <c r="BS13" s="133" t="e">
        <f t="shared" si="22"/>
        <v>#DIV/0!</v>
      </c>
      <c r="BT13" s="133">
        <v>10211</v>
      </c>
      <c r="BU13" s="133">
        <v>8104.3553599999996</v>
      </c>
      <c r="BV13" s="133">
        <f t="shared" si="23"/>
        <v>79.368870433845856</v>
      </c>
      <c r="BW13" s="133">
        <f t="shared" si="28"/>
        <v>10211</v>
      </c>
      <c r="BX13" s="133">
        <f t="shared" si="28"/>
        <v>19204.273849999998</v>
      </c>
      <c r="BY13" s="133">
        <f t="shared" si="24"/>
        <v>188.0743693076094</v>
      </c>
      <c r="BZ13" s="133">
        <f t="shared" si="29"/>
        <v>130457</v>
      </c>
      <c r="CA13" s="133">
        <f t="shared" si="29"/>
        <v>123448.15691999998</v>
      </c>
      <c r="CB13" s="133">
        <f t="shared" si="25"/>
        <v>94.627468759821227</v>
      </c>
    </row>
    <row r="14" spans="1:80" ht="15" customHeight="1" x14ac:dyDescent="0.2">
      <c r="A14" s="26">
        <v>7</v>
      </c>
      <c r="B14" s="27" t="s">
        <v>43</v>
      </c>
      <c r="C14" s="133">
        <f t="shared" si="26"/>
        <v>244400</v>
      </c>
      <c r="D14" s="133">
        <f t="shared" si="26"/>
        <v>122675.47487999999</v>
      </c>
      <c r="E14" s="133">
        <f t="shared" si="0"/>
        <v>50.19454782324059</v>
      </c>
      <c r="F14" s="133">
        <v>238100</v>
      </c>
      <c r="G14" s="133">
        <v>80778.337279999992</v>
      </c>
      <c r="H14" s="133">
        <f t="shared" si="1"/>
        <v>33.926223133137334</v>
      </c>
      <c r="I14" s="133">
        <v>4834</v>
      </c>
      <c r="J14" s="133">
        <v>2688.1419999999998</v>
      </c>
      <c r="K14" s="133">
        <f t="shared" si="2"/>
        <v>55.609060819197353</v>
      </c>
      <c r="L14" s="133">
        <v>1466</v>
      </c>
      <c r="M14" s="133">
        <v>39208.995599999995</v>
      </c>
      <c r="N14" s="133">
        <f t="shared" si="3"/>
        <v>2674.5563165075032</v>
      </c>
      <c r="O14" s="133">
        <v>187700</v>
      </c>
      <c r="P14" s="133">
        <v>59523.81</v>
      </c>
      <c r="Q14" s="133">
        <f t="shared" si="4"/>
        <v>31.712205647309531</v>
      </c>
      <c r="R14" s="133">
        <f t="shared" si="30"/>
        <v>25200</v>
      </c>
      <c r="S14" s="133">
        <f t="shared" si="30"/>
        <v>104780.64799999999</v>
      </c>
      <c r="T14" s="133">
        <f t="shared" si="5"/>
        <v>415.79622222222213</v>
      </c>
      <c r="U14" s="133">
        <v>12590</v>
      </c>
      <c r="V14" s="133">
        <v>46299.704499999993</v>
      </c>
      <c r="W14" s="133">
        <f t="shared" si="6"/>
        <v>367.74983717235898</v>
      </c>
      <c r="X14" s="133">
        <v>6305</v>
      </c>
      <c r="Y14" s="133">
        <v>52831.669500000004</v>
      </c>
      <c r="Z14" s="133">
        <f t="shared" si="7"/>
        <v>837.93290245836647</v>
      </c>
      <c r="AA14" s="133">
        <v>6305</v>
      </c>
      <c r="AB14" s="133">
        <v>5155.01</v>
      </c>
      <c r="AC14" s="133">
        <f t="shared" si="8"/>
        <v>81.760666137985723</v>
      </c>
      <c r="AD14" s="133">
        <v>0</v>
      </c>
      <c r="AE14" s="133">
        <v>272</v>
      </c>
      <c r="AF14" s="133" t="e">
        <f t="shared" si="9"/>
        <v>#DIV/0!</v>
      </c>
      <c r="AG14" s="133">
        <v>0</v>
      </c>
      <c r="AH14" s="133">
        <v>222.26400000000001</v>
      </c>
      <c r="AI14" s="133" t="e">
        <f t="shared" si="10"/>
        <v>#DIV/0!</v>
      </c>
      <c r="AJ14" s="133">
        <v>0</v>
      </c>
      <c r="AK14" s="133">
        <v>605.9</v>
      </c>
      <c r="AL14" s="133" t="e">
        <f t="shared" si="11"/>
        <v>#DIV/0!</v>
      </c>
      <c r="AM14" s="135">
        <v>3150</v>
      </c>
      <c r="AN14" s="133">
        <v>1306.78907</v>
      </c>
      <c r="AO14" s="133">
        <f t="shared" si="12"/>
        <v>41.485367301587303</v>
      </c>
      <c r="AP14" s="133">
        <v>18900</v>
      </c>
      <c r="AQ14" s="133">
        <v>8264.241829999999</v>
      </c>
      <c r="AR14" s="133">
        <f t="shared" si="13"/>
        <v>43.726147248677243</v>
      </c>
      <c r="AS14" s="133">
        <v>0</v>
      </c>
      <c r="AT14" s="133">
        <v>429</v>
      </c>
      <c r="AU14" s="133" t="e">
        <f t="shared" si="14"/>
        <v>#DIV/0!</v>
      </c>
      <c r="AV14" s="133">
        <v>0</v>
      </c>
      <c r="AW14" s="133">
        <v>378</v>
      </c>
      <c r="AX14" s="133" t="e">
        <f t="shared" si="15"/>
        <v>#DIV/0!</v>
      </c>
      <c r="AY14" s="133">
        <v>48350</v>
      </c>
      <c r="AZ14" s="133">
        <v>3813.4500000000003</v>
      </c>
      <c r="BA14" s="133">
        <f t="shared" si="16"/>
        <v>7.8871768355739409</v>
      </c>
      <c r="BB14" s="133">
        <f t="shared" si="27"/>
        <v>340000</v>
      </c>
      <c r="BC14" s="133">
        <f t="shared" si="27"/>
        <v>242253.50377999997</v>
      </c>
      <c r="BD14" s="133">
        <f t="shared" si="17"/>
        <v>71.251030523529408</v>
      </c>
      <c r="BE14" s="133">
        <v>33900.000000000007</v>
      </c>
      <c r="BF14" s="133">
        <v>64964.405936399999</v>
      </c>
      <c r="BG14" s="133">
        <f t="shared" si="18"/>
        <v>191.63541574159288</v>
      </c>
      <c r="BH14" s="133">
        <v>0</v>
      </c>
      <c r="BI14" s="133">
        <v>33431.17</v>
      </c>
      <c r="BJ14" s="133" t="e">
        <f t="shared" si="19"/>
        <v>#DIV/0!</v>
      </c>
      <c r="BK14" s="133">
        <v>0</v>
      </c>
      <c r="BL14" s="133">
        <v>473.51</v>
      </c>
      <c r="BM14" s="133" t="e">
        <f t="shared" si="20"/>
        <v>#DIV/0!</v>
      </c>
      <c r="BN14" s="133">
        <v>0</v>
      </c>
      <c r="BO14" s="133">
        <v>7265.1658499999994</v>
      </c>
      <c r="BP14" s="133" t="e">
        <f t="shared" si="21"/>
        <v>#DIV/0!</v>
      </c>
      <c r="BQ14" s="133">
        <v>0</v>
      </c>
      <c r="BR14" s="133">
        <v>28148.144</v>
      </c>
      <c r="BS14" s="133" t="e">
        <f t="shared" si="22"/>
        <v>#DIV/0!</v>
      </c>
      <c r="BT14" s="133">
        <v>16502</v>
      </c>
      <c r="BU14" s="133">
        <v>18155.282700000003</v>
      </c>
      <c r="BV14" s="133">
        <f t="shared" si="23"/>
        <v>110.01868076596779</v>
      </c>
      <c r="BW14" s="133">
        <f t="shared" si="28"/>
        <v>16502</v>
      </c>
      <c r="BX14" s="133">
        <f t="shared" si="28"/>
        <v>87473.272549999994</v>
      </c>
      <c r="BY14" s="133">
        <f t="shared" si="24"/>
        <v>530.0767940249666</v>
      </c>
      <c r="BZ14" s="133">
        <f t="shared" si="29"/>
        <v>356502</v>
      </c>
      <c r="CA14" s="133">
        <f t="shared" si="29"/>
        <v>329726.77632999996</v>
      </c>
      <c r="CB14" s="133">
        <f t="shared" si="25"/>
        <v>92.489460460249859</v>
      </c>
    </row>
    <row r="15" spans="1:80" ht="15" customHeight="1" x14ac:dyDescent="0.2">
      <c r="A15" s="26">
        <v>8</v>
      </c>
      <c r="B15" s="27" t="s">
        <v>44</v>
      </c>
      <c r="C15" s="133">
        <f t="shared" si="26"/>
        <v>133709</v>
      </c>
      <c r="D15" s="133">
        <f t="shared" si="26"/>
        <v>77740.416110000006</v>
      </c>
      <c r="E15" s="133">
        <f t="shared" si="0"/>
        <v>58.141498410727777</v>
      </c>
      <c r="F15" s="133">
        <v>103628</v>
      </c>
      <c r="G15" s="133">
        <v>59571.606910000002</v>
      </c>
      <c r="H15" s="133">
        <f t="shared" si="1"/>
        <v>57.486014310804038</v>
      </c>
      <c r="I15" s="133">
        <v>30081</v>
      </c>
      <c r="J15" s="133">
        <v>2050.7399999999998</v>
      </c>
      <c r="K15" s="133">
        <f t="shared" si="2"/>
        <v>6.8173930387952524</v>
      </c>
      <c r="L15" s="133">
        <v>0</v>
      </c>
      <c r="M15" s="133">
        <v>16118.0692</v>
      </c>
      <c r="N15" s="133" t="e">
        <f t="shared" si="3"/>
        <v>#DIV/0!</v>
      </c>
      <c r="O15" s="133">
        <v>103625</v>
      </c>
      <c r="P15" s="133">
        <v>54828.01999999999</v>
      </c>
      <c r="Q15" s="133">
        <f t="shared" si="4"/>
        <v>52.910031363088052</v>
      </c>
      <c r="R15" s="133">
        <f t="shared" si="30"/>
        <v>48596</v>
      </c>
      <c r="S15" s="133">
        <f t="shared" si="30"/>
        <v>136577.83997</v>
      </c>
      <c r="T15" s="133">
        <f t="shared" si="5"/>
        <v>281.04749355914066</v>
      </c>
      <c r="U15" s="133">
        <v>0</v>
      </c>
      <c r="V15" s="133">
        <v>47134.156259999996</v>
      </c>
      <c r="W15" s="133" t="e">
        <f t="shared" si="6"/>
        <v>#DIV/0!</v>
      </c>
      <c r="X15" s="133">
        <v>0</v>
      </c>
      <c r="Y15" s="133">
        <v>46431.880710000005</v>
      </c>
      <c r="Z15" s="133" t="e">
        <f t="shared" si="7"/>
        <v>#DIV/0!</v>
      </c>
      <c r="AA15" s="133">
        <v>0</v>
      </c>
      <c r="AB15" s="133">
        <v>9050.93</v>
      </c>
      <c r="AC15" s="133" t="e">
        <f t="shared" si="8"/>
        <v>#DIV/0!</v>
      </c>
      <c r="AD15" s="133">
        <v>0</v>
      </c>
      <c r="AE15" s="133">
        <v>586.11</v>
      </c>
      <c r="AF15" s="133" t="e">
        <f t="shared" si="9"/>
        <v>#DIV/0!</v>
      </c>
      <c r="AG15" s="133">
        <v>48596</v>
      </c>
      <c r="AH15" s="133">
        <v>33374.762999999999</v>
      </c>
      <c r="AI15" s="133">
        <f t="shared" si="10"/>
        <v>68.678004362498967</v>
      </c>
      <c r="AJ15" s="133">
        <v>0</v>
      </c>
      <c r="AK15" s="133">
        <v>716.85</v>
      </c>
      <c r="AL15" s="133" t="e">
        <f t="shared" si="11"/>
        <v>#DIV/0!</v>
      </c>
      <c r="AM15" s="135">
        <v>1248</v>
      </c>
      <c r="AN15" s="133">
        <v>1702.3312199999998</v>
      </c>
      <c r="AO15" s="133">
        <f t="shared" si="12"/>
        <v>136.40474519230767</v>
      </c>
      <c r="AP15" s="133">
        <v>9172</v>
      </c>
      <c r="AQ15" s="133">
        <v>24140.415829999998</v>
      </c>
      <c r="AR15" s="133">
        <f t="shared" si="13"/>
        <v>263.19685815525509</v>
      </c>
      <c r="AS15" s="133">
        <v>0</v>
      </c>
      <c r="AT15" s="133">
        <v>111</v>
      </c>
      <c r="AU15" s="133" t="e">
        <f t="shared" si="14"/>
        <v>#DIV/0!</v>
      </c>
      <c r="AV15" s="133">
        <v>0</v>
      </c>
      <c r="AW15" s="133">
        <v>565.95000000000005</v>
      </c>
      <c r="AX15" s="133" t="e">
        <f t="shared" si="15"/>
        <v>#DIV/0!</v>
      </c>
      <c r="AY15" s="133">
        <v>16514</v>
      </c>
      <c r="AZ15" s="133">
        <v>32245.52</v>
      </c>
      <c r="BA15" s="133">
        <f t="shared" si="16"/>
        <v>195.26171733074966</v>
      </c>
      <c r="BB15" s="133">
        <f t="shared" si="27"/>
        <v>209239</v>
      </c>
      <c r="BC15" s="133">
        <f t="shared" si="27"/>
        <v>273800.32313000003</v>
      </c>
      <c r="BD15" s="133">
        <f t="shared" si="17"/>
        <v>130.85530093816163</v>
      </c>
      <c r="BE15" s="133">
        <v>31385</v>
      </c>
      <c r="BF15" s="133">
        <v>26970.447209999998</v>
      </c>
      <c r="BG15" s="133">
        <f t="shared" si="18"/>
        <v>85.934195348096225</v>
      </c>
      <c r="BH15" s="133">
        <v>0</v>
      </c>
      <c r="BI15" s="133">
        <v>9642.2199999999993</v>
      </c>
      <c r="BJ15" s="133" t="e">
        <f t="shared" si="19"/>
        <v>#DIV/0!</v>
      </c>
      <c r="BK15" s="133">
        <v>0</v>
      </c>
      <c r="BL15" s="133">
        <v>471.45</v>
      </c>
      <c r="BM15" s="133" t="e">
        <f t="shared" si="20"/>
        <v>#DIV/0!</v>
      </c>
      <c r="BN15" s="133">
        <v>6357</v>
      </c>
      <c r="BO15" s="133">
        <v>12806.136200000001</v>
      </c>
      <c r="BP15" s="133">
        <f t="shared" si="21"/>
        <v>201.44936605316977</v>
      </c>
      <c r="BQ15" s="133">
        <v>0</v>
      </c>
      <c r="BR15" s="133">
        <v>23280.870500000001</v>
      </c>
      <c r="BS15" s="133" t="e">
        <f t="shared" si="22"/>
        <v>#DIV/0!</v>
      </c>
      <c r="BT15" s="133">
        <v>15312</v>
      </c>
      <c r="BU15" s="133">
        <v>107339.44899999999</v>
      </c>
      <c r="BV15" s="133">
        <f t="shared" si="23"/>
        <v>701.01521029258095</v>
      </c>
      <c r="BW15" s="133">
        <f t="shared" si="28"/>
        <v>21669</v>
      </c>
      <c r="BX15" s="133">
        <f t="shared" si="28"/>
        <v>153540.12569999998</v>
      </c>
      <c r="BY15" s="133">
        <f t="shared" si="24"/>
        <v>708.57042641561668</v>
      </c>
      <c r="BZ15" s="133">
        <f t="shared" si="29"/>
        <v>230908</v>
      </c>
      <c r="CA15" s="133">
        <f t="shared" si="29"/>
        <v>427340.44883000001</v>
      </c>
      <c r="CB15" s="133">
        <f t="shared" si="25"/>
        <v>185.06957265664249</v>
      </c>
    </row>
    <row r="16" spans="1:80" ht="15" customHeight="1" x14ac:dyDescent="0.2">
      <c r="A16" s="26">
        <v>9</v>
      </c>
      <c r="B16" s="27" t="s">
        <v>45</v>
      </c>
      <c r="C16" s="133">
        <f t="shared" si="26"/>
        <v>177740</v>
      </c>
      <c r="D16" s="133">
        <f t="shared" si="26"/>
        <v>68824.484622100004</v>
      </c>
      <c r="E16" s="133">
        <f t="shared" si="0"/>
        <v>38.722001025149098</v>
      </c>
      <c r="F16" s="133">
        <v>117670</v>
      </c>
      <c r="G16" s="133">
        <v>57094.1135221</v>
      </c>
      <c r="H16" s="133">
        <f t="shared" si="1"/>
        <v>48.520534989462057</v>
      </c>
      <c r="I16" s="133">
        <v>60070</v>
      </c>
      <c r="J16" s="133">
        <v>1186.9740999999999</v>
      </c>
      <c r="K16" s="133">
        <f t="shared" si="2"/>
        <v>1.9759848510071583</v>
      </c>
      <c r="L16" s="133">
        <v>0</v>
      </c>
      <c r="M16" s="133">
        <v>10543.397000000003</v>
      </c>
      <c r="N16" s="133" t="e">
        <f t="shared" si="3"/>
        <v>#DIV/0!</v>
      </c>
      <c r="O16" s="133">
        <v>117670</v>
      </c>
      <c r="P16" s="133">
        <v>36500.672610000001</v>
      </c>
      <c r="Q16" s="133">
        <f t="shared" si="4"/>
        <v>31.019522911532256</v>
      </c>
      <c r="R16" s="133">
        <f t="shared" si="30"/>
        <v>30500</v>
      </c>
      <c r="S16" s="133">
        <f t="shared" si="30"/>
        <v>162008.93059999999</v>
      </c>
      <c r="T16" s="133">
        <f t="shared" si="5"/>
        <v>531.17682163934421</v>
      </c>
      <c r="U16" s="133">
        <v>0</v>
      </c>
      <c r="V16" s="133">
        <v>37173.595050000004</v>
      </c>
      <c r="W16" s="133" t="e">
        <f t="shared" si="6"/>
        <v>#DIV/0!</v>
      </c>
      <c r="X16" s="133">
        <v>0</v>
      </c>
      <c r="Y16" s="133">
        <v>116250.56136000001</v>
      </c>
      <c r="Z16" s="133" t="e">
        <f t="shared" si="7"/>
        <v>#DIV/0!</v>
      </c>
      <c r="AA16" s="133">
        <v>0</v>
      </c>
      <c r="AB16" s="133">
        <v>6393.5736900000002</v>
      </c>
      <c r="AC16" s="133" t="e">
        <f t="shared" si="8"/>
        <v>#DIV/0!</v>
      </c>
      <c r="AD16" s="133">
        <v>0</v>
      </c>
      <c r="AE16" s="133">
        <v>199.0325</v>
      </c>
      <c r="AF16" s="133" t="e">
        <f t="shared" si="9"/>
        <v>#DIV/0!</v>
      </c>
      <c r="AG16" s="133">
        <v>30500</v>
      </c>
      <c r="AH16" s="133">
        <v>1992.1679999999999</v>
      </c>
      <c r="AI16" s="133">
        <f t="shared" si="10"/>
        <v>6.5316983606557368</v>
      </c>
      <c r="AJ16" s="133">
        <v>0</v>
      </c>
      <c r="AK16" s="133">
        <v>13441</v>
      </c>
      <c r="AL16" s="133" t="e">
        <f t="shared" si="11"/>
        <v>#DIV/0!</v>
      </c>
      <c r="AM16" s="135">
        <v>2184</v>
      </c>
      <c r="AN16" s="133">
        <v>855.23820000000012</v>
      </c>
      <c r="AO16" s="133">
        <f t="shared" si="12"/>
        <v>39.159258241758252</v>
      </c>
      <c r="AP16" s="133">
        <v>7999</v>
      </c>
      <c r="AQ16" s="133">
        <v>7038.6910800000005</v>
      </c>
      <c r="AR16" s="133">
        <f t="shared" si="13"/>
        <v>87.994637829728731</v>
      </c>
      <c r="AS16" s="133">
        <v>0</v>
      </c>
      <c r="AT16" s="133">
        <v>2904.5</v>
      </c>
      <c r="AU16" s="133" t="e">
        <f t="shared" si="14"/>
        <v>#DIV/0!</v>
      </c>
      <c r="AV16" s="133">
        <v>0</v>
      </c>
      <c r="AW16" s="133">
        <v>517.24</v>
      </c>
      <c r="AX16" s="133" t="e">
        <f t="shared" si="15"/>
        <v>#DIV/0!</v>
      </c>
      <c r="AY16" s="133">
        <v>30817</v>
      </c>
      <c r="AZ16" s="133">
        <v>2299.3934000000004</v>
      </c>
      <c r="BA16" s="133">
        <f t="shared" si="16"/>
        <v>7.4614446571697455</v>
      </c>
      <c r="BB16" s="133">
        <f t="shared" si="27"/>
        <v>249240</v>
      </c>
      <c r="BC16" s="133">
        <f t="shared" si="27"/>
        <v>257889.47790209996</v>
      </c>
      <c r="BD16" s="133">
        <f t="shared" si="17"/>
        <v>103.47034099747231</v>
      </c>
      <c r="BE16" s="133">
        <v>0</v>
      </c>
      <c r="BF16" s="133">
        <v>32597.808932100001</v>
      </c>
      <c r="BG16" s="133" t="e">
        <f t="shared" si="18"/>
        <v>#DIV/0!</v>
      </c>
      <c r="BH16" s="133">
        <v>0</v>
      </c>
      <c r="BI16" s="133">
        <v>246.78</v>
      </c>
      <c r="BJ16" s="133" t="e">
        <f t="shared" si="19"/>
        <v>#DIV/0!</v>
      </c>
      <c r="BK16" s="133">
        <v>0</v>
      </c>
      <c r="BL16" s="133">
        <v>353.2</v>
      </c>
      <c r="BM16" s="133" t="e">
        <f t="shared" si="20"/>
        <v>#DIV/0!</v>
      </c>
      <c r="BN16" s="133">
        <v>0</v>
      </c>
      <c r="BO16" s="133">
        <v>5360.6385100000016</v>
      </c>
      <c r="BP16" s="133" t="e">
        <f t="shared" si="21"/>
        <v>#DIV/0!</v>
      </c>
      <c r="BQ16" s="133">
        <v>0</v>
      </c>
      <c r="BR16" s="133">
        <v>16944.516</v>
      </c>
      <c r="BS16" s="133" t="e">
        <f t="shared" si="22"/>
        <v>#DIV/0!</v>
      </c>
      <c r="BT16" s="133">
        <v>11800</v>
      </c>
      <c r="BU16" s="133">
        <v>35272.137200000005</v>
      </c>
      <c r="BV16" s="133">
        <f t="shared" si="23"/>
        <v>298.91641694915256</v>
      </c>
      <c r="BW16" s="133">
        <f t="shared" si="28"/>
        <v>11800</v>
      </c>
      <c r="BX16" s="133">
        <f t="shared" si="28"/>
        <v>58177.271710000008</v>
      </c>
      <c r="BY16" s="133">
        <f t="shared" si="24"/>
        <v>493.02772635593232</v>
      </c>
      <c r="BZ16" s="133">
        <f t="shared" si="29"/>
        <v>261040</v>
      </c>
      <c r="CA16" s="133">
        <f t="shared" si="29"/>
        <v>316066.74961209996</v>
      </c>
      <c r="CB16" s="133">
        <f t="shared" si="25"/>
        <v>121.07981520537081</v>
      </c>
    </row>
    <row r="17" spans="1:80" ht="15" customHeight="1" x14ac:dyDescent="0.2">
      <c r="A17" s="26">
        <v>10</v>
      </c>
      <c r="B17" s="27" t="s">
        <v>46</v>
      </c>
      <c r="C17" s="133">
        <f t="shared" si="26"/>
        <v>32236</v>
      </c>
      <c r="D17" s="133">
        <f t="shared" si="26"/>
        <v>19331.000500000002</v>
      </c>
      <c r="E17" s="133">
        <f t="shared" si="0"/>
        <v>59.967119059436655</v>
      </c>
      <c r="F17" s="133">
        <v>31845</v>
      </c>
      <c r="G17" s="133">
        <v>14283.6435</v>
      </c>
      <c r="H17" s="133">
        <f t="shared" si="1"/>
        <v>44.853645784267549</v>
      </c>
      <c r="I17" s="133">
        <v>391</v>
      </c>
      <c r="J17" s="133">
        <v>94.33</v>
      </c>
      <c r="K17" s="133">
        <f t="shared" si="2"/>
        <v>24.125319693094628</v>
      </c>
      <c r="L17" s="133">
        <v>0</v>
      </c>
      <c r="M17" s="133">
        <v>4953.027</v>
      </c>
      <c r="N17" s="133" t="e">
        <f t="shared" si="3"/>
        <v>#DIV/0!</v>
      </c>
      <c r="O17" s="133">
        <v>23704</v>
      </c>
      <c r="P17" s="133">
        <v>10218</v>
      </c>
      <c r="Q17" s="133">
        <f t="shared" si="4"/>
        <v>43.106648666891658</v>
      </c>
      <c r="R17" s="133">
        <f t="shared" si="30"/>
        <v>12024</v>
      </c>
      <c r="S17" s="133">
        <f t="shared" si="30"/>
        <v>28545.287399999997</v>
      </c>
      <c r="T17" s="133">
        <f t="shared" si="5"/>
        <v>237.40258982035925</v>
      </c>
      <c r="U17" s="133">
        <v>1183</v>
      </c>
      <c r="V17" s="133">
        <v>15056.377399999999</v>
      </c>
      <c r="W17" s="133">
        <f t="shared" si="6"/>
        <v>1272.7284361792053</v>
      </c>
      <c r="X17" s="133">
        <v>3736</v>
      </c>
      <c r="Y17" s="133">
        <v>11899.96</v>
      </c>
      <c r="Z17" s="133">
        <f t="shared" si="7"/>
        <v>318.52141327623127</v>
      </c>
      <c r="AA17" s="133">
        <v>194</v>
      </c>
      <c r="AB17" s="133">
        <v>1050</v>
      </c>
      <c r="AC17" s="133">
        <f t="shared" si="8"/>
        <v>541.23711340206194</v>
      </c>
      <c r="AD17" s="133">
        <v>0</v>
      </c>
      <c r="AE17" s="133">
        <v>532</v>
      </c>
      <c r="AF17" s="133" t="e">
        <f t="shared" si="9"/>
        <v>#DIV/0!</v>
      </c>
      <c r="AG17" s="133">
        <v>6911</v>
      </c>
      <c r="AH17" s="133">
        <v>6.95</v>
      </c>
      <c r="AI17" s="133">
        <f t="shared" si="10"/>
        <v>0.10056431775430474</v>
      </c>
      <c r="AJ17" s="133">
        <v>0</v>
      </c>
      <c r="AK17" s="133">
        <v>8.0500000000000007</v>
      </c>
      <c r="AL17" s="133" t="e">
        <f t="shared" si="11"/>
        <v>#DIV/0!</v>
      </c>
      <c r="AM17" s="135">
        <v>6327</v>
      </c>
      <c r="AN17" s="133">
        <v>154.12378000000001</v>
      </c>
      <c r="AO17" s="133">
        <f t="shared" si="12"/>
        <v>2.4359693377588116</v>
      </c>
      <c r="AP17" s="133">
        <v>3993</v>
      </c>
      <c r="AQ17" s="133">
        <v>2657.4425099999999</v>
      </c>
      <c r="AR17" s="133">
        <f t="shared" si="13"/>
        <v>66.55252967693464</v>
      </c>
      <c r="AS17" s="133">
        <v>0</v>
      </c>
      <c r="AT17" s="133">
        <v>306</v>
      </c>
      <c r="AU17" s="133" t="e">
        <f t="shared" si="14"/>
        <v>#DIV/0!</v>
      </c>
      <c r="AV17" s="133">
        <v>0</v>
      </c>
      <c r="AW17" s="133">
        <v>73</v>
      </c>
      <c r="AX17" s="133" t="e">
        <f t="shared" si="15"/>
        <v>#DIV/0!</v>
      </c>
      <c r="AY17" s="133">
        <v>0</v>
      </c>
      <c r="AZ17" s="133">
        <v>4621.76</v>
      </c>
      <c r="BA17" s="133" t="e">
        <f t="shared" si="16"/>
        <v>#DIV/0!</v>
      </c>
      <c r="BB17" s="133">
        <f t="shared" si="27"/>
        <v>54580</v>
      </c>
      <c r="BC17" s="133">
        <f t="shared" si="27"/>
        <v>55696.664190000003</v>
      </c>
      <c r="BD17" s="133">
        <f t="shared" si="17"/>
        <v>102.0459219311103</v>
      </c>
      <c r="BE17" s="133">
        <v>0</v>
      </c>
      <c r="BF17" s="133">
        <v>15019.12631</v>
      </c>
      <c r="BG17" s="133" t="e">
        <f t="shared" si="18"/>
        <v>#DIV/0!</v>
      </c>
      <c r="BH17" s="133">
        <v>0</v>
      </c>
      <c r="BI17" s="133">
        <v>931.27</v>
      </c>
      <c r="BJ17" s="133" t="e">
        <f t="shared" si="19"/>
        <v>#DIV/0!</v>
      </c>
      <c r="BK17" s="133">
        <v>0</v>
      </c>
      <c r="BL17" s="133">
        <v>12.826890000000001</v>
      </c>
      <c r="BM17" s="133" t="e">
        <f t="shared" si="20"/>
        <v>#DIV/0!</v>
      </c>
      <c r="BN17" s="133">
        <v>0</v>
      </c>
      <c r="BO17" s="133">
        <v>1167.97</v>
      </c>
      <c r="BP17" s="133" t="e">
        <f t="shared" si="21"/>
        <v>#DIV/0!</v>
      </c>
      <c r="BQ17" s="133">
        <v>0</v>
      </c>
      <c r="BR17" s="133">
        <v>8865.6579500000007</v>
      </c>
      <c r="BS17" s="133" t="e">
        <f t="shared" si="22"/>
        <v>#DIV/0!</v>
      </c>
      <c r="BT17" s="133">
        <v>2725</v>
      </c>
      <c r="BU17" s="133">
        <v>56058.757923500001</v>
      </c>
      <c r="BV17" s="133">
        <f t="shared" si="23"/>
        <v>2057.2021256330277</v>
      </c>
      <c r="BW17" s="133">
        <f t="shared" si="28"/>
        <v>2725</v>
      </c>
      <c r="BX17" s="133">
        <f t="shared" si="28"/>
        <v>67036.482763499997</v>
      </c>
      <c r="BY17" s="133">
        <f t="shared" si="24"/>
        <v>2460.0544133394492</v>
      </c>
      <c r="BZ17" s="133">
        <f t="shared" si="29"/>
        <v>57305</v>
      </c>
      <c r="CA17" s="133">
        <f t="shared" si="29"/>
        <v>122733.14695349999</v>
      </c>
      <c r="CB17" s="133">
        <f t="shared" si="25"/>
        <v>214.17528479801064</v>
      </c>
    </row>
    <row r="18" spans="1:80" ht="15" customHeight="1" x14ac:dyDescent="0.2">
      <c r="A18" s="26">
        <v>11</v>
      </c>
      <c r="B18" s="27" t="s">
        <v>47</v>
      </c>
      <c r="C18" s="133">
        <f t="shared" si="26"/>
        <v>35992</v>
      </c>
      <c r="D18" s="133">
        <f t="shared" si="26"/>
        <v>37486.941300000006</v>
      </c>
      <c r="E18" s="133">
        <f t="shared" si="0"/>
        <v>104.15353773060683</v>
      </c>
      <c r="F18" s="133">
        <v>32185</v>
      </c>
      <c r="G18" s="133">
        <v>26718.407480000002</v>
      </c>
      <c r="H18" s="133">
        <f t="shared" si="1"/>
        <v>83.01509237222308</v>
      </c>
      <c r="I18" s="133">
        <v>1453</v>
      </c>
      <c r="J18" s="133">
        <v>873.62999999999988</v>
      </c>
      <c r="K18" s="133">
        <f t="shared" si="2"/>
        <v>60.125946317962828</v>
      </c>
      <c r="L18" s="133">
        <v>2354</v>
      </c>
      <c r="M18" s="133">
        <v>9894.9038199999995</v>
      </c>
      <c r="N18" s="133">
        <f t="shared" si="3"/>
        <v>420.3442574341546</v>
      </c>
      <c r="O18" s="133">
        <v>30390</v>
      </c>
      <c r="P18" s="133">
        <v>20026.47</v>
      </c>
      <c r="Q18" s="133">
        <f t="shared" si="4"/>
        <v>65.898223099703856</v>
      </c>
      <c r="R18" s="133">
        <f t="shared" si="30"/>
        <v>15312</v>
      </c>
      <c r="S18" s="133">
        <f t="shared" si="30"/>
        <v>58273.226562000003</v>
      </c>
      <c r="T18" s="133">
        <f t="shared" si="5"/>
        <v>380.57227378526647</v>
      </c>
      <c r="U18" s="133">
        <v>14671</v>
      </c>
      <c r="V18" s="133">
        <v>27180.956482000005</v>
      </c>
      <c r="W18" s="133">
        <f t="shared" si="6"/>
        <v>185.26996443323566</v>
      </c>
      <c r="X18" s="133">
        <v>0</v>
      </c>
      <c r="Y18" s="133">
        <v>28367.559999999998</v>
      </c>
      <c r="Z18" s="133" t="e">
        <f t="shared" si="7"/>
        <v>#DIV/0!</v>
      </c>
      <c r="AA18" s="133">
        <v>0</v>
      </c>
      <c r="AB18" s="133">
        <v>1707.0530799999999</v>
      </c>
      <c r="AC18" s="133" t="e">
        <f t="shared" si="8"/>
        <v>#DIV/0!</v>
      </c>
      <c r="AD18" s="133">
        <v>93</v>
      </c>
      <c r="AE18" s="133">
        <v>58.5</v>
      </c>
      <c r="AF18" s="133">
        <f t="shared" si="9"/>
        <v>62.903225806451616</v>
      </c>
      <c r="AG18" s="133">
        <v>548</v>
      </c>
      <c r="AH18" s="133">
        <v>959.15699999999993</v>
      </c>
      <c r="AI18" s="133">
        <f t="shared" si="10"/>
        <v>175.02864963503649</v>
      </c>
      <c r="AJ18" s="133">
        <v>300</v>
      </c>
      <c r="AK18" s="133">
        <v>21761.32</v>
      </c>
      <c r="AL18" s="133">
        <f t="shared" si="11"/>
        <v>7253.7733333333335</v>
      </c>
      <c r="AM18" s="135">
        <v>2080</v>
      </c>
      <c r="AN18" s="133">
        <v>645.68336999999985</v>
      </c>
      <c r="AO18" s="133">
        <f t="shared" si="12"/>
        <v>31.042469711538455</v>
      </c>
      <c r="AP18" s="133">
        <v>8596</v>
      </c>
      <c r="AQ18" s="133">
        <v>3322.1978246999997</v>
      </c>
      <c r="AR18" s="133">
        <f t="shared" si="13"/>
        <v>38.648183163099112</v>
      </c>
      <c r="AS18" s="133">
        <v>264</v>
      </c>
      <c r="AT18" s="133">
        <v>428</v>
      </c>
      <c r="AU18" s="133">
        <f t="shared" si="14"/>
        <v>162.12121212121212</v>
      </c>
      <c r="AV18" s="133">
        <v>487</v>
      </c>
      <c r="AW18" s="133">
        <v>788</v>
      </c>
      <c r="AX18" s="133">
        <f t="shared" si="15"/>
        <v>161.80698151950719</v>
      </c>
      <c r="AY18" s="133">
        <v>2139</v>
      </c>
      <c r="AZ18" s="133">
        <v>3346.21</v>
      </c>
      <c r="BA18" s="133">
        <f t="shared" si="16"/>
        <v>156.43805516596541</v>
      </c>
      <c r="BB18" s="133">
        <f t="shared" si="27"/>
        <v>65170</v>
      </c>
      <c r="BC18" s="133">
        <f t="shared" si="27"/>
        <v>126051.57905670001</v>
      </c>
      <c r="BD18" s="133">
        <f t="shared" si="17"/>
        <v>193.41963949163727</v>
      </c>
      <c r="BE18" s="133">
        <v>9405</v>
      </c>
      <c r="BF18" s="133">
        <v>16857.463481999996</v>
      </c>
      <c r="BG18" s="133">
        <f t="shared" si="18"/>
        <v>179.23937779904301</v>
      </c>
      <c r="BH18" s="133">
        <v>0</v>
      </c>
      <c r="BI18" s="133">
        <v>301.5</v>
      </c>
      <c r="BJ18" s="133" t="e">
        <f t="shared" si="19"/>
        <v>#DIV/0!</v>
      </c>
      <c r="BK18" s="133">
        <v>0</v>
      </c>
      <c r="BL18" s="133">
        <v>168.9</v>
      </c>
      <c r="BM18" s="133" t="e">
        <f t="shared" si="20"/>
        <v>#DIV/0!</v>
      </c>
      <c r="BN18" s="133">
        <v>0</v>
      </c>
      <c r="BO18" s="133">
        <v>3270.4882499999999</v>
      </c>
      <c r="BP18" s="133" t="e">
        <f t="shared" si="21"/>
        <v>#DIV/0!</v>
      </c>
      <c r="BQ18" s="133">
        <v>0</v>
      </c>
      <c r="BR18" s="133">
        <v>10198.07</v>
      </c>
      <c r="BS18" s="133" t="e">
        <f t="shared" si="22"/>
        <v>#DIV/0!</v>
      </c>
      <c r="BT18" s="133">
        <v>7950</v>
      </c>
      <c r="BU18" s="133">
        <v>743288.53312000004</v>
      </c>
      <c r="BV18" s="133">
        <f t="shared" si="23"/>
        <v>9349.5412971069181</v>
      </c>
      <c r="BW18" s="133">
        <f t="shared" si="28"/>
        <v>7950</v>
      </c>
      <c r="BX18" s="133">
        <f t="shared" si="28"/>
        <v>757227.49137000006</v>
      </c>
      <c r="BY18" s="133">
        <f t="shared" si="24"/>
        <v>9524.8741052830192</v>
      </c>
      <c r="BZ18" s="133">
        <f t="shared" si="29"/>
        <v>73120</v>
      </c>
      <c r="CA18" s="133">
        <f t="shared" si="29"/>
        <v>883279.07042670005</v>
      </c>
      <c r="CB18" s="133">
        <f t="shared" si="25"/>
        <v>1207.9855995988787</v>
      </c>
    </row>
    <row r="19" spans="1:80" ht="15" customHeight="1" x14ac:dyDescent="0.2">
      <c r="A19" s="6">
        <v>12</v>
      </c>
      <c r="B19" s="7" t="s">
        <v>48</v>
      </c>
      <c r="C19" s="133">
        <f t="shared" si="26"/>
        <v>135762</v>
      </c>
      <c r="D19" s="133">
        <f t="shared" si="26"/>
        <v>49518.996140000003</v>
      </c>
      <c r="E19" s="133">
        <f t="shared" si="0"/>
        <v>36.474857574284414</v>
      </c>
      <c r="F19" s="133">
        <v>128300</v>
      </c>
      <c r="G19" s="133">
        <v>44775.304640000002</v>
      </c>
      <c r="H19" s="133">
        <f t="shared" si="1"/>
        <v>34.898912424006234</v>
      </c>
      <c r="I19" s="133">
        <v>5200</v>
      </c>
      <c r="J19" s="133">
        <v>84.169999999999987</v>
      </c>
      <c r="K19" s="133">
        <f t="shared" si="2"/>
        <v>1.618653846153846</v>
      </c>
      <c r="L19" s="133">
        <v>2262</v>
      </c>
      <c r="M19" s="133">
        <v>4659.5214999999998</v>
      </c>
      <c r="N19" s="133">
        <f t="shared" si="3"/>
        <v>205.99122458001767</v>
      </c>
      <c r="O19" s="133">
        <v>111800</v>
      </c>
      <c r="P19" s="133">
        <v>34476.149999999994</v>
      </c>
      <c r="Q19" s="133">
        <f t="shared" si="4"/>
        <v>30.837343470482999</v>
      </c>
      <c r="R19" s="133">
        <f t="shared" si="30"/>
        <v>17450</v>
      </c>
      <c r="S19" s="133">
        <f t="shared" si="30"/>
        <v>25576.007679999999</v>
      </c>
      <c r="T19" s="133">
        <f t="shared" si="5"/>
        <v>146.56737925501432</v>
      </c>
      <c r="U19" s="133">
        <v>10470</v>
      </c>
      <c r="V19" s="133">
        <v>19450.47968</v>
      </c>
      <c r="W19" s="133">
        <f t="shared" si="6"/>
        <v>185.77344489016235</v>
      </c>
      <c r="X19" s="133">
        <v>5235</v>
      </c>
      <c r="Y19" s="133">
        <v>5944.1399999999994</v>
      </c>
      <c r="Z19" s="133">
        <f t="shared" si="7"/>
        <v>113.54613180515759</v>
      </c>
      <c r="AA19" s="133">
        <v>1745</v>
      </c>
      <c r="AB19" s="133">
        <v>28</v>
      </c>
      <c r="AC19" s="133">
        <f t="shared" si="8"/>
        <v>1.6045845272206303</v>
      </c>
      <c r="AD19" s="133">
        <v>0</v>
      </c>
      <c r="AE19" s="133">
        <v>5.5</v>
      </c>
      <c r="AF19" s="133" t="e">
        <f t="shared" si="9"/>
        <v>#DIV/0!</v>
      </c>
      <c r="AG19" s="133">
        <v>0</v>
      </c>
      <c r="AH19" s="133">
        <v>147.88800000000001</v>
      </c>
      <c r="AI19" s="133" t="e">
        <f t="shared" si="10"/>
        <v>#DIV/0!</v>
      </c>
      <c r="AJ19" s="133">
        <v>480</v>
      </c>
      <c r="AK19" s="133">
        <v>41.25</v>
      </c>
      <c r="AL19" s="133">
        <f t="shared" si="11"/>
        <v>8.59375</v>
      </c>
      <c r="AM19" s="135">
        <v>1630</v>
      </c>
      <c r="AN19" s="133">
        <v>379.77443999999991</v>
      </c>
      <c r="AO19" s="133">
        <f t="shared" si="12"/>
        <v>23.299045398773</v>
      </c>
      <c r="AP19" s="133">
        <v>6200</v>
      </c>
      <c r="AQ19" s="133">
        <v>4155.6632200000004</v>
      </c>
      <c r="AR19" s="133">
        <f t="shared" si="13"/>
        <v>67.026826129032273</v>
      </c>
      <c r="AS19" s="133">
        <v>3055</v>
      </c>
      <c r="AT19" s="133">
        <v>6.5</v>
      </c>
      <c r="AU19" s="133">
        <f t="shared" si="14"/>
        <v>0.21276595744680851</v>
      </c>
      <c r="AV19" s="133">
        <v>176</v>
      </c>
      <c r="AW19" s="133">
        <v>4257</v>
      </c>
      <c r="AX19" s="133">
        <f t="shared" si="15"/>
        <v>2418.75</v>
      </c>
      <c r="AY19" s="133">
        <v>10310</v>
      </c>
      <c r="AZ19" s="133">
        <v>9571.9499999999989</v>
      </c>
      <c r="BA19" s="133">
        <f t="shared" si="16"/>
        <v>92.841416100872934</v>
      </c>
      <c r="BB19" s="133">
        <f t="shared" si="27"/>
        <v>175063</v>
      </c>
      <c r="BC19" s="133">
        <f t="shared" si="27"/>
        <v>93507.141479999991</v>
      </c>
      <c r="BD19" s="133">
        <f t="shared" si="17"/>
        <v>53.413423441846639</v>
      </c>
      <c r="BE19" s="133">
        <v>0</v>
      </c>
      <c r="BF19" s="133">
        <v>22386.653929700002</v>
      </c>
      <c r="BG19" s="133" t="e">
        <f t="shared" si="18"/>
        <v>#DIV/0!</v>
      </c>
      <c r="BH19" s="133">
        <v>0</v>
      </c>
      <c r="BI19" s="133">
        <v>124.72</v>
      </c>
      <c r="BJ19" s="133" t="e">
        <f t="shared" si="19"/>
        <v>#DIV/0!</v>
      </c>
      <c r="BK19" s="133">
        <v>0</v>
      </c>
      <c r="BL19" s="133">
        <v>126.07</v>
      </c>
      <c r="BM19" s="133" t="e">
        <f t="shared" si="20"/>
        <v>#DIV/0!</v>
      </c>
      <c r="BN19" s="133">
        <v>0</v>
      </c>
      <c r="BO19" s="133">
        <v>2428.353028</v>
      </c>
      <c r="BP19" s="133" t="e">
        <f t="shared" si="21"/>
        <v>#DIV/0!</v>
      </c>
      <c r="BQ19" s="133">
        <v>0</v>
      </c>
      <c r="BR19" s="133">
        <v>8678.8684100000009</v>
      </c>
      <c r="BS19" s="133" t="e">
        <f t="shared" si="22"/>
        <v>#DIV/0!</v>
      </c>
      <c r="BT19" s="133">
        <v>0</v>
      </c>
      <c r="BU19" s="133">
        <v>685202.77800000005</v>
      </c>
      <c r="BV19" s="133" t="e">
        <f t="shared" si="23"/>
        <v>#DIV/0!</v>
      </c>
      <c r="BW19" s="133">
        <f t="shared" si="28"/>
        <v>0</v>
      </c>
      <c r="BX19" s="133">
        <f t="shared" si="28"/>
        <v>696560.78943800007</v>
      </c>
      <c r="BY19" s="133" t="e">
        <f t="shared" si="24"/>
        <v>#DIV/0!</v>
      </c>
      <c r="BZ19" s="133">
        <f t="shared" si="29"/>
        <v>175063</v>
      </c>
      <c r="CA19" s="133">
        <f t="shared" si="29"/>
        <v>790067.93091800006</v>
      </c>
      <c r="CB19" s="133">
        <f t="shared" si="25"/>
        <v>451.30491932504304</v>
      </c>
    </row>
    <row r="20" spans="1:80" ht="15" customHeight="1" x14ac:dyDescent="0.2">
      <c r="A20" s="26">
        <v>13</v>
      </c>
      <c r="B20" s="27" t="s">
        <v>49</v>
      </c>
      <c r="C20" s="133">
        <f t="shared" si="26"/>
        <v>423645</v>
      </c>
      <c r="D20" s="133">
        <f t="shared" si="26"/>
        <v>234009.04104000004</v>
      </c>
      <c r="E20" s="133">
        <f t="shared" si="0"/>
        <v>55.237059575824112</v>
      </c>
      <c r="F20" s="133">
        <v>320000</v>
      </c>
      <c r="G20" s="133">
        <v>181208.90425000002</v>
      </c>
      <c r="H20" s="133">
        <f t="shared" si="1"/>
        <v>56.627782578125007</v>
      </c>
      <c r="I20" s="133">
        <v>103645</v>
      </c>
      <c r="J20" s="133">
        <v>5095.7900000000009</v>
      </c>
      <c r="K20" s="133">
        <f t="shared" si="2"/>
        <v>4.916580635824209</v>
      </c>
      <c r="L20" s="133">
        <v>0</v>
      </c>
      <c r="M20" s="133">
        <v>47704.346790000003</v>
      </c>
      <c r="N20" s="133" t="e">
        <f t="shared" si="3"/>
        <v>#DIV/0!</v>
      </c>
      <c r="O20" s="133">
        <v>320000</v>
      </c>
      <c r="P20" s="133">
        <v>121047</v>
      </c>
      <c r="Q20" s="133">
        <f t="shared" si="4"/>
        <v>37.827187500000001</v>
      </c>
      <c r="R20" s="133">
        <f t="shared" si="30"/>
        <v>94206</v>
      </c>
      <c r="S20" s="133">
        <f t="shared" si="30"/>
        <v>250567.00514499997</v>
      </c>
      <c r="T20" s="133">
        <f t="shared" si="5"/>
        <v>265.977756347791</v>
      </c>
      <c r="U20" s="133">
        <v>0</v>
      </c>
      <c r="V20" s="133">
        <v>99351.395634999979</v>
      </c>
      <c r="W20" s="133" t="e">
        <f t="shared" si="6"/>
        <v>#DIV/0!</v>
      </c>
      <c r="X20" s="133">
        <v>0</v>
      </c>
      <c r="Y20" s="133">
        <v>92571.891510000001</v>
      </c>
      <c r="Z20" s="133" t="e">
        <f t="shared" si="7"/>
        <v>#DIV/0!</v>
      </c>
      <c r="AA20" s="133">
        <v>0</v>
      </c>
      <c r="AB20" s="133">
        <v>39419.80999999999</v>
      </c>
      <c r="AC20" s="133" t="e">
        <f t="shared" si="8"/>
        <v>#DIV/0!</v>
      </c>
      <c r="AD20" s="133">
        <v>0</v>
      </c>
      <c r="AE20" s="133">
        <v>686</v>
      </c>
      <c r="AF20" s="133" t="e">
        <f t="shared" si="9"/>
        <v>#DIV/0!</v>
      </c>
      <c r="AG20" s="133">
        <v>94206</v>
      </c>
      <c r="AH20" s="133">
        <v>18537.908000000003</v>
      </c>
      <c r="AI20" s="133">
        <f t="shared" si="10"/>
        <v>19.67805447636032</v>
      </c>
      <c r="AJ20" s="133">
        <v>0</v>
      </c>
      <c r="AK20" s="133">
        <v>17234.7</v>
      </c>
      <c r="AL20" s="133" t="e">
        <f t="shared" si="11"/>
        <v>#DIV/0!</v>
      </c>
      <c r="AM20" s="135">
        <v>16397</v>
      </c>
      <c r="AN20" s="133">
        <v>2395.1656999999996</v>
      </c>
      <c r="AO20" s="133">
        <f t="shared" si="12"/>
        <v>14.607340977007988</v>
      </c>
      <c r="AP20" s="133">
        <v>28990</v>
      </c>
      <c r="AQ20" s="133">
        <v>26051.742919999997</v>
      </c>
      <c r="AR20" s="133">
        <f t="shared" si="13"/>
        <v>89.864584063470147</v>
      </c>
      <c r="AS20" s="133">
        <v>0</v>
      </c>
      <c r="AT20" s="133">
        <v>127</v>
      </c>
      <c r="AU20" s="133" t="e">
        <f t="shared" si="14"/>
        <v>#DIV/0!</v>
      </c>
      <c r="AV20" s="133">
        <v>0</v>
      </c>
      <c r="AW20" s="133">
        <v>2005.3</v>
      </c>
      <c r="AX20" s="133" t="e">
        <f t="shared" si="15"/>
        <v>#DIV/0!</v>
      </c>
      <c r="AY20" s="133">
        <v>38154</v>
      </c>
      <c r="AZ20" s="133">
        <v>18777.769999999997</v>
      </c>
      <c r="BA20" s="133">
        <f t="shared" si="16"/>
        <v>49.215730984955698</v>
      </c>
      <c r="BB20" s="133">
        <f t="shared" si="27"/>
        <v>601392</v>
      </c>
      <c r="BC20" s="133">
        <f t="shared" si="27"/>
        <v>551167.72480500012</v>
      </c>
      <c r="BD20" s="133">
        <f t="shared" si="17"/>
        <v>91.648662570336839</v>
      </c>
      <c r="BE20" s="133">
        <v>0</v>
      </c>
      <c r="BF20" s="133">
        <v>153951.23019999999</v>
      </c>
      <c r="BG20" s="133" t="e">
        <f t="shared" si="18"/>
        <v>#DIV/0!</v>
      </c>
      <c r="BH20" s="133">
        <v>0</v>
      </c>
      <c r="BI20" s="133">
        <v>10533.189999999999</v>
      </c>
      <c r="BJ20" s="133" t="e">
        <f t="shared" si="19"/>
        <v>#DIV/0!</v>
      </c>
      <c r="BK20" s="133">
        <v>0</v>
      </c>
      <c r="BL20" s="133">
        <v>947.13944000000004</v>
      </c>
      <c r="BM20" s="133" t="e">
        <f t="shared" si="20"/>
        <v>#DIV/0!</v>
      </c>
      <c r="BN20" s="133">
        <v>5852</v>
      </c>
      <c r="BO20" s="133">
        <v>17599.09636</v>
      </c>
      <c r="BP20" s="133">
        <f t="shared" si="21"/>
        <v>300.73643814080657</v>
      </c>
      <c r="BQ20" s="133">
        <v>0</v>
      </c>
      <c r="BR20" s="133">
        <v>36829.499410000004</v>
      </c>
      <c r="BS20" s="133" t="e">
        <f t="shared" si="22"/>
        <v>#DIV/0!</v>
      </c>
      <c r="BT20" s="133">
        <v>13664</v>
      </c>
      <c r="BU20" s="133">
        <v>111478.46232000001</v>
      </c>
      <c r="BV20" s="133">
        <f t="shared" si="23"/>
        <v>815.85525702576115</v>
      </c>
      <c r="BW20" s="133">
        <f t="shared" si="28"/>
        <v>19516</v>
      </c>
      <c r="BX20" s="133">
        <f t="shared" si="28"/>
        <v>177387.38753000001</v>
      </c>
      <c r="BY20" s="133">
        <f t="shared" si="24"/>
        <v>908.93311913301909</v>
      </c>
      <c r="BZ20" s="133">
        <f t="shared" si="29"/>
        <v>620908</v>
      </c>
      <c r="CA20" s="133">
        <f t="shared" si="29"/>
        <v>728555.11233500019</v>
      </c>
      <c r="CB20" s="133">
        <f t="shared" si="25"/>
        <v>117.33704708829653</v>
      </c>
    </row>
    <row r="21" spans="1:80" ht="15" customHeight="1" x14ac:dyDescent="0.2">
      <c r="A21" s="26">
        <v>14</v>
      </c>
      <c r="B21" s="27" t="s">
        <v>50</v>
      </c>
      <c r="C21" s="133">
        <f t="shared" si="26"/>
        <v>178710</v>
      </c>
      <c r="D21" s="133">
        <f t="shared" si="26"/>
        <v>150633.37838000001</v>
      </c>
      <c r="E21" s="133">
        <f t="shared" si="0"/>
        <v>84.289283408874709</v>
      </c>
      <c r="F21" s="133">
        <v>146813</v>
      </c>
      <c r="G21" s="133">
        <v>131890.21964999998</v>
      </c>
      <c r="H21" s="133">
        <f t="shared" si="1"/>
        <v>89.835518414581799</v>
      </c>
      <c r="I21" s="133">
        <v>31897</v>
      </c>
      <c r="J21" s="133">
        <v>4841.2087300000003</v>
      </c>
      <c r="K21" s="133">
        <f t="shared" si="2"/>
        <v>15.177630278709596</v>
      </c>
      <c r="L21" s="133">
        <v>0</v>
      </c>
      <c r="M21" s="133">
        <v>13901.949999999999</v>
      </c>
      <c r="N21" s="133" t="e">
        <f t="shared" si="3"/>
        <v>#DIV/0!</v>
      </c>
      <c r="O21" s="133">
        <v>146813</v>
      </c>
      <c r="P21" s="133">
        <v>109669</v>
      </c>
      <c r="Q21" s="133">
        <f t="shared" si="4"/>
        <v>74.699788165898113</v>
      </c>
      <c r="R21" s="133">
        <f t="shared" si="30"/>
        <v>45197</v>
      </c>
      <c r="S21" s="133">
        <f t="shared" si="30"/>
        <v>127642.18616000001</v>
      </c>
      <c r="T21" s="133">
        <f t="shared" si="5"/>
        <v>282.41296139124279</v>
      </c>
      <c r="U21" s="133">
        <v>0</v>
      </c>
      <c r="V21" s="133">
        <v>49260.948689999997</v>
      </c>
      <c r="W21" s="133" t="e">
        <f t="shared" si="6"/>
        <v>#DIV/0!</v>
      </c>
      <c r="X21" s="133">
        <v>0</v>
      </c>
      <c r="Y21" s="133">
        <v>45035.107470000003</v>
      </c>
      <c r="Z21" s="133" t="e">
        <f t="shared" si="7"/>
        <v>#DIV/0!</v>
      </c>
      <c r="AA21" s="133">
        <v>0</v>
      </c>
      <c r="AB21" s="133">
        <v>32200.91</v>
      </c>
      <c r="AC21" s="133" t="e">
        <f t="shared" si="8"/>
        <v>#DIV/0!</v>
      </c>
      <c r="AD21" s="133">
        <v>0</v>
      </c>
      <c r="AE21" s="133">
        <v>158.97</v>
      </c>
      <c r="AF21" s="133" t="e">
        <f t="shared" si="9"/>
        <v>#DIV/0!</v>
      </c>
      <c r="AG21" s="133">
        <v>45197</v>
      </c>
      <c r="AH21" s="133">
        <v>986.25</v>
      </c>
      <c r="AI21" s="133">
        <f t="shared" si="10"/>
        <v>2.1821138571144103</v>
      </c>
      <c r="AJ21" s="133">
        <v>0</v>
      </c>
      <c r="AK21" s="133">
        <v>62.1</v>
      </c>
      <c r="AL21" s="133" t="e">
        <f t="shared" si="11"/>
        <v>#DIV/0!</v>
      </c>
      <c r="AM21" s="135">
        <v>702</v>
      </c>
      <c r="AN21" s="133">
        <v>778.53901000000008</v>
      </c>
      <c r="AO21" s="133">
        <f t="shared" si="12"/>
        <v>110.90299287749288</v>
      </c>
      <c r="AP21" s="133">
        <v>12944</v>
      </c>
      <c r="AQ21" s="133">
        <v>5125.7464500000006</v>
      </c>
      <c r="AR21" s="133">
        <f t="shared" si="13"/>
        <v>39.599400880716942</v>
      </c>
      <c r="AS21" s="133">
        <v>0</v>
      </c>
      <c r="AT21" s="133">
        <v>11</v>
      </c>
      <c r="AU21" s="133" t="e">
        <f t="shared" si="14"/>
        <v>#DIV/0!</v>
      </c>
      <c r="AV21" s="133">
        <v>0</v>
      </c>
      <c r="AW21" s="133">
        <v>2150</v>
      </c>
      <c r="AX21" s="133" t="e">
        <f t="shared" si="15"/>
        <v>#DIV/0!</v>
      </c>
      <c r="AY21" s="133">
        <v>21532</v>
      </c>
      <c r="AZ21" s="133">
        <v>7761.9800000000005</v>
      </c>
      <c r="BA21" s="133">
        <f t="shared" si="16"/>
        <v>36.0485788593721</v>
      </c>
      <c r="BB21" s="133">
        <f t="shared" si="27"/>
        <v>259085</v>
      </c>
      <c r="BC21" s="133">
        <f t="shared" si="27"/>
        <v>294164.93</v>
      </c>
      <c r="BD21" s="133">
        <f t="shared" si="17"/>
        <v>113.53993091070498</v>
      </c>
      <c r="BE21" s="133">
        <v>0</v>
      </c>
      <c r="BF21" s="133">
        <v>68649.015000000014</v>
      </c>
      <c r="BG21" s="133" t="e">
        <f t="shared" si="18"/>
        <v>#DIV/0!</v>
      </c>
      <c r="BH21" s="133">
        <v>0</v>
      </c>
      <c r="BI21" s="133">
        <v>38.92</v>
      </c>
      <c r="BJ21" s="133" t="e">
        <f t="shared" si="19"/>
        <v>#DIV/0!</v>
      </c>
      <c r="BK21" s="133">
        <v>0</v>
      </c>
      <c r="BL21" s="133">
        <v>173.30665999999999</v>
      </c>
      <c r="BM21" s="133" t="e">
        <f t="shared" si="20"/>
        <v>#DIV/0!</v>
      </c>
      <c r="BN21" s="133">
        <v>4815</v>
      </c>
      <c r="BO21" s="133">
        <v>4311.7325959999998</v>
      </c>
      <c r="BP21" s="133">
        <f t="shared" si="21"/>
        <v>89.547925150571132</v>
      </c>
      <c r="BQ21" s="133">
        <v>0</v>
      </c>
      <c r="BR21" s="133">
        <v>18041.099200000001</v>
      </c>
      <c r="BS21" s="133" t="e">
        <f t="shared" si="22"/>
        <v>#DIV/0!</v>
      </c>
      <c r="BT21" s="133">
        <v>8984</v>
      </c>
      <c r="BU21" s="133">
        <v>28785.435500000003</v>
      </c>
      <c r="BV21" s="133">
        <f t="shared" si="23"/>
        <v>320.40778606411402</v>
      </c>
      <c r="BW21" s="133">
        <f t="shared" si="28"/>
        <v>13799</v>
      </c>
      <c r="BX21" s="133">
        <f t="shared" si="28"/>
        <v>51350.493956000006</v>
      </c>
      <c r="BY21" s="133">
        <f t="shared" si="24"/>
        <v>372.13199475324302</v>
      </c>
      <c r="BZ21" s="133">
        <f t="shared" si="29"/>
        <v>272884</v>
      </c>
      <c r="CA21" s="133">
        <f t="shared" si="29"/>
        <v>345515.42395600001</v>
      </c>
      <c r="CB21" s="133">
        <f t="shared" si="25"/>
        <v>126.61622665894667</v>
      </c>
    </row>
    <row r="22" spans="1:80" ht="15" customHeight="1" x14ac:dyDescent="0.2">
      <c r="A22" s="26">
        <v>15</v>
      </c>
      <c r="B22" s="27" t="s">
        <v>51</v>
      </c>
      <c r="C22" s="133">
        <f t="shared" si="26"/>
        <v>393240</v>
      </c>
      <c r="D22" s="133">
        <f t="shared" si="26"/>
        <v>284895.31029000005</v>
      </c>
      <c r="E22" s="133">
        <f t="shared" si="0"/>
        <v>72.448202189502609</v>
      </c>
      <c r="F22" s="133">
        <v>169051</v>
      </c>
      <c r="G22" s="133">
        <v>237509.75800000003</v>
      </c>
      <c r="H22" s="133">
        <f t="shared" si="1"/>
        <v>140.49592016610376</v>
      </c>
      <c r="I22" s="133">
        <v>155601</v>
      </c>
      <c r="J22" s="133">
        <v>6065.9290500000006</v>
      </c>
      <c r="K22" s="133">
        <f t="shared" si="2"/>
        <v>3.8983869319605922</v>
      </c>
      <c r="L22" s="133">
        <v>68588</v>
      </c>
      <c r="M22" s="133">
        <v>41319.623239999994</v>
      </c>
      <c r="N22" s="133">
        <f t="shared" si="3"/>
        <v>60.243225112264533</v>
      </c>
      <c r="O22" s="133">
        <v>231507</v>
      </c>
      <c r="P22" s="133">
        <v>222825</v>
      </c>
      <c r="Q22" s="133">
        <f t="shared" si="4"/>
        <v>96.249789423213983</v>
      </c>
      <c r="R22" s="133">
        <f t="shared" si="30"/>
        <v>328109</v>
      </c>
      <c r="S22" s="133">
        <f t="shared" si="30"/>
        <v>372200.92499010003</v>
      </c>
      <c r="T22" s="133">
        <f t="shared" si="5"/>
        <v>113.43819431655335</v>
      </c>
      <c r="U22" s="133">
        <v>96993</v>
      </c>
      <c r="V22" s="133">
        <v>173187.37594</v>
      </c>
      <c r="W22" s="133">
        <f t="shared" si="6"/>
        <v>178.55657206190136</v>
      </c>
      <c r="X22" s="133">
        <v>78677</v>
      </c>
      <c r="Y22" s="133">
        <v>139313.60171009999</v>
      </c>
      <c r="Z22" s="133">
        <f t="shared" si="7"/>
        <v>177.07030226127074</v>
      </c>
      <c r="AA22" s="133">
        <v>45988</v>
      </c>
      <c r="AB22" s="133">
        <v>48506.547339999997</v>
      </c>
      <c r="AC22" s="133">
        <f t="shared" si="8"/>
        <v>105.47653157345394</v>
      </c>
      <c r="AD22" s="133">
        <v>12097</v>
      </c>
      <c r="AE22" s="133">
        <v>1555.3200000000002</v>
      </c>
      <c r="AF22" s="133">
        <f t="shared" si="9"/>
        <v>12.857072001322646</v>
      </c>
      <c r="AG22" s="133">
        <v>94354</v>
      </c>
      <c r="AH22" s="133">
        <v>9638.08</v>
      </c>
      <c r="AI22" s="133">
        <f t="shared" si="10"/>
        <v>10.21480806325116</v>
      </c>
      <c r="AJ22" s="133">
        <v>0</v>
      </c>
      <c r="AK22" s="133">
        <v>3064.04</v>
      </c>
      <c r="AL22" s="133" t="e">
        <f t="shared" si="11"/>
        <v>#DIV/0!</v>
      </c>
      <c r="AM22" s="135">
        <v>27220</v>
      </c>
      <c r="AN22" s="133">
        <v>4335.460746400001</v>
      </c>
      <c r="AO22" s="133">
        <f t="shared" si="12"/>
        <v>15.927482536370318</v>
      </c>
      <c r="AP22" s="133">
        <v>49254</v>
      </c>
      <c r="AQ22" s="133">
        <v>23701.932255000007</v>
      </c>
      <c r="AR22" s="133">
        <f t="shared" si="13"/>
        <v>48.121842398586935</v>
      </c>
      <c r="AS22" s="133">
        <v>0</v>
      </c>
      <c r="AT22" s="133">
        <v>1243</v>
      </c>
      <c r="AU22" s="133" t="e">
        <f t="shared" si="14"/>
        <v>#DIV/0!</v>
      </c>
      <c r="AV22" s="133">
        <v>0</v>
      </c>
      <c r="AW22" s="133">
        <v>900.93</v>
      </c>
      <c r="AX22" s="133" t="e">
        <f t="shared" si="15"/>
        <v>#DIV/0!</v>
      </c>
      <c r="AY22" s="133">
        <v>53143</v>
      </c>
      <c r="AZ22" s="133">
        <v>15252.01</v>
      </c>
      <c r="BA22" s="133">
        <f t="shared" si="16"/>
        <v>28.699941666823474</v>
      </c>
      <c r="BB22" s="133">
        <f t="shared" si="27"/>
        <v>850966</v>
      </c>
      <c r="BC22" s="133">
        <f t="shared" si="27"/>
        <v>705593.60828150017</v>
      </c>
      <c r="BD22" s="133">
        <f t="shared" si="17"/>
        <v>82.916780256966803</v>
      </c>
      <c r="BE22" s="133">
        <v>330522</v>
      </c>
      <c r="BF22" s="133">
        <v>125868.29372</v>
      </c>
      <c r="BG22" s="133">
        <f t="shared" si="18"/>
        <v>38.081668911600438</v>
      </c>
      <c r="BH22" s="133">
        <v>0</v>
      </c>
      <c r="BI22" s="133">
        <v>1242.8899999999999</v>
      </c>
      <c r="BJ22" s="133" t="e">
        <f t="shared" si="19"/>
        <v>#DIV/0!</v>
      </c>
      <c r="BK22" s="133">
        <v>14536</v>
      </c>
      <c r="BL22" s="133">
        <v>1760.2636617999999</v>
      </c>
      <c r="BM22" s="133">
        <f t="shared" si="20"/>
        <v>12.109683969455146</v>
      </c>
      <c r="BN22" s="133">
        <v>50881</v>
      </c>
      <c r="BO22" s="133">
        <v>28606.999682200007</v>
      </c>
      <c r="BP22" s="133">
        <f t="shared" si="21"/>
        <v>56.223344042373391</v>
      </c>
      <c r="BQ22" s="133">
        <v>43609</v>
      </c>
      <c r="BR22" s="133">
        <v>46707.124349999998</v>
      </c>
      <c r="BS22" s="133">
        <f t="shared" si="22"/>
        <v>107.1043233048224</v>
      </c>
      <c r="BT22" s="133">
        <v>168216</v>
      </c>
      <c r="BU22" s="133">
        <v>504066.63716970006</v>
      </c>
      <c r="BV22" s="133">
        <f t="shared" si="23"/>
        <v>299.65439504547726</v>
      </c>
      <c r="BW22" s="133">
        <f t="shared" si="28"/>
        <v>277242</v>
      </c>
      <c r="BX22" s="133">
        <f t="shared" si="28"/>
        <v>582383.91486370005</v>
      </c>
      <c r="BY22" s="133">
        <f t="shared" si="24"/>
        <v>210.06337959749968</v>
      </c>
      <c r="BZ22" s="133">
        <f t="shared" si="29"/>
        <v>1128208</v>
      </c>
      <c r="CA22" s="133">
        <f t="shared" si="29"/>
        <v>1287977.5231452002</v>
      </c>
      <c r="CB22" s="133">
        <f t="shared" si="25"/>
        <v>114.16135350442474</v>
      </c>
    </row>
    <row r="23" spans="1:80" ht="15" customHeight="1" x14ac:dyDescent="0.2">
      <c r="A23" s="26">
        <v>16</v>
      </c>
      <c r="B23" s="27" t="s">
        <v>52</v>
      </c>
      <c r="C23" s="133">
        <f t="shared" si="26"/>
        <v>291727</v>
      </c>
      <c r="D23" s="133">
        <f t="shared" si="26"/>
        <v>197345.78083999999</v>
      </c>
      <c r="E23" s="133">
        <f t="shared" si="0"/>
        <v>67.647417222266014</v>
      </c>
      <c r="F23" s="133">
        <v>271491</v>
      </c>
      <c r="G23" s="133">
        <v>146462.33083999998</v>
      </c>
      <c r="H23" s="133">
        <f t="shared" si="1"/>
        <v>53.94739819736197</v>
      </c>
      <c r="I23" s="133">
        <v>5109</v>
      </c>
      <c r="J23" s="133">
        <v>1898.6600000000003</v>
      </c>
      <c r="K23" s="133">
        <f t="shared" si="2"/>
        <v>37.163045605793705</v>
      </c>
      <c r="L23" s="133">
        <v>15127</v>
      </c>
      <c r="M23" s="133">
        <v>48984.79</v>
      </c>
      <c r="N23" s="133">
        <f t="shared" si="3"/>
        <v>323.82356052092285</v>
      </c>
      <c r="O23" s="133">
        <v>234283</v>
      </c>
      <c r="P23" s="133">
        <v>101202</v>
      </c>
      <c r="Q23" s="133">
        <f t="shared" si="4"/>
        <v>43.196476056734809</v>
      </c>
      <c r="R23" s="133">
        <f t="shared" si="30"/>
        <v>153618</v>
      </c>
      <c r="S23" s="133">
        <f t="shared" si="30"/>
        <v>319819.92127299996</v>
      </c>
      <c r="T23" s="133">
        <f t="shared" si="5"/>
        <v>208.19169711427043</v>
      </c>
      <c r="U23" s="133">
        <v>121133</v>
      </c>
      <c r="V23" s="133">
        <v>189088.89879999997</v>
      </c>
      <c r="W23" s="133">
        <f t="shared" si="6"/>
        <v>156.10023593900917</v>
      </c>
      <c r="X23" s="133">
        <v>0</v>
      </c>
      <c r="Y23" s="133">
        <v>101810.63943999998</v>
      </c>
      <c r="Z23" s="133" t="e">
        <f t="shared" si="7"/>
        <v>#DIV/0!</v>
      </c>
      <c r="AA23" s="133">
        <v>32485</v>
      </c>
      <c r="AB23" s="133">
        <v>21040.633032999998</v>
      </c>
      <c r="AC23" s="133">
        <f t="shared" si="8"/>
        <v>64.770303318454665</v>
      </c>
      <c r="AD23" s="133">
        <v>0</v>
      </c>
      <c r="AE23" s="133">
        <v>1953.6000000000001</v>
      </c>
      <c r="AF23" s="133" t="e">
        <f t="shared" si="9"/>
        <v>#DIV/0!</v>
      </c>
      <c r="AG23" s="133">
        <v>0</v>
      </c>
      <c r="AH23" s="133">
        <v>5926.15</v>
      </c>
      <c r="AI23" s="133" t="e">
        <f t="shared" si="10"/>
        <v>#DIV/0!</v>
      </c>
      <c r="AJ23" s="133">
        <v>0</v>
      </c>
      <c r="AK23" s="133">
        <v>103.5</v>
      </c>
      <c r="AL23" s="133" t="e">
        <f t="shared" si="11"/>
        <v>#DIV/0!</v>
      </c>
      <c r="AM23" s="135">
        <v>12000</v>
      </c>
      <c r="AN23" s="133">
        <v>1292.2799099999997</v>
      </c>
      <c r="AO23" s="133">
        <f t="shared" si="12"/>
        <v>10.768999249999998</v>
      </c>
      <c r="AP23" s="133">
        <v>18126</v>
      </c>
      <c r="AQ23" s="133">
        <v>10122.52737</v>
      </c>
      <c r="AR23" s="133">
        <f t="shared" si="13"/>
        <v>55.845345746441581</v>
      </c>
      <c r="AS23" s="133">
        <v>4218</v>
      </c>
      <c r="AT23" s="133">
        <v>125</v>
      </c>
      <c r="AU23" s="133">
        <f t="shared" si="14"/>
        <v>2.9634898055950689</v>
      </c>
      <c r="AV23" s="133">
        <v>730</v>
      </c>
      <c r="AW23" s="133">
        <v>138.82999999999998</v>
      </c>
      <c r="AX23" s="133">
        <f t="shared" si="15"/>
        <v>19.017808219178082</v>
      </c>
      <c r="AY23" s="133">
        <v>3687</v>
      </c>
      <c r="AZ23" s="133">
        <v>9731.75</v>
      </c>
      <c r="BA23" s="133">
        <f t="shared" si="16"/>
        <v>263.94765391917548</v>
      </c>
      <c r="BB23" s="133">
        <f t="shared" si="27"/>
        <v>484106</v>
      </c>
      <c r="BC23" s="133">
        <f t="shared" si="27"/>
        <v>538679.58939299989</v>
      </c>
      <c r="BD23" s="133">
        <f t="shared" si="17"/>
        <v>111.27306610391111</v>
      </c>
      <c r="BE23" s="133">
        <v>0</v>
      </c>
      <c r="BF23" s="133">
        <v>54320.900519999996</v>
      </c>
      <c r="BG23" s="133" t="e">
        <f t="shared" si="18"/>
        <v>#DIV/0!</v>
      </c>
      <c r="BH23" s="133">
        <v>0</v>
      </c>
      <c r="BI23" s="133">
        <v>513.04999999999995</v>
      </c>
      <c r="BJ23" s="133" t="e">
        <f t="shared" si="19"/>
        <v>#DIV/0!</v>
      </c>
      <c r="BK23" s="133">
        <v>10219</v>
      </c>
      <c r="BL23" s="133">
        <v>323.42500000000001</v>
      </c>
      <c r="BM23" s="133">
        <f t="shared" si="20"/>
        <v>3.164937860847441</v>
      </c>
      <c r="BN23" s="133">
        <v>19085</v>
      </c>
      <c r="BO23" s="133">
        <v>13645.3406</v>
      </c>
      <c r="BP23" s="133">
        <f t="shared" si="21"/>
        <v>71.497723866911187</v>
      </c>
      <c r="BQ23" s="133">
        <v>0</v>
      </c>
      <c r="BR23" s="133">
        <v>33149.08223</v>
      </c>
      <c r="BS23" s="133" t="e">
        <f t="shared" si="22"/>
        <v>#DIV/0!</v>
      </c>
      <c r="BT23" s="133">
        <v>6289</v>
      </c>
      <c r="BU23" s="133">
        <v>1446051.85194</v>
      </c>
      <c r="BV23" s="133">
        <f t="shared" si="23"/>
        <v>22993.351120050884</v>
      </c>
      <c r="BW23" s="133">
        <f t="shared" si="28"/>
        <v>35593</v>
      </c>
      <c r="BX23" s="133">
        <f t="shared" si="28"/>
        <v>1493682.7497699999</v>
      </c>
      <c r="BY23" s="133">
        <f t="shared" si="24"/>
        <v>4196.5632280785539</v>
      </c>
      <c r="BZ23" s="133">
        <f t="shared" si="29"/>
        <v>519699</v>
      </c>
      <c r="CA23" s="133">
        <f t="shared" si="29"/>
        <v>2032362.3391629998</v>
      </c>
      <c r="CB23" s="133">
        <f t="shared" si="25"/>
        <v>391.06527800957855</v>
      </c>
    </row>
    <row r="24" spans="1:80" ht="15" customHeight="1" x14ac:dyDescent="0.2">
      <c r="A24" s="26">
        <v>17</v>
      </c>
      <c r="B24" s="27" t="s">
        <v>118</v>
      </c>
      <c r="C24" s="133">
        <f t="shared" si="26"/>
        <v>7611</v>
      </c>
      <c r="D24" s="133">
        <f t="shared" si="26"/>
        <v>1097573.7208972001</v>
      </c>
      <c r="E24" s="133">
        <f t="shared" si="0"/>
        <v>14420.8871488267</v>
      </c>
      <c r="F24" s="133">
        <v>0</v>
      </c>
      <c r="G24" s="133">
        <v>683042.54</v>
      </c>
      <c r="H24" s="133" t="e">
        <f t="shared" si="1"/>
        <v>#DIV/0!</v>
      </c>
      <c r="I24" s="133">
        <v>0</v>
      </c>
      <c r="J24" s="133">
        <v>22182.800000000003</v>
      </c>
      <c r="K24" s="133" t="e">
        <f t="shared" si="2"/>
        <v>#DIV/0!</v>
      </c>
      <c r="L24" s="133">
        <v>7611</v>
      </c>
      <c r="M24" s="133">
        <v>392348.38089720003</v>
      </c>
      <c r="N24" s="133">
        <f t="shared" si="3"/>
        <v>5155.0174864958617</v>
      </c>
      <c r="O24" s="133">
        <v>0</v>
      </c>
      <c r="P24" s="133">
        <v>0</v>
      </c>
      <c r="Q24" s="133" t="e">
        <f t="shared" si="4"/>
        <v>#DIV/0!</v>
      </c>
      <c r="R24" s="133">
        <f t="shared" si="30"/>
        <v>14411614</v>
      </c>
      <c r="S24" s="133">
        <f t="shared" si="30"/>
        <v>8732653.0982920993</v>
      </c>
      <c r="T24" s="133">
        <f t="shared" si="5"/>
        <v>60.594553103435175</v>
      </c>
      <c r="U24" s="133">
        <v>1505040</v>
      </c>
      <c r="V24" s="133">
        <v>2291237.7740306999</v>
      </c>
      <c r="W24" s="133">
        <f t="shared" si="6"/>
        <v>152.23766637635543</v>
      </c>
      <c r="X24" s="133">
        <v>2858373</v>
      </c>
      <c r="Y24" s="133">
        <v>3435985.2939657997</v>
      </c>
      <c r="Z24" s="133">
        <f t="shared" si="7"/>
        <v>120.20772985071576</v>
      </c>
      <c r="AA24" s="133">
        <v>10048201</v>
      </c>
      <c r="AB24" s="133">
        <v>2791976.2402956001</v>
      </c>
      <c r="AC24" s="133">
        <f t="shared" si="8"/>
        <v>27.785831914544705</v>
      </c>
      <c r="AD24" s="133">
        <v>0</v>
      </c>
      <c r="AE24" s="133">
        <v>53040.12</v>
      </c>
      <c r="AF24" s="133" t="e">
        <f t="shared" si="9"/>
        <v>#DIV/0!</v>
      </c>
      <c r="AG24" s="133">
        <v>0</v>
      </c>
      <c r="AH24" s="133">
        <v>160413.66999999998</v>
      </c>
      <c r="AI24" s="133" t="e">
        <f t="shared" si="10"/>
        <v>#DIV/0!</v>
      </c>
      <c r="AJ24" s="133">
        <v>2754000</v>
      </c>
      <c r="AK24" s="133">
        <v>189050.21</v>
      </c>
      <c r="AL24" s="133">
        <f t="shared" si="11"/>
        <v>6.8645682643427737</v>
      </c>
      <c r="AM24" s="135">
        <v>34193</v>
      </c>
      <c r="AN24" s="133">
        <v>20917.328960999996</v>
      </c>
      <c r="AO24" s="133">
        <f t="shared" si="12"/>
        <v>61.174301643611251</v>
      </c>
      <c r="AP24" s="133">
        <v>328000</v>
      </c>
      <c r="AQ24" s="133">
        <v>609515.43822770007</v>
      </c>
      <c r="AR24" s="133">
        <f t="shared" si="13"/>
        <v>185.82787750844514</v>
      </c>
      <c r="AS24" s="133">
        <v>3000</v>
      </c>
      <c r="AT24" s="133">
        <v>15131.66</v>
      </c>
      <c r="AU24" s="133">
        <f t="shared" si="14"/>
        <v>504.38866666666667</v>
      </c>
      <c r="AV24" s="133">
        <v>3020</v>
      </c>
      <c r="AW24" s="133">
        <v>199.73000000000002</v>
      </c>
      <c r="AX24" s="133">
        <f t="shared" si="15"/>
        <v>6.6135761589403987</v>
      </c>
      <c r="AY24" s="133">
        <v>137040</v>
      </c>
      <c r="AZ24" s="133">
        <v>687620.54650000005</v>
      </c>
      <c r="BA24" s="133">
        <f t="shared" si="16"/>
        <v>501.76630655283134</v>
      </c>
      <c r="BB24" s="133">
        <f t="shared" si="27"/>
        <v>17678478</v>
      </c>
      <c r="BC24" s="133">
        <f t="shared" si="27"/>
        <v>11352661.732878</v>
      </c>
      <c r="BD24" s="133">
        <f t="shared" si="17"/>
        <v>64.217415848117682</v>
      </c>
      <c r="BE24" s="133">
        <v>660690</v>
      </c>
      <c r="BF24" s="133">
        <v>483278.79836000007</v>
      </c>
      <c r="BG24" s="133">
        <f t="shared" si="18"/>
        <v>73.147587879338289</v>
      </c>
      <c r="BH24" s="133">
        <v>0</v>
      </c>
      <c r="BI24" s="133">
        <v>265509.62</v>
      </c>
      <c r="BJ24" s="133" t="e">
        <f t="shared" si="19"/>
        <v>#DIV/0!</v>
      </c>
      <c r="BK24" s="133">
        <v>2620</v>
      </c>
      <c r="BL24" s="133">
        <v>11076.8439308</v>
      </c>
      <c r="BM24" s="133">
        <f t="shared" si="20"/>
        <v>422.7803027022901</v>
      </c>
      <c r="BN24" s="133">
        <v>410700</v>
      </c>
      <c r="BO24" s="133">
        <v>2069270.6564485</v>
      </c>
      <c r="BP24" s="133">
        <f t="shared" si="21"/>
        <v>503.83994556817629</v>
      </c>
      <c r="BQ24" s="133">
        <v>0</v>
      </c>
      <c r="BR24" s="133">
        <v>844929.18493839994</v>
      </c>
      <c r="BS24" s="133" t="e">
        <f t="shared" si="22"/>
        <v>#DIV/0!</v>
      </c>
      <c r="BT24" s="133">
        <v>7303314</v>
      </c>
      <c r="BU24" s="133">
        <v>64426762.781127989</v>
      </c>
      <c r="BV24" s="133">
        <f t="shared" si="23"/>
        <v>882.15791873563137</v>
      </c>
      <c r="BW24" s="133">
        <f t="shared" si="28"/>
        <v>7716634</v>
      </c>
      <c r="BX24" s="133">
        <f t="shared" si="28"/>
        <v>67617549.086445689</v>
      </c>
      <c r="BY24" s="133">
        <f t="shared" si="24"/>
        <v>876.25704531853773</v>
      </c>
      <c r="BZ24" s="133">
        <f t="shared" si="29"/>
        <v>25395112</v>
      </c>
      <c r="CA24" s="133">
        <f t="shared" si="29"/>
        <v>78970210.819323689</v>
      </c>
      <c r="CB24" s="133">
        <f t="shared" si="25"/>
        <v>310.96618443471993</v>
      </c>
    </row>
    <row r="25" spans="1:80" ht="15" customHeight="1" x14ac:dyDescent="0.2">
      <c r="A25" s="26">
        <v>18</v>
      </c>
      <c r="B25" s="27" t="s">
        <v>135</v>
      </c>
      <c r="C25" s="133">
        <f t="shared" si="26"/>
        <v>211845.99999999991</v>
      </c>
      <c r="D25" s="133">
        <f t="shared" si="26"/>
        <v>315411.66480999999</v>
      </c>
      <c r="E25" s="133">
        <f t="shared" si="0"/>
        <v>148.88724111382803</v>
      </c>
      <c r="F25" s="133">
        <v>208514.99999999991</v>
      </c>
      <c r="G25" s="133">
        <v>216955.66571</v>
      </c>
      <c r="H25" s="133">
        <f t="shared" si="1"/>
        <v>104.04798969378706</v>
      </c>
      <c r="I25" s="133">
        <v>1</v>
      </c>
      <c r="J25" s="133">
        <v>7408.0423999999994</v>
      </c>
      <c r="K25" s="133">
        <f t="shared" si="2"/>
        <v>740804.24</v>
      </c>
      <c r="L25" s="133">
        <v>3330</v>
      </c>
      <c r="M25" s="133">
        <v>91047.956699999995</v>
      </c>
      <c r="N25" s="133">
        <f t="shared" si="3"/>
        <v>2734.1728738738739</v>
      </c>
      <c r="O25" s="133">
        <v>0</v>
      </c>
      <c r="P25" s="133">
        <v>0</v>
      </c>
      <c r="Q25" s="133" t="e">
        <f t="shared" si="4"/>
        <v>#DIV/0!</v>
      </c>
      <c r="R25" s="133">
        <f t="shared" si="30"/>
        <v>6221301.7783194995</v>
      </c>
      <c r="S25" s="133">
        <f t="shared" si="30"/>
        <v>2976240.2542768992</v>
      </c>
      <c r="T25" s="133">
        <f t="shared" si="5"/>
        <v>47.839509484152401</v>
      </c>
      <c r="U25" s="133">
        <v>883992.75</v>
      </c>
      <c r="V25" s="133">
        <v>938558.06812619988</v>
      </c>
      <c r="W25" s="133">
        <f t="shared" si="6"/>
        <v>106.17259792302593</v>
      </c>
      <c r="X25" s="133">
        <v>84770.4</v>
      </c>
      <c r="Y25" s="133">
        <v>1451136.4303456997</v>
      </c>
      <c r="Z25" s="133">
        <f t="shared" si="7"/>
        <v>1711.8433207177266</v>
      </c>
      <c r="AA25" s="133">
        <v>5252532.6283194991</v>
      </c>
      <c r="AB25" s="133">
        <v>542286.14580500009</v>
      </c>
      <c r="AC25" s="133">
        <f t="shared" si="8"/>
        <v>10.324279432006112</v>
      </c>
      <c r="AD25" s="133">
        <v>6</v>
      </c>
      <c r="AE25" s="133">
        <v>9806.1099999999988</v>
      </c>
      <c r="AF25" s="133">
        <f t="shared" si="9"/>
        <v>163435.16666666666</v>
      </c>
      <c r="AG25" s="133">
        <v>0</v>
      </c>
      <c r="AH25" s="133">
        <v>34453.5</v>
      </c>
      <c r="AI25" s="133" t="e">
        <f t="shared" si="10"/>
        <v>#DIV/0!</v>
      </c>
      <c r="AJ25" s="133">
        <v>0</v>
      </c>
      <c r="AK25" s="133">
        <v>146217.52999999997</v>
      </c>
      <c r="AL25" s="133" t="e">
        <f t="shared" si="11"/>
        <v>#DIV/0!</v>
      </c>
      <c r="AM25" s="135">
        <v>53190.250000000007</v>
      </c>
      <c r="AN25" s="133">
        <v>22473.179577699993</v>
      </c>
      <c r="AO25" s="133">
        <f t="shared" si="12"/>
        <v>42.250562044171616</v>
      </c>
      <c r="AP25" s="133">
        <v>1057500.3600000003</v>
      </c>
      <c r="AQ25" s="133">
        <v>80467.530746200006</v>
      </c>
      <c r="AR25" s="133">
        <f t="shared" si="13"/>
        <v>7.609220175225281</v>
      </c>
      <c r="AS25" s="133">
        <v>175</v>
      </c>
      <c r="AT25" s="133">
        <v>20367.46</v>
      </c>
      <c r="AU25" s="133">
        <f t="shared" si="14"/>
        <v>11638.548571428571</v>
      </c>
      <c r="AV25" s="133">
        <v>4</v>
      </c>
      <c r="AW25" s="133">
        <v>38639.250000000007</v>
      </c>
      <c r="AX25" s="133">
        <f t="shared" si="15"/>
        <v>965981.25000000023</v>
      </c>
      <c r="AY25" s="133">
        <v>1418333.4199999995</v>
      </c>
      <c r="AZ25" s="133">
        <v>58250.493999999999</v>
      </c>
      <c r="BA25" s="133">
        <f t="shared" si="16"/>
        <v>4.1069675986341787</v>
      </c>
      <c r="BB25" s="133">
        <f t="shared" si="27"/>
        <v>8962350.8083194997</v>
      </c>
      <c r="BC25" s="133">
        <f t="shared" si="27"/>
        <v>3658067.3634107988</v>
      </c>
      <c r="BD25" s="133">
        <f t="shared" si="17"/>
        <v>40.815935926265205</v>
      </c>
      <c r="BE25" s="133">
        <v>2612.9217399999998</v>
      </c>
      <c r="BF25" s="133">
        <v>149693.33699000001</v>
      </c>
      <c r="BG25" s="133">
        <f t="shared" si="18"/>
        <v>5728.9636615752615</v>
      </c>
      <c r="BH25" s="133">
        <v>96.367000000000004</v>
      </c>
      <c r="BI25" s="133">
        <v>8892.9700000000012</v>
      </c>
      <c r="BJ25" s="133">
        <f t="shared" si="19"/>
        <v>9228.231656064836</v>
      </c>
      <c r="BK25" s="133">
        <v>77848.632715300002</v>
      </c>
      <c r="BL25" s="133">
        <v>14701.677285099999</v>
      </c>
      <c r="BM25" s="133">
        <f t="shared" si="20"/>
        <v>18.884952467778668</v>
      </c>
      <c r="BN25" s="133">
        <v>1604080.0752300001</v>
      </c>
      <c r="BO25" s="133">
        <v>781360.22767339984</v>
      </c>
      <c r="BP25" s="133">
        <f t="shared" si="21"/>
        <v>48.710799400794563</v>
      </c>
      <c r="BQ25" s="133">
        <v>4670.3</v>
      </c>
      <c r="BR25" s="133">
        <v>466586.12313000002</v>
      </c>
      <c r="BS25" s="133">
        <f t="shared" si="22"/>
        <v>9990.4957525212503</v>
      </c>
      <c r="BT25" s="133">
        <v>1279460.8167351999</v>
      </c>
      <c r="BU25" s="133">
        <v>11412096.244722698</v>
      </c>
      <c r="BV25" s="133">
        <f t="shared" si="23"/>
        <v>891.94573960013429</v>
      </c>
      <c r="BW25" s="133">
        <f t="shared" si="28"/>
        <v>2966156.1916805003</v>
      </c>
      <c r="BX25" s="133">
        <f t="shared" si="28"/>
        <v>12683637.242811197</v>
      </c>
      <c r="BY25" s="133">
        <f t="shared" si="24"/>
        <v>427.61191330336442</v>
      </c>
      <c r="BZ25" s="133">
        <f t="shared" si="29"/>
        <v>11928507</v>
      </c>
      <c r="CA25" s="133">
        <f t="shared" si="29"/>
        <v>16341704.606221996</v>
      </c>
      <c r="CB25" s="133">
        <f t="shared" si="25"/>
        <v>136.99706598840908</v>
      </c>
    </row>
    <row r="26" spans="1:80" ht="15" customHeight="1" x14ac:dyDescent="0.2">
      <c r="A26" s="26">
        <v>19</v>
      </c>
      <c r="B26" s="27" t="s">
        <v>53</v>
      </c>
      <c r="C26" s="133">
        <f t="shared" si="26"/>
        <v>164908</v>
      </c>
      <c r="D26" s="133">
        <f t="shared" si="26"/>
        <v>299757.88315439998</v>
      </c>
      <c r="E26" s="133">
        <f t="shared" si="0"/>
        <v>181.77279644068207</v>
      </c>
      <c r="F26" s="133">
        <v>127176</v>
      </c>
      <c r="G26" s="133">
        <v>119481.56844999999</v>
      </c>
      <c r="H26" s="133">
        <f t="shared" si="1"/>
        <v>93.949777041265634</v>
      </c>
      <c r="I26" s="133">
        <v>11275</v>
      </c>
      <c r="J26" s="133">
        <v>20943.295561199997</v>
      </c>
      <c r="K26" s="133">
        <f t="shared" si="2"/>
        <v>185.74984976674054</v>
      </c>
      <c r="L26" s="133">
        <v>26457</v>
      </c>
      <c r="M26" s="133">
        <v>159333.01914319998</v>
      </c>
      <c r="N26" s="133">
        <f t="shared" si="3"/>
        <v>602.23388571342173</v>
      </c>
      <c r="O26" s="133">
        <v>120388</v>
      </c>
      <c r="P26" s="133">
        <v>72536</v>
      </c>
      <c r="Q26" s="133">
        <f t="shared" si="4"/>
        <v>60.251852344087453</v>
      </c>
      <c r="R26" s="133">
        <f t="shared" si="30"/>
        <v>61971</v>
      </c>
      <c r="S26" s="133">
        <f t="shared" si="30"/>
        <v>869048.53414919984</v>
      </c>
      <c r="T26" s="133">
        <f t="shared" si="5"/>
        <v>1402.3471206680542</v>
      </c>
      <c r="U26" s="133">
        <v>26909</v>
      </c>
      <c r="V26" s="133">
        <v>352484.91042819992</v>
      </c>
      <c r="W26" s="133">
        <f t="shared" si="6"/>
        <v>1309.9145654918425</v>
      </c>
      <c r="X26" s="133">
        <v>17830</v>
      </c>
      <c r="Y26" s="133">
        <v>422753.64336019999</v>
      </c>
      <c r="Z26" s="133">
        <f t="shared" si="7"/>
        <v>2371.0243598440829</v>
      </c>
      <c r="AA26" s="133">
        <v>4552</v>
      </c>
      <c r="AB26" s="133">
        <v>73389.395360800001</v>
      </c>
      <c r="AC26" s="133">
        <f t="shared" si="8"/>
        <v>1612.2450650439368</v>
      </c>
      <c r="AD26" s="133">
        <v>8523</v>
      </c>
      <c r="AE26" s="133">
        <v>894.01</v>
      </c>
      <c r="AF26" s="133">
        <f t="shared" si="9"/>
        <v>10.489381673119794</v>
      </c>
      <c r="AG26" s="133">
        <v>4157</v>
      </c>
      <c r="AH26" s="133">
        <v>19526.574999999997</v>
      </c>
      <c r="AI26" s="133">
        <f t="shared" si="10"/>
        <v>469.72756795766168</v>
      </c>
      <c r="AJ26" s="133">
        <v>0</v>
      </c>
      <c r="AK26" s="133">
        <v>13954.64</v>
      </c>
      <c r="AL26" s="133" t="e">
        <f t="shared" si="11"/>
        <v>#DIV/0!</v>
      </c>
      <c r="AM26" s="135">
        <v>6232</v>
      </c>
      <c r="AN26" s="133">
        <v>12841.977041</v>
      </c>
      <c r="AO26" s="133">
        <f t="shared" si="12"/>
        <v>206.06510014441591</v>
      </c>
      <c r="AP26" s="133">
        <v>21535</v>
      </c>
      <c r="AQ26" s="133">
        <v>95473.805389999994</v>
      </c>
      <c r="AR26" s="133">
        <f t="shared" si="13"/>
        <v>443.3424907824471</v>
      </c>
      <c r="AS26" s="133">
        <v>0</v>
      </c>
      <c r="AT26" s="133">
        <v>4947.67</v>
      </c>
      <c r="AU26" s="133" t="e">
        <f t="shared" si="14"/>
        <v>#DIV/0!</v>
      </c>
      <c r="AV26" s="133">
        <v>0</v>
      </c>
      <c r="AW26" s="133">
        <v>3711.45</v>
      </c>
      <c r="AX26" s="133" t="e">
        <f t="shared" si="15"/>
        <v>#DIV/0!</v>
      </c>
      <c r="AY26" s="133">
        <v>0</v>
      </c>
      <c r="AZ26" s="133">
        <v>23636.503999999994</v>
      </c>
      <c r="BA26" s="133" t="e">
        <f t="shared" si="16"/>
        <v>#DIV/0!</v>
      </c>
      <c r="BB26" s="133">
        <f t="shared" si="27"/>
        <v>254646</v>
      </c>
      <c r="BC26" s="133">
        <f t="shared" si="27"/>
        <v>1323372.4637345998</v>
      </c>
      <c r="BD26" s="133">
        <f t="shared" si="17"/>
        <v>519.6910470749981</v>
      </c>
      <c r="BE26" s="133">
        <v>28770.150000000005</v>
      </c>
      <c r="BF26" s="133">
        <v>138052.5226504</v>
      </c>
      <c r="BG26" s="133">
        <f t="shared" si="18"/>
        <v>479.84637775750201</v>
      </c>
      <c r="BH26" s="133">
        <v>0</v>
      </c>
      <c r="BI26" s="133">
        <v>36374.130010000001</v>
      </c>
      <c r="BJ26" s="133" t="e">
        <f t="shared" si="19"/>
        <v>#DIV/0!</v>
      </c>
      <c r="BK26" s="133">
        <v>8550</v>
      </c>
      <c r="BL26" s="133">
        <v>6234.9563750999996</v>
      </c>
      <c r="BM26" s="133">
        <f t="shared" si="20"/>
        <v>72.923466375438593</v>
      </c>
      <c r="BN26" s="133">
        <v>23125</v>
      </c>
      <c r="BO26" s="133">
        <v>119529.969956</v>
      </c>
      <c r="BP26" s="133">
        <f t="shared" si="21"/>
        <v>516.88635656648648</v>
      </c>
      <c r="BQ26" s="133">
        <v>0</v>
      </c>
      <c r="BR26" s="133">
        <v>138460.44605439997</v>
      </c>
      <c r="BS26" s="133" t="e">
        <f t="shared" si="22"/>
        <v>#DIV/0!</v>
      </c>
      <c r="BT26" s="133">
        <v>24909</v>
      </c>
      <c r="BU26" s="133">
        <v>752765.27271999989</v>
      </c>
      <c r="BV26" s="133">
        <f t="shared" si="23"/>
        <v>3022.0613943554531</v>
      </c>
      <c r="BW26" s="133">
        <f t="shared" si="28"/>
        <v>56584</v>
      </c>
      <c r="BX26" s="133">
        <f t="shared" si="28"/>
        <v>1053364.7751154997</v>
      </c>
      <c r="BY26" s="133">
        <f t="shared" si="24"/>
        <v>1861.5947531378122</v>
      </c>
      <c r="BZ26" s="133">
        <f t="shared" si="29"/>
        <v>311230</v>
      </c>
      <c r="CA26" s="133">
        <f t="shared" si="29"/>
        <v>2376737.2388500995</v>
      </c>
      <c r="CB26" s="133">
        <f t="shared" si="25"/>
        <v>763.65942834884152</v>
      </c>
    </row>
    <row r="27" spans="1:80" ht="15" customHeight="1" x14ac:dyDescent="0.2">
      <c r="A27" s="6">
        <v>20</v>
      </c>
      <c r="B27" s="7" t="s">
        <v>54</v>
      </c>
      <c r="C27" s="133">
        <f t="shared" si="26"/>
        <v>256146.02639867179</v>
      </c>
      <c r="D27" s="133">
        <f t="shared" si="26"/>
        <v>122458.22554</v>
      </c>
      <c r="E27" s="133">
        <f t="shared" si="0"/>
        <v>47.80797393647758</v>
      </c>
      <c r="F27" s="133">
        <v>226398.38800499996</v>
      </c>
      <c r="G27" s="133">
        <v>104569.95598</v>
      </c>
      <c r="H27" s="133">
        <f t="shared" si="1"/>
        <v>46.188471968135474</v>
      </c>
      <c r="I27" s="133">
        <v>18344.700549951893</v>
      </c>
      <c r="J27" s="133">
        <v>3994.9339799999998</v>
      </c>
      <c r="K27" s="133">
        <f t="shared" si="2"/>
        <v>21.777046559696917</v>
      </c>
      <c r="L27" s="133">
        <v>11402.937843719932</v>
      </c>
      <c r="M27" s="133">
        <v>13893.335579999999</v>
      </c>
      <c r="N27" s="133">
        <f t="shared" si="3"/>
        <v>121.83996589661</v>
      </c>
      <c r="O27" s="133">
        <v>210433.65050000005</v>
      </c>
      <c r="P27" s="133">
        <v>79745</v>
      </c>
      <c r="Q27" s="133">
        <f t="shared" si="4"/>
        <v>37.895555112275154</v>
      </c>
      <c r="R27" s="133">
        <f t="shared" si="30"/>
        <v>53152.09764630565</v>
      </c>
      <c r="S27" s="133">
        <f t="shared" si="30"/>
        <v>177981.50087999998</v>
      </c>
      <c r="T27" s="133">
        <f t="shared" si="5"/>
        <v>334.85320196459003</v>
      </c>
      <c r="U27" s="133">
        <v>37206.505756629456</v>
      </c>
      <c r="V27" s="133">
        <v>82384.381509999977</v>
      </c>
      <c r="W27" s="133">
        <f t="shared" si="6"/>
        <v>221.4246670968846</v>
      </c>
      <c r="X27" s="133">
        <v>15945.591889676192</v>
      </c>
      <c r="Y27" s="133">
        <v>56799.319370000005</v>
      </c>
      <c r="Z27" s="133">
        <f t="shared" si="7"/>
        <v>356.20703052593569</v>
      </c>
      <c r="AA27" s="133">
        <v>0</v>
      </c>
      <c r="AB27" s="133">
        <v>15786.25</v>
      </c>
      <c r="AC27" s="133" t="e">
        <f t="shared" si="8"/>
        <v>#DIV/0!</v>
      </c>
      <c r="AD27" s="133">
        <v>0</v>
      </c>
      <c r="AE27" s="133">
        <v>269.58</v>
      </c>
      <c r="AF27" s="133" t="e">
        <f t="shared" si="9"/>
        <v>#DIV/0!</v>
      </c>
      <c r="AG27" s="133">
        <v>0</v>
      </c>
      <c r="AH27" s="133">
        <v>22741.97</v>
      </c>
      <c r="AI27" s="133" t="e">
        <f t="shared" si="10"/>
        <v>#DIV/0!</v>
      </c>
      <c r="AJ27" s="133">
        <v>0</v>
      </c>
      <c r="AK27" s="133">
        <v>571.9</v>
      </c>
      <c r="AL27" s="133" t="e">
        <f t="shared" si="11"/>
        <v>#DIV/0!</v>
      </c>
      <c r="AM27" s="135">
        <v>19804.894351095008</v>
      </c>
      <c r="AN27" s="133">
        <v>1647.5614700000001</v>
      </c>
      <c r="AO27" s="133">
        <f t="shared" si="12"/>
        <v>8.3189611658236728</v>
      </c>
      <c r="AP27" s="133">
        <v>29707.341526642511</v>
      </c>
      <c r="AQ27" s="133">
        <v>14752.84828</v>
      </c>
      <c r="AR27" s="133">
        <f t="shared" si="13"/>
        <v>49.660614251763882</v>
      </c>
      <c r="AS27" s="133">
        <v>0</v>
      </c>
      <c r="AT27" s="133">
        <v>973</v>
      </c>
      <c r="AU27" s="133" t="e">
        <f t="shared" si="14"/>
        <v>#DIV/0!</v>
      </c>
      <c r="AV27" s="133">
        <v>0</v>
      </c>
      <c r="AW27" s="133">
        <v>1783.03</v>
      </c>
      <c r="AX27" s="133" t="e">
        <f t="shared" si="15"/>
        <v>#DIV/0!</v>
      </c>
      <c r="AY27" s="133">
        <v>8406.6664759568393</v>
      </c>
      <c r="AZ27" s="133">
        <v>10452.66</v>
      </c>
      <c r="BA27" s="133">
        <f t="shared" si="16"/>
        <v>124.33775063986094</v>
      </c>
      <c r="BB27" s="133">
        <f t="shared" si="27"/>
        <v>367217.02639867179</v>
      </c>
      <c r="BC27" s="133">
        <f t="shared" si="27"/>
        <v>330620.72616999998</v>
      </c>
      <c r="BD27" s="133">
        <f t="shared" si="17"/>
        <v>90.034149399995201</v>
      </c>
      <c r="BE27" s="133">
        <v>0</v>
      </c>
      <c r="BF27" s="133">
        <v>77000.328879999986</v>
      </c>
      <c r="BG27" s="133" t="e">
        <f t="shared" si="18"/>
        <v>#DIV/0!</v>
      </c>
      <c r="BH27" s="133">
        <v>0</v>
      </c>
      <c r="BI27" s="133">
        <v>979.57999999999993</v>
      </c>
      <c r="BJ27" s="133" t="e">
        <f t="shared" si="19"/>
        <v>#DIV/0!</v>
      </c>
      <c r="BK27" s="133">
        <v>0</v>
      </c>
      <c r="BL27" s="133">
        <v>333.19</v>
      </c>
      <c r="BM27" s="133" t="e">
        <f t="shared" si="20"/>
        <v>#DIV/0!</v>
      </c>
      <c r="BN27" s="133">
        <v>0</v>
      </c>
      <c r="BO27" s="133">
        <v>13931.442639999999</v>
      </c>
      <c r="BP27" s="133" t="e">
        <f t="shared" si="21"/>
        <v>#DIV/0!</v>
      </c>
      <c r="BQ27" s="133">
        <v>0</v>
      </c>
      <c r="BR27" s="133">
        <v>39087.59150000001</v>
      </c>
      <c r="BS27" s="133" t="e">
        <f t="shared" si="22"/>
        <v>#DIV/0!</v>
      </c>
      <c r="BT27" s="133">
        <v>0</v>
      </c>
      <c r="BU27" s="133">
        <v>77626.612999999998</v>
      </c>
      <c r="BV27" s="133" t="e">
        <f t="shared" si="23"/>
        <v>#DIV/0!</v>
      </c>
      <c r="BW27" s="133">
        <f t="shared" si="28"/>
        <v>0</v>
      </c>
      <c r="BX27" s="133">
        <f t="shared" si="28"/>
        <v>131958.41714000001</v>
      </c>
      <c r="BY27" s="133" t="e">
        <f t="shared" si="24"/>
        <v>#DIV/0!</v>
      </c>
      <c r="BZ27" s="133">
        <f t="shared" si="29"/>
        <v>367217.02639867179</v>
      </c>
      <c r="CA27" s="133">
        <f t="shared" si="29"/>
        <v>462579.14330999996</v>
      </c>
      <c r="CB27" s="133">
        <f t="shared" si="25"/>
        <v>125.96887128207328</v>
      </c>
    </row>
    <row r="28" spans="1:80" ht="15" customHeight="1" x14ac:dyDescent="0.2">
      <c r="A28" s="6">
        <v>21</v>
      </c>
      <c r="B28" s="7" t="s">
        <v>55</v>
      </c>
      <c r="C28" s="133">
        <f t="shared" si="26"/>
        <v>88628</v>
      </c>
      <c r="D28" s="133">
        <f t="shared" si="26"/>
        <v>57911.620524999998</v>
      </c>
      <c r="E28" s="133">
        <f t="shared" si="0"/>
        <v>65.342352896375871</v>
      </c>
      <c r="F28" s="133">
        <v>70000</v>
      </c>
      <c r="G28" s="133">
        <v>55305.432474499998</v>
      </c>
      <c r="H28" s="133">
        <f t="shared" si="1"/>
        <v>79.007760677857135</v>
      </c>
      <c r="I28" s="133">
        <v>11182</v>
      </c>
      <c r="J28" s="133">
        <v>256.49378999999999</v>
      </c>
      <c r="K28" s="133">
        <f t="shared" si="2"/>
        <v>2.2938096047218743</v>
      </c>
      <c r="L28" s="133">
        <v>7446</v>
      </c>
      <c r="M28" s="133">
        <v>2349.6942605000004</v>
      </c>
      <c r="N28" s="133">
        <f t="shared" si="3"/>
        <v>31.556463342734357</v>
      </c>
      <c r="O28" s="133">
        <v>70000</v>
      </c>
      <c r="P28" s="133">
        <v>29495</v>
      </c>
      <c r="Q28" s="133">
        <f t="shared" si="4"/>
        <v>42.135714285714286</v>
      </c>
      <c r="R28" s="133">
        <f t="shared" si="30"/>
        <v>13152</v>
      </c>
      <c r="S28" s="133">
        <f t="shared" si="30"/>
        <v>26635.949690000001</v>
      </c>
      <c r="T28" s="133">
        <f t="shared" si="5"/>
        <v>202.52394837287105</v>
      </c>
      <c r="U28" s="133">
        <v>6114</v>
      </c>
      <c r="V28" s="133">
        <v>15878.607890000003</v>
      </c>
      <c r="W28" s="133">
        <f t="shared" si="6"/>
        <v>259.70899394831537</v>
      </c>
      <c r="X28" s="133">
        <v>4401</v>
      </c>
      <c r="Y28" s="133">
        <v>10251.881799999999</v>
      </c>
      <c r="Z28" s="133">
        <f t="shared" si="7"/>
        <v>232.9443717336969</v>
      </c>
      <c r="AA28" s="133">
        <v>0</v>
      </c>
      <c r="AB28" s="133">
        <v>409.86</v>
      </c>
      <c r="AC28" s="133" t="e">
        <f t="shared" si="8"/>
        <v>#DIV/0!</v>
      </c>
      <c r="AD28" s="133">
        <v>2637</v>
      </c>
      <c r="AE28" s="133">
        <v>44</v>
      </c>
      <c r="AF28" s="133">
        <f t="shared" si="9"/>
        <v>1.6685627607129314</v>
      </c>
      <c r="AG28" s="133">
        <v>0</v>
      </c>
      <c r="AH28" s="133">
        <v>51.6</v>
      </c>
      <c r="AI28" s="133" t="e">
        <f t="shared" si="10"/>
        <v>#DIV/0!</v>
      </c>
      <c r="AJ28" s="133">
        <v>0</v>
      </c>
      <c r="AK28" s="133">
        <v>156.4</v>
      </c>
      <c r="AL28" s="133" t="e">
        <f t="shared" si="11"/>
        <v>#DIV/0!</v>
      </c>
      <c r="AM28" s="135">
        <v>1440</v>
      </c>
      <c r="AN28" s="133">
        <v>232.50024499999998</v>
      </c>
      <c r="AO28" s="133">
        <f t="shared" si="12"/>
        <v>16.145850347222222</v>
      </c>
      <c r="AP28" s="133">
        <v>16360</v>
      </c>
      <c r="AQ28" s="133">
        <v>3193.6978100000001</v>
      </c>
      <c r="AR28" s="133">
        <f t="shared" si="13"/>
        <v>19.521380256723717</v>
      </c>
      <c r="AS28" s="133">
        <v>0</v>
      </c>
      <c r="AT28" s="133">
        <v>440</v>
      </c>
      <c r="AU28" s="133" t="e">
        <f t="shared" si="14"/>
        <v>#DIV/0!</v>
      </c>
      <c r="AV28" s="133">
        <v>0</v>
      </c>
      <c r="AW28" s="133">
        <v>4365</v>
      </c>
      <c r="AX28" s="133" t="e">
        <f t="shared" si="15"/>
        <v>#DIV/0!</v>
      </c>
      <c r="AY28" s="133">
        <v>7555</v>
      </c>
      <c r="AZ28" s="133">
        <v>11331.521699999999</v>
      </c>
      <c r="BA28" s="133">
        <f t="shared" si="16"/>
        <v>149.98705095962939</v>
      </c>
      <c r="BB28" s="133">
        <f t="shared" si="27"/>
        <v>127135</v>
      </c>
      <c r="BC28" s="133">
        <f t="shared" si="27"/>
        <v>104266.68996999999</v>
      </c>
      <c r="BD28" s="133">
        <f t="shared" si="17"/>
        <v>82.012577158138981</v>
      </c>
      <c r="BE28" s="133">
        <v>9097</v>
      </c>
      <c r="BF28" s="133">
        <v>23376.235100800008</v>
      </c>
      <c r="BG28" s="133">
        <f t="shared" si="18"/>
        <v>256.9664186083325</v>
      </c>
      <c r="BH28" s="133">
        <v>0</v>
      </c>
      <c r="BI28" s="133">
        <v>0.2</v>
      </c>
      <c r="BJ28" s="133" t="e">
        <f t="shared" si="19"/>
        <v>#DIV/0!</v>
      </c>
      <c r="BK28" s="133">
        <v>0</v>
      </c>
      <c r="BL28" s="133">
        <v>95.601079999999996</v>
      </c>
      <c r="BM28" s="133" t="e">
        <f t="shared" si="20"/>
        <v>#DIV/0!</v>
      </c>
      <c r="BN28" s="133">
        <v>3935</v>
      </c>
      <c r="BO28" s="133">
        <v>2622.5527700000002</v>
      </c>
      <c r="BP28" s="133">
        <f t="shared" si="21"/>
        <v>66.646830241423132</v>
      </c>
      <c r="BQ28" s="133">
        <v>0</v>
      </c>
      <c r="BR28" s="133">
        <v>10407.484840000001</v>
      </c>
      <c r="BS28" s="133" t="e">
        <f t="shared" si="22"/>
        <v>#DIV/0!</v>
      </c>
      <c r="BT28" s="133">
        <v>1930</v>
      </c>
      <c r="BU28" s="133">
        <v>14148.511</v>
      </c>
      <c r="BV28" s="133">
        <f t="shared" si="23"/>
        <v>733.08347150259067</v>
      </c>
      <c r="BW28" s="133">
        <f t="shared" si="28"/>
        <v>5865</v>
      </c>
      <c r="BX28" s="133">
        <f t="shared" si="28"/>
        <v>27274.349690000003</v>
      </c>
      <c r="BY28" s="133">
        <f t="shared" si="24"/>
        <v>465.03580034100605</v>
      </c>
      <c r="BZ28" s="133">
        <f t="shared" si="29"/>
        <v>133000</v>
      </c>
      <c r="CA28" s="133">
        <f t="shared" si="29"/>
        <v>131541.03966000001</v>
      </c>
      <c r="CB28" s="133">
        <f t="shared" si="25"/>
        <v>98.903037338345868</v>
      </c>
    </row>
    <row r="29" spans="1:80" ht="15" customHeight="1" x14ac:dyDescent="0.2">
      <c r="A29" s="26">
        <v>22</v>
      </c>
      <c r="B29" s="27" t="s">
        <v>136</v>
      </c>
      <c r="C29" s="133">
        <f t="shared" si="26"/>
        <v>622500</v>
      </c>
      <c r="D29" s="133">
        <f t="shared" si="26"/>
        <v>270953.58672000002</v>
      </c>
      <c r="E29" s="133">
        <f t="shared" si="0"/>
        <v>43.526680597590364</v>
      </c>
      <c r="F29" s="133">
        <v>375500</v>
      </c>
      <c r="G29" s="133">
        <v>233177.16</v>
      </c>
      <c r="H29" s="133">
        <f t="shared" si="1"/>
        <v>62.097778961384819</v>
      </c>
      <c r="I29" s="133">
        <v>247000</v>
      </c>
      <c r="J29" s="133">
        <v>5881.5294999999996</v>
      </c>
      <c r="K29" s="133">
        <f t="shared" si="2"/>
        <v>2.3811860323886638</v>
      </c>
      <c r="L29" s="133">
        <v>0</v>
      </c>
      <c r="M29" s="133">
        <v>31894.897220000006</v>
      </c>
      <c r="N29" s="133" t="e">
        <f t="shared" si="3"/>
        <v>#DIV/0!</v>
      </c>
      <c r="O29" s="133">
        <v>375500</v>
      </c>
      <c r="P29" s="133">
        <v>194171</v>
      </c>
      <c r="Q29" s="133">
        <f t="shared" si="4"/>
        <v>51.70998668442077</v>
      </c>
      <c r="R29" s="133">
        <f t="shared" si="30"/>
        <v>230000</v>
      </c>
      <c r="S29" s="133">
        <f t="shared" si="30"/>
        <v>417376.01113699999</v>
      </c>
      <c r="T29" s="133">
        <f t="shared" si="5"/>
        <v>181.46783092913043</v>
      </c>
      <c r="U29" s="133">
        <v>0</v>
      </c>
      <c r="V29" s="133">
        <v>169407.73665199996</v>
      </c>
      <c r="W29" s="133" t="e">
        <f t="shared" si="6"/>
        <v>#DIV/0!</v>
      </c>
      <c r="X29" s="133">
        <v>0</v>
      </c>
      <c r="Y29" s="133">
        <v>189657.12109000003</v>
      </c>
      <c r="Z29" s="133" t="e">
        <f t="shared" si="7"/>
        <v>#DIV/0!</v>
      </c>
      <c r="AA29" s="133">
        <v>0</v>
      </c>
      <c r="AB29" s="133">
        <v>52349.043394999993</v>
      </c>
      <c r="AC29" s="133" t="e">
        <f t="shared" si="8"/>
        <v>#DIV/0!</v>
      </c>
      <c r="AD29" s="133">
        <v>0</v>
      </c>
      <c r="AE29" s="133">
        <v>725.41</v>
      </c>
      <c r="AF29" s="133" t="e">
        <f t="shared" si="9"/>
        <v>#DIV/0!</v>
      </c>
      <c r="AG29" s="133">
        <v>230000</v>
      </c>
      <c r="AH29" s="133">
        <v>5236.7</v>
      </c>
      <c r="AI29" s="133">
        <f t="shared" si="10"/>
        <v>2.2768260869565218</v>
      </c>
      <c r="AJ29" s="133">
        <v>0</v>
      </c>
      <c r="AK29" s="133">
        <v>4710.83</v>
      </c>
      <c r="AL29" s="133" t="e">
        <f t="shared" si="11"/>
        <v>#DIV/0!</v>
      </c>
      <c r="AM29" s="135">
        <v>33210</v>
      </c>
      <c r="AN29" s="133">
        <v>6436.3506251999997</v>
      </c>
      <c r="AO29" s="133">
        <f t="shared" si="12"/>
        <v>19.380760690153569</v>
      </c>
      <c r="AP29" s="133">
        <v>124249</v>
      </c>
      <c r="AQ29" s="133">
        <v>74603.730510000009</v>
      </c>
      <c r="AR29" s="133">
        <f t="shared" si="13"/>
        <v>60.043727120540211</v>
      </c>
      <c r="AS29" s="133">
        <v>0</v>
      </c>
      <c r="AT29" s="133">
        <v>20518.280000000002</v>
      </c>
      <c r="AU29" s="133" t="e">
        <f t="shared" si="14"/>
        <v>#DIV/0!</v>
      </c>
      <c r="AV29" s="133">
        <v>0</v>
      </c>
      <c r="AW29" s="133">
        <v>681.75</v>
      </c>
      <c r="AX29" s="133" t="e">
        <f t="shared" si="15"/>
        <v>#DIV/0!</v>
      </c>
      <c r="AY29" s="133">
        <v>102541</v>
      </c>
      <c r="AZ29" s="133">
        <v>26839.980000000003</v>
      </c>
      <c r="BA29" s="133">
        <f t="shared" si="16"/>
        <v>26.174876390907052</v>
      </c>
      <c r="BB29" s="133">
        <f t="shared" si="27"/>
        <v>1112500</v>
      </c>
      <c r="BC29" s="133">
        <f t="shared" si="27"/>
        <v>822120.51899220003</v>
      </c>
      <c r="BD29" s="133">
        <f t="shared" si="17"/>
        <v>73.898473617276409</v>
      </c>
      <c r="BE29" s="133">
        <v>0</v>
      </c>
      <c r="BF29" s="133">
        <v>160320.05694250003</v>
      </c>
      <c r="BG29" s="133" t="e">
        <f t="shared" si="18"/>
        <v>#DIV/0!</v>
      </c>
      <c r="BH29" s="133">
        <v>0</v>
      </c>
      <c r="BI29" s="133">
        <v>851.63000000000011</v>
      </c>
      <c r="BJ29" s="133" t="e">
        <f t="shared" si="19"/>
        <v>#DIV/0!</v>
      </c>
      <c r="BK29" s="133">
        <v>0</v>
      </c>
      <c r="BL29" s="133">
        <v>3927.0039280999995</v>
      </c>
      <c r="BM29" s="133" t="e">
        <f t="shared" si="20"/>
        <v>#DIV/0!</v>
      </c>
      <c r="BN29" s="133">
        <v>92444</v>
      </c>
      <c r="BO29" s="133">
        <v>66332.717249999987</v>
      </c>
      <c r="BP29" s="133">
        <f t="shared" si="21"/>
        <v>71.754486229501097</v>
      </c>
      <c r="BQ29" s="133">
        <v>0</v>
      </c>
      <c r="BR29" s="133">
        <v>107161.31667100001</v>
      </c>
      <c r="BS29" s="133" t="e">
        <f t="shared" si="22"/>
        <v>#DIV/0!</v>
      </c>
      <c r="BT29" s="133">
        <v>227556</v>
      </c>
      <c r="BU29" s="133">
        <v>381813.32100000005</v>
      </c>
      <c r="BV29" s="133">
        <f t="shared" si="23"/>
        <v>167.78872936771609</v>
      </c>
      <c r="BW29" s="133">
        <f t="shared" si="28"/>
        <v>320000</v>
      </c>
      <c r="BX29" s="133">
        <f t="shared" si="28"/>
        <v>560085.98884910007</v>
      </c>
      <c r="BY29" s="133">
        <f t="shared" si="24"/>
        <v>175.02687151534377</v>
      </c>
      <c r="BZ29" s="133">
        <f t="shared" si="29"/>
        <v>1432500</v>
      </c>
      <c r="CA29" s="133">
        <f t="shared" si="29"/>
        <v>1382206.5078413002</v>
      </c>
      <c r="CB29" s="133">
        <f t="shared" si="25"/>
        <v>96.489110495029678</v>
      </c>
    </row>
    <row r="30" spans="1:80" ht="15" customHeight="1" x14ac:dyDescent="0.2">
      <c r="A30" s="26">
        <v>23</v>
      </c>
      <c r="B30" s="27" t="s">
        <v>57</v>
      </c>
      <c r="C30" s="133">
        <f t="shared" si="26"/>
        <v>238827</v>
      </c>
      <c r="D30" s="133">
        <f t="shared" si="26"/>
        <v>89100.384999999995</v>
      </c>
      <c r="E30" s="133">
        <f t="shared" si="0"/>
        <v>37.307500826958425</v>
      </c>
      <c r="F30" s="133">
        <v>197103</v>
      </c>
      <c r="G30" s="133">
        <v>85823.84</v>
      </c>
      <c r="H30" s="133">
        <f t="shared" si="1"/>
        <v>43.542635068974093</v>
      </c>
      <c r="I30" s="133">
        <v>25894</v>
      </c>
      <c r="J30" s="133">
        <v>122.4</v>
      </c>
      <c r="K30" s="133">
        <f t="shared" si="2"/>
        <v>0.4726963775391983</v>
      </c>
      <c r="L30" s="133">
        <v>15830</v>
      </c>
      <c r="M30" s="133">
        <v>3154.145</v>
      </c>
      <c r="N30" s="133">
        <f t="shared" si="3"/>
        <v>19.925110549589387</v>
      </c>
      <c r="O30" s="133">
        <v>197103</v>
      </c>
      <c r="P30" s="133">
        <v>73367</v>
      </c>
      <c r="Q30" s="133">
        <f t="shared" si="4"/>
        <v>37.222670380460976</v>
      </c>
      <c r="R30" s="133">
        <f t="shared" si="30"/>
        <v>14533</v>
      </c>
      <c r="S30" s="133">
        <f t="shared" si="30"/>
        <v>50279.460000000006</v>
      </c>
      <c r="T30" s="133">
        <f t="shared" si="5"/>
        <v>345.96752219087597</v>
      </c>
      <c r="U30" s="133">
        <v>7267</v>
      </c>
      <c r="V30" s="133">
        <v>29640.150000000005</v>
      </c>
      <c r="W30" s="133">
        <f t="shared" si="6"/>
        <v>407.87326269437187</v>
      </c>
      <c r="X30" s="133">
        <v>7266</v>
      </c>
      <c r="Y30" s="133">
        <v>11259.039999999997</v>
      </c>
      <c r="Z30" s="133">
        <f t="shared" si="7"/>
        <v>154.95513349848608</v>
      </c>
      <c r="AA30" s="133">
        <v>0</v>
      </c>
      <c r="AB30" s="133">
        <v>6985.72</v>
      </c>
      <c r="AC30" s="133" t="e">
        <f t="shared" si="8"/>
        <v>#DIV/0!</v>
      </c>
      <c r="AD30" s="133">
        <v>0</v>
      </c>
      <c r="AE30" s="133">
        <v>96</v>
      </c>
      <c r="AF30" s="133" t="e">
        <f t="shared" si="9"/>
        <v>#DIV/0!</v>
      </c>
      <c r="AG30" s="133">
        <v>0</v>
      </c>
      <c r="AH30" s="133">
        <v>2298.5500000000002</v>
      </c>
      <c r="AI30" s="133" t="e">
        <f t="shared" si="10"/>
        <v>#DIV/0!</v>
      </c>
      <c r="AJ30" s="133">
        <v>0</v>
      </c>
      <c r="AK30" s="133">
        <v>115</v>
      </c>
      <c r="AL30" s="133" t="e">
        <f t="shared" si="11"/>
        <v>#DIV/0!</v>
      </c>
      <c r="AM30" s="135">
        <v>4521</v>
      </c>
      <c r="AN30" s="133">
        <v>656.04066</v>
      </c>
      <c r="AO30" s="133">
        <f t="shared" si="12"/>
        <v>14.510963503649634</v>
      </c>
      <c r="AP30" s="133">
        <v>27129</v>
      </c>
      <c r="AQ30" s="133">
        <v>3712.9236299999998</v>
      </c>
      <c r="AR30" s="133">
        <f t="shared" si="13"/>
        <v>13.686179475837665</v>
      </c>
      <c r="AS30" s="133">
        <v>0</v>
      </c>
      <c r="AT30" s="133">
        <v>75</v>
      </c>
      <c r="AU30" s="133" t="e">
        <f t="shared" si="14"/>
        <v>#DIV/0!</v>
      </c>
      <c r="AV30" s="133">
        <v>0</v>
      </c>
      <c r="AW30" s="133">
        <v>233.44</v>
      </c>
      <c r="AX30" s="133" t="e">
        <f t="shared" si="15"/>
        <v>#DIV/0!</v>
      </c>
      <c r="AY30" s="133">
        <v>13566</v>
      </c>
      <c r="AZ30" s="133">
        <v>733.26</v>
      </c>
      <c r="BA30" s="133">
        <f t="shared" si="16"/>
        <v>5.4051304732419281</v>
      </c>
      <c r="BB30" s="133">
        <f t="shared" si="27"/>
        <v>298576</v>
      </c>
      <c r="BC30" s="133">
        <f t="shared" si="27"/>
        <v>144905.50929000002</v>
      </c>
      <c r="BD30" s="133">
        <f t="shared" si="17"/>
        <v>48.532202618428819</v>
      </c>
      <c r="BE30" s="133">
        <v>0</v>
      </c>
      <c r="BF30" s="133">
        <v>47328.418869999994</v>
      </c>
      <c r="BG30" s="133" t="e">
        <f t="shared" si="18"/>
        <v>#DIV/0!</v>
      </c>
      <c r="BH30" s="133">
        <v>0</v>
      </c>
      <c r="BI30" s="133">
        <v>0</v>
      </c>
      <c r="BJ30" s="133" t="e">
        <f t="shared" si="19"/>
        <v>#DIV/0!</v>
      </c>
      <c r="BK30" s="133">
        <v>0</v>
      </c>
      <c r="BL30" s="133">
        <v>197.18</v>
      </c>
      <c r="BM30" s="133" t="e">
        <f t="shared" si="20"/>
        <v>#DIV/0!</v>
      </c>
      <c r="BN30" s="133">
        <v>0</v>
      </c>
      <c r="BO30" s="133">
        <v>3116.99</v>
      </c>
      <c r="BP30" s="133" t="e">
        <f t="shared" si="21"/>
        <v>#DIV/0!</v>
      </c>
      <c r="BQ30" s="133">
        <v>0</v>
      </c>
      <c r="BR30" s="133">
        <v>14264.7</v>
      </c>
      <c r="BS30" s="133" t="e">
        <f t="shared" si="22"/>
        <v>#DIV/0!</v>
      </c>
      <c r="BT30" s="133">
        <v>0</v>
      </c>
      <c r="BU30" s="133">
        <v>11650.34</v>
      </c>
      <c r="BV30" s="133" t="e">
        <f t="shared" si="23"/>
        <v>#DIV/0!</v>
      </c>
      <c r="BW30" s="133">
        <f t="shared" si="28"/>
        <v>0</v>
      </c>
      <c r="BX30" s="133">
        <f t="shared" si="28"/>
        <v>29229.21</v>
      </c>
      <c r="BY30" s="133" t="e">
        <f t="shared" si="24"/>
        <v>#DIV/0!</v>
      </c>
      <c r="BZ30" s="133">
        <f t="shared" si="29"/>
        <v>298576</v>
      </c>
      <c r="CA30" s="133">
        <f t="shared" si="29"/>
        <v>174134.71929000001</v>
      </c>
      <c r="CB30" s="133">
        <f t="shared" si="25"/>
        <v>58.321740290579285</v>
      </c>
    </row>
    <row r="31" spans="1:80" ht="15" customHeight="1" x14ac:dyDescent="0.2">
      <c r="A31" s="26">
        <v>24</v>
      </c>
      <c r="B31" s="27" t="s">
        <v>137</v>
      </c>
      <c r="C31" s="133">
        <f t="shared" si="26"/>
        <v>41500</v>
      </c>
      <c r="D31" s="133">
        <f t="shared" si="26"/>
        <v>12652.169459999997</v>
      </c>
      <c r="E31" s="133">
        <f t="shared" si="0"/>
        <v>30.487155325301195</v>
      </c>
      <c r="F31" s="133">
        <v>17500</v>
      </c>
      <c r="G31" s="133">
        <v>10380.837459999997</v>
      </c>
      <c r="H31" s="133">
        <f t="shared" si="1"/>
        <v>59.319071199999982</v>
      </c>
      <c r="I31" s="133">
        <v>24000</v>
      </c>
      <c r="J31" s="133">
        <v>587.91200000000003</v>
      </c>
      <c r="K31" s="133">
        <f t="shared" si="2"/>
        <v>2.4496333333333333</v>
      </c>
      <c r="L31" s="133">
        <v>0</v>
      </c>
      <c r="M31" s="133">
        <v>1683.4199999999998</v>
      </c>
      <c r="N31" s="133" t="e">
        <f t="shared" si="3"/>
        <v>#DIV/0!</v>
      </c>
      <c r="O31" s="133">
        <v>17500</v>
      </c>
      <c r="P31" s="133">
        <v>11446</v>
      </c>
      <c r="Q31" s="133">
        <f t="shared" si="4"/>
        <v>65.405714285714282</v>
      </c>
      <c r="R31" s="133">
        <f t="shared" si="30"/>
        <v>9500</v>
      </c>
      <c r="S31" s="133">
        <f t="shared" si="30"/>
        <v>72484.290000000008</v>
      </c>
      <c r="T31" s="133">
        <f t="shared" si="5"/>
        <v>762.99252631578952</v>
      </c>
      <c r="U31" s="133">
        <v>0</v>
      </c>
      <c r="V31" s="133">
        <v>38098.340000000004</v>
      </c>
      <c r="W31" s="133" t="e">
        <f t="shared" si="6"/>
        <v>#DIV/0!</v>
      </c>
      <c r="X31" s="133">
        <v>0</v>
      </c>
      <c r="Y31" s="133">
        <v>28340.860000000004</v>
      </c>
      <c r="Z31" s="133" t="e">
        <f t="shared" si="7"/>
        <v>#DIV/0!</v>
      </c>
      <c r="AA31" s="133">
        <v>0</v>
      </c>
      <c r="AB31" s="133">
        <v>5183.5</v>
      </c>
      <c r="AC31" s="133" t="e">
        <f t="shared" si="8"/>
        <v>#DIV/0!</v>
      </c>
      <c r="AD31" s="133">
        <v>0</v>
      </c>
      <c r="AE31" s="133">
        <v>26.26</v>
      </c>
      <c r="AF31" s="133" t="e">
        <f t="shared" si="9"/>
        <v>#DIV/0!</v>
      </c>
      <c r="AG31" s="133">
        <v>9500</v>
      </c>
      <c r="AH31" s="133">
        <v>835.33</v>
      </c>
      <c r="AI31" s="133">
        <f t="shared" si="10"/>
        <v>8.7929473684210535</v>
      </c>
      <c r="AJ31" s="133">
        <v>0</v>
      </c>
      <c r="AK31" s="133">
        <v>108.05</v>
      </c>
      <c r="AL31" s="133" t="e">
        <f t="shared" si="11"/>
        <v>#DIV/0!</v>
      </c>
      <c r="AM31" s="135">
        <v>21021</v>
      </c>
      <c r="AN31" s="133">
        <v>1525.43</v>
      </c>
      <c r="AO31" s="133">
        <f t="shared" si="12"/>
        <v>7.2566956852671147</v>
      </c>
      <c r="AP31" s="133">
        <v>63065</v>
      </c>
      <c r="AQ31" s="133">
        <v>28749.84</v>
      </c>
      <c r="AR31" s="133">
        <f t="shared" si="13"/>
        <v>45.587631808451597</v>
      </c>
      <c r="AS31" s="133">
        <v>0</v>
      </c>
      <c r="AT31" s="133">
        <v>13</v>
      </c>
      <c r="AU31" s="133" t="e">
        <f t="shared" si="14"/>
        <v>#DIV/0!</v>
      </c>
      <c r="AV31" s="133">
        <v>0</v>
      </c>
      <c r="AW31" s="133">
        <v>700</v>
      </c>
      <c r="AX31" s="133" t="e">
        <f t="shared" si="15"/>
        <v>#DIV/0!</v>
      </c>
      <c r="AY31" s="133">
        <v>100914</v>
      </c>
      <c r="AZ31" s="133">
        <v>15629.560000000001</v>
      </c>
      <c r="BA31" s="133">
        <f t="shared" si="16"/>
        <v>15.487999682898309</v>
      </c>
      <c r="BB31" s="133">
        <f t="shared" si="27"/>
        <v>236000</v>
      </c>
      <c r="BC31" s="133">
        <f t="shared" si="27"/>
        <v>131862.33946000002</v>
      </c>
      <c r="BD31" s="133">
        <f t="shared" si="17"/>
        <v>55.873872652542374</v>
      </c>
      <c r="BE31" s="133">
        <v>0</v>
      </c>
      <c r="BF31" s="133">
        <v>12803.8289</v>
      </c>
      <c r="BG31" s="133" t="e">
        <f t="shared" si="18"/>
        <v>#DIV/0!</v>
      </c>
      <c r="BH31" s="133">
        <v>0</v>
      </c>
      <c r="BI31" s="133">
        <v>0</v>
      </c>
      <c r="BJ31" s="133" t="e">
        <f t="shared" si="19"/>
        <v>#DIV/0!</v>
      </c>
      <c r="BK31" s="133">
        <v>0</v>
      </c>
      <c r="BL31" s="133">
        <v>659.7</v>
      </c>
      <c r="BM31" s="133" t="e">
        <f t="shared" si="20"/>
        <v>#DIV/0!</v>
      </c>
      <c r="BN31" s="133">
        <v>16000</v>
      </c>
      <c r="BO31" s="133">
        <v>34691.719999999994</v>
      </c>
      <c r="BP31" s="133">
        <f t="shared" si="21"/>
        <v>216.82324999999997</v>
      </c>
      <c r="BQ31" s="133">
        <v>0</v>
      </c>
      <c r="BR31" s="133">
        <v>48431.79</v>
      </c>
      <c r="BS31" s="133" t="e">
        <f t="shared" si="22"/>
        <v>#DIV/0!</v>
      </c>
      <c r="BT31" s="133">
        <v>24000</v>
      </c>
      <c r="BU31" s="133">
        <v>78112.94</v>
      </c>
      <c r="BV31" s="133">
        <f t="shared" si="23"/>
        <v>325.47058333333337</v>
      </c>
      <c r="BW31" s="133">
        <f t="shared" si="28"/>
        <v>40000</v>
      </c>
      <c r="BX31" s="133">
        <f t="shared" si="28"/>
        <v>161896.15</v>
      </c>
      <c r="BY31" s="133">
        <f t="shared" si="24"/>
        <v>404.74037499999997</v>
      </c>
      <c r="BZ31" s="133">
        <f t="shared" si="29"/>
        <v>276000</v>
      </c>
      <c r="CA31" s="133">
        <f t="shared" si="29"/>
        <v>293758.48946000001</v>
      </c>
      <c r="CB31" s="133">
        <f t="shared" si="25"/>
        <v>106.43423531159422</v>
      </c>
    </row>
    <row r="32" spans="1:80" ht="15" customHeight="1" x14ac:dyDescent="0.2">
      <c r="A32" s="26">
        <v>25</v>
      </c>
      <c r="B32" s="7" t="s">
        <v>58</v>
      </c>
      <c r="C32" s="133">
        <f t="shared" si="26"/>
        <v>224393</v>
      </c>
      <c r="D32" s="133">
        <f t="shared" si="26"/>
        <v>112117.60281799998</v>
      </c>
      <c r="E32" s="133">
        <f t="shared" si="0"/>
        <v>49.964839731185904</v>
      </c>
      <c r="F32" s="133">
        <v>204626</v>
      </c>
      <c r="G32" s="133">
        <v>102180.72160799999</v>
      </c>
      <c r="H32" s="133">
        <f t="shared" si="1"/>
        <v>49.935356019274188</v>
      </c>
      <c r="I32" s="133">
        <v>7156</v>
      </c>
      <c r="J32" s="133">
        <v>424.32096000000001</v>
      </c>
      <c r="K32" s="133">
        <f t="shared" si="2"/>
        <v>5.92958300726663</v>
      </c>
      <c r="L32" s="133">
        <v>12611</v>
      </c>
      <c r="M32" s="133">
        <v>9512.5602500000005</v>
      </c>
      <c r="N32" s="133">
        <f t="shared" si="3"/>
        <v>75.430657759099205</v>
      </c>
      <c r="O32" s="133">
        <v>178391</v>
      </c>
      <c r="P32" s="133">
        <v>68864</v>
      </c>
      <c r="Q32" s="133">
        <f t="shared" si="4"/>
        <v>38.602844313894757</v>
      </c>
      <c r="R32" s="133">
        <f t="shared" si="30"/>
        <v>36436</v>
      </c>
      <c r="S32" s="133">
        <f t="shared" si="30"/>
        <v>143400.17421999999</v>
      </c>
      <c r="T32" s="133">
        <f t="shared" si="5"/>
        <v>393.5672802173674</v>
      </c>
      <c r="U32" s="133">
        <v>0</v>
      </c>
      <c r="V32" s="133">
        <v>66544.072499999995</v>
      </c>
      <c r="W32" s="133" t="e">
        <f t="shared" si="6"/>
        <v>#DIV/0!</v>
      </c>
      <c r="X32" s="133">
        <v>0</v>
      </c>
      <c r="Y32" s="133">
        <v>70897.196419999993</v>
      </c>
      <c r="Z32" s="133" t="e">
        <f t="shared" si="7"/>
        <v>#DIV/0!</v>
      </c>
      <c r="AA32" s="133">
        <v>36436</v>
      </c>
      <c r="AB32" s="133">
        <v>5344.1053000000002</v>
      </c>
      <c r="AC32" s="133">
        <f t="shared" si="8"/>
        <v>14.667102041936547</v>
      </c>
      <c r="AD32" s="133">
        <v>0</v>
      </c>
      <c r="AE32" s="133">
        <v>182</v>
      </c>
      <c r="AF32" s="133" t="e">
        <f t="shared" si="9"/>
        <v>#DIV/0!</v>
      </c>
      <c r="AG32" s="133">
        <v>0</v>
      </c>
      <c r="AH32" s="133">
        <v>432.8</v>
      </c>
      <c r="AI32" s="133" t="e">
        <f t="shared" si="10"/>
        <v>#DIV/0!</v>
      </c>
      <c r="AJ32" s="133">
        <v>0</v>
      </c>
      <c r="AK32" s="133">
        <v>753.25</v>
      </c>
      <c r="AL32" s="133" t="e">
        <f t="shared" si="11"/>
        <v>#DIV/0!</v>
      </c>
      <c r="AM32" s="135">
        <v>0</v>
      </c>
      <c r="AN32" s="133">
        <v>848.50396000000001</v>
      </c>
      <c r="AO32" s="133" t="e">
        <f t="shared" si="12"/>
        <v>#DIV/0!</v>
      </c>
      <c r="AP32" s="133">
        <v>0</v>
      </c>
      <c r="AQ32" s="133">
        <v>7243.5093299999999</v>
      </c>
      <c r="AR32" s="133" t="e">
        <f t="shared" si="13"/>
        <v>#DIV/0!</v>
      </c>
      <c r="AS32" s="133">
        <v>0</v>
      </c>
      <c r="AT32" s="133">
        <v>2318</v>
      </c>
      <c r="AU32" s="133" t="e">
        <f t="shared" si="14"/>
        <v>#DIV/0!</v>
      </c>
      <c r="AV32" s="133">
        <v>712</v>
      </c>
      <c r="AW32" s="133">
        <v>5329</v>
      </c>
      <c r="AX32" s="133">
        <f t="shared" si="15"/>
        <v>748.45505617977528</v>
      </c>
      <c r="AY32" s="133">
        <v>56223</v>
      </c>
      <c r="AZ32" s="133">
        <v>27866.370000000003</v>
      </c>
      <c r="BA32" s="133">
        <f t="shared" si="16"/>
        <v>49.564004055279867</v>
      </c>
      <c r="BB32" s="133">
        <f t="shared" si="27"/>
        <v>317764</v>
      </c>
      <c r="BC32" s="133">
        <f t="shared" si="27"/>
        <v>299876.41032799997</v>
      </c>
      <c r="BD32" s="133">
        <f t="shared" si="17"/>
        <v>94.370794151634541</v>
      </c>
      <c r="BE32" s="133">
        <v>0</v>
      </c>
      <c r="BF32" s="133">
        <v>39190.269899999999</v>
      </c>
      <c r="BG32" s="133" t="e">
        <f t="shared" si="18"/>
        <v>#DIV/0!</v>
      </c>
      <c r="BH32" s="133">
        <v>0</v>
      </c>
      <c r="BI32" s="133">
        <v>88.4</v>
      </c>
      <c r="BJ32" s="133" t="e">
        <f t="shared" si="19"/>
        <v>#DIV/0!</v>
      </c>
      <c r="BK32" s="133">
        <v>0</v>
      </c>
      <c r="BL32" s="133">
        <v>129.1156628</v>
      </c>
      <c r="BM32" s="133" t="e">
        <f t="shared" si="20"/>
        <v>#DIV/0!</v>
      </c>
      <c r="BN32" s="133">
        <v>0</v>
      </c>
      <c r="BO32" s="133">
        <v>5961.7057800000002</v>
      </c>
      <c r="BP32" s="133" t="e">
        <f t="shared" si="21"/>
        <v>#DIV/0!</v>
      </c>
      <c r="BQ32" s="133">
        <v>0</v>
      </c>
      <c r="BR32" s="133">
        <v>19425.116700000002</v>
      </c>
      <c r="BS32" s="133" t="e">
        <f t="shared" si="22"/>
        <v>#DIV/0!</v>
      </c>
      <c r="BT32" s="133">
        <v>17799</v>
      </c>
      <c r="BU32" s="133">
        <v>114928.0482</v>
      </c>
      <c r="BV32" s="133">
        <f t="shared" si="23"/>
        <v>645.69946738580825</v>
      </c>
      <c r="BW32" s="133">
        <f t="shared" si="28"/>
        <v>17799</v>
      </c>
      <c r="BX32" s="133">
        <f t="shared" si="28"/>
        <v>140532.38634280002</v>
      </c>
      <c r="BY32" s="133">
        <f t="shared" si="24"/>
        <v>789.55214530479248</v>
      </c>
      <c r="BZ32" s="133">
        <f t="shared" si="29"/>
        <v>335563</v>
      </c>
      <c r="CA32" s="133">
        <f t="shared" si="29"/>
        <v>440408.79667079996</v>
      </c>
      <c r="CB32" s="133">
        <f t="shared" si="25"/>
        <v>131.24474291587569</v>
      </c>
    </row>
    <row r="33" spans="1:80" ht="15" customHeight="1" x14ac:dyDescent="0.2">
      <c r="A33" s="26">
        <v>26</v>
      </c>
      <c r="B33" s="27" t="s">
        <v>59</v>
      </c>
      <c r="C33" s="133">
        <f t="shared" si="26"/>
        <v>739364</v>
      </c>
      <c r="D33" s="133">
        <f t="shared" si="26"/>
        <v>612609.36625730002</v>
      </c>
      <c r="E33" s="133">
        <f t="shared" si="0"/>
        <v>82.856261091600345</v>
      </c>
      <c r="F33" s="133">
        <v>415387</v>
      </c>
      <c r="G33" s="133">
        <v>438301.98139030003</v>
      </c>
      <c r="H33" s="133">
        <f t="shared" si="1"/>
        <v>105.5165379249471</v>
      </c>
      <c r="I33" s="133">
        <v>323977</v>
      </c>
      <c r="J33" s="133">
        <v>20951.34</v>
      </c>
      <c r="K33" s="133">
        <f t="shared" si="2"/>
        <v>6.4669220345888752</v>
      </c>
      <c r="L33" s="133">
        <v>0</v>
      </c>
      <c r="M33" s="133">
        <v>153356.04486699999</v>
      </c>
      <c r="N33" s="133" t="e">
        <f t="shared" si="3"/>
        <v>#DIV/0!</v>
      </c>
      <c r="O33" s="133">
        <v>415888</v>
      </c>
      <c r="P33" s="133">
        <v>266939</v>
      </c>
      <c r="Q33" s="133">
        <f t="shared" si="4"/>
        <v>64.185309506405574</v>
      </c>
      <c r="R33" s="133">
        <f t="shared" si="30"/>
        <v>1310665</v>
      </c>
      <c r="S33" s="133">
        <f t="shared" si="30"/>
        <v>1974775.1429723001</v>
      </c>
      <c r="T33" s="133">
        <f t="shared" si="5"/>
        <v>150.66970911501414</v>
      </c>
      <c r="U33" s="133">
        <v>0</v>
      </c>
      <c r="V33" s="133">
        <v>658899.97918669996</v>
      </c>
      <c r="W33" s="133" t="e">
        <f t="shared" si="6"/>
        <v>#DIV/0!</v>
      </c>
      <c r="X33" s="133">
        <v>0</v>
      </c>
      <c r="Y33" s="133">
        <v>936982.66167840001</v>
      </c>
      <c r="Z33" s="133" t="e">
        <f t="shared" si="7"/>
        <v>#DIV/0!</v>
      </c>
      <c r="AA33" s="133">
        <v>0</v>
      </c>
      <c r="AB33" s="133">
        <v>305952.92210719996</v>
      </c>
      <c r="AC33" s="133" t="e">
        <f t="shared" si="8"/>
        <v>#DIV/0!</v>
      </c>
      <c r="AD33" s="133">
        <v>0</v>
      </c>
      <c r="AE33" s="133">
        <v>2755.58</v>
      </c>
      <c r="AF33" s="133" t="e">
        <f t="shared" si="9"/>
        <v>#DIV/0!</v>
      </c>
      <c r="AG33" s="133">
        <v>1310665</v>
      </c>
      <c r="AH33" s="133">
        <v>70184</v>
      </c>
      <c r="AI33" s="133">
        <f t="shared" si="10"/>
        <v>5.3548389557972484</v>
      </c>
      <c r="AJ33" s="133">
        <v>0</v>
      </c>
      <c r="AK33" s="133">
        <v>11019.439999999999</v>
      </c>
      <c r="AL33" s="133" t="e">
        <f t="shared" si="11"/>
        <v>#DIV/0!</v>
      </c>
      <c r="AM33" s="135">
        <v>155448</v>
      </c>
      <c r="AN33" s="133">
        <v>20428.297401000003</v>
      </c>
      <c r="AO33" s="133">
        <f t="shared" si="12"/>
        <v>13.141563353018377</v>
      </c>
      <c r="AP33" s="133">
        <v>672660</v>
      </c>
      <c r="AQ33" s="133">
        <v>292394.79022530001</v>
      </c>
      <c r="AR33" s="133">
        <f t="shared" si="13"/>
        <v>43.468437282624208</v>
      </c>
      <c r="AS33" s="133">
        <v>0</v>
      </c>
      <c r="AT33" s="133">
        <v>511932.95</v>
      </c>
      <c r="AU33" s="133" t="e">
        <f t="shared" si="14"/>
        <v>#DIV/0!</v>
      </c>
      <c r="AV33" s="133">
        <v>0</v>
      </c>
      <c r="AW33" s="133">
        <v>1872.3999999999999</v>
      </c>
      <c r="AX33" s="133" t="e">
        <f t="shared" si="15"/>
        <v>#DIV/0!</v>
      </c>
      <c r="AY33" s="133">
        <v>631870</v>
      </c>
      <c r="AZ33" s="133">
        <v>82197.56</v>
      </c>
      <c r="BA33" s="133">
        <f t="shared" si="16"/>
        <v>13.00861886147467</v>
      </c>
      <c r="BB33" s="133">
        <f t="shared" si="27"/>
        <v>3510007</v>
      </c>
      <c r="BC33" s="133">
        <f t="shared" si="27"/>
        <v>3507229.9468558999</v>
      </c>
      <c r="BD33" s="133">
        <f t="shared" si="17"/>
        <v>99.920881834591782</v>
      </c>
      <c r="BE33" s="133">
        <v>0</v>
      </c>
      <c r="BF33" s="133">
        <v>274905.7641571</v>
      </c>
      <c r="BG33" s="133" t="e">
        <f t="shared" si="18"/>
        <v>#DIV/0!</v>
      </c>
      <c r="BH33" s="133">
        <v>0</v>
      </c>
      <c r="BI33" s="133">
        <v>24442.95</v>
      </c>
      <c r="BJ33" s="133" t="e">
        <f t="shared" si="19"/>
        <v>#DIV/0!</v>
      </c>
      <c r="BK33" s="133">
        <v>0</v>
      </c>
      <c r="BL33" s="133">
        <v>14238.9395012</v>
      </c>
      <c r="BM33" s="133" t="e">
        <f t="shared" si="20"/>
        <v>#DIV/0!</v>
      </c>
      <c r="BN33" s="133">
        <v>1159378</v>
      </c>
      <c r="BO33" s="133">
        <v>877353.66703449993</v>
      </c>
      <c r="BP33" s="133">
        <f t="shared" si="21"/>
        <v>75.674514009624119</v>
      </c>
      <c r="BQ33" s="133">
        <v>0</v>
      </c>
      <c r="BR33" s="133">
        <v>676657.79226639995</v>
      </c>
      <c r="BS33" s="133" t="e">
        <f t="shared" si="22"/>
        <v>#DIV/0!</v>
      </c>
      <c r="BT33" s="133">
        <v>945969</v>
      </c>
      <c r="BU33" s="133">
        <v>7758827.1614309009</v>
      </c>
      <c r="BV33" s="133">
        <f t="shared" si="23"/>
        <v>820.19888193280133</v>
      </c>
      <c r="BW33" s="133">
        <f t="shared" si="28"/>
        <v>2105347</v>
      </c>
      <c r="BX33" s="133">
        <f t="shared" si="28"/>
        <v>9351520.5102329999</v>
      </c>
      <c r="BY33" s="133">
        <f t="shared" si="24"/>
        <v>444.17953478609462</v>
      </c>
      <c r="BZ33" s="133">
        <f t="shared" si="29"/>
        <v>5615354</v>
      </c>
      <c r="CA33" s="133">
        <f t="shared" si="29"/>
        <v>12858750.457088899</v>
      </c>
      <c r="CB33" s="133">
        <f t="shared" si="25"/>
        <v>228.99269497682423</v>
      </c>
    </row>
    <row r="34" spans="1:80" ht="15" customHeight="1" x14ac:dyDescent="0.2">
      <c r="A34" s="26">
        <v>27</v>
      </c>
      <c r="B34" s="27" t="s">
        <v>60</v>
      </c>
      <c r="C34" s="133">
        <f t="shared" si="26"/>
        <v>47699.999999999993</v>
      </c>
      <c r="D34" s="133">
        <f t="shared" si="26"/>
        <v>54961.96789</v>
      </c>
      <c r="E34" s="133">
        <f t="shared" si="0"/>
        <v>115.2242513417191</v>
      </c>
      <c r="F34" s="133">
        <v>47070.95</v>
      </c>
      <c r="G34" s="133">
        <v>49531.953890000004</v>
      </c>
      <c r="H34" s="133">
        <f t="shared" si="1"/>
        <v>105.22828600230081</v>
      </c>
      <c r="I34" s="133">
        <v>496.35</v>
      </c>
      <c r="J34" s="133">
        <v>829.84399999999994</v>
      </c>
      <c r="K34" s="133">
        <f t="shared" si="2"/>
        <v>167.18928175682478</v>
      </c>
      <c r="L34" s="133">
        <v>132.69999999999999</v>
      </c>
      <c r="M34" s="133">
        <v>4600.1699999999992</v>
      </c>
      <c r="N34" s="133">
        <f t="shared" si="3"/>
        <v>3466.5938206480782</v>
      </c>
      <c r="O34" s="133">
        <v>24600</v>
      </c>
      <c r="P34" s="133">
        <v>19991</v>
      </c>
      <c r="Q34" s="133">
        <f t="shared" si="4"/>
        <v>81.264227642276424</v>
      </c>
      <c r="R34" s="133">
        <f t="shared" si="30"/>
        <v>149579.42300000001</v>
      </c>
      <c r="S34" s="133">
        <f t="shared" si="30"/>
        <v>133022.004414</v>
      </c>
      <c r="T34" s="133">
        <f t="shared" si="5"/>
        <v>88.930684278679152</v>
      </c>
      <c r="U34" s="133">
        <v>71760.25499999999</v>
      </c>
      <c r="V34" s="133">
        <v>72805.876065999997</v>
      </c>
      <c r="W34" s="133">
        <f t="shared" si="6"/>
        <v>101.45710333108488</v>
      </c>
      <c r="X34" s="133">
        <v>40546.52375</v>
      </c>
      <c r="Y34" s="133">
        <v>45289.558347999999</v>
      </c>
      <c r="Z34" s="133">
        <f t="shared" si="7"/>
        <v>111.69775891823525</v>
      </c>
      <c r="AA34" s="133">
        <v>26484.369249999996</v>
      </c>
      <c r="AB34" s="133">
        <v>8671.869999999999</v>
      </c>
      <c r="AC34" s="133">
        <f t="shared" si="8"/>
        <v>32.743351061683299</v>
      </c>
      <c r="AD34" s="133">
        <v>5394.1374999999998</v>
      </c>
      <c r="AE34" s="133">
        <v>54</v>
      </c>
      <c r="AF34" s="133">
        <f t="shared" si="9"/>
        <v>1.0010868280610199</v>
      </c>
      <c r="AG34" s="133">
        <v>5394.1374999999998</v>
      </c>
      <c r="AH34" s="133">
        <v>6200.7</v>
      </c>
      <c r="AI34" s="133">
        <f t="shared" si="10"/>
        <v>114.95257582885124</v>
      </c>
      <c r="AJ34" s="133">
        <v>0</v>
      </c>
      <c r="AK34" s="133">
        <v>34.5</v>
      </c>
      <c r="AL34" s="133" t="e">
        <f t="shared" si="11"/>
        <v>#DIV/0!</v>
      </c>
      <c r="AM34" s="135">
        <v>3450.4499999999994</v>
      </c>
      <c r="AN34" s="133">
        <v>3926.7672694999997</v>
      </c>
      <c r="AO34" s="133">
        <f t="shared" si="12"/>
        <v>113.80449708009101</v>
      </c>
      <c r="AP34" s="133">
        <v>117492.34999999999</v>
      </c>
      <c r="AQ34" s="133">
        <v>50993.131860000001</v>
      </c>
      <c r="AR34" s="133">
        <f t="shared" si="13"/>
        <v>43.401235791096191</v>
      </c>
      <c r="AS34" s="133">
        <v>0</v>
      </c>
      <c r="AT34" s="133">
        <v>209.75</v>
      </c>
      <c r="AU34" s="133" t="e">
        <f t="shared" si="14"/>
        <v>#DIV/0!</v>
      </c>
      <c r="AV34" s="133">
        <v>0</v>
      </c>
      <c r="AW34" s="133">
        <v>1148.8499999999999</v>
      </c>
      <c r="AX34" s="133" t="e">
        <f t="shared" si="15"/>
        <v>#DIV/0!</v>
      </c>
      <c r="AY34" s="133">
        <v>9987.7000000000007</v>
      </c>
      <c r="AZ34" s="133">
        <v>24874.190000000002</v>
      </c>
      <c r="BA34" s="133">
        <f t="shared" si="16"/>
        <v>249.04822932206616</v>
      </c>
      <c r="BB34" s="133">
        <f t="shared" si="27"/>
        <v>328209.92300000001</v>
      </c>
      <c r="BC34" s="133">
        <f t="shared" si="27"/>
        <v>269171.1614335</v>
      </c>
      <c r="BD34" s="133">
        <f t="shared" si="17"/>
        <v>82.011890126033762</v>
      </c>
      <c r="BE34" s="133">
        <v>29300.087499999998</v>
      </c>
      <c r="BF34" s="133">
        <v>55790.274661999982</v>
      </c>
      <c r="BG34" s="133">
        <f t="shared" si="18"/>
        <v>190.40992509664002</v>
      </c>
      <c r="BH34" s="133">
        <v>69000.05</v>
      </c>
      <c r="BI34" s="133">
        <v>305.07</v>
      </c>
      <c r="BJ34" s="133">
        <f t="shared" si="19"/>
        <v>0.44213011439846783</v>
      </c>
      <c r="BK34" s="133">
        <v>15698.094250000002</v>
      </c>
      <c r="BL34" s="133">
        <v>2099.1334728000002</v>
      </c>
      <c r="BM34" s="133">
        <f t="shared" si="20"/>
        <v>13.371900049587229</v>
      </c>
      <c r="BN34" s="133">
        <v>23545.543112500003</v>
      </c>
      <c r="BO34" s="133">
        <v>108872.65651220002</v>
      </c>
      <c r="BP34" s="133">
        <f t="shared" si="21"/>
        <v>462.39178256372873</v>
      </c>
      <c r="BQ34" s="133">
        <v>4709.0765374999992</v>
      </c>
      <c r="BR34" s="133">
        <v>77977.478352800012</v>
      </c>
      <c r="BS34" s="133">
        <f t="shared" si="22"/>
        <v>1655.8974510573034</v>
      </c>
      <c r="BT34" s="133">
        <v>18837.313099999999</v>
      </c>
      <c r="BU34" s="133">
        <v>221295.52222999997</v>
      </c>
      <c r="BV34" s="133">
        <f t="shared" si="23"/>
        <v>1174.7722249729979</v>
      </c>
      <c r="BW34" s="133">
        <f t="shared" si="28"/>
        <v>131790.07700000002</v>
      </c>
      <c r="BX34" s="133">
        <f t="shared" si="28"/>
        <v>410549.8605678</v>
      </c>
      <c r="BY34" s="133">
        <f t="shared" si="24"/>
        <v>311.51803680014541</v>
      </c>
      <c r="BZ34" s="133">
        <f t="shared" si="29"/>
        <v>460000</v>
      </c>
      <c r="CA34" s="133">
        <f t="shared" si="29"/>
        <v>679721.02200130001</v>
      </c>
      <c r="CB34" s="133">
        <f t="shared" si="25"/>
        <v>147.7654395655</v>
      </c>
    </row>
    <row r="35" spans="1:80" ht="15" customHeight="1" x14ac:dyDescent="0.2">
      <c r="A35" s="26">
        <v>28</v>
      </c>
      <c r="B35" s="7" t="s">
        <v>61</v>
      </c>
      <c r="C35" s="133">
        <f t="shared" si="26"/>
        <v>117714.14</v>
      </c>
      <c r="D35" s="133">
        <f t="shared" si="26"/>
        <v>84746.457106000016</v>
      </c>
      <c r="E35" s="133">
        <f t="shared" si="0"/>
        <v>71.993438601343911</v>
      </c>
      <c r="F35" s="133">
        <v>114393.14</v>
      </c>
      <c r="G35" s="133">
        <v>70195.279566000012</v>
      </c>
      <c r="H35" s="133">
        <f t="shared" si="1"/>
        <v>61.363189755959155</v>
      </c>
      <c r="I35" s="133">
        <v>0</v>
      </c>
      <c r="J35" s="133">
        <v>422.69</v>
      </c>
      <c r="K35" s="133" t="e">
        <f t="shared" si="2"/>
        <v>#DIV/0!</v>
      </c>
      <c r="L35" s="133">
        <v>3321</v>
      </c>
      <c r="M35" s="133">
        <v>14128.487539999996</v>
      </c>
      <c r="N35" s="133">
        <f t="shared" si="3"/>
        <v>425.42871243601314</v>
      </c>
      <c r="O35" s="133">
        <v>47012</v>
      </c>
      <c r="P35" s="133">
        <v>55419</v>
      </c>
      <c r="Q35" s="133">
        <f t="shared" si="4"/>
        <v>117.88266825491365</v>
      </c>
      <c r="R35" s="133">
        <f t="shared" si="30"/>
        <v>85272</v>
      </c>
      <c r="S35" s="133">
        <f t="shared" si="30"/>
        <v>66325.924046100001</v>
      </c>
      <c r="T35" s="133">
        <f t="shared" si="5"/>
        <v>77.781597764916981</v>
      </c>
      <c r="U35" s="133">
        <v>68679</v>
      </c>
      <c r="V35" s="133">
        <v>39027.1065753</v>
      </c>
      <c r="W35" s="133">
        <f t="shared" si="6"/>
        <v>56.825385598654613</v>
      </c>
      <c r="X35" s="133">
        <v>16593</v>
      </c>
      <c r="Y35" s="133">
        <v>25239.387470799997</v>
      </c>
      <c r="Z35" s="133">
        <f t="shared" si="7"/>
        <v>152.10864503585847</v>
      </c>
      <c r="AA35" s="133">
        <v>0</v>
      </c>
      <c r="AB35" s="133">
        <v>414.15000000000003</v>
      </c>
      <c r="AC35" s="133" t="e">
        <f t="shared" si="8"/>
        <v>#DIV/0!</v>
      </c>
      <c r="AD35" s="133">
        <v>0</v>
      </c>
      <c r="AE35" s="133">
        <v>672.93000000000006</v>
      </c>
      <c r="AF35" s="133" t="e">
        <f t="shared" si="9"/>
        <v>#DIV/0!</v>
      </c>
      <c r="AG35" s="133">
        <v>0</v>
      </c>
      <c r="AH35" s="133">
        <v>972.35</v>
      </c>
      <c r="AI35" s="133" t="e">
        <f t="shared" si="10"/>
        <v>#DIV/0!</v>
      </c>
      <c r="AJ35" s="133">
        <v>0</v>
      </c>
      <c r="AK35" s="133">
        <v>23</v>
      </c>
      <c r="AL35" s="133" t="e">
        <f t="shared" si="11"/>
        <v>#DIV/0!</v>
      </c>
      <c r="AM35" s="135">
        <v>10297</v>
      </c>
      <c r="AN35" s="133">
        <v>1673.2740699999999</v>
      </c>
      <c r="AO35" s="133">
        <f t="shared" si="12"/>
        <v>16.250112362824122</v>
      </c>
      <c r="AP35" s="133">
        <v>55202</v>
      </c>
      <c r="AQ35" s="133">
        <v>12714.525999999998</v>
      </c>
      <c r="AR35" s="133">
        <f t="shared" si="13"/>
        <v>23.032727075105971</v>
      </c>
      <c r="AS35" s="133">
        <v>0</v>
      </c>
      <c r="AT35" s="133">
        <v>23.03</v>
      </c>
      <c r="AU35" s="133" t="e">
        <f t="shared" si="14"/>
        <v>#DIV/0!</v>
      </c>
      <c r="AV35" s="133">
        <v>0</v>
      </c>
      <c r="AW35" s="133">
        <v>1566</v>
      </c>
      <c r="AX35" s="133" t="e">
        <f t="shared" si="15"/>
        <v>#DIV/0!</v>
      </c>
      <c r="AY35" s="133">
        <v>0</v>
      </c>
      <c r="AZ35" s="133">
        <v>5728.15</v>
      </c>
      <c r="BA35" s="133" t="e">
        <f t="shared" si="16"/>
        <v>#DIV/0!</v>
      </c>
      <c r="BB35" s="133">
        <f t="shared" si="27"/>
        <v>268485.14</v>
      </c>
      <c r="BC35" s="133">
        <f t="shared" si="27"/>
        <v>172800.36122210004</v>
      </c>
      <c r="BD35" s="133">
        <f t="shared" si="17"/>
        <v>64.361238473794131</v>
      </c>
      <c r="BE35" s="133">
        <v>26773</v>
      </c>
      <c r="BF35" s="133">
        <v>48464.912504500011</v>
      </c>
      <c r="BG35" s="133">
        <f t="shared" si="18"/>
        <v>181.02159826877829</v>
      </c>
      <c r="BH35" s="133">
        <v>0</v>
      </c>
      <c r="BI35" s="133">
        <v>464.9</v>
      </c>
      <c r="BJ35" s="133" t="e">
        <f t="shared" si="19"/>
        <v>#DIV/0!</v>
      </c>
      <c r="BK35" s="133">
        <v>80</v>
      </c>
      <c r="BL35" s="133">
        <v>320.54621000000003</v>
      </c>
      <c r="BM35" s="133">
        <f t="shared" si="20"/>
        <v>400.68276250000008</v>
      </c>
      <c r="BN35" s="133">
        <v>1098</v>
      </c>
      <c r="BO35" s="133">
        <v>9189.8387400000011</v>
      </c>
      <c r="BP35" s="133">
        <f t="shared" si="21"/>
        <v>836.96163387978152</v>
      </c>
      <c r="BQ35" s="133">
        <v>1950</v>
      </c>
      <c r="BR35" s="133">
        <v>14915.652760000001</v>
      </c>
      <c r="BS35" s="133">
        <f t="shared" si="22"/>
        <v>764.90526974358977</v>
      </c>
      <c r="BT35" s="133">
        <v>1300</v>
      </c>
      <c r="BU35" s="133">
        <v>32565.601410000003</v>
      </c>
      <c r="BV35" s="133">
        <f t="shared" si="23"/>
        <v>2505.0462623076924</v>
      </c>
      <c r="BW35" s="133">
        <f t="shared" si="28"/>
        <v>4428</v>
      </c>
      <c r="BX35" s="133">
        <f t="shared" si="28"/>
        <v>57456.539120000001</v>
      </c>
      <c r="BY35" s="133">
        <f t="shared" si="24"/>
        <v>1297.5731508581753</v>
      </c>
      <c r="BZ35" s="133">
        <f t="shared" si="29"/>
        <v>272913.14</v>
      </c>
      <c r="CA35" s="133">
        <f t="shared" si="29"/>
        <v>230256.90034210004</v>
      </c>
      <c r="CB35" s="133">
        <f t="shared" si="25"/>
        <v>84.370030824496041</v>
      </c>
    </row>
    <row r="36" spans="1:80" ht="15" customHeight="1" x14ac:dyDescent="0.2">
      <c r="A36" s="26">
        <v>29</v>
      </c>
      <c r="B36" s="27" t="s">
        <v>62</v>
      </c>
      <c r="C36" s="133">
        <f t="shared" si="26"/>
        <v>390000</v>
      </c>
      <c r="D36" s="133">
        <f t="shared" si="26"/>
        <v>290250.63058</v>
      </c>
      <c r="E36" s="133">
        <f t="shared" si="0"/>
        <v>74.423238610256419</v>
      </c>
      <c r="F36" s="133">
        <v>355785</v>
      </c>
      <c r="G36" s="133">
        <v>243264.95729999998</v>
      </c>
      <c r="H36" s="133">
        <f t="shared" si="1"/>
        <v>68.374146549179983</v>
      </c>
      <c r="I36" s="133">
        <v>29500</v>
      </c>
      <c r="J36" s="133">
        <v>4483.4412300000004</v>
      </c>
      <c r="K36" s="133">
        <f t="shared" si="2"/>
        <v>15.198105864406781</v>
      </c>
      <c r="L36" s="133">
        <v>4715</v>
      </c>
      <c r="M36" s="133">
        <v>42502.232049999999</v>
      </c>
      <c r="N36" s="133">
        <f t="shared" si="3"/>
        <v>901.4259183457051</v>
      </c>
      <c r="O36" s="133">
        <v>210000</v>
      </c>
      <c r="P36" s="133">
        <v>148917</v>
      </c>
      <c r="Q36" s="133">
        <f t="shared" si="4"/>
        <v>70.912857142857149</v>
      </c>
      <c r="R36" s="133">
        <f t="shared" si="30"/>
        <v>120611</v>
      </c>
      <c r="S36" s="133">
        <f t="shared" si="30"/>
        <v>111284.07657439998</v>
      </c>
      <c r="T36" s="133">
        <f t="shared" si="5"/>
        <v>92.266937986087484</v>
      </c>
      <c r="U36" s="133">
        <v>60199</v>
      </c>
      <c r="V36" s="133">
        <v>61225.338314399982</v>
      </c>
      <c r="W36" s="133">
        <f t="shared" si="6"/>
        <v>101.70490924168172</v>
      </c>
      <c r="X36" s="133">
        <v>43852</v>
      </c>
      <c r="Y36" s="133">
        <v>45070.473090000007</v>
      </c>
      <c r="Z36" s="133">
        <f t="shared" si="7"/>
        <v>102.77860323360395</v>
      </c>
      <c r="AA36" s="133">
        <v>7172</v>
      </c>
      <c r="AB36" s="133">
        <v>3801.19517</v>
      </c>
      <c r="AC36" s="133">
        <f t="shared" si="8"/>
        <v>53.000490379252653</v>
      </c>
      <c r="AD36" s="133">
        <v>5431</v>
      </c>
      <c r="AE36" s="133">
        <v>259.12</v>
      </c>
      <c r="AF36" s="133">
        <f t="shared" si="9"/>
        <v>4.7711287055790832</v>
      </c>
      <c r="AG36" s="133">
        <v>3957</v>
      </c>
      <c r="AH36" s="133">
        <v>927.95</v>
      </c>
      <c r="AI36" s="133">
        <f t="shared" si="10"/>
        <v>23.450846600960322</v>
      </c>
      <c r="AJ36" s="133">
        <v>1576</v>
      </c>
      <c r="AK36" s="133">
        <v>331.36</v>
      </c>
      <c r="AL36" s="133">
        <f t="shared" si="11"/>
        <v>21.025380710659899</v>
      </c>
      <c r="AM36" s="135">
        <v>10017</v>
      </c>
      <c r="AN36" s="133">
        <v>2423.7904000000003</v>
      </c>
      <c r="AO36" s="133">
        <f t="shared" si="12"/>
        <v>24.196769491863833</v>
      </c>
      <c r="AP36" s="133">
        <v>15506</v>
      </c>
      <c r="AQ36" s="133">
        <v>11982.148356000002</v>
      </c>
      <c r="AR36" s="133">
        <f t="shared" si="13"/>
        <v>77.274270321166</v>
      </c>
      <c r="AS36" s="133">
        <v>7908</v>
      </c>
      <c r="AT36" s="133">
        <v>8</v>
      </c>
      <c r="AU36" s="133">
        <f t="shared" si="14"/>
        <v>0.10116337885685382</v>
      </c>
      <c r="AV36" s="133">
        <v>6648</v>
      </c>
      <c r="AW36" s="133">
        <v>2432.15</v>
      </c>
      <c r="AX36" s="133">
        <f t="shared" si="15"/>
        <v>36.584687123947049</v>
      </c>
      <c r="AY36" s="133">
        <v>1345</v>
      </c>
      <c r="AZ36" s="133">
        <v>8170.13</v>
      </c>
      <c r="BA36" s="133">
        <f t="shared" si="16"/>
        <v>607.44460966542749</v>
      </c>
      <c r="BB36" s="133">
        <f t="shared" si="27"/>
        <v>553611</v>
      </c>
      <c r="BC36" s="133">
        <f t="shared" si="27"/>
        <v>426882.28591039998</v>
      </c>
      <c r="BD36" s="133">
        <f t="shared" si="17"/>
        <v>77.108707361378293</v>
      </c>
      <c r="BE36" s="133">
        <v>1860</v>
      </c>
      <c r="BF36" s="133">
        <v>219473.22368989995</v>
      </c>
      <c r="BG36" s="133">
        <f t="shared" si="18"/>
        <v>11799.635682252687</v>
      </c>
      <c r="BH36" s="133">
        <v>44406</v>
      </c>
      <c r="BI36" s="133">
        <v>8366.34</v>
      </c>
      <c r="BJ36" s="133">
        <f t="shared" si="19"/>
        <v>18.840562086204567</v>
      </c>
      <c r="BK36" s="133">
        <v>11835</v>
      </c>
      <c r="BL36" s="133">
        <v>635.37320999999997</v>
      </c>
      <c r="BM36" s="133">
        <f t="shared" si="20"/>
        <v>5.3685949302915077</v>
      </c>
      <c r="BN36" s="133">
        <v>15302</v>
      </c>
      <c r="BO36" s="133">
        <v>9701.2319299999981</v>
      </c>
      <c r="BP36" s="133">
        <f t="shared" si="21"/>
        <v>63.398457260488819</v>
      </c>
      <c r="BQ36" s="133">
        <v>2490</v>
      </c>
      <c r="BR36" s="133">
        <v>76522.981299999999</v>
      </c>
      <c r="BS36" s="133">
        <f t="shared" si="22"/>
        <v>3073.2121004016067</v>
      </c>
      <c r="BT36" s="133">
        <v>3356</v>
      </c>
      <c r="BU36" s="133">
        <v>313952.76607999997</v>
      </c>
      <c r="BV36" s="133">
        <f t="shared" si="23"/>
        <v>9354.9691918951121</v>
      </c>
      <c r="BW36" s="133">
        <f t="shared" si="28"/>
        <v>77389</v>
      </c>
      <c r="BX36" s="133">
        <f t="shared" si="28"/>
        <v>409178.69251999998</v>
      </c>
      <c r="BY36" s="133">
        <f t="shared" si="24"/>
        <v>528.72978397446661</v>
      </c>
      <c r="BZ36" s="133">
        <f t="shared" si="29"/>
        <v>631000</v>
      </c>
      <c r="CA36" s="133">
        <f t="shared" si="29"/>
        <v>836060.9784303999</v>
      </c>
      <c r="CB36" s="133">
        <f t="shared" si="25"/>
        <v>132.49777788120443</v>
      </c>
    </row>
    <row r="37" spans="1:80" ht="15" customHeight="1" x14ac:dyDescent="0.2">
      <c r="A37" s="26">
        <v>30</v>
      </c>
      <c r="B37" s="27" t="s">
        <v>63</v>
      </c>
      <c r="C37" s="133">
        <f t="shared" si="26"/>
        <v>380000</v>
      </c>
      <c r="D37" s="133">
        <f t="shared" si="26"/>
        <v>329803.27023000002</v>
      </c>
      <c r="E37" s="133">
        <f t="shared" si="0"/>
        <v>86.790334271052643</v>
      </c>
      <c r="F37" s="133">
        <v>280000</v>
      </c>
      <c r="G37" s="133">
        <v>274552.13978999999</v>
      </c>
      <c r="H37" s="133">
        <f t="shared" si="1"/>
        <v>98.054335639285711</v>
      </c>
      <c r="I37" s="133">
        <v>100000</v>
      </c>
      <c r="J37" s="133">
        <v>2552.6459999999997</v>
      </c>
      <c r="K37" s="133">
        <f t="shared" si="2"/>
        <v>2.5526459999999997</v>
      </c>
      <c r="L37" s="133">
        <v>0</v>
      </c>
      <c r="M37" s="133">
        <v>52698.48444</v>
      </c>
      <c r="N37" s="133" t="e">
        <f t="shared" si="3"/>
        <v>#DIV/0!</v>
      </c>
      <c r="O37" s="133">
        <v>280000</v>
      </c>
      <c r="P37" s="133">
        <v>228489</v>
      </c>
      <c r="Q37" s="133">
        <f t="shared" si="4"/>
        <v>81.603214285714287</v>
      </c>
      <c r="R37" s="133">
        <f t="shared" si="30"/>
        <v>30000</v>
      </c>
      <c r="S37" s="133">
        <f t="shared" si="30"/>
        <v>121469.91671</v>
      </c>
      <c r="T37" s="133">
        <f t="shared" si="5"/>
        <v>404.89972236666665</v>
      </c>
      <c r="U37" s="133">
        <v>0</v>
      </c>
      <c r="V37" s="133">
        <v>60151.186179999997</v>
      </c>
      <c r="W37" s="133" t="e">
        <f t="shared" si="6"/>
        <v>#DIV/0!</v>
      </c>
      <c r="X37" s="133">
        <v>0</v>
      </c>
      <c r="Y37" s="133">
        <v>42482.932730000008</v>
      </c>
      <c r="Z37" s="133" t="e">
        <f t="shared" si="7"/>
        <v>#DIV/0!</v>
      </c>
      <c r="AA37" s="133">
        <v>0</v>
      </c>
      <c r="AB37" s="133">
        <v>6586.4800000000005</v>
      </c>
      <c r="AC37" s="133" t="e">
        <f t="shared" si="8"/>
        <v>#DIV/0!</v>
      </c>
      <c r="AD37" s="133">
        <v>0</v>
      </c>
      <c r="AE37" s="133">
        <v>203.7578</v>
      </c>
      <c r="AF37" s="133" t="e">
        <f t="shared" si="9"/>
        <v>#DIV/0!</v>
      </c>
      <c r="AG37" s="133">
        <v>30000</v>
      </c>
      <c r="AH37" s="133">
        <v>12045.56</v>
      </c>
      <c r="AI37" s="133">
        <f t="shared" si="10"/>
        <v>40.151866666666663</v>
      </c>
      <c r="AJ37" s="133">
        <v>0</v>
      </c>
      <c r="AK37" s="133">
        <v>325.60000000000002</v>
      </c>
      <c r="AL37" s="133" t="e">
        <f t="shared" si="11"/>
        <v>#DIV/0!</v>
      </c>
      <c r="AM37" s="135">
        <v>42161</v>
      </c>
      <c r="AN37" s="133">
        <v>2975.6485699999998</v>
      </c>
      <c r="AO37" s="133">
        <f t="shared" si="12"/>
        <v>7.0578225611346985</v>
      </c>
      <c r="AP37" s="133">
        <v>74266</v>
      </c>
      <c r="AQ37" s="133">
        <v>23963.113650000003</v>
      </c>
      <c r="AR37" s="133">
        <f t="shared" si="13"/>
        <v>32.266600665176533</v>
      </c>
      <c r="AS37" s="133">
        <v>0</v>
      </c>
      <c r="AT37" s="133">
        <v>947.83</v>
      </c>
      <c r="AU37" s="133" t="e">
        <f t="shared" si="14"/>
        <v>#DIV/0!</v>
      </c>
      <c r="AV37" s="133">
        <v>0</v>
      </c>
      <c r="AW37" s="133">
        <v>451.34</v>
      </c>
      <c r="AX37" s="133" t="e">
        <f t="shared" si="15"/>
        <v>#DIV/0!</v>
      </c>
      <c r="AY37" s="133">
        <v>133573</v>
      </c>
      <c r="AZ37" s="133">
        <v>219986.14</v>
      </c>
      <c r="BA37" s="133">
        <f t="shared" si="16"/>
        <v>164.69356831096104</v>
      </c>
      <c r="BB37" s="133">
        <f t="shared" si="27"/>
        <v>660000</v>
      </c>
      <c r="BC37" s="133">
        <f t="shared" si="27"/>
        <v>699922.85916000011</v>
      </c>
      <c r="BD37" s="133">
        <f t="shared" si="17"/>
        <v>106.04891805454545</v>
      </c>
      <c r="BE37" s="133">
        <v>0</v>
      </c>
      <c r="BF37" s="133">
        <v>336889.43565</v>
      </c>
      <c r="BG37" s="133" t="e">
        <f t="shared" si="18"/>
        <v>#DIV/0!</v>
      </c>
      <c r="BH37" s="133">
        <v>0</v>
      </c>
      <c r="BI37" s="133">
        <v>1469.46</v>
      </c>
      <c r="BJ37" s="133" t="e">
        <f t="shared" si="19"/>
        <v>#DIV/0!</v>
      </c>
      <c r="BK37" s="133">
        <v>0</v>
      </c>
      <c r="BL37" s="133">
        <v>664.26733999999999</v>
      </c>
      <c r="BM37" s="133" t="e">
        <f t="shared" si="20"/>
        <v>#DIV/0!</v>
      </c>
      <c r="BN37" s="133">
        <v>15460</v>
      </c>
      <c r="BO37" s="133">
        <v>14158.94479</v>
      </c>
      <c r="BP37" s="133">
        <f t="shared" si="21"/>
        <v>91.584377684346691</v>
      </c>
      <c r="BQ37" s="133">
        <v>0</v>
      </c>
      <c r="BR37" s="133">
        <v>66324.59083999999</v>
      </c>
      <c r="BS37" s="133" t="e">
        <f t="shared" si="22"/>
        <v>#DIV/0!</v>
      </c>
      <c r="BT37" s="133">
        <v>44540</v>
      </c>
      <c r="BU37" s="133">
        <v>78305.030029999994</v>
      </c>
      <c r="BV37" s="133">
        <f t="shared" si="23"/>
        <v>175.80832965873373</v>
      </c>
      <c r="BW37" s="133">
        <f t="shared" si="28"/>
        <v>60000</v>
      </c>
      <c r="BX37" s="133">
        <f t="shared" si="28"/>
        <v>160922.29299999998</v>
      </c>
      <c r="BY37" s="133">
        <f t="shared" si="24"/>
        <v>268.20382166666661</v>
      </c>
      <c r="BZ37" s="133">
        <f t="shared" si="29"/>
        <v>720000</v>
      </c>
      <c r="CA37" s="133">
        <f t="shared" si="29"/>
        <v>860845.15216000006</v>
      </c>
      <c r="CB37" s="133">
        <f t="shared" si="25"/>
        <v>119.5618266888889</v>
      </c>
    </row>
    <row r="38" spans="1:80" ht="15" customHeight="1" x14ac:dyDescent="0.2">
      <c r="A38" s="26">
        <v>31</v>
      </c>
      <c r="B38" s="27" t="s">
        <v>64</v>
      </c>
      <c r="C38" s="133">
        <f t="shared" si="26"/>
        <v>71742</v>
      </c>
      <c r="D38" s="133">
        <f t="shared" si="26"/>
        <v>59324.361108600009</v>
      </c>
      <c r="E38" s="133">
        <f t="shared" si="0"/>
        <v>82.691256319310881</v>
      </c>
      <c r="F38" s="133">
        <v>53089</v>
      </c>
      <c r="G38" s="133">
        <v>52381.303828600008</v>
      </c>
      <c r="H38" s="133">
        <f t="shared" si="1"/>
        <v>98.666962701501276</v>
      </c>
      <c r="I38" s="133">
        <v>4307</v>
      </c>
      <c r="J38" s="133">
        <v>215.85635000000002</v>
      </c>
      <c r="K38" s="133">
        <f t="shared" si="2"/>
        <v>5.0117564429997676</v>
      </c>
      <c r="L38" s="133">
        <v>14346</v>
      </c>
      <c r="M38" s="133">
        <v>6727.2009300000009</v>
      </c>
      <c r="N38" s="133">
        <f t="shared" si="3"/>
        <v>46.892520075282313</v>
      </c>
      <c r="O38" s="133">
        <v>32967</v>
      </c>
      <c r="P38" s="133">
        <v>29971</v>
      </c>
      <c r="Q38" s="133">
        <f t="shared" si="4"/>
        <v>90.912124245457576</v>
      </c>
      <c r="R38" s="133">
        <f t="shared" si="30"/>
        <v>58397</v>
      </c>
      <c r="S38" s="133">
        <f t="shared" si="30"/>
        <v>46271.29599240001</v>
      </c>
      <c r="T38" s="133">
        <f t="shared" si="5"/>
        <v>79.235741549052193</v>
      </c>
      <c r="U38" s="133">
        <v>39466</v>
      </c>
      <c r="V38" s="133">
        <v>28363.181522400006</v>
      </c>
      <c r="W38" s="133">
        <f t="shared" si="6"/>
        <v>71.867383374043499</v>
      </c>
      <c r="X38" s="133">
        <v>11419</v>
      </c>
      <c r="Y38" s="133">
        <v>15534.454470000001</v>
      </c>
      <c r="Z38" s="133">
        <f t="shared" si="7"/>
        <v>136.04041045625712</v>
      </c>
      <c r="AA38" s="133">
        <v>0</v>
      </c>
      <c r="AB38" s="133">
        <v>839</v>
      </c>
      <c r="AC38" s="133" t="e">
        <f t="shared" si="8"/>
        <v>#DIV/0!</v>
      </c>
      <c r="AD38" s="133">
        <v>7512</v>
      </c>
      <c r="AE38" s="133">
        <v>257.91000000000003</v>
      </c>
      <c r="AF38" s="133">
        <f t="shared" si="9"/>
        <v>3.4333067092651763</v>
      </c>
      <c r="AG38" s="133">
        <v>0</v>
      </c>
      <c r="AH38" s="133">
        <v>1276.75</v>
      </c>
      <c r="AI38" s="133" t="e">
        <f t="shared" si="10"/>
        <v>#DIV/0!</v>
      </c>
      <c r="AJ38" s="133">
        <v>0</v>
      </c>
      <c r="AK38" s="133">
        <v>55.2</v>
      </c>
      <c r="AL38" s="133" t="e">
        <f t="shared" si="11"/>
        <v>#DIV/0!</v>
      </c>
      <c r="AM38" s="135">
        <v>7226</v>
      </c>
      <c r="AN38" s="133">
        <v>1553.5171500000004</v>
      </c>
      <c r="AO38" s="133">
        <f t="shared" si="12"/>
        <v>21.498991835040137</v>
      </c>
      <c r="AP38" s="133">
        <v>26581</v>
      </c>
      <c r="AQ38" s="133">
        <v>9533.1798799999997</v>
      </c>
      <c r="AR38" s="133">
        <f t="shared" si="13"/>
        <v>35.864639705052483</v>
      </c>
      <c r="AS38" s="133">
        <v>7216</v>
      </c>
      <c r="AT38" s="133">
        <v>4010</v>
      </c>
      <c r="AU38" s="133">
        <f t="shared" si="14"/>
        <v>55.570953436807088</v>
      </c>
      <c r="AV38" s="133">
        <v>753</v>
      </c>
      <c r="AW38" s="133">
        <v>3831.2</v>
      </c>
      <c r="AX38" s="133">
        <f t="shared" si="15"/>
        <v>508.79150066401058</v>
      </c>
      <c r="AY38" s="133">
        <v>3979</v>
      </c>
      <c r="AZ38" s="133">
        <v>18870.919999999998</v>
      </c>
      <c r="BA38" s="133">
        <f t="shared" si="16"/>
        <v>474.26288012063333</v>
      </c>
      <c r="BB38" s="133">
        <f t="shared" si="27"/>
        <v>175894</v>
      </c>
      <c r="BC38" s="133">
        <f t="shared" si="27"/>
        <v>143449.67413100001</v>
      </c>
      <c r="BD38" s="133">
        <f t="shared" si="17"/>
        <v>81.554614785609516</v>
      </c>
      <c r="BE38" s="133">
        <v>0</v>
      </c>
      <c r="BF38" s="133">
        <v>19984.730695399998</v>
      </c>
      <c r="BG38" s="133" t="e">
        <f t="shared" si="18"/>
        <v>#DIV/0!</v>
      </c>
      <c r="BH38" s="133">
        <v>0</v>
      </c>
      <c r="BI38" s="133">
        <v>45.88</v>
      </c>
      <c r="BJ38" s="133" t="e">
        <f t="shared" si="19"/>
        <v>#DIV/0!</v>
      </c>
      <c r="BK38" s="133">
        <v>2603</v>
      </c>
      <c r="BL38" s="133">
        <v>142.35485</v>
      </c>
      <c r="BM38" s="133">
        <f t="shared" si="20"/>
        <v>5.4688762965808682</v>
      </c>
      <c r="BN38" s="133">
        <v>0</v>
      </c>
      <c r="BO38" s="133">
        <v>3007.1720129999999</v>
      </c>
      <c r="BP38" s="133" t="e">
        <f t="shared" si="21"/>
        <v>#DIV/0!</v>
      </c>
      <c r="BQ38" s="133">
        <v>0</v>
      </c>
      <c r="BR38" s="133">
        <v>13075.998000000001</v>
      </c>
      <c r="BS38" s="133" t="e">
        <f t="shared" si="22"/>
        <v>#DIV/0!</v>
      </c>
      <c r="BT38" s="133">
        <v>10472</v>
      </c>
      <c r="BU38" s="133">
        <v>78941.650510000007</v>
      </c>
      <c r="BV38" s="133">
        <f t="shared" si="23"/>
        <v>753.83547087471356</v>
      </c>
      <c r="BW38" s="133">
        <f t="shared" si="28"/>
        <v>13075</v>
      </c>
      <c r="BX38" s="133">
        <f t="shared" si="28"/>
        <v>95213.05537300001</v>
      </c>
      <c r="BY38" s="133">
        <f t="shared" si="24"/>
        <v>728.20692445889108</v>
      </c>
      <c r="BZ38" s="133">
        <f t="shared" si="29"/>
        <v>188969</v>
      </c>
      <c r="CA38" s="133">
        <f t="shared" si="29"/>
        <v>238662.72950400002</v>
      </c>
      <c r="CB38" s="133">
        <f t="shared" si="25"/>
        <v>126.29729188597072</v>
      </c>
    </row>
    <row r="39" spans="1:80" ht="15" customHeight="1" x14ac:dyDescent="0.2">
      <c r="A39" s="26">
        <v>32</v>
      </c>
      <c r="B39" s="27" t="s">
        <v>65</v>
      </c>
      <c r="C39" s="133">
        <f t="shared" si="26"/>
        <v>646175</v>
      </c>
      <c r="D39" s="133">
        <f t="shared" si="26"/>
        <v>323763.50775999995</v>
      </c>
      <c r="E39" s="133">
        <f t="shared" si="0"/>
        <v>50.104616823615885</v>
      </c>
      <c r="F39" s="133">
        <v>646175</v>
      </c>
      <c r="G39" s="133">
        <v>271631.67</v>
      </c>
      <c r="H39" s="133">
        <f t="shared" si="1"/>
        <v>42.036858436182143</v>
      </c>
      <c r="I39" s="133">
        <v>0</v>
      </c>
      <c r="J39" s="133">
        <v>7254.5823799999998</v>
      </c>
      <c r="K39" s="133" t="e">
        <f t="shared" si="2"/>
        <v>#DIV/0!</v>
      </c>
      <c r="L39" s="133">
        <v>0</v>
      </c>
      <c r="M39" s="133">
        <v>44877.25538000001</v>
      </c>
      <c r="N39" s="133" t="e">
        <f t="shared" si="3"/>
        <v>#DIV/0!</v>
      </c>
      <c r="O39" s="133">
        <v>392654</v>
      </c>
      <c r="P39" s="133">
        <v>254384.46</v>
      </c>
      <c r="Q39" s="133">
        <f t="shared" si="4"/>
        <v>64.785908204169573</v>
      </c>
      <c r="R39" s="133">
        <f t="shared" si="30"/>
        <v>176405</v>
      </c>
      <c r="S39" s="133">
        <f t="shared" si="30"/>
        <v>221457.45472499996</v>
      </c>
      <c r="T39" s="133">
        <f t="shared" si="5"/>
        <v>125.5392164196026</v>
      </c>
      <c r="U39" s="133">
        <v>105208</v>
      </c>
      <c r="V39" s="133">
        <v>116807.961495</v>
      </c>
      <c r="W39" s="133">
        <f t="shared" si="6"/>
        <v>111.02574090848604</v>
      </c>
      <c r="X39" s="133">
        <v>70550</v>
      </c>
      <c r="Y39" s="133">
        <v>75554.808229999995</v>
      </c>
      <c r="Z39" s="133">
        <f t="shared" si="7"/>
        <v>107.09398756909991</v>
      </c>
      <c r="AA39" s="133">
        <v>0</v>
      </c>
      <c r="AB39" s="133">
        <v>18319.984999999997</v>
      </c>
      <c r="AC39" s="133" t="e">
        <f t="shared" si="8"/>
        <v>#DIV/0!</v>
      </c>
      <c r="AD39" s="133">
        <v>647</v>
      </c>
      <c r="AE39" s="133">
        <v>1095.3</v>
      </c>
      <c r="AF39" s="133">
        <f t="shared" si="9"/>
        <v>169.2890262751159</v>
      </c>
      <c r="AG39" s="133">
        <v>0</v>
      </c>
      <c r="AH39" s="133">
        <v>9679.4</v>
      </c>
      <c r="AI39" s="133" t="e">
        <f t="shared" si="10"/>
        <v>#DIV/0!</v>
      </c>
      <c r="AJ39" s="133">
        <v>0</v>
      </c>
      <c r="AK39" s="133">
        <v>3016.62</v>
      </c>
      <c r="AL39" s="133" t="e">
        <f t="shared" si="11"/>
        <v>#DIV/0!</v>
      </c>
      <c r="AM39" s="135">
        <v>11664</v>
      </c>
      <c r="AN39" s="133">
        <v>3090.96794</v>
      </c>
      <c r="AO39" s="133">
        <f t="shared" si="12"/>
        <v>26.500068072702334</v>
      </c>
      <c r="AP39" s="133">
        <v>47495</v>
      </c>
      <c r="AQ39" s="133">
        <v>22618.658841999997</v>
      </c>
      <c r="AR39" s="133">
        <f t="shared" si="13"/>
        <v>47.62324211390672</v>
      </c>
      <c r="AS39" s="133">
        <v>0</v>
      </c>
      <c r="AT39" s="133">
        <v>307.01</v>
      </c>
      <c r="AU39" s="133" t="e">
        <f t="shared" si="14"/>
        <v>#DIV/0!</v>
      </c>
      <c r="AV39" s="133">
        <v>0</v>
      </c>
      <c r="AW39" s="133">
        <v>516.01</v>
      </c>
      <c r="AX39" s="133" t="e">
        <f t="shared" si="15"/>
        <v>#DIV/0!</v>
      </c>
      <c r="AY39" s="133">
        <v>6015</v>
      </c>
      <c r="AZ39" s="133">
        <v>14893.86</v>
      </c>
      <c r="BA39" s="133">
        <f t="shared" si="16"/>
        <v>247.611970074813</v>
      </c>
      <c r="BB39" s="133">
        <f t="shared" si="27"/>
        <v>887754</v>
      </c>
      <c r="BC39" s="133">
        <f t="shared" si="27"/>
        <v>589664.08926699986</v>
      </c>
      <c r="BD39" s="133">
        <f t="shared" si="17"/>
        <v>66.422014349358022</v>
      </c>
      <c r="BE39" s="133">
        <v>0</v>
      </c>
      <c r="BF39" s="133">
        <v>166792.80763070006</v>
      </c>
      <c r="BG39" s="133" t="e">
        <f t="shared" si="18"/>
        <v>#DIV/0!</v>
      </c>
      <c r="BH39" s="133">
        <v>0</v>
      </c>
      <c r="BI39" s="133">
        <v>7882.0199999999995</v>
      </c>
      <c r="BJ39" s="133" t="e">
        <f t="shared" si="19"/>
        <v>#DIV/0!</v>
      </c>
      <c r="BK39" s="133">
        <v>0</v>
      </c>
      <c r="BL39" s="133">
        <v>700.46999999999991</v>
      </c>
      <c r="BM39" s="133" t="e">
        <f t="shared" si="20"/>
        <v>#DIV/0!</v>
      </c>
      <c r="BN39" s="133">
        <v>0</v>
      </c>
      <c r="BO39" s="133">
        <v>21342.997319999995</v>
      </c>
      <c r="BP39" s="133" t="e">
        <f t="shared" si="21"/>
        <v>#DIV/0!</v>
      </c>
      <c r="BQ39" s="133">
        <v>0</v>
      </c>
      <c r="BR39" s="133">
        <v>40588.755879999997</v>
      </c>
      <c r="BS39" s="133" t="e">
        <f t="shared" si="22"/>
        <v>#DIV/0!</v>
      </c>
      <c r="BT39" s="133">
        <v>23661</v>
      </c>
      <c r="BU39" s="133">
        <v>120772.86168999999</v>
      </c>
      <c r="BV39" s="133">
        <f t="shared" si="23"/>
        <v>510.43008194919912</v>
      </c>
      <c r="BW39" s="133">
        <f t="shared" si="28"/>
        <v>23661</v>
      </c>
      <c r="BX39" s="133">
        <f t="shared" si="28"/>
        <v>191287.10488999999</v>
      </c>
      <c r="BY39" s="133">
        <f t="shared" si="24"/>
        <v>808.44894505726722</v>
      </c>
      <c r="BZ39" s="133">
        <f t="shared" si="29"/>
        <v>911415</v>
      </c>
      <c r="CA39" s="133">
        <f t="shared" si="29"/>
        <v>780951.19415699982</v>
      </c>
      <c r="CB39" s="133">
        <f t="shared" si="25"/>
        <v>85.685576181761306</v>
      </c>
    </row>
    <row r="40" spans="1:80" ht="15" customHeight="1" x14ac:dyDescent="0.2">
      <c r="A40" s="26">
        <v>33</v>
      </c>
      <c r="B40" s="27" t="s">
        <v>66</v>
      </c>
      <c r="C40" s="133">
        <f t="shared" si="26"/>
        <v>34000</v>
      </c>
      <c r="D40" s="133">
        <f t="shared" si="26"/>
        <v>122851.98649000001</v>
      </c>
      <c r="E40" s="133">
        <f t="shared" si="0"/>
        <v>361.32937202941179</v>
      </c>
      <c r="F40" s="133">
        <v>22000</v>
      </c>
      <c r="G40" s="133">
        <v>55794.793080000003</v>
      </c>
      <c r="H40" s="133">
        <f t="shared" si="1"/>
        <v>253.61269581818183</v>
      </c>
      <c r="I40" s="133">
        <v>12000</v>
      </c>
      <c r="J40" s="133">
        <v>2569.8759999999997</v>
      </c>
      <c r="K40" s="133">
        <f t="shared" si="2"/>
        <v>21.415633333333332</v>
      </c>
      <c r="L40" s="133">
        <v>0</v>
      </c>
      <c r="M40" s="133">
        <v>64487.317410000003</v>
      </c>
      <c r="N40" s="133" t="e">
        <f t="shared" si="3"/>
        <v>#DIV/0!</v>
      </c>
      <c r="O40" s="133">
        <v>22000</v>
      </c>
      <c r="P40" s="133">
        <v>14996</v>
      </c>
      <c r="Q40" s="133">
        <f t="shared" si="4"/>
        <v>68.163636363636357</v>
      </c>
      <c r="R40" s="133">
        <f t="shared" si="30"/>
        <v>277502</v>
      </c>
      <c r="S40" s="133">
        <f t="shared" si="30"/>
        <v>1167738.4311497</v>
      </c>
      <c r="T40" s="133">
        <f t="shared" si="5"/>
        <v>420.8036090369439</v>
      </c>
      <c r="U40" s="133">
        <v>0</v>
      </c>
      <c r="V40" s="133">
        <v>480881.14824330003</v>
      </c>
      <c r="W40" s="133" t="e">
        <f t="shared" si="6"/>
        <v>#DIV/0!</v>
      </c>
      <c r="X40" s="133">
        <v>0</v>
      </c>
      <c r="Y40" s="133">
        <v>535943.7445132999</v>
      </c>
      <c r="Z40" s="133" t="e">
        <f t="shared" si="7"/>
        <v>#DIV/0!</v>
      </c>
      <c r="AA40" s="133">
        <v>0</v>
      </c>
      <c r="AB40" s="133">
        <v>122319.28839309998</v>
      </c>
      <c r="AC40" s="133" t="e">
        <f t="shared" si="8"/>
        <v>#DIV/0!</v>
      </c>
      <c r="AD40" s="133">
        <v>0</v>
      </c>
      <c r="AE40" s="133">
        <v>1137.17</v>
      </c>
      <c r="AF40" s="133" t="e">
        <f t="shared" si="9"/>
        <v>#DIV/0!</v>
      </c>
      <c r="AG40" s="133">
        <v>277502</v>
      </c>
      <c r="AH40" s="133">
        <v>27457.079999999998</v>
      </c>
      <c r="AI40" s="133">
        <f t="shared" si="10"/>
        <v>9.8943719324545398</v>
      </c>
      <c r="AJ40" s="133">
        <v>0</v>
      </c>
      <c r="AK40" s="133">
        <v>35627.089999999997</v>
      </c>
      <c r="AL40" s="133" t="e">
        <f t="shared" si="11"/>
        <v>#DIV/0!</v>
      </c>
      <c r="AM40" s="135">
        <v>25321</v>
      </c>
      <c r="AN40" s="133">
        <v>18174.525724000003</v>
      </c>
      <c r="AO40" s="133">
        <f t="shared" si="12"/>
        <v>71.776492729355084</v>
      </c>
      <c r="AP40" s="133">
        <v>184250</v>
      </c>
      <c r="AQ40" s="133">
        <v>220571.6171222</v>
      </c>
      <c r="AR40" s="133">
        <f t="shared" si="13"/>
        <v>119.71322503240162</v>
      </c>
      <c r="AS40" s="133">
        <v>0</v>
      </c>
      <c r="AT40" s="133">
        <v>3768.53</v>
      </c>
      <c r="AU40" s="133" t="e">
        <f t="shared" si="14"/>
        <v>#DIV/0!</v>
      </c>
      <c r="AV40" s="133">
        <v>0</v>
      </c>
      <c r="AW40" s="133">
        <v>2765.5</v>
      </c>
      <c r="AX40" s="133" t="e">
        <f t="shared" si="15"/>
        <v>#DIV/0!</v>
      </c>
      <c r="AY40" s="133">
        <v>270419</v>
      </c>
      <c r="AZ40" s="133">
        <v>97890.57</v>
      </c>
      <c r="BA40" s="133">
        <f t="shared" si="16"/>
        <v>36.199590265476914</v>
      </c>
      <c r="BB40" s="133">
        <f t="shared" si="27"/>
        <v>791492</v>
      </c>
      <c r="BC40" s="133">
        <f t="shared" si="27"/>
        <v>1669388.2504859003</v>
      </c>
      <c r="BD40" s="133">
        <f t="shared" si="17"/>
        <v>210.91662966724871</v>
      </c>
      <c r="BE40" s="133">
        <v>0</v>
      </c>
      <c r="BF40" s="133">
        <v>109829.8824517</v>
      </c>
      <c r="BG40" s="133" t="e">
        <f t="shared" si="18"/>
        <v>#DIV/0!</v>
      </c>
      <c r="BH40" s="133">
        <v>0</v>
      </c>
      <c r="BI40" s="133">
        <v>1255.8500000000001</v>
      </c>
      <c r="BJ40" s="133" t="e">
        <f t="shared" si="19"/>
        <v>#DIV/0!</v>
      </c>
      <c r="BK40" s="133">
        <v>0</v>
      </c>
      <c r="BL40" s="133">
        <v>7516.7082862000007</v>
      </c>
      <c r="BM40" s="133" t="e">
        <f t="shared" si="20"/>
        <v>#DIV/0!</v>
      </c>
      <c r="BN40" s="133">
        <v>0</v>
      </c>
      <c r="BO40" s="133">
        <v>559158.07561609999</v>
      </c>
      <c r="BP40" s="133" t="e">
        <f t="shared" si="21"/>
        <v>#DIV/0!</v>
      </c>
      <c r="BQ40" s="133">
        <v>0</v>
      </c>
      <c r="BR40" s="133">
        <v>379538.29341850005</v>
      </c>
      <c r="BS40" s="133" t="e">
        <f t="shared" si="22"/>
        <v>#DIV/0!</v>
      </c>
      <c r="BT40" s="133">
        <v>217547</v>
      </c>
      <c r="BU40" s="133">
        <v>1958735.5789636001</v>
      </c>
      <c r="BV40" s="133">
        <f t="shared" si="23"/>
        <v>900.373518809085</v>
      </c>
      <c r="BW40" s="133">
        <f t="shared" si="28"/>
        <v>217547</v>
      </c>
      <c r="BX40" s="133">
        <f t="shared" si="28"/>
        <v>2906204.5062843999</v>
      </c>
      <c r="BY40" s="133">
        <f t="shared" si="24"/>
        <v>1335.8973032422418</v>
      </c>
      <c r="BZ40" s="133">
        <f t="shared" si="29"/>
        <v>1009039</v>
      </c>
      <c r="CA40" s="133">
        <f t="shared" si="29"/>
        <v>4575592.7567702997</v>
      </c>
      <c r="CB40" s="133">
        <f t="shared" si="25"/>
        <v>453.4604466993149</v>
      </c>
    </row>
    <row r="41" spans="1:80" ht="15" customHeight="1" x14ac:dyDescent="0.2">
      <c r="A41" s="26">
        <v>34</v>
      </c>
      <c r="B41" s="27" t="s">
        <v>67</v>
      </c>
      <c r="C41" s="133">
        <f t="shared" si="26"/>
        <v>125585</v>
      </c>
      <c r="D41" s="133">
        <f t="shared" si="26"/>
        <v>96196.874639999995</v>
      </c>
      <c r="E41" s="133">
        <f t="shared" si="0"/>
        <v>76.599016315642785</v>
      </c>
      <c r="F41" s="133">
        <v>107020</v>
      </c>
      <c r="G41" s="133">
        <v>54548.281639999994</v>
      </c>
      <c r="H41" s="133">
        <f t="shared" si="1"/>
        <v>50.970175331713698</v>
      </c>
      <c r="I41" s="133">
        <v>13255</v>
      </c>
      <c r="J41" s="133">
        <v>10579.11</v>
      </c>
      <c r="K41" s="133">
        <f t="shared" si="2"/>
        <v>79.81222180309318</v>
      </c>
      <c r="L41" s="133">
        <v>5310</v>
      </c>
      <c r="M41" s="133">
        <v>31069.483</v>
      </c>
      <c r="N41" s="133">
        <f t="shared" si="3"/>
        <v>585.11267419962337</v>
      </c>
      <c r="O41" s="133">
        <v>85000</v>
      </c>
      <c r="P41" s="133">
        <v>43836.570000000007</v>
      </c>
      <c r="Q41" s="133">
        <f t="shared" si="4"/>
        <v>51.57243529411766</v>
      </c>
      <c r="R41" s="133">
        <f t="shared" si="30"/>
        <v>20150</v>
      </c>
      <c r="S41" s="133">
        <f t="shared" si="30"/>
        <v>89570.961500000005</v>
      </c>
      <c r="T41" s="133">
        <f t="shared" si="5"/>
        <v>444.52090074441691</v>
      </c>
      <c r="U41" s="133">
        <v>0</v>
      </c>
      <c r="V41" s="133">
        <v>32783.201500000003</v>
      </c>
      <c r="W41" s="133" t="e">
        <f t="shared" si="6"/>
        <v>#DIV/0!</v>
      </c>
      <c r="X41" s="133">
        <v>20150</v>
      </c>
      <c r="Y41" s="133">
        <v>47228.62</v>
      </c>
      <c r="Z41" s="133">
        <f t="shared" si="7"/>
        <v>234.38521091811415</v>
      </c>
      <c r="AA41" s="133">
        <v>0</v>
      </c>
      <c r="AB41" s="133">
        <v>7949.02</v>
      </c>
      <c r="AC41" s="133" t="e">
        <f t="shared" si="8"/>
        <v>#DIV/0!</v>
      </c>
      <c r="AD41" s="133">
        <v>0</v>
      </c>
      <c r="AE41" s="133">
        <v>399.17</v>
      </c>
      <c r="AF41" s="133" t="e">
        <f t="shared" si="9"/>
        <v>#DIV/0!</v>
      </c>
      <c r="AG41" s="133">
        <v>0</v>
      </c>
      <c r="AH41" s="133">
        <v>1210.9499999999998</v>
      </c>
      <c r="AI41" s="133" t="e">
        <f t="shared" si="10"/>
        <v>#DIV/0!</v>
      </c>
      <c r="AJ41" s="133">
        <v>0</v>
      </c>
      <c r="AK41" s="133">
        <v>356.75</v>
      </c>
      <c r="AL41" s="133" t="e">
        <f t="shared" si="11"/>
        <v>#DIV/0!</v>
      </c>
      <c r="AM41" s="135">
        <v>7950</v>
      </c>
      <c r="AN41" s="133">
        <v>1649.2629100000001</v>
      </c>
      <c r="AO41" s="133">
        <f t="shared" si="12"/>
        <v>20.745445408805033</v>
      </c>
      <c r="AP41" s="133">
        <v>15815</v>
      </c>
      <c r="AQ41" s="133">
        <v>5909.6936620000006</v>
      </c>
      <c r="AR41" s="133">
        <f t="shared" si="13"/>
        <v>37.367648827062915</v>
      </c>
      <c r="AS41" s="133">
        <v>0</v>
      </c>
      <c r="AT41" s="133">
        <v>510</v>
      </c>
      <c r="AU41" s="133" t="e">
        <f t="shared" si="14"/>
        <v>#DIV/0!</v>
      </c>
      <c r="AV41" s="133">
        <v>0</v>
      </c>
      <c r="AW41" s="133">
        <v>1529</v>
      </c>
      <c r="AX41" s="133" t="e">
        <f t="shared" si="15"/>
        <v>#DIV/0!</v>
      </c>
      <c r="AY41" s="133">
        <v>0</v>
      </c>
      <c r="AZ41" s="133">
        <v>3778.3100000000004</v>
      </c>
      <c r="BA41" s="133" t="e">
        <f t="shared" si="16"/>
        <v>#DIV/0!</v>
      </c>
      <c r="BB41" s="133">
        <f t="shared" si="27"/>
        <v>169500</v>
      </c>
      <c r="BC41" s="133">
        <f t="shared" si="27"/>
        <v>199500.85271199999</v>
      </c>
      <c r="BD41" s="133">
        <f t="shared" si="17"/>
        <v>117.69961811917405</v>
      </c>
      <c r="BE41" s="133">
        <v>0</v>
      </c>
      <c r="BF41" s="133">
        <v>56487.818679999997</v>
      </c>
      <c r="BG41" s="133" t="e">
        <f t="shared" si="18"/>
        <v>#DIV/0!</v>
      </c>
      <c r="BH41" s="133">
        <v>0</v>
      </c>
      <c r="BI41" s="133">
        <v>3649.4199999999996</v>
      </c>
      <c r="BJ41" s="133" t="e">
        <f t="shared" si="19"/>
        <v>#DIV/0!</v>
      </c>
      <c r="BK41" s="133">
        <v>0</v>
      </c>
      <c r="BL41" s="133">
        <v>388.55</v>
      </c>
      <c r="BM41" s="133" t="e">
        <f t="shared" si="20"/>
        <v>#DIV/0!</v>
      </c>
      <c r="BN41" s="133">
        <v>0</v>
      </c>
      <c r="BO41" s="133">
        <v>5077.2495334000005</v>
      </c>
      <c r="BP41" s="133" t="e">
        <f t="shared" si="21"/>
        <v>#DIV/0!</v>
      </c>
      <c r="BQ41" s="133">
        <v>0</v>
      </c>
      <c r="BR41" s="133">
        <v>15957.211630000002</v>
      </c>
      <c r="BS41" s="133" t="e">
        <f t="shared" si="22"/>
        <v>#DIV/0!</v>
      </c>
      <c r="BT41" s="133">
        <v>20500</v>
      </c>
      <c r="BU41" s="133">
        <v>37064.614000000001</v>
      </c>
      <c r="BV41" s="133">
        <f t="shared" si="23"/>
        <v>180.80299512195123</v>
      </c>
      <c r="BW41" s="133">
        <f t="shared" si="28"/>
        <v>20500</v>
      </c>
      <c r="BX41" s="133">
        <f t="shared" si="28"/>
        <v>62137.045163400006</v>
      </c>
      <c r="BY41" s="133">
        <f t="shared" si="24"/>
        <v>303.10753738243903</v>
      </c>
      <c r="BZ41" s="133">
        <f t="shared" si="29"/>
        <v>190000</v>
      </c>
      <c r="CA41" s="133">
        <f t="shared" si="29"/>
        <v>261637.8978754</v>
      </c>
      <c r="CB41" s="133">
        <f t="shared" si="25"/>
        <v>137.70415677652633</v>
      </c>
    </row>
    <row r="42" spans="1:80" ht="15" customHeight="1" x14ac:dyDescent="0.2">
      <c r="A42" s="26">
        <v>35</v>
      </c>
      <c r="B42" s="27" t="s">
        <v>68</v>
      </c>
      <c r="C42" s="133">
        <f t="shared" si="26"/>
        <v>167998</v>
      </c>
      <c r="D42" s="133">
        <f t="shared" si="26"/>
        <v>38699.520499999999</v>
      </c>
      <c r="E42" s="133">
        <f t="shared" si="0"/>
        <v>23.035703103608377</v>
      </c>
      <c r="F42" s="133">
        <v>150000</v>
      </c>
      <c r="G42" s="133">
        <v>29595.960500000001</v>
      </c>
      <c r="H42" s="133">
        <f t="shared" si="1"/>
        <v>19.730640333333334</v>
      </c>
      <c r="I42" s="133">
        <v>9048</v>
      </c>
      <c r="J42" s="133">
        <v>148.82999999999998</v>
      </c>
      <c r="K42" s="133">
        <f t="shared" si="2"/>
        <v>1.6448938992042437</v>
      </c>
      <c r="L42" s="133">
        <v>8950</v>
      </c>
      <c r="M42" s="133">
        <v>8954.73</v>
      </c>
      <c r="N42" s="133">
        <f t="shared" si="3"/>
        <v>100.05284916201116</v>
      </c>
      <c r="O42" s="133">
        <v>150000</v>
      </c>
      <c r="P42" s="133">
        <v>35461.25</v>
      </c>
      <c r="Q42" s="133">
        <f t="shared" si="4"/>
        <v>23.640833333333333</v>
      </c>
      <c r="R42" s="133">
        <f t="shared" si="30"/>
        <v>8893</v>
      </c>
      <c r="S42" s="133">
        <f t="shared" si="30"/>
        <v>31364.269099999998</v>
      </c>
      <c r="T42" s="133">
        <f t="shared" si="5"/>
        <v>352.68491060384571</v>
      </c>
      <c r="U42" s="133">
        <v>3950</v>
      </c>
      <c r="V42" s="133">
        <v>19015.286499999998</v>
      </c>
      <c r="W42" s="133">
        <f t="shared" si="6"/>
        <v>481.39965822784808</v>
      </c>
      <c r="X42" s="133">
        <v>2343</v>
      </c>
      <c r="Y42" s="133">
        <v>10681.900600000001</v>
      </c>
      <c r="Z42" s="133">
        <f t="shared" si="7"/>
        <v>455.90698250106703</v>
      </c>
      <c r="AA42" s="133">
        <v>0</v>
      </c>
      <c r="AB42" s="133">
        <v>778</v>
      </c>
      <c r="AC42" s="133" t="e">
        <f t="shared" si="8"/>
        <v>#DIV/0!</v>
      </c>
      <c r="AD42" s="133">
        <v>0</v>
      </c>
      <c r="AE42" s="133">
        <v>137</v>
      </c>
      <c r="AF42" s="133" t="e">
        <f t="shared" si="9"/>
        <v>#DIV/0!</v>
      </c>
      <c r="AG42" s="133">
        <v>2600</v>
      </c>
      <c r="AH42" s="133">
        <v>752.08199999999988</v>
      </c>
      <c r="AI42" s="133">
        <f t="shared" si="10"/>
        <v>28.926230769230767</v>
      </c>
      <c r="AJ42" s="133">
        <v>40</v>
      </c>
      <c r="AK42" s="133">
        <v>355.4</v>
      </c>
      <c r="AL42" s="133">
        <f t="shared" si="11"/>
        <v>888.5</v>
      </c>
      <c r="AM42" s="135">
        <v>4300</v>
      </c>
      <c r="AN42" s="133">
        <v>355.36815000000001</v>
      </c>
      <c r="AO42" s="133">
        <f t="shared" si="12"/>
        <v>8.264375581395349</v>
      </c>
      <c r="AP42" s="133">
        <v>8140</v>
      </c>
      <c r="AQ42" s="133">
        <v>2398.2799900000005</v>
      </c>
      <c r="AR42" s="133">
        <f t="shared" si="13"/>
        <v>29.462899140049149</v>
      </c>
      <c r="AS42" s="133">
        <v>138</v>
      </c>
      <c r="AT42" s="133">
        <v>385</v>
      </c>
      <c r="AU42" s="133">
        <f t="shared" si="14"/>
        <v>278.98550724637681</v>
      </c>
      <c r="AV42" s="133">
        <v>262</v>
      </c>
      <c r="AW42" s="133">
        <v>1825</v>
      </c>
      <c r="AX42" s="133">
        <f t="shared" si="15"/>
        <v>696.56488549618314</v>
      </c>
      <c r="AY42" s="133">
        <v>0</v>
      </c>
      <c r="AZ42" s="133">
        <v>4063.8</v>
      </c>
      <c r="BA42" s="133" t="e">
        <f t="shared" si="16"/>
        <v>#DIV/0!</v>
      </c>
      <c r="BB42" s="133">
        <f t="shared" si="27"/>
        <v>189771</v>
      </c>
      <c r="BC42" s="133">
        <f t="shared" si="27"/>
        <v>79446.637739999976</v>
      </c>
      <c r="BD42" s="133">
        <f t="shared" si="17"/>
        <v>41.864477575604269</v>
      </c>
      <c r="BE42" s="133">
        <v>0</v>
      </c>
      <c r="BF42" s="133">
        <v>54406.874939999994</v>
      </c>
      <c r="BG42" s="133" t="e">
        <f t="shared" si="18"/>
        <v>#DIV/0!</v>
      </c>
      <c r="BH42" s="133">
        <v>0</v>
      </c>
      <c r="BI42" s="133">
        <v>0</v>
      </c>
      <c r="BJ42" s="133" t="e">
        <f t="shared" si="19"/>
        <v>#DIV/0!</v>
      </c>
      <c r="BK42" s="133">
        <v>0</v>
      </c>
      <c r="BL42" s="133">
        <v>123.94999999999999</v>
      </c>
      <c r="BM42" s="133" t="e">
        <f t="shared" si="20"/>
        <v>#DIV/0!</v>
      </c>
      <c r="BN42" s="133">
        <v>0</v>
      </c>
      <c r="BO42" s="133">
        <v>2315.9100000000003</v>
      </c>
      <c r="BP42" s="133" t="e">
        <f t="shared" si="21"/>
        <v>#DIV/0!</v>
      </c>
      <c r="BQ42" s="133">
        <v>200</v>
      </c>
      <c r="BR42" s="133">
        <v>7641.2199999999993</v>
      </c>
      <c r="BS42" s="133">
        <f t="shared" si="22"/>
        <v>3820.61</v>
      </c>
      <c r="BT42" s="133">
        <v>0</v>
      </c>
      <c r="BU42" s="133">
        <v>7489.59</v>
      </c>
      <c r="BV42" s="133" t="e">
        <f t="shared" si="23"/>
        <v>#DIV/0!</v>
      </c>
      <c r="BW42" s="133">
        <f t="shared" si="28"/>
        <v>200</v>
      </c>
      <c r="BX42" s="133">
        <f t="shared" si="28"/>
        <v>17570.669999999998</v>
      </c>
      <c r="BY42" s="133">
        <f t="shared" si="24"/>
        <v>8785.3349999999991</v>
      </c>
      <c r="BZ42" s="133">
        <f t="shared" si="29"/>
        <v>189971</v>
      </c>
      <c r="CA42" s="133">
        <f t="shared" si="29"/>
        <v>97017.307739999975</v>
      </c>
      <c r="CB42" s="133">
        <f t="shared" si="25"/>
        <v>51.069535739665518</v>
      </c>
    </row>
    <row r="43" spans="1:80" ht="15" customHeight="1" x14ac:dyDescent="0.2">
      <c r="A43" s="26">
        <v>36</v>
      </c>
      <c r="B43" s="7" t="s">
        <v>138</v>
      </c>
      <c r="C43" s="133">
        <f t="shared" si="26"/>
        <v>270998</v>
      </c>
      <c r="D43" s="133">
        <f t="shared" si="26"/>
        <v>159496.51550000004</v>
      </c>
      <c r="E43" s="133">
        <f t="shared" si="0"/>
        <v>58.855237123521221</v>
      </c>
      <c r="F43" s="133">
        <v>260456</v>
      </c>
      <c r="G43" s="133">
        <v>140145.12300000002</v>
      </c>
      <c r="H43" s="133">
        <f t="shared" si="1"/>
        <v>53.807600132076061</v>
      </c>
      <c r="I43" s="133">
        <v>7127</v>
      </c>
      <c r="J43" s="133">
        <v>1117.6400000000001</v>
      </c>
      <c r="K43" s="133">
        <f t="shared" si="2"/>
        <v>15.681773537252703</v>
      </c>
      <c r="L43" s="133">
        <v>3415</v>
      </c>
      <c r="M43" s="133">
        <v>18233.752499999999</v>
      </c>
      <c r="N43" s="133">
        <f t="shared" si="3"/>
        <v>533.9312591508052</v>
      </c>
      <c r="O43" s="133">
        <v>214290</v>
      </c>
      <c r="P43" s="133">
        <v>128822.59999999998</v>
      </c>
      <c r="Q43" s="133">
        <f t="shared" si="4"/>
        <v>60.116011013113059</v>
      </c>
      <c r="R43" s="133">
        <f t="shared" si="30"/>
        <v>26924.545462914655</v>
      </c>
      <c r="S43" s="133">
        <f t="shared" si="30"/>
        <v>95223.279110000018</v>
      </c>
      <c r="T43" s="133">
        <f t="shared" si="5"/>
        <v>353.66717421899921</v>
      </c>
      <c r="U43" s="133">
        <v>9192.8798293798136</v>
      </c>
      <c r="V43" s="133">
        <v>41629.345400000006</v>
      </c>
      <c r="W43" s="133">
        <f t="shared" si="6"/>
        <v>452.84335455963947</v>
      </c>
      <c r="X43" s="133">
        <v>9135.6796882192266</v>
      </c>
      <c r="Y43" s="133">
        <v>48470.826969999995</v>
      </c>
      <c r="Z43" s="133">
        <f t="shared" si="7"/>
        <v>530.56618253051045</v>
      </c>
      <c r="AA43" s="133">
        <v>4595.9859453156168</v>
      </c>
      <c r="AB43" s="133">
        <v>3563.6797400000005</v>
      </c>
      <c r="AC43" s="133">
        <f t="shared" si="8"/>
        <v>77.538960788864514</v>
      </c>
      <c r="AD43" s="133">
        <v>0</v>
      </c>
      <c r="AE43" s="133">
        <v>1242.32</v>
      </c>
      <c r="AF43" s="133" t="e">
        <f t="shared" si="9"/>
        <v>#DIV/0!</v>
      </c>
      <c r="AG43" s="133">
        <v>4000</v>
      </c>
      <c r="AH43" s="133">
        <v>317.10700000000003</v>
      </c>
      <c r="AI43" s="133">
        <f t="shared" si="10"/>
        <v>7.9276750000000007</v>
      </c>
      <c r="AJ43" s="133">
        <v>0</v>
      </c>
      <c r="AK43" s="133">
        <v>587</v>
      </c>
      <c r="AL43" s="133" t="e">
        <f t="shared" si="11"/>
        <v>#DIV/0!</v>
      </c>
      <c r="AM43" s="135">
        <v>7414.2278209101778</v>
      </c>
      <c r="AN43" s="133">
        <v>1353.6083599999999</v>
      </c>
      <c r="AO43" s="133">
        <f t="shared" si="12"/>
        <v>18.25690271052164</v>
      </c>
      <c r="AP43" s="133">
        <v>12965.365329732716</v>
      </c>
      <c r="AQ43" s="133">
        <v>12655.848950000001</v>
      </c>
      <c r="AR43" s="133">
        <f t="shared" si="13"/>
        <v>97.612744632633536</v>
      </c>
      <c r="AS43" s="133">
        <v>0</v>
      </c>
      <c r="AT43" s="133">
        <v>641</v>
      </c>
      <c r="AU43" s="133" t="e">
        <f t="shared" si="14"/>
        <v>#DIV/0!</v>
      </c>
      <c r="AV43" s="133">
        <v>0</v>
      </c>
      <c r="AW43" s="133">
        <v>275</v>
      </c>
      <c r="AX43" s="133" t="e">
        <f t="shared" si="15"/>
        <v>#DIV/0!</v>
      </c>
      <c r="AY43" s="133">
        <v>45456.861386442455</v>
      </c>
      <c r="AZ43" s="133">
        <v>4752.08</v>
      </c>
      <c r="BA43" s="133">
        <f t="shared" si="16"/>
        <v>10.454043361245596</v>
      </c>
      <c r="BB43" s="133">
        <f t="shared" si="27"/>
        <v>363758.99999999994</v>
      </c>
      <c r="BC43" s="133">
        <f t="shared" si="27"/>
        <v>274984.33192000008</v>
      </c>
      <c r="BD43" s="133">
        <f t="shared" si="17"/>
        <v>75.59519679787995</v>
      </c>
      <c r="BE43" s="133">
        <v>36367</v>
      </c>
      <c r="BF43" s="133">
        <v>52459.470771400003</v>
      </c>
      <c r="BG43" s="133">
        <f t="shared" si="18"/>
        <v>144.25020147771332</v>
      </c>
      <c r="BH43" s="133">
        <v>0</v>
      </c>
      <c r="BI43" s="133">
        <v>214.2</v>
      </c>
      <c r="BJ43" s="133" t="e">
        <f t="shared" si="19"/>
        <v>#DIV/0!</v>
      </c>
      <c r="BK43" s="133">
        <v>0</v>
      </c>
      <c r="BL43" s="133">
        <v>457.89651140000001</v>
      </c>
      <c r="BM43" s="133" t="e">
        <f t="shared" si="20"/>
        <v>#DIV/0!</v>
      </c>
      <c r="BN43" s="133">
        <v>0</v>
      </c>
      <c r="BO43" s="133">
        <v>10449.327654399998</v>
      </c>
      <c r="BP43" s="133" t="e">
        <f t="shared" si="21"/>
        <v>#DIV/0!</v>
      </c>
      <c r="BQ43" s="133">
        <v>0</v>
      </c>
      <c r="BR43" s="133">
        <v>24713.93132</v>
      </c>
      <c r="BS43" s="133" t="e">
        <f t="shared" si="22"/>
        <v>#DIV/0!</v>
      </c>
      <c r="BT43" s="133">
        <v>33443.000000000007</v>
      </c>
      <c r="BU43" s="133">
        <v>45336.533227499996</v>
      </c>
      <c r="BV43" s="133">
        <f t="shared" si="23"/>
        <v>135.56359545345808</v>
      </c>
      <c r="BW43" s="133">
        <f t="shared" si="28"/>
        <v>33443.000000000007</v>
      </c>
      <c r="BX43" s="133">
        <f t="shared" si="28"/>
        <v>81171.888713299995</v>
      </c>
      <c r="BY43" s="133">
        <f t="shared" si="24"/>
        <v>242.7171267927518</v>
      </c>
      <c r="BZ43" s="133">
        <f t="shared" si="29"/>
        <v>397201.99999999994</v>
      </c>
      <c r="CA43" s="133">
        <f t="shared" si="29"/>
        <v>356156.22063330008</v>
      </c>
      <c r="CB43" s="133">
        <f t="shared" si="25"/>
        <v>89.666270722025601</v>
      </c>
    </row>
    <row r="44" spans="1:80" ht="15" customHeight="1" x14ac:dyDescent="0.2">
      <c r="A44" s="45"/>
      <c r="B44" s="61" t="s">
        <v>167</v>
      </c>
      <c r="C44" s="19">
        <f>SUM(C8:C43)</f>
        <v>8546447.1663986705</v>
      </c>
      <c r="D44" s="19">
        <f>SUM(D8:D43)</f>
        <v>6791423.2116660979</v>
      </c>
      <c r="E44" s="19">
        <f t="shared" si="0"/>
        <v>79.464870950906374</v>
      </c>
      <c r="F44" s="19">
        <f>SUM(F8:F43)</f>
        <v>6936328.4780049995</v>
      </c>
      <c r="G44" s="19">
        <f>SUM(G8:G43)</f>
        <v>5089893.0696184002</v>
      </c>
      <c r="H44" s="19">
        <f t="shared" si="1"/>
        <v>73.380219604051049</v>
      </c>
      <c r="I44" s="19">
        <f>SUM(I8:I43)</f>
        <v>1341891.0505499518</v>
      </c>
      <c r="J44" s="19">
        <f>SUM(J8:J43)</f>
        <v>163292.2749012</v>
      </c>
      <c r="K44" s="19">
        <f t="shared" si="2"/>
        <v>12.168817642406763</v>
      </c>
      <c r="L44" s="19">
        <f>SUM(L8:L43)</f>
        <v>268227.63784371992</v>
      </c>
      <c r="M44" s="19">
        <f>SUM(M8:M43)</f>
        <v>1538237.8671464997</v>
      </c>
      <c r="N44" s="19">
        <f t="shared" si="3"/>
        <v>573.48224050004058</v>
      </c>
      <c r="O44" s="19">
        <f>SUM(O8:O43)</f>
        <v>5832447.6504999995</v>
      </c>
      <c r="P44" s="19">
        <f>SUM(P8:P43)</f>
        <v>3128211.87261</v>
      </c>
      <c r="Q44" s="19">
        <f t="shared" si="4"/>
        <v>53.634632663043732</v>
      </c>
      <c r="R44" s="19">
        <f>SUM(R8:R43)</f>
        <v>24612831.844428722</v>
      </c>
      <c r="S44" s="19">
        <f>SUM(S8:S43)</f>
        <v>20193978.358958397</v>
      </c>
      <c r="T44" s="19">
        <f t="shared" si="5"/>
        <v>82.046545828611912</v>
      </c>
      <c r="U44" s="19">
        <f>SUM(U8:U43)</f>
        <v>3176389.3905860092</v>
      </c>
      <c r="V44" s="19">
        <f>SUM(V8:V43)</f>
        <v>6762181.2185883997</v>
      </c>
      <c r="W44" s="19">
        <f t="shared" si="6"/>
        <v>212.88892472156417</v>
      </c>
      <c r="X44" s="19">
        <f>SUM(X8:X43)</f>
        <v>3344399.1953278957</v>
      </c>
      <c r="Y44" s="19">
        <f>SUM(Y8:Y43)</f>
        <v>8632369.6028902978</v>
      </c>
      <c r="Z44" s="19">
        <f t="shared" si="7"/>
        <v>258.11421121466788</v>
      </c>
      <c r="AA44" s="19">
        <f>SUM(AA8:AA43)</f>
        <v>15514250.983514814</v>
      </c>
      <c r="AB44" s="19">
        <f>SUM(AB8:AB43)</f>
        <v>4210971.2541797003</v>
      </c>
      <c r="AC44" s="19">
        <f t="shared" si="8"/>
        <v>27.142601074677781</v>
      </c>
      <c r="AD44" s="19">
        <f>SUM(AD8:AD43)</f>
        <v>42340.137499999997</v>
      </c>
      <c r="AE44" s="19">
        <f>SUM(AE8:AE43)</f>
        <v>82144.660300000003</v>
      </c>
      <c r="AF44" s="19">
        <f t="shared" si="9"/>
        <v>194.01132152676644</v>
      </c>
      <c r="AG44" s="19">
        <f>SUM(AG8:AG43)</f>
        <v>2535452.1375000002</v>
      </c>
      <c r="AH44" s="19">
        <f>SUM(AH8:AH43)</f>
        <v>506311.62300000008</v>
      </c>
      <c r="AI44" s="19">
        <f t="shared" si="10"/>
        <v>19.969283407543717</v>
      </c>
      <c r="AJ44" s="19">
        <f>SUM(AJ8:AJ43)</f>
        <v>2756396</v>
      </c>
      <c r="AK44" s="19">
        <f>SUM(AK8:AK43)</f>
        <v>472406.65</v>
      </c>
      <c r="AL44" s="19">
        <f t="shared" si="11"/>
        <v>17.138562456192798</v>
      </c>
      <c r="AM44" s="19">
        <f>SUM(AM8:AM43)</f>
        <v>590652.8221720052</v>
      </c>
      <c r="AN44" s="19">
        <f>SUM(AN8:AN43)</f>
        <v>152534.20648979998</v>
      </c>
      <c r="AO44" s="19">
        <f t="shared" si="12"/>
        <v>25.824680889339795</v>
      </c>
      <c r="AP44" s="19">
        <f>SUM(AP8:AP43)</f>
        <v>3323228.4168563755</v>
      </c>
      <c r="AQ44" s="19">
        <f>SUM(AQ8:AQ43)</f>
        <v>1804972.0760211002</v>
      </c>
      <c r="AR44" s="19">
        <f t="shared" si="13"/>
        <v>54.313813244547369</v>
      </c>
      <c r="AS44" s="19">
        <f>SUM(AS8:AS43)</f>
        <v>25974</v>
      </c>
      <c r="AT44" s="19">
        <f>SUM(AT8:AT43)</f>
        <v>613810</v>
      </c>
      <c r="AU44" s="19">
        <f t="shared" si="14"/>
        <v>2363.170863170863</v>
      </c>
      <c r="AV44" s="19">
        <f>SUM(AV8:AV43)</f>
        <v>12792</v>
      </c>
      <c r="AW44" s="19">
        <f>SUM(AW8:AW43)</f>
        <v>101365.49999999999</v>
      </c>
      <c r="AX44" s="19">
        <f t="shared" si="15"/>
        <v>792.41322701688546</v>
      </c>
      <c r="AY44" s="19">
        <f>SUM(AY8:AY43)</f>
        <v>3590796.647862399</v>
      </c>
      <c r="AZ44" s="19">
        <f>SUM(AZ8:AZ43)</f>
        <v>1545032.6988000001</v>
      </c>
      <c r="BA44" s="19">
        <f t="shared" si="16"/>
        <v>43.027574388534589</v>
      </c>
      <c r="BB44" s="19">
        <f>SUM(BB8:BB43)</f>
        <v>43459118.897718176</v>
      </c>
      <c r="BC44" s="19">
        <f>SUM(BC8:BC43)</f>
        <v>31675522.701935403</v>
      </c>
      <c r="BD44" s="19">
        <f t="shared" si="17"/>
        <v>72.885791303050382</v>
      </c>
      <c r="BE44" s="19">
        <f>SUM(BE8:BE43)</f>
        <v>1269852.1592399997</v>
      </c>
      <c r="BF44" s="19">
        <f>SUM(BF8:BF43)</f>
        <v>3542005.0199074992</v>
      </c>
      <c r="BG44" s="19">
        <f t="shared" si="18"/>
        <v>278.93050337665858</v>
      </c>
      <c r="BH44" s="19">
        <f>SUM(BH8:BH43)</f>
        <v>113502.417</v>
      </c>
      <c r="BI44" s="19">
        <f>SUM(BI8:BI43)</f>
        <v>435460.30001000018</v>
      </c>
      <c r="BJ44" s="19">
        <f t="shared" si="19"/>
        <v>383.65729252267835</v>
      </c>
      <c r="BK44" s="19">
        <f>SUM(BK8:BK43)</f>
        <v>143989.72696530001</v>
      </c>
      <c r="BL44" s="19">
        <f>SUM(BL8:BL43)</f>
        <v>74015.218298100008</v>
      </c>
      <c r="BM44" s="19">
        <f t="shared" si="20"/>
        <v>51.403124277009624</v>
      </c>
      <c r="BN44" s="19">
        <f>SUM(BN8:BN43)</f>
        <v>3512530.6183425002</v>
      </c>
      <c r="BO44" s="19">
        <f>SUM(BO8:BO43)</f>
        <v>4912401.2970084995</v>
      </c>
      <c r="BP44" s="19">
        <f t="shared" si="21"/>
        <v>139.85362209672562</v>
      </c>
      <c r="BQ44" s="19">
        <f>SUM(BQ8:BQ43)</f>
        <v>57628.3765375</v>
      </c>
      <c r="BR44" s="19">
        <f>SUM(BR8:BR43)</f>
        <v>3507103.5963915009</v>
      </c>
      <c r="BS44" s="19">
        <f t="shared" si="22"/>
        <v>6085.723400709292</v>
      </c>
      <c r="BT44" s="19">
        <f>SUM(BT8:BT43)</f>
        <v>10666333.129835201</v>
      </c>
      <c r="BU44" s="19">
        <f>SUM(BU8:BU43)</f>
        <v>92308331.868607372</v>
      </c>
      <c r="BV44" s="19">
        <f t="shared" si="23"/>
        <v>865.4176720808415</v>
      </c>
      <c r="BW44" s="19">
        <f>SUM(BW8:BW43)</f>
        <v>14493984.2686805</v>
      </c>
      <c r="BX44" s="19">
        <f>SUM(BX8:BX43)</f>
        <v>101237312.28031549</v>
      </c>
      <c r="BY44" s="19">
        <f t="shared" si="24"/>
        <v>698.4781437846276</v>
      </c>
      <c r="BZ44" s="19">
        <f>SUM(BZ8:BZ43)</f>
        <v>57953103.166398674</v>
      </c>
      <c r="CA44" s="19">
        <f>SUM(CA8:CA43)</f>
        <v>132912834.98225093</v>
      </c>
      <c r="CB44" s="19">
        <f t="shared" si="25"/>
        <v>229.34550131098769</v>
      </c>
    </row>
    <row r="45" spans="1:80" ht="15" customHeight="1" x14ac:dyDescent="0.2"/>
    <row r="46" spans="1:80" ht="15" customHeight="1" x14ac:dyDescent="0.2"/>
    <row r="47" spans="1:80" ht="15" customHeight="1" x14ac:dyDescent="0.2"/>
    <row r="48" spans="1:80" ht="15" customHeight="1" x14ac:dyDescent="0.2"/>
    <row r="49" ht="15" customHeight="1" x14ac:dyDescent="0.2"/>
    <row r="50" ht="15" customHeight="1" x14ac:dyDescent="0.2"/>
  </sheetData>
  <sheetProtection password="CA2B" sheet="1" objects="1" scenarios="1"/>
  <mergeCells count="30">
    <mergeCell ref="A5:A7"/>
    <mergeCell ref="B5:B7"/>
    <mergeCell ref="C5:E5"/>
    <mergeCell ref="F5:H5"/>
    <mergeCell ref="I5:K5"/>
    <mergeCell ref="AM5:AO5"/>
    <mergeCell ref="AP5:AR5"/>
    <mergeCell ref="AS5:AU5"/>
    <mergeCell ref="AV5:AX5"/>
    <mergeCell ref="L5:N5"/>
    <mergeCell ref="O5:Q5"/>
    <mergeCell ref="R5:T5"/>
    <mergeCell ref="U5:W5"/>
    <mergeCell ref="X5:Z5"/>
    <mergeCell ref="BQ5:BS5"/>
    <mergeCell ref="BT5:BV5"/>
    <mergeCell ref="BW5:BY5"/>
    <mergeCell ref="BZ5:CB5"/>
    <mergeCell ref="C7:BG7"/>
    <mergeCell ref="BH7:CB7"/>
    <mergeCell ref="AY5:BA5"/>
    <mergeCell ref="BB5:BD5"/>
    <mergeCell ref="BE5:BG5"/>
    <mergeCell ref="BH5:BJ5"/>
    <mergeCell ref="AA5:AC5"/>
    <mergeCell ref="AD5:AF5"/>
    <mergeCell ref="BK5:BM5"/>
    <mergeCell ref="BN5:BP5"/>
    <mergeCell ref="AG5:AI5"/>
    <mergeCell ref="AJ5:AL5"/>
  </mergeCells>
  <printOptions horizontalCentered="1" verticalCentered="1"/>
  <pageMargins left="0.31496062992125984" right="0.31496062992125984" top="0.31496062992125984" bottom="0.31496062992125984" header="0.19685039370078741" footer="0.19685039370078741"/>
  <pageSetup paperSize="9" scale="91" orientation="portrait" verticalDpi="2438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6"/>
  <sheetViews>
    <sheetView zoomScaleNormal="100" workbookViewId="0">
      <pane xSplit="2" ySplit="5" topLeftCell="C6" activePane="bottomRight" state="frozen"/>
      <selection activeCell="C8" sqref="C8"/>
      <selection pane="topRight" activeCell="C8" sqref="C8"/>
      <selection pane="bottomLeft" activeCell="C8" sqref="C8"/>
      <selection pane="bottomRight" sqref="A1:XFD1048576"/>
    </sheetView>
  </sheetViews>
  <sheetFormatPr defaultRowHeight="12.75" x14ac:dyDescent="0.2"/>
  <cols>
    <col min="1" max="1" width="5.7109375" style="48" customWidth="1"/>
    <col min="2" max="2" width="27.42578125" style="48" bestFit="1" customWidth="1"/>
    <col min="3" max="4" width="8.7109375" style="48" customWidth="1"/>
    <col min="5" max="5" width="5.7109375" style="48" customWidth="1"/>
    <col min="6" max="7" width="8.7109375" style="48" customWidth="1"/>
    <col min="8" max="8" width="5.7109375" style="48" customWidth="1"/>
    <col min="9" max="10" width="8.7109375" style="48" customWidth="1"/>
    <col min="11" max="11" width="5.7109375" style="48" customWidth="1"/>
    <col min="12" max="13" width="8.7109375" style="48" customWidth="1"/>
    <col min="14" max="14" width="5.7109375" style="48" customWidth="1"/>
    <col min="15" max="16" width="8.7109375" style="48" customWidth="1"/>
    <col min="17" max="17" width="5.7109375" style="48" customWidth="1"/>
    <col min="18" max="19" width="8.7109375" style="48" customWidth="1"/>
    <col min="20" max="20" width="5.7109375" style="48" customWidth="1"/>
    <col min="21" max="22" width="8.7109375" style="48" customWidth="1"/>
    <col min="23" max="23" width="5.7109375" style="48" customWidth="1"/>
    <col min="24" max="25" width="8.7109375" style="48" customWidth="1"/>
    <col min="26" max="26" width="5.7109375" style="48" customWidth="1"/>
    <col min="27" max="28" width="8.7109375" style="48" customWidth="1"/>
    <col min="29" max="29" width="5.7109375" style="48" customWidth="1"/>
    <col min="30" max="31" width="8.7109375" style="48" customWidth="1"/>
    <col min="32" max="32" width="5.7109375" style="48" customWidth="1"/>
    <col min="33" max="34" width="8.7109375" style="48" customWidth="1"/>
    <col min="35" max="35" width="5.7109375" style="48" customWidth="1"/>
    <col min="36" max="37" width="8.7109375" style="48" customWidth="1"/>
    <col min="38" max="38" width="5.7109375" style="48" customWidth="1"/>
    <col min="39" max="40" width="8.7109375" style="48" customWidth="1"/>
    <col min="41" max="41" width="5.7109375" style="48" customWidth="1"/>
    <col min="42" max="43" width="8.7109375" style="48" customWidth="1"/>
    <col min="44" max="44" width="5.7109375" style="48" customWidth="1"/>
    <col min="45" max="46" width="8.7109375" style="48" customWidth="1"/>
    <col min="47" max="47" width="5.7109375" style="48" customWidth="1"/>
    <col min="48" max="49" width="8.7109375" style="48" customWidth="1"/>
    <col min="50" max="50" width="5.7109375" style="48" customWidth="1"/>
    <col min="51" max="52" width="8.7109375" style="48" customWidth="1"/>
    <col min="53" max="53" width="5.7109375" style="48" customWidth="1"/>
    <col min="54" max="55" width="8.7109375" style="48" customWidth="1"/>
    <col min="56" max="56" width="5.7109375" style="48" customWidth="1"/>
    <col min="57" max="58" width="8.7109375" style="48" customWidth="1"/>
    <col min="59" max="59" width="5.7109375" style="48" customWidth="1"/>
    <col min="60" max="61" width="8.7109375" style="48" customWidth="1"/>
    <col min="62" max="62" width="5.7109375" style="48" customWidth="1"/>
    <col min="63" max="64" width="8.7109375" style="48" customWidth="1"/>
    <col min="65" max="65" width="5.7109375" style="48" customWidth="1"/>
    <col min="66" max="67" width="8.7109375" style="48" customWidth="1"/>
    <col min="68" max="68" width="5.7109375" style="48" customWidth="1"/>
    <col min="69" max="70" width="8.7109375" style="48" customWidth="1"/>
    <col min="71" max="71" width="5.7109375" style="48" customWidth="1"/>
    <col min="72" max="73" width="8.7109375" style="48" customWidth="1"/>
    <col min="74" max="74" width="5.7109375" style="48" customWidth="1"/>
    <col min="75" max="76" width="8.7109375" style="48" customWidth="1"/>
    <col min="77" max="77" width="5.7109375" style="48" customWidth="1"/>
    <col min="78" max="79" width="8.7109375" style="48" customWidth="1"/>
    <col min="80" max="80" width="5.7109375" style="48" customWidth="1"/>
    <col min="81" max="109" width="8.7109375" style="48" customWidth="1"/>
    <col min="110" max="16384" width="9.140625" style="48"/>
  </cols>
  <sheetData>
    <row r="1" spans="1:115" ht="19.5" x14ac:dyDescent="0.2">
      <c r="A1" s="110" t="s">
        <v>120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</row>
    <row r="2" spans="1:115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</row>
    <row r="3" spans="1:115" ht="15.75" x14ac:dyDescent="0.2">
      <c r="A3" s="112" t="s">
        <v>191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</row>
    <row r="4" spans="1:115" x14ac:dyDescent="0.2">
      <c r="A4" s="113" t="s">
        <v>115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</row>
    <row r="5" spans="1:115" ht="39.950000000000003" customHeight="1" x14ac:dyDescent="0.2">
      <c r="A5" s="290" t="s">
        <v>36</v>
      </c>
      <c r="B5" s="290" t="s">
        <v>1</v>
      </c>
      <c r="C5" s="287" t="s">
        <v>142</v>
      </c>
      <c r="D5" s="288"/>
      <c r="E5" s="289"/>
      <c r="F5" s="287" t="s">
        <v>143</v>
      </c>
      <c r="G5" s="288"/>
      <c r="H5" s="289"/>
      <c r="I5" s="287" t="s">
        <v>144</v>
      </c>
      <c r="J5" s="288"/>
      <c r="K5" s="289"/>
      <c r="L5" s="287" t="s">
        <v>145</v>
      </c>
      <c r="M5" s="288"/>
      <c r="N5" s="289"/>
      <c r="O5" s="287" t="s">
        <v>146</v>
      </c>
      <c r="P5" s="288"/>
      <c r="Q5" s="289"/>
      <c r="R5" s="287" t="s">
        <v>147</v>
      </c>
      <c r="S5" s="288"/>
      <c r="T5" s="289"/>
      <c r="U5" s="287" t="s">
        <v>173</v>
      </c>
      <c r="V5" s="288"/>
      <c r="W5" s="289"/>
      <c r="X5" s="287" t="s">
        <v>174</v>
      </c>
      <c r="Y5" s="288"/>
      <c r="Z5" s="289"/>
      <c r="AA5" s="287" t="s">
        <v>175</v>
      </c>
      <c r="AB5" s="288"/>
      <c r="AC5" s="289"/>
      <c r="AD5" s="287" t="s">
        <v>151</v>
      </c>
      <c r="AE5" s="288"/>
      <c r="AF5" s="289"/>
      <c r="AG5" s="287" t="s">
        <v>152</v>
      </c>
      <c r="AH5" s="288"/>
      <c r="AI5" s="289"/>
      <c r="AJ5" s="287" t="s">
        <v>153</v>
      </c>
      <c r="AK5" s="288"/>
      <c r="AL5" s="289"/>
      <c r="AM5" s="287" t="s">
        <v>154</v>
      </c>
      <c r="AN5" s="288"/>
      <c r="AO5" s="289"/>
      <c r="AP5" s="287" t="s">
        <v>155</v>
      </c>
      <c r="AQ5" s="288"/>
      <c r="AR5" s="289"/>
      <c r="AS5" s="287" t="s">
        <v>156</v>
      </c>
      <c r="AT5" s="288"/>
      <c r="AU5" s="289"/>
      <c r="AV5" s="287" t="s">
        <v>157</v>
      </c>
      <c r="AW5" s="288"/>
      <c r="AX5" s="289"/>
      <c r="AY5" s="287" t="s">
        <v>34</v>
      </c>
      <c r="AZ5" s="288"/>
      <c r="BA5" s="289"/>
      <c r="BB5" s="292" t="s">
        <v>130</v>
      </c>
      <c r="BC5" s="292"/>
      <c r="BD5" s="292"/>
      <c r="BE5" s="292" t="s">
        <v>158</v>
      </c>
      <c r="BF5" s="292"/>
      <c r="BG5" s="292"/>
      <c r="BH5" s="292" t="s">
        <v>142</v>
      </c>
      <c r="BI5" s="292"/>
      <c r="BJ5" s="292"/>
      <c r="BK5" s="292" t="s">
        <v>154</v>
      </c>
      <c r="BL5" s="292"/>
      <c r="BM5" s="292"/>
      <c r="BN5" s="292" t="s">
        <v>155</v>
      </c>
      <c r="BO5" s="292"/>
      <c r="BP5" s="292"/>
      <c r="BQ5" s="292" t="s">
        <v>163</v>
      </c>
      <c r="BR5" s="292"/>
      <c r="BS5" s="292"/>
      <c r="BT5" s="292" t="s">
        <v>34</v>
      </c>
      <c r="BU5" s="292"/>
      <c r="BV5" s="292"/>
      <c r="BW5" s="292" t="s">
        <v>164</v>
      </c>
      <c r="BX5" s="292"/>
      <c r="BY5" s="292"/>
      <c r="BZ5" s="292" t="s">
        <v>132</v>
      </c>
      <c r="CA5" s="292"/>
      <c r="CB5" s="292"/>
    </row>
    <row r="6" spans="1:115" ht="15" customHeight="1" x14ac:dyDescent="0.2">
      <c r="A6" s="302"/>
      <c r="B6" s="302"/>
      <c r="C6" s="74" t="s">
        <v>133</v>
      </c>
      <c r="D6" s="74" t="s">
        <v>78</v>
      </c>
      <c r="E6" s="115" t="s">
        <v>134</v>
      </c>
      <c r="F6" s="74" t="s">
        <v>133</v>
      </c>
      <c r="G6" s="74" t="s">
        <v>78</v>
      </c>
      <c r="H6" s="115" t="s">
        <v>134</v>
      </c>
      <c r="I6" s="74" t="s">
        <v>133</v>
      </c>
      <c r="J6" s="74" t="s">
        <v>78</v>
      </c>
      <c r="K6" s="115" t="s">
        <v>134</v>
      </c>
      <c r="L6" s="74" t="s">
        <v>133</v>
      </c>
      <c r="M6" s="74" t="s">
        <v>78</v>
      </c>
      <c r="N6" s="115" t="s">
        <v>134</v>
      </c>
      <c r="O6" s="74" t="s">
        <v>133</v>
      </c>
      <c r="P6" s="74" t="s">
        <v>78</v>
      </c>
      <c r="Q6" s="115" t="s">
        <v>134</v>
      </c>
      <c r="R6" s="74" t="s">
        <v>133</v>
      </c>
      <c r="S6" s="74" t="s">
        <v>78</v>
      </c>
      <c r="T6" s="115" t="s">
        <v>134</v>
      </c>
      <c r="U6" s="74" t="s">
        <v>133</v>
      </c>
      <c r="V6" s="74" t="s">
        <v>78</v>
      </c>
      <c r="W6" s="115" t="s">
        <v>134</v>
      </c>
      <c r="X6" s="74" t="s">
        <v>133</v>
      </c>
      <c r="Y6" s="74" t="s">
        <v>78</v>
      </c>
      <c r="Z6" s="115" t="s">
        <v>134</v>
      </c>
      <c r="AA6" s="74" t="s">
        <v>133</v>
      </c>
      <c r="AB6" s="74" t="s">
        <v>78</v>
      </c>
      <c r="AC6" s="115" t="s">
        <v>134</v>
      </c>
      <c r="AD6" s="74" t="s">
        <v>133</v>
      </c>
      <c r="AE6" s="74" t="s">
        <v>78</v>
      </c>
      <c r="AF6" s="115" t="s">
        <v>134</v>
      </c>
      <c r="AG6" s="74" t="s">
        <v>133</v>
      </c>
      <c r="AH6" s="74" t="s">
        <v>78</v>
      </c>
      <c r="AI6" s="115" t="s">
        <v>134</v>
      </c>
      <c r="AJ6" s="74" t="s">
        <v>133</v>
      </c>
      <c r="AK6" s="74" t="s">
        <v>78</v>
      </c>
      <c r="AL6" s="115" t="s">
        <v>134</v>
      </c>
      <c r="AM6" s="74" t="s">
        <v>133</v>
      </c>
      <c r="AN6" s="74" t="s">
        <v>78</v>
      </c>
      <c r="AO6" s="115" t="s">
        <v>134</v>
      </c>
      <c r="AP6" s="74" t="s">
        <v>133</v>
      </c>
      <c r="AQ6" s="74" t="s">
        <v>78</v>
      </c>
      <c r="AR6" s="115" t="s">
        <v>134</v>
      </c>
      <c r="AS6" s="74" t="s">
        <v>133</v>
      </c>
      <c r="AT6" s="74" t="s">
        <v>78</v>
      </c>
      <c r="AU6" s="115" t="s">
        <v>134</v>
      </c>
      <c r="AV6" s="74" t="s">
        <v>133</v>
      </c>
      <c r="AW6" s="74" t="s">
        <v>78</v>
      </c>
      <c r="AX6" s="115" t="s">
        <v>134</v>
      </c>
      <c r="AY6" s="74" t="s">
        <v>133</v>
      </c>
      <c r="AZ6" s="74" t="s">
        <v>78</v>
      </c>
      <c r="BA6" s="115" t="s">
        <v>134</v>
      </c>
      <c r="BB6" s="74" t="s">
        <v>133</v>
      </c>
      <c r="BC6" s="74" t="s">
        <v>78</v>
      </c>
      <c r="BD6" s="115" t="s">
        <v>134</v>
      </c>
      <c r="BE6" s="74" t="s">
        <v>133</v>
      </c>
      <c r="BF6" s="74" t="s">
        <v>78</v>
      </c>
      <c r="BG6" s="115" t="s">
        <v>134</v>
      </c>
      <c r="BH6" s="74" t="s">
        <v>133</v>
      </c>
      <c r="BI6" s="74" t="s">
        <v>78</v>
      </c>
      <c r="BJ6" s="115" t="s">
        <v>134</v>
      </c>
      <c r="BK6" s="74" t="s">
        <v>133</v>
      </c>
      <c r="BL6" s="74" t="s">
        <v>78</v>
      </c>
      <c r="BM6" s="115" t="s">
        <v>134</v>
      </c>
      <c r="BN6" s="74" t="s">
        <v>133</v>
      </c>
      <c r="BO6" s="74" t="s">
        <v>78</v>
      </c>
      <c r="BP6" s="115" t="s">
        <v>134</v>
      </c>
      <c r="BQ6" s="74" t="s">
        <v>133</v>
      </c>
      <c r="BR6" s="74" t="s">
        <v>78</v>
      </c>
      <c r="BS6" s="115" t="s">
        <v>134</v>
      </c>
      <c r="BT6" s="74" t="s">
        <v>133</v>
      </c>
      <c r="BU6" s="74" t="s">
        <v>78</v>
      </c>
      <c r="BV6" s="115" t="s">
        <v>134</v>
      </c>
      <c r="BW6" s="74" t="s">
        <v>133</v>
      </c>
      <c r="BX6" s="74" t="s">
        <v>78</v>
      </c>
      <c r="BY6" s="115" t="s">
        <v>134</v>
      </c>
      <c r="BZ6" s="74" t="s">
        <v>133</v>
      </c>
      <c r="CA6" s="74" t="s">
        <v>78</v>
      </c>
      <c r="CB6" s="115" t="s">
        <v>134</v>
      </c>
    </row>
    <row r="7" spans="1:115" ht="15" customHeight="1" x14ac:dyDescent="0.2">
      <c r="A7" s="291"/>
      <c r="B7" s="291"/>
      <c r="C7" s="303" t="s">
        <v>165</v>
      </c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4" t="s">
        <v>166</v>
      </c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</row>
    <row r="8" spans="1:115" ht="15" customHeight="1" x14ac:dyDescent="0.2">
      <c r="A8" s="118">
        <v>1</v>
      </c>
      <c r="B8" s="119" t="s">
        <v>11</v>
      </c>
      <c r="C8" s="132">
        <f>F8+I8+L8</f>
        <v>61618.051225999996</v>
      </c>
      <c r="D8" s="132">
        <f>G8+J8+M8</f>
        <v>45285.09</v>
      </c>
      <c r="E8" s="132">
        <f t="shared" ref="E8:E61" si="0">(D8/C8)*100</f>
        <v>73.493220085629332</v>
      </c>
      <c r="F8" s="135">
        <v>56008.963044999997</v>
      </c>
      <c r="G8" s="135">
        <v>44900.09</v>
      </c>
      <c r="H8" s="132">
        <f t="shared" ref="H8:H61" si="1">(G8/F8)*100</f>
        <v>80.165901239637918</v>
      </c>
      <c r="I8" s="135">
        <v>3415.2006489999999</v>
      </c>
      <c r="J8" s="135">
        <v>0</v>
      </c>
      <c r="K8" s="132">
        <f t="shared" ref="K8:K61" si="2">(J8/I8)*100</f>
        <v>0</v>
      </c>
      <c r="L8" s="135">
        <v>2193.8875319999997</v>
      </c>
      <c r="M8" s="135">
        <v>385</v>
      </c>
      <c r="N8" s="132">
        <f t="shared" ref="N8:N61" si="3">(M8/L8)*100</f>
        <v>17.548757371761209</v>
      </c>
      <c r="O8" s="120">
        <v>39561.962427999999</v>
      </c>
      <c r="P8" s="132">
        <v>44900.09</v>
      </c>
      <c r="Q8" s="132">
        <f t="shared" ref="Q8:Q61" si="4">(P8/O8)*100</f>
        <v>113.49308083924051</v>
      </c>
      <c r="R8" s="132">
        <f>U8+X8+AA8+AD8+AG8</f>
        <v>342033.12234314298</v>
      </c>
      <c r="S8" s="132">
        <f>V8+Y8+AB8+AE8+AH8</f>
        <v>22910</v>
      </c>
      <c r="T8" s="132">
        <f t="shared" ref="T8:T61" si="5">(S8/R8)*100</f>
        <v>6.6981816974484882</v>
      </c>
      <c r="U8" s="135">
        <v>66532.071894399996</v>
      </c>
      <c r="V8" s="135">
        <v>10029</v>
      </c>
      <c r="W8" s="132">
        <f t="shared" ref="W8:W61" si="6">(V8/U8)*100</f>
        <v>15.073933088868891</v>
      </c>
      <c r="X8" s="135">
        <v>61962.521420800003</v>
      </c>
      <c r="Y8" s="135">
        <v>9166</v>
      </c>
      <c r="Z8" s="132">
        <f t="shared" ref="Z8:Z61" si="7">(Y8/X8)*100</f>
        <v>14.792813122874456</v>
      </c>
      <c r="AA8" s="135">
        <v>164769.04902794302</v>
      </c>
      <c r="AB8" s="135">
        <v>3319</v>
      </c>
      <c r="AC8" s="132">
        <f t="shared" ref="AC8:AC61" si="8">(AB8/AA8)*100</f>
        <v>2.0143346214477056</v>
      </c>
      <c r="AD8" s="135">
        <v>114.55</v>
      </c>
      <c r="AE8" s="135">
        <v>3</v>
      </c>
      <c r="AF8" s="132">
        <f t="shared" ref="AF8:AF61" si="9">(AE8/AD8)*100</f>
        <v>2.6189436927106069</v>
      </c>
      <c r="AG8" s="135">
        <v>48654.93</v>
      </c>
      <c r="AH8" s="135">
        <v>393</v>
      </c>
      <c r="AI8" s="132">
        <f t="shared" ref="AI8:AI61" si="10">(AH8/AG8)*100</f>
        <v>0.8077290420518537</v>
      </c>
      <c r="AJ8" s="135">
        <v>42838.276272072828</v>
      </c>
      <c r="AK8" s="135">
        <v>0</v>
      </c>
      <c r="AL8" s="132">
        <f t="shared" ref="AL8:AL61" si="11">(AK8/AJ8)*100</f>
        <v>0</v>
      </c>
      <c r="AM8" s="135">
        <v>7152.5942093421409</v>
      </c>
      <c r="AN8" s="135">
        <v>449</v>
      </c>
      <c r="AO8" s="132">
        <f t="shared" ref="AO8:AO61" si="12">(AN8/AM8)*100</f>
        <v>6.2774426572886304</v>
      </c>
      <c r="AP8" s="135">
        <v>42226.72038053086</v>
      </c>
      <c r="AQ8" s="135">
        <v>7129</v>
      </c>
      <c r="AR8" s="132">
        <f t="shared" ref="AR8:AR61" si="13">(AQ8/AP8)*100</f>
        <v>16.882675082876936</v>
      </c>
      <c r="AS8" s="135">
        <v>351.63884276569115</v>
      </c>
      <c r="AT8" s="135">
        <v>0</v>
      </c>
      <c r="AU8" s="132">
        <f t="shared" ref="AU8:AU61" si="14">(AT8/AS8)*100</f>
        <v>0</v>
      </c>
      <c r="AV8" s="135">
        <v>190.55840812519435</v>
      </c>
      <c r="AW8" s="135">
        <v>0</v>
      </c>
      <c r="AX8" s="132">
        <f t="shared" ref="AX8:AX61" si="15">(AW8/AV8)*100</f>
        <v>0</v>
      </c>
      <c r="AY8" s="135">
        <v>62914.564271591313</v>
      </c>
      <c r="AZ8" s="135">
        <v>102</v>
      </c>
      <c r="BA8" s="132">
        <f t="shared" ref="BA8:BA61" si="16">(AZ8/AY8)*100</f>
        <v>0.16212462278159251</v>
      </c>
      <c r="BB8" s="120">
        <f>C8+R8+AJ8+AM8+AP8+AS8+AV8+AY8</f>
        <v>559325.52595357108</v>
      </c>
      <c r="BC8" s="120">
        <f>D8+S8+AK8+AN8+AQ8+AT8+AW8+AZ8</f>
        <v>75875.09</v>
      </c>
      <c r="BD8" s="132">
        <f t="shared" ref="BD8:BD61" si="17">(BC8/BB8)*100</f>
        <v>13.565461699721942</v>
      </c>
      <c r="BE8" s="135">
        <v>4246.78</v>
      </c>
      <c r="BF8" s="135">
        <v>0</v>
      </c>
      <c r="BG8" s="132">
        <f t="shared" ref="BG8:BG61" si="18">(BF8/BE8)*100</f>
        <v>0</v>
      </c>
      <c r="BH8" s="135">
        <v>27.97</v>
      </c>
      <c r="BI8" s="135">
        <v>0</v>
      </c>
      <c r="BJ8" s="132">
        <f t="shared" ref="BJ8:BJ61" si="19">(BI8/BH8)*100</f>
        <v>0</v>
      </c>
      <c r="BK8" s="135">
        <v>2960.71</v>
      </c>
      <c r="BL8" s="135">
        <v>227</v>
      </c>
      <c r="BM8" s="132">
        <f t="shared" ref="BM8:BM61" si="20">(BL8/BK8)*100</f>
        <v>7.6670798558453876</v>
      </c>
      <c r="BN8" s="135">
        <v>52528.08</v>
      </c>
      <c r="BO8" s="135">
        <v>2356</v>
      </c>
      <c r="BP8" s="132">
        <f t="shared" ref="BP8:BP61" si="21">(BO8/BN8)*100</f>
        <v>4.4852200956136219</v>
      </c>
      <c r="BQ8" s="135">
        <v>359.61</v>
      </c>
      <c r="BR8" s="135">
        <v>59</v>
      </c>
      <c r="BS8" s="132">
        <f t="shared" ref="BS8:BS61" si="22">(BR8/BQ8)*100</f>
        <v>16.406662773560246</v>
      </c>
      <c r="BT8" s="135">
        <v>260362.05</v>
      </c>
      <c r="BU8" s="135">
        <v>2711479</v>
      </c>
      <c r="BV8" s="132">
        <f t="shared" ref="BV8:BV61" si="23">(BU8/BT8)*100</f>
        <v>1041.4263522660081</v>
      </c>
      <c r="BW8" s="132">
        <f>BH8+BK8+BN8+BQ8+BT8</f>
        <v>316238.42</v>
      </c>
      <c r="BX8" s="132">
        <f>BI8+BL8+BO8+BR8+BU8</f>
        <v>2714121</v>
      </c>
      <c r="BY8" s="132">
        <f>(BX8/BW8)*100</f>
        <v>858.25150530413111</v>
      </c>
      <c r="BZ8" s="132">
        <f>BB8+BW8</f>
        <v>875563.945953571</v>
      </c>
      <c r="CA8" s="132">
        <f>BC8+BX8</f>
        <v>2789996.09</v>
      </c>
      <c r="CB8" s="132">
        <f>(CA8/BZ8)*100</f>
        <v>318.65132214431617</v>
      </c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</row>
    <row r="9" spans="1:115" ht="15" customHeight="1" x14ac:dyDescent="0.2">
      <c r="A9" s="118">
        <v>2</v>
      </c>
      <c r="B9" s="119" t="s">
        <v>12</v>
      </c>
      <c r="C9" s="57">
        <f t="shared" ref="C9:D59" si="24">F9+I9+L9</f>
        <v>31869.398153999999</v>
      </c>
      <c r="D9" s="57">
        <f t="shared" si="24"/>
        <v>19187.400000000001</v>
      </c>
      <c r="E9" s="57">
        <f t="shared" si="0"/>
        <v>60.206345621220173</v>
      </c>
      <c r="F9" s="135">
        <v>24722.663038999999</v>
      </c>
      <c r="G9" s="135">
        <v>6968.0000000000018</v>
      </c>
      <c r="H9" s="57">
        <f t="shared" si="1"/>
        <v>28.184665984436961</v>
      </c>
      <c r="I9" s="135">
        <v>5512.5993349999999</v>
      </c>
      <c r="J9" s="135">
        <v>5</v>
      </c>
      <c r="K9" s="57">
        <f t="shared" si="2"/>
        <v>9.0701313412250739E-2</v>
      </c>
      <c r="L9" s="135">
        <v>1634.1357800000001</v>
      </c>
      <c r="M9" s="135">
        <v>12214.4</v>
      </c>
      <c r="N9" s="57">
        <f t="shared" si="3"/>
        <v>747.45318898775952</v>
      </c>
      <c r="O9" s="120">
        <v>14427.523736000001</v>
      </c>
      <c r="P9" s="57">
        <v>2208.54</v>
      </c>
      <c r="Q9" s="57">
        <f t="shared" si="4"/>
        <v>15.307824408489331</v>
      </c>
      <c r="R9" s="57">
        <f t="shared" ref="R9:S59" si="25">U9+X9+AA9+AD9+AG9</f>
        <v>286556.9533789308</v>
      </c>
      <c r="S9" s="57">
        <f t="shared" si="25"/>
        <v>197258.07</v>
      </c>
      <c r="T9" s="57">
        <f t="shared" si="5"/>
        <v>68.837300115748462</v>
      </c>
      <c r="U9" s="135">
        <v>36684.614604799994</v>
      </c>
      <c r="V9" s="135">
        <v>28845.019999999997</v>
      </c>
      <c r="W9" s="57">
        <f t="shared" si="6"/>
        <v>78.62974794950081</v>
      </c>
      <c r="X9" s="135">
        <v>46009.760953600002</v>
      </c>
      <c r="Y9" s="135">
        <v>68219.010000000009</v>
      </c>
      <c r="Z9" s="57">
        <f t="shared" si="7"/>
        <v>148.27073339676252</v>
      </c>
      <c r="AA9" s="135">
        <v>158602.5478205308</v>
      </c>
      <c r="AB9" s="135">
        <v>99374.040000000008</v>
      </c>
      <c r="AC9" s="57">
        <f t="shared" si="8"/>
        <v>62.656017425677334</v>
      </c>
      <c r="AD9" s="135">
        <v>64.2</v>
      </c>
      <c r="AE9" s="135">
        <v>820</v>
      </c>
      <c r="AF9" s="57">
        <f t="shared" si="9"/>
        <v>1277.2585669781931</v>
      </c>
      <c r="AG9" s="135">
        <v>45195.83</v>
      </c>
      <c r="AH9" s="135">
        <v>0</v>
      </c>
      <c r="AI9" s="57">
        <f t="shared" si="10"/>
        <v>0</v>
      </c>
      <c r="AJ9" s="135">
        <v>70231.754685061023</v>
      </c>
      <c r="AK9" s="135">
        <v>0</v>
      </c>
      <c r="AL9" s="57">
        <f t="shared" si="11"/>
        <v>0</v>
      </c>
      <c r="AM9" s="135">
        <v>4835.5696172465068</v>
      </c>
      <c r="AN9" s="135">
        <v>6.32</v>
      </c>
      <c r="AO9" s="57">
        <f t="shared" si="12"/>
        <v>0.13069814934437374</v>
      </c>
      <c r="AP9" s="135">
        <v>35671.838246389423</v>
      </c>
      <c r="AQ9" s="135">
        <v>7226.3399999999992</v>
      </c>
      <c r="AR9" s="57">
        <f t="shared" si="13"/>
        <v>20.257829019314482</v>
      </c>
      <c r="AS9" s="135">
        <v>299.65510303977294</v>
      </c>
      <c r="AT9" s="135">
        <v>0</v>
      </c>
      <c r="AU9" s="57">
        <f t="shared" si="14"/>
        <v>0</v>
      </c>
      <c r="AV9" s="135">
        <v>180.60194113379626</v>
      </c>
      <c r="AW9" s="135">
        <v>0</v>
      </c>
      <c r="AX9" s="57">
        <f t="shared" si="15"/>
        <v>0</v>
      </c>
      <c r="AY9" s="135">
        <v>55711.695496084882</v>
      </c>
      <c r="AZ9" s="135">
        <v>876</v>
      </c>
      <c r="BA9" s="57">
        <f t="shared" si="16"/>
        <v>1.5723807940139976</v>
      </c>
      <c r="BB9" s="120">
        <f t="shared" ref="BB9:BC25" si="26">C9+R9+AJ9+AM9+AP9+AS9+AV9+AY9</f>
        <v>485357.46662188612</v>
      </c>
      <c r="BC9" s="120">
        <f t="shared" si="26"/>
        <v>224554.13</v>
      </c>
      <c r="BD9" s="57">
        <f t="shared" si="17"/>
        <v>46.265720719804463</v>
      </c>
      <c r="BE9" s="135">
        <v>1105.8600000000001</v>
      </c>
      <c r="BF9" s="135">
        <v>5834.88</v>
      </c>
      <c r="BG9" s="57">
        <f t="shared" si="18"/>
        <v>527.63279257772217</v>
      </c>
      <c r="BH9" s="135">
        <v>133.88</v>
      </c>
      <c r="BI9" s="135">
        <v>0</v>
      </c>
      <c r="BJ9" s="57">
        <f t="shared" si="19"/>
        <v>0</v>
      </c>
      <c r="BK9" s="135">
        <v>3174.7000000000003</v>
      </c>
      <c r="BL9" s="135">
        <v>37.4</v>
      </c>
      <c r="BM9" s="57">
        <f t="shared" si="20"/>
        <v>1.1780640690458941</v>
      </c>
      <c r="BN9" s="135">
        <v>52485.16</v>
      </c>
      <c r="BO9" s="135">
        <v>10634.62</v>
      </c>
      <c r="BP9" s="57">
        <f t="shared" si="21"/>
        <v>20.262146481024352</v>
      </c>
      <c r="BQ9" s="135">
        <v>423.5</v>
      </c>
      <c r="BR9" s="135">
        <v>909084.53</v>
      </c>
      <c r="BS9" s="57">
        <f t="shared" si="22"/>
        <v>214659.86540731997</v>
      </c>
      <c r="BT9" s="135">
        <v>262587.63</v>
      </c>
      <c r="BU9" s="135">
        <v>222864.16</v>
      </c>
      <c r="BV9" s="57">
        <f t="shared" si="23"/>
        <v>84.872299582428923</v>
      </c>
      <c r="BW9" s="57">
        <f t="shared" ref="BW9:BX59" si="27">BH9+BK9+BN9+BQ9+BT9</f>
        <v>318804.87</v>
      </c>
      <c r="BX9" s="57">
        <f t="shared" si="27"/>
        <v>1142620.71</v>
      </c>
      <c r="BY9" s="57">
        <f t="shared" ref="BY9:BY61" si="28">(BX9/BW9)*100</f>
        <v>358.40754565637599</v>
      </c>
      <c r="BZ9" s="57">
        <f t="shared" ref="BZ9:CA59" si="29">BB9+BW9</f>
        <v>804162.33662188612</v>
      </c>
      <c r="CA9" s="57">
        <f t="shared" si="29"/>
        <v>1367174.8399999999</v>
      </c>
      <c r="CB9" s="57">
        <f t="shared" ref="CB9:CB61" si="30">(CA9/BZ9)*100</f>
        <v>170.01229450053691</v>
      </c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</row>
    <row r="10" spans="1:115" ht="15" customHeight="1" x14ac:dyDescent="0.2">
      <c r="A10" s="118">
        <v>3</v>
      </c>
      <c r="B10" s="119" t="s">
        <v>14</v>
      </c>
      <c r="C10" s="57">
        <f t="shared" si="24"/>
        <v>456817.61810299999</v>
      </c>
      <c r="D10" s="57">
        <f t="shared" si="24"/>
        <v>232941</v>
      </c>
      <c r="E10" s="57">
        <f t="shared" si="0"/>
        <v>50.992122625944369</v>
      </c>
      <c r="F10" s="135">
        <v>363785.60810299998</v>
      </c>
      <c r="G10" s="135">
        <v>166330</v>
      </c>
      <c r="H10" s="57">
        <f t="shared" si="1"/>
        <v>45.72198467865347</v>
      </c>
      <c r="I10" s="135">
        <v>81328.14</v>
      </c>
      <c r="J10" s="135">
        <v>1736</v>
      </c>
      <c r="K10" s="57">
        <f t="shared" si="2"/>
        <v>2.1345625265744426</v>
      </c>
      <c r="L10" s="135">
        <v>11703.87</v>
      </c>
      <c r="M10" s="135">
        <v>64875</v>
      </c>
      <c r="N10" s="57">
        <f t="shared" si="3"/>
        <v>554.30383283478022</v>
      </c>
      <c r="O10" s="120">
        <v>282983.70819899999</v>
      </c>
      <c r="P10" s="57">
        <v>100129.16000000002</v>
      </c>
      <c r="Q10" s="57">
        <f t="shared" si="4"/>
        <v>35.383365578624449</v>
      </c>
      <c r="R10" s="57">
        <f t="shared" si="25"/>
        <v>2108044.0785849737</v>
      </c>
      <c r="S10" s="57">
        <f t="shared" si="25"/>
        <v>1107060</v>
      </c>
      <c r="T10" s="57">
        <f t="shared" si="5"/>
        <v>52.515979682128609</v>
      </c>
      <c r="U10" s="135">
        <v>414585.80209919997</v>
      </c>
      <c r="V10" s="135">
        <v>583546</v>
      </c>
      <c r="W10" s="57">
        <f t="shared" si="6"/>
        <v>140.75397590686717</v>
      </c>
      <c r="X10" s="135">
        <v>391051.08157440001</v>
      </c>
      <c r="Y10" s="135">
        <v>357330</v>
      </c>
      <c r="Z10" s="57">
        <f t="shared" si="7"/>
        <v>91.376809024888388</v>
      </c>
      <c r="AA10" s="135">
        <v>972347.4467113741</v>
      </c>
      <c r="AB10" s="135">
        <v>113002</v>
      </c>
      <c r="AC10" s="57">
        <f t="shared" si="8"/>
        <v>11.621565972347623</v>
      </c>
      <c r="AD10" s="135">
        <v>2769.3741</v>
      </c>
      <c r="AE10" s="135">
        <v>163</v>
      </c>
      <c r="AF10" s="57">
        <f t="shared" si="9"/>
        <v>5.8858064715778191</v>
      </c>
      <c r="AG10" s="135">
        <v>327290.37410000002</v>
      </c>
      <c r="AH10" s="135">
        <v>53019</v>
      </c>
      <c r="AI10" s="57">
        <f t="shared" si="10"/>
        <v>16.199376515668813</v>
      </c>
      <c r="AJ10" s="135">
        <v>225396.57756483334</v>
      </c>
      <c r="AK10" s="135">
        <v>45878</v>
      </c>
      <c r="AL10" s="57">
        <f t="shared" si="11"/>
        <v>20.354346324004673</v>
      </c>
      <c r="AM10" s="135">
        <v>44239.178224031581</v>
      </c>
      <c r="AN10" s="135">
        <v>10191</v>
      </c>
      <c r="AO10" s="57">
        <f t="shared" si="12"/>
        <v>23.036142191411798</v>
      </c>
      <c r="AP10" s="135">
        <v>305064.09149245318</v>
      </c>
      <c r="AQ10" s="135">
        <v>109298.84</v>
      </c>
      <c r="AR10" s="57">
        <f t="shared" si="13"/>
        <v>35.828156458953117</v>
      </c>
      <c r="AS10" s="135">
        <v>1469.8354632205808</v>
      </c>
      <c r="AT10" s="135">
        <v>0</v>
      </c>
      <c r="AU10" s="57">
        <f t="shared" si="14"/>
        <v>0</v>
      </c>
      <c r="AV10" s="135">
        <v>1034.1889314954917</v>
      </c>
      <c r="AW10" s="135">
        <v>245</v>
      </c>
      <c r="AX10" s="57">
        <f t="shared" si="15"/>
        <v>23.690062090078364</v>
      </c>
      <c r="AY10" s="135">
        <v>312947.42992061982</v>
      </c>
      <c r="AZ10" s="135">
        <v>18391</v>
      </c>
      <c r="BA10" s="57">
        <f t="shared" si="16"/>
        <v>5.8767058750618082</v>
      </c>
      <c r="BB10" s="120">
        <f t="shared" si="26"/>
        <v>3455012.9982846277</v>
      </c>
      <c r="BC10" s="120">
        <f t="shared" si="26"/>
        <v>1524004.84</v>
      </c>
      <c r="BD10" s="57">
        <f t="shared" si="17"/>
        <v>44.109959666046123</v>
      </c>
      <c r="BE10" s="135">
        <v>16747</v>
      </c>
      <c r="BF10" s="135">
        <v>241438.46</v>
      </c>
      <c r="BG10" s="57">
        <f t="shared" si="18"/>
        <v>1441.6818534662925</v>
      </c>
      <c r="BH10" s="135">
        <v>4246</v>
      </c>
      <c r="BI10" s="135">
        <v>572</v>
      </c>
      <c r="BJ10" s="57">
        <f t="shared" si="19"/>
        <v>13.471502590673575</v>
      </c>
      <c r="BK10" s="135">
        <v>12142.4</v>
      </c>
      <c r="BL10" s="135">
        <v>33220</v>
      </c>
      <c r="BM10" s="57">
        <f t="shared" si="20"/>
        <v>273.58677032547109</v>
      </c>
      <c r="BN10" s="135">
        <v>329153.12</v>
      </c>
      <c r="BO10" s="135">
        <v>400831</v>
      </c>
      <c r="BP10" s="57">
        <f t="shared" si="21"/>
        <v>121.77645467860066</v>
      </c>
      <c r="BQ10" s="135">
        <v>3238</v>
      </c>
      <c r="BR10" s="135">
        <v>6127</v>
      </c>
      <c r="BS10" s="57">
        <f t="shared" si="22"/>
        <v>189.22174181593576</v>
      </c>
      <c r="BT10" s="135">
        <v>1365206</v>
      </c>
      <c r="BU10" s="135">
        <v>572961</v>
      </c>
      <c r="BV10" s="57">
        <f t="shared" si="23"/>
        <v>41.968831077507716</v>
      </c>
      <c r="BW10" s="57">
        <f t="shared" si="27"/>
        <v>1713985.52</v>
      </c>
      <c r="BX10" s="57">
        <f t="shared" si="27"/>
        <v>1013711</v>
      </c>
      <c r="BY10" s="57">
        <f t="shared" si="28"/>
        <v>59.143498481830811</v>
      </c>
      <c r="BZ10" s="57">
        <f t="shared" si="29"/>
        <v>5168998.5182846282</v>
      </c>
      <c r="CA10" s="57">
        <f t="shared" si="29"/>
        <v>2537715.84</v>
      </c>
      <c r="CB10" s="57">
        <f t="shared" si="30"/>
        <v>49.094922953124779</v>
      </c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</row>
    <row r="11" spans="1:115" ht="15" customHeight="1" x14ac:dyDescent="0.2">
      <c r="A11" s="118">
        <v>4</v>
      </c>
      <c r="B11" s="119" t="s">
        <v>15</v>
      </c>
      <c r="C11" s="57">
        <f t="shared" si="24"/>
        <v>602486.91289899999</v>
      </c>
      <c r="D11" s="57">
        <f t="shared" si="24"/>
        <v>191199.47999999998</v>
      </c>
      <c r="E11" s="57">
        <f t="shared" si="0"/>
        <v>31.735042854292235</v>
      </c>
      <c r="F11" s="135">
        <v>443849.98200900003</v>
      </c>
      <c r="G11" s="135">
        <v>122914.71999999999</v>
      </c>
      <c r="H11" s="57">
        <f t="shared" si="1"/>
        <v>27.692852310965648</v>
      </c>
      <c r="I11" s="135">
        <v>136425.54181</v>
      </c>
      <c r="J11" s="135">
        <v>1426.32</v>
      </c>
      <c r="K11" s="57">
        <f t="shared" si="2"/>
        <v>1.0454933739507792</v>
      </c>
      <c r="L11" s="135">
        <v>22211.389080000001</v>
      </c>
      <c r="M11" s="135">
        <v>66858.44</v>
      </c>
      <c r="N11" s="57">
        <f t="shared" si="3"/>
        <v>301.0097196496456</v>
      </c>
      <c r="O11" s="120">
        <v>337769.89019900002</v>
      </c>
      <c r="P11" s="57">
        <v>155867.92000000001</v>
      </c>
      <c r="Q11" s="57">
        <f t="shared" si="4"/>
        <v>46.146185472058832</v>
      </c>
      <c r="R11" s="57">
        <f t="shared" si="25"/>
        <v>1496305.3567119609</v>
      </c>
      <c r="S11" s="57">
        <f t="shared" si="25"/>
        <v>558567.56000000006</v>
      </c>
      <c r="T11" s="57">
        <f t="shared" si="5"/>
        <v>37.329784157654686</v>
      </c>
      <c r="U11" s="135">
        <v>313027.80716799997</v>
      </c>
      <c r="V11" s="135">
        <v>230174.17000000004</v>
      </c>
      <c r="W11" s="57">
        <f t="shared" si="6"/>
        <v>73.531540882074765</v>
      </c>
      <c r="X11" s="135">
        <v>304265.24537600001</v>
      </c>
      <c r="Y11" s="135">
        <v>276729.01000000007</v>
      </c>
      <c r="Z11" s="57">
        <f t="shared" si="7"/>
        <v>90.949924188031517</v>
      </c>
      <c r="AA11" s="135">
        <v>671898.30416796089</v>
      </c>
      <c r="AB11" s="135">
        <v>51648.37999999999</v>
      </c>
      <c r="AC11" s="57">
        <f t="shared" si="8"/>
        <v>7.686934120775657</v>
      </c>
      <c r="AD11" s="135">
        <v>7551</v>
      </c>
      <c r="AE11" s="135">
        <v>0</v>
      </c>
      <c r="AF11" s="57">
        <f t="shared" si="9"/>
        <v>0</v>
      </c>
      <c r="AG11" s="135">
        <v>199563</v>
      </c>
      <c r="AH11" s="135">
        <v>16</v>
      </c>
      <c r="AI11" s="57">
        <f t="shared" si="10"/>
        <v>8.0175182774361985E-3</v>
      </c>
      <c r="AJ11" s="135">
        <v>127327.84461522517</v>
      </c>
      <c r="AK11" s="135">
        <v>44816.98</v>
      </c>
      <c r="AL11" s="57">
        <f t="shared" si="11"/>
        <v>35.198098369946827</v>
      </c>
      <c r="AM11" s="135">
        <v>33787.441104686819</v>
      </c>
      <c r="AN11" s="135">
        <v>4062.26</v>
      </c>
      <c r="AO11" s="57">
        <f t="shared" si="12"/>
        <v>12.022988031006895</v>
      </c>
      <c r="AP11" s="135">
        <v>172438.24519157666</v>
      </c>
      <c r="AQ11" s="135">
        <v>18.869999999999997</v>
      </c>
      <c r="AR11" s="57">
        <f t="shared" si="13"/>
        <v>1.0943048033825484E-2</v>
      </c>
      <c r="AS11" s="135">
        <v>1790.5645702623628</v>
      </c>
      <c r="AT11" s="135">
        <v>0</v>
      </c>
      <c r="AU11" s="57">
        <f t="shared" si="14"/>
        <v>0</v>
      </c>
      <c r="AV11" s="135">
        <v>497.03150585552908</v>
      </c>
      <c r="AW11" s="135">
        <v>1102.9099999999999</v>
      </c>
      <c r="AX11" s="57">
        <f t="shared" si="15"/>
        <v>221.89941422356836</v>
      </c>
      <c r="AY11" s="135">
        <v>135861.79660808854</v>
      </c>
      <c r="AZ11" s="135">
        <v>1123.4099999999996</v>
      </c>
      <c r="BA11" s="57">
        <f t="shared" si="16"/>
        <v>0.82687703831903947</v>
      </c>
      <c r="BB11" s="120">
        <f t="shared" si="26"/>
        <v>2570495.1932066563</v>
      </c>
      <c r="BC11" s="120">
        <f t="shared" si="26"/>
        <v>800891.47000000009</v>
      </c>
      <c r="BD11" s="57">
        <f t="shared" si="17"/>
        <v>31.157088802056826</v>
      </c>
      <c r="BE11" s="135">
        <v>37532.449999999997</v>
      </c>
      <c r="BF11" s="135">
        <v>115622.43000000001</v>
      </c>
      <c r="BG11" s="57">
        <f t="shared" si="18"/>
        <v>308.05990549511159</v>
      </c>
      <c r="BH11" s="135">
        <v>22925</v>
      </c>
      <c r="BI11" s="135">
        <v>0</v>
      </c>
      <c r="BJ11" s="57">
        <f t="shared" si="19"/>
        <v>0</v>
      </c>
      <c r="BK11" s="135">
        <v>15242.96</v>
      </c>
      <c r="BL11" s="135">
        <v>0</v>
      </c>
      <c r="BM11" s="57">
        <f t="shared" si="20"/>
        <v>0</v>
      </c>
      <c r="BN11" s="135">
        <v>199315.52000000002</v>
      </c>
      <c r="BO11" s="135">
        <v>43433.320000000007</v>
      </c>
      <c r="BP11" s="57">
        <f t="shared" si="21"/>
        <v>21.791238334074539</v>
      </c>
      <c r="BQ11" s="135">
        <v>14671</v>
      </c>
      <c r="BR11" s="135">
        <v>4619.1099999999988</v>
      </c>
      <c r="BS11" s="57">
        <f t="shared" si="22"/>
        <v>31.484629541271886</v>
      </c>
      <c r="BT11" s="135">
        <v>559048</v>
      </c>
      <c r="BU11" s="135">
        <v>3140037.26</v>
      </c>
      <c r="BV11" s="57">
        <f t="shared" si="23"/>
        <v>561.67578812552767</v>
      </c>
      <c r="BW11" s="57">
        <f t="shared" si="27"/>
        <v>811202.48</v>
      </c>
      <c r="BX11" s="57">
        <f t="shared" si="27"/>
        <v>3188089.69</v>
      </c>
      <c r="BY11" s="57">
        <f t="shared" si="28"/>
        <v>393.00788256958981</v>
      </c>
      <c r="BZ11" s="57">
        <f t="shared" si="29"/>
        <v>3381697.6732066562</v>
      </c>
      <c r="CA11" s="57">
        <f t="shared" si="29"/>
        <v>3988981.16</v>
      </c>
      <c r="CB11" s="57">
        <f t="shared" si="30"/>
        <v>117.95794732346651</v>
      </c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</row>
    <row r="12" spans="1:115" ht="15" customHeight="1" x14ac:dyDescent="0.2">
      <c r="A12" s="118">
        <v>5</v>
      </c>
      <c r="B12" s="119" t="s">
        <v>13</v>
      </c>
      <c r="C12" s="57">
        <f t="shared" si="24"/>
        <v>825396.87660000008</v>
      </c>
      <c r="D12" s="57">
        <f t="shared" si="24"/>
        <v>309341.09999999998</v>
      </c>
      <c r="E12" s="57">
        <f t="shared" si="0"/>
        <v>37.477861713536797</v>
      </c>
      <c r="F12" s="135">
        <v>652564.20219200011</v>
      </c>
      <c r="G12" s="135">
        <v>191802.68000000002</v>
      </c>
      <c r="H12" s="57">
        <f t="shared" si="1"/>
        <v>29.392154726802964</v>
      </c>
      <c r="I12" s="135">
        <v>147926.599032</v>
      </c>
      <c r="J12" s="135">
        <v>10023.509999999998</v>
      </c>
      <c r="K12" s="57">
        <f t="shared" si="2"/>
        <v>6.7760024671639192</v>
      </c>
      <c r="L12" s="135">
        <v>24906.075376000001</v>
      </c>
      <c r="M12" s="135">
        <v>107514.90999999997</v>
      </c>
      <c r="N12" s="57">
        <f t="shared" si="3"/>
        <v>431.68146075556939</v>
      </c>
      <c r="O12" s="120">
        <v>552342.42319200002</v>
      </c>
      <c r="P12" s="57">
        <v>217336.38000000003</v>
      </c>
      <c r="Q12" s="57">
        <f t="shared" si="4"/>
        <v>39.348123713548553</v>
      </c>
      <c r="R12" s="57">
        <f t="shared" si="25"/>
        <v>1124535.3862101459</v>
      </c>
      <c r="S12" s="57">
        <f t="shared" si="25"/>
        <v>655457.91000000015</v>
      </c>
      <c r="T12" s="57">
        <f t="shared" si="5"/>
        <v>58.286997282405871</v>
      </c>
      <c r="U12" s="135">
        <v>224414.48652160002</v>
      </c>
      <c r="V12" s="135">
        <v>263320.39000000007</v>
      </c>
      <c r="W12" s="57">
        <f t="shared" si="6"/>
        <v>117.33662745281612</v>
      </c>
      <c r="X12" s="135">
        <v>141637.95989120001</v>
      </c>
      <c r="Y12" s="135">
        <v>253619.28999999995</v>
      </c>
      <c r="Z12" s="57">
        <f t="shared" si="7"/>
        <v>179.0616655272492</v>
      </c>
      <c r="AA12" s="135">
        <v>393740.04979734577</v>
      </c>
      <c r="AB12" s="135">
        <v>32127.8</v>
      </c>
      <c r="AC12" s="57">
        <f t="shared" si="8"/>
        <v>8.1596474670371659</v>
      </c>
      <c r="AD12" s="135">
        <v>3926.29</v>
      </c>
      <c r="AE12" s="135">
        <v>0</v>
      </c>
      <c r="AF12" s="57">
        <f t="shared" si="9"/>
        <v>0</v>
      </c>
      <c r="AG12" s="135">
        <v>360816.6</v>
      </c>
      <c r="AH12" s="135">
        <v>106390.43000000002</v>
      </c>
      <c r="AI12" s="57">
        <f t="shared" si="10"/>
        <v>29.48601311580455</v>
      </c>
      <c r="AJ12" s="135">
        <v>82093.009910871595</v>
      </c>
      <c r="AK12" s="135">
        <v>27109.199999999997</v>
      </c>
      <c r="AL12" s="57">
        <f t="shared" si="11"/>
        <v>33.022543611730718</v>
      </c>
      <c r="AM12" s="135">
        <v>38335.026769929522</v>
      </c>
      <c r="AN12" s="135">
        <v>6945.6200000000026</v>
      </c>
      <c r="AO12" s="57">
        <f t="shared" si="12"/>
        <v>18.118208294687392</v>
      </c>
      <c r="AP12" s="135">
        <v>238048.61874134629</v>
      </c>
      <c r="AQ12" s="135">
        <v>56748.169999999991</v>
      </c>
      <c r="AR12" s="57">
        <f t="shared" si="13"/>
        <v>23.838899087106313</v>
      </c>
      <c r="AS12" s="135">
        <v>1826.6747766607937</v>
      </c>
      <c r="AT12" s="135">
        <v>242.33</v>
      </c>
      <c r="AU12" s="57">
        <f t="shared" si="14"/>
        <v>13.266181977012087</v>
      </c>
      <c r="AV12" s="135">
        <v>674.77177324075035</v>
      </c>
      <c r="AW12" s="135">
        <v>2239.12</v>
      </c>
      <c r="AX12" s="57">
        <f t="shared" si="15"/>
        <v>331.83367900024905</v>
      </c>
      <c r="AY12" s="135">
        <v>193443.8339214841</v>
      </c>
      <c r="AZ12" s="135">
        <v>7760.4699999999993</v>
      </c>
      <c r="BA12" s="57">
        <f t="shared" si="16"/>
        <v>4.0117432759060465</v>
      </c>
      <c r="BB12" s="120">
        <f t="shared" si="26"/>
        <v>2504354.1987036788</v>
      </c>
      <c r="BC12" s="120">
        <f t="shared" si="26"/>
        <v>1065843.9200000002</v>
      </c>
      <c r="BD12" s="57">
        <f t="shared" si="17"/>
        <v>42.559631562967795</v>
      </c>
      <c r="BE12" s="135">
        <v>42839</v>
      </c>
      <c r="BF12" s="135">
        <v>185682</v>
      </c>
      <c r="BG12" s="57">
        <f t="shared" si="18"/>
        <v>433.44149023086436</v>
      </c>
      <c r="BH12" s="135">
        <v>8522.86</v>
      </c>
      <c r="BI12" s="135">
        <v>0</v>
      </c>
      <c r="BJ12" s="57">
        <f t="shared" si="19"/>
        <v>0</v>
      </c>
      <c r="BK12" s="135">
        <v>7591.63</v>
      </c>
      <c r="BL12" s="135">
        <v>12248.630000000001</v>
      </c>
      <c r="BM12" s="57">
        <f t="shared" si="20"/>
        <v>161.34387476734247</v>
      </c>
      <c r="BN12" s="135">
        <v>148051.54999999999</v>
      </c>
      <c r="BO12" s="135">
        <v>100481.05</v>
      </c>
      <c r="BP12" s="57">
        <f t="shared" si="21"/>
        <v>67.868961858217631</v>
      </c>
      <c r="BQ12" s="135">
        <v>12696.29</v>
      </c>
      <c r="BR12" s="135">
        <v>84140.489999999991</v>
      </c>
      <c r="BS12" s="57">
        <f t="shared" si="22"/>
        <v>662.71714020394916</v>
      </c>
      <c r="BT12" s="135">
        <v>573317.80000000005</v>
      </c>
      <c r="BU12" s="135">
        <v>1112700.76</v>
      </c>
      <c r="BV12" s="57">
        <f t="shared" si="23"/>
        <v>194.08097219378152</v>
      </c>
      <c r="BW12" s="57">
        <f t="shared" si="27"/>
        <v>750180.13</v>
      </c>
      <c r="BX12" s="57">
        <f t="shared" si="27"/>
        <v>1309570.93</v>
      </c>
      <c r="BY12" s="57">
        <f t="shared" si="28"/>
        <v>174.5675308675531</v>
      </c>
      <c r="BZ12" s="57">
        <f t="shared" si="29"/>
        <v>3254534.3287036787</v>
      </c>
      <c r="CA12" s="57">
        <f t="shared" si="29"/>
        <v>2375414.85</v>
      </c>
      <c r="CB12" s="57">
        <f t="shared" si="30"/>
        <v>72.987856635887965</v>
      </c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</row>
    <row r="13" spans="1:115" ht="15" customHeight="1" x14ac:dyDescent="0.2">
      <c r="A13" s="118">
        <v>6</v>
      </c>
      <c r="B13" s="119" t="s">
        <v>17</v>
      </c>
      <c r="C13" s="57">
        <f t="shared" si="24"/>
        <v>150692.274389</v>
      </c>
      <c r="D13" s="57">
        <f t="shared" si="24"/>
        <v>109114</v>
      </c>
      <c r="E13" s="57">
        <f t="shared" si="0"/>
        <v>72.408489713501154</v>
      </c>
      <c r="F13" s="135">
        <v>109077.83829099999</v>
      </c>
      <c r="G13" s="135">
        <v>73201</v>
      </c>
      <c r="H13" s="57">
        <f t="shared" si="1"/>
        <v>67.108957371077466</v>
      </c>
      <c r="I13" s="135">
        <v>37310.164042000004</v>
      </c>
      <c r="J13" s="135">
        <v>827</v>
      </c>
      <c r="K13" s="57">
        <f t="shared" si="2"/>
        <v>2.2165541782905249</v>
      </c>
      <c r="L13" s="135">
        <v>4304.2720559999998</v>
      </c>
      <c r="M13" s="135">
        <v>35086</v>
      </c>
      <c r="N13" s="57">
        <f t="shared" si="3"/>
        <v>815.14364202633021</v>
      </c>
      <c r="O13" s="120">
        <v>85510.264280999996</v>
      </c>
      <c r="P13" s="57">
        <v>28410.829999999994</v>
      </c>
      <c r="Q13" s="57">
        <f t="shared" si="4"/>
        <v>33.225052265816416</v>
      </c>
      <c r="R13" s="57">
        <f t="shared" si="25"/>
        <v>990936.20512073801</v>
      </c>
      <c r="S13" s="57">
        <f t="shared" si="25"/>
        <v>191458</v>
      </c>
      <c r="T13" s="57">
        <f t="shared" si="5"/>
        <v>19.320920863585997</v>
      </c>
      <c r="U13" s="135">
        <v>206556.20400000003</v>
      </c>
      <c r="V13" s="135">
        <v>103802</v>
      </c>
      <c r="W13" s="57">
        <f t="shared" si="6"/>
        <v>50.253634599133122</v>
      </c>
      <c r="X13" s="135">
        <v>161676.29800000001</v>
      </c>
      <c r="Y13" s="135">
        <v>56365</v>
      </c>
      <c r="Z13" s="57">
        <f t="shared" si="7"/>
        <v>34.862871489054008</v>
      </c>
      <c r="AA13" s="135">
        <v>441609.38312073791</v>
      </c>
      <c r="AB13" s="135">
        <v>23412</v>
      </c>
      <c r="AC13" s="57">
        <f t="shared" si="8"/>
        <v>5.3015177880853717</v>
      </c>
      <c r="AD13" s="135">
        <v>692.93000000000006</v>
      </c>
      <c r="AE13" s="135">
        <v>0</v>
      </c>
      <c r="AF13" s="57">
        <f t="shared" si="9"/>
        <v>0</v>
      </c>
      <c r="AG13" s="135">
        <v>180401.39</v>
      </c>
      <c r="AH13" s="135">
        <v>7879</v>
      </c>
      <c r="AI13" s="57">
        <f t="shared" si="10"/>
        <v>4.3674829778196278</v>
      </c>
      <c r="AJ13" s="135">
        <v>85347.782009534669</v>
      </c>
      <c r="AK13" s="135">
        <v>0</v>
      </c>
      <c r="AL13" s="57">
        <f t="shared" si="11"/>
        <v>0</v>
      </c>
      <c r="AM13" s="135">
        <v>16406.465429728469</v>
      </c>
      <c r="AN13" s="135">
        <v>9367</v>
      </c>
      <c r="AO13" s="57">
        <f t="shared" si="12"/>
        <v>57.09334554795101</v>
      </c>
      <c r="AP13" s="135">
        <v>117803.68251371646</v>
      </c>
      <c r="AQ13" s="135">
        <v>90110</v>
      </c>
      <c r="AR13" s="57">
        <f t="shared" si="13"/>
        <v>76.491666539802821</v>
      </c>
      <c r="AS13" s="135">
        <v>502.38869831070576</v>
      </c>
      <c r="AT13" s="135">
        <v>0</v>
      </c>
      <c r="AU13" s="57">
        <f t="shared" si="14"/>
        <v>0</v>
      </c>
      <c r="AV13" s="135">
        <v>253.48594983936158</v>
      </c>
      <c r="AW13" s="135">
        <v>0</v>
      </c>
      <c r="AX13" s="57">
        <f t="shared" si="15"/>
        <v>0</v>
      </c>
      <c r="AY13" s="135">
        <v>118485.41955630637</v>
      </c>
      <c r="AZ13" s="135">
        <v>407</v>
      </c>
      <c r="BA13" s="57">
        <f t="shared" si="16"/>
        <v>0.34350218071058641</v>
      </c>
      <c r="BB13" s="120">
        <f t="shared" si="26"/>
        <v>1480427.7036671741</v>
      </c>
      <c r="BC13" s="120">
        <f t="shared" si="26"/>
        <v>400456</v>
      </c>
      <c r="BD13" s="57">
        <f t="shared" si="17"/>
        <v>27.050020680376935</v>
      </c>
      <c r="BE13" s="135">
        <v>5761.3</v>
      </c>
      <c r="BF13" s="135">
        <v>88979</v>
      </c>
      <c r="BG13" s="57">
        <f t="shared" si="18"/>
        <v>1544.4257372468019</v>
      </c>
      <c r="BH13" s="135">
        <v>2817.8</v>
      </c>
      <c r="BI13" s="135">
        <v>814</v>
      </c>
      <c r="BJ13" s="57">
        <f t="shared" si="19"/>
        <v>28.887784796649868</v>
      </c>
      <c r="BK13" s="135">
        <v>5398.74</v>
      </c>
      <c r="BL13" s="135">
        <v>10612</v>
      </c>
      <c r="BM13" s="57">
        <f t="shared" si="20"/>
        <v>196.56438354134485</v>
      </c>
      <c r="BN13" s="135">
        <v>119244.6</v>
      </c>
      <c r="BO13" s="135">
        <v>720658</v>
      </c>
      <c r="BP13" s="57">
        <f t="shared" si="21"/>
        <v>604.3527337925575</v>
      </c>
      <c r="BQ13" s="135">
        <v>846.42804999999998</v>
      </c>
      <c r="BR13" s="135">
        <v>802</v>
      </c>
      <c r="BS13" s="57">
        <f t="shared" si="22"/>
        <v>94.751113222204779</v>
      </c>
      <c r="BT13" s="135">
        <v>621880.92220000003</v>
      </c>
      <c r="BU13" s="135">
        <v>6025016</v>
      </c>
      <c r="BV13" s="57">
        <f t="shared" si="23"/>
        <v>968.83756759824257</v>
      </c>
      <c r="BW13" s="57">
        <f t="shared" si="27"/>
        <v>750188.49025000003</v>
      </c>
      <c r="BX13" s="57">
        <f t="shared" si="27"/>
        <v>6757902</v>
      </c>
      <c r="BY13" s="57">
        <f t="shared" si="28"/>
        <v>900.82720380686339</v>
      </c>
      <c r="BZ13" s="57">
        <f t="shared" si="29"/>
        <v>2230616.1939171739</v>
      </c>
      <c r="CA13" s="57">
        <f t="shared" si="29"/>
        <v>7158358</v>
      </c>
      <c r="CB13" s="57">
        <f t="shared" si="30"/>
        <v>320.91392591520838</v>
      </c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</row>
    <row r="14" spans="1:115" ht="15" customHeight="1" x14ac:dyDescent="0.2">
      <c r="A14" s="118">
        <v>7</v>
      </c>
      <c r="B14" s="119" t="s">
        <v>16</v>
      </c>
      <c r="C14" s="57">
        <f t="shared" si="24"/>
        <v>432734.73483800003</v>
      </c>
      <c r="D14" s="57">
        <f t="shared" si="24"/>
        <v>147901.38999999998</v>
      </c>
      <c r="E14" s="57">
        <f t="shared" si="0"/>
        <v>34.178303263630738</v>
      </c>
      <c r="F14" s="135">
        <v>358087.54596800002</v>
      </c>
      <c r="G14" s="135">
        <v>94335.919999999984</v>
      </c>
      <c r="H14" s="57">
        <f t="shared" si="1"/>
        <v>26.344373341716327</v>
      </c>
      <c r="I14" s="135">
        <v>61273.185230000003</v>
      </c>
      <c r="J14" s="135">
        <v>450.46999999999997</v>
      </c>
      <c r="K14" s="57">
        <f t="shared" si="2"/>
        <v>0.73518293248356392</v>
      </c>
      <c r="L14" s="135">
        <v>13374.003640000001</v>
      </c>
      <c r="M14" s="135">
        <v>53115.000000000007</v>
      </c>
      <c r="N14" s="57">
        <f t="shared" si="3"/>
        <v>397.15108078137177</v>
      </c>
      <c r="O14" s="120">
        <v>297173.94076999999</v>
      </c>
      <c r="P14" s="57">
        <v>119916.09000000001</v>
      </c>
      <c r="Q14" s="57">
        <f t="shared" si="4"/>
        <v>40.352155269499214</v>
      </c>
      <c r="R14" s="57">
        <f t="shared" si="25"/>
        <v>904325.2670714237</v>
      </c>
      <c r="S14" s="57">
        <f t="shared" si="25"/>
        <v>317106.73999999993</v>
      </c>
      <c r="T14" s="57">
        <f t="shared" si="5"/>
        <v>35.065562308893753</v>
      </c>
      <c r="U14" s="135">
        <v>163484.2040192</v>
      </c>
      <c r="V14" s="135">
        <v>45458.13</v>
      </c>
      <c r="W14" s="57">
        <f t="shared" si="6"/>
        <v>27.805823977135603</v>
      </c>
      <c r="X14" s="135">
        <v>187265.99301440001</v>
      </c>
      <c r="Y14" s="135">
        <v>160971.39999999994</v>
      </c>
      <c r="Z14" s="57">
        <f t="shared" si="7"/>
        <v>85.958692984701116</v>
      </c>
      <c r="AA14" s="135">
        <v>370728.09003782371</v>
      </c>
      <c r="AB14" s="135">
        <v>104334.29999999999</v>
      </c>
      <c r="AC14" s="57">
        <f t="shared" si="8"/>
        <v>28.1430792010811</v>
      </c>
      <c r="AD14" s="135">
        <v>2173</v>
      </c>
      <c r="AE14" s="135">
        <v>5125.99</v>
      </c>
      <c r="AF14" s="57">
        <f t="shared" si="9"/>
        <v>235.89461573861018</v>
      </c>
      <c r="AG14" s="135">
        <v>180673.98</v>
      </c>
      <c r="AH14" s="135">
        <v>1216.9199999999998</v>
      </c>
      <c r="AI14" s="57">
        <f t="shared" si="10"/>
        <v>0.67354469082930468</v>
      </c>
      <c r="AJ14" s="135">
        <v>69396.901538620979</v>
      </c>
      <c r="AK14" s="135">
        <v>0</v>
      </c>
      <c r="AL14" s="57">
        <f t="shared" si="11"/>
        <v>0</v>
      </c>
      <c r="AM14" s="135">
        <v>22653.497506851647</v>
      </c>
      <c r="AN14" s="135">
        <v>3277.8500000000008</v>
      </c>
      <c r="AO14" s="57">
        <f t="shared" si="12"/>
        <v>14.469509615495802</v>
      </c>
      <c r="AP14" s="135">
        <v>153299.75401996181</v>
      </c>
      <c r="AQ14" s="135">
        <v>115968.19999999997</v>
      </c>
      <c r="AR14" s="57">
        <f t="shared" si="13"/>
        <v>75.648001356153031</v>
      </c>
      <c r="AS14" s="135">
        <v>609.65466050686791</v>
      </c>
      <c r="AT14" s="135">
        <v>0</v>
      </c>
      <c r="AU14" s="57">
        <f t="shared" si="14"/>
        <v>0</v>
      </c>
      <c r="AV14" s="135">
        <v>320.87849414447089</v>
      </c>
      <c r="AW14" s="135">
        <v>0</v>
      </c>
      <c r="AX14" s="57">
        <f t="shared" si="15"/>
        <v>0</v>
      </c>
      <c r="AY14" s="135">
        <v>132019.2363149884</v>
      </c>
      <c r="AZ14" s="135">
        <v>24</v>
      </c>
      <c r="BA14" s="57">
        <f t="shared" si="16"/>
        <v>1.8179168937727926E-2</v>
      </c>
      <c r="BB14" s="120">
        <f t="shared" si="26"/>
        <v>1715359.9244444976</v>
      </c>
      <c r="BC14" s="120">
        <f t="shared" si="26"/>
        <v>584278.17999999982</v>
      </c>
      <c r="BD14" s="57">
        <f t="shared" si="17"/>
        <v>34.061550096503076</v>
      </c>
      <c r="BE14" s="135">
        <v>21204.880000000001</v>
      </c>
      <c r="BF14" s="135">
        <v>643198</v>
      </c>
      <c r="BG14" s="57">
        <f t="shared" si="18"/>
        <v>3033.254609316346</v>
      </c>
      <c r="BH14" s="135">
        <v>3222.79</v>
      </c>
      <c r="BI14" s="135">
        <v>0.3</v>
      </c>
      <c r="BJ14" s="57">
        <f t="shared" si="19"/>
        <v>9.3087045696430733E-3</v>
      </c>
      <c r="BK14" s="135">
        <v>3057.87</v>
      </c>
      <c r="BL14" s="135">
        <v>3307.31</v>
      </c>
      <c r="BM14" s="57">
        <f t="shared" si="20"/>
        <v>108.15731211594999</v>
      </c>
      <c r="BN14" s="135">
        <v>85597.16</v>
      </c>
      <c r="BO14" s="135">
        <v>188179.38999999998</v>
      </c>
      <c r="BP14" s="57">
        <f t="shared" si="21"/>
        <v>219.84302983884044</v>
      </c>
      <c r="BQ14" s="135">
        <v>1223.9100000000001</v>
      </c>
      <c r="BR14" s="135">
        <v>111246.49000000002</v>
      </c>
      <c r="BS14" s="57">
        <f t="shared" si="22"/>
        <v>9089.4338636010834</v>
      </c>
      <c r="BT14" s="135">
        <v>538122.01</v>
      </c>
      <c r="BU14" s="135">
        <v>2054064.1300000001</v>
      </c>
      <c r="BV14" s="57">
        <f t="shared" si="23"/>
        <v>381.70974088199813</v>
      </c>
      <c r="BW14" s="57">
        <f t="shared" si="27"/>
        <v>631223.74</v>
      </c>
      <c r="BX14" s="57">
        <f t="shared" si="27"/>
        <v>2356797.62</v>
      </c>
      <c r="BY14" s="57">
        <f t="shared" si="28"/>
        <v>373.36961059164219</v>
      </c>
      <c r="BZ14" s="57">
        <f t="shared" si="29"/>
        <v>2346583.6644444978</v>
      </c>
      <c r="CA14" s="57">
        <f t="shared" si="29"/>
        <v>2941075.8</v>
      </c>
      <c r="CB14" s="57">
        <f t="shared" si="30"/>
        <v>125.33436776890863</v>
      </c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</row>
    <row r="15" spans="1:115" ht="15" customHeight="1" x14ac:dyDescent="0.2">
      <c r="A15" s="118">
        <v>8</v>
      </c>
      <c r="B15" s="119" t="s">
        <v>18</v>
      </c>
      <c r="C15" s="57">
        <f t="shared" si="24"/>
        <v>98927.059621000008</v>
      </c>
      <c r="D15" s="57">
        <f t="shared" si="24"/>
        <v>16227.11</v>
      </c>
      <c r="E15" s="57">
        <f t="shared" si="0"/>
        <v>16.403105542778455</v>
      </c>
      <c r="F15" s="135">
        <v>47785.451952000003</v>
      </c>
      <c r="G15" s="135">
        <v>15427.44</v>
      </c>
      <c r="H15" s="57">
        <f t="shared" si="1"/>
        <v>32.284805039610603</v>
      </c>
      <c r="I15" s="135">
        <v>50510.419001000002</v>
      </c>
      <c r="J15" s="135">
        <v>330</v>
      </c>
      <c r="K15" s="57">
        <f t="shared" si="2"/>
        <v>0.65333055343189028</v>
      </c>
      <c r="L15" s="135">
        <v>631.18866800000001</v>
      </c>
      <c r="M15" s="135">
        <v>469.66999999999996</v>
      </c>
      <c r="N15" s="57">
        <f t="shared" si="3"/>
        <v>74.410398001632046</v>
      </c>
      <c r="O15" s="120">
        <v>35369.662983000002</v>
      </c>
      <c r="P15" s="57">
        <v>7846.48</v>
      </c>
      <c r="Q15" s="57">
        <f t="shared" si="4"/>
        <v>22.18420911664133</v>
      </c>
      <c r="R15" s="57">
        <f t="shared" si="25"/>
        <v>719073.79806399997</v>
      </c>
      <c r="S15" s="57">
        <f t="shared" si="25"/>
        <v>58770.489999999991</v>
      </c>
      <c r="T15" s="57">
        <f t="shared" si="5"/>
        <v>8.1730818391979874</v>
      </c>
      <c r="U15" s="135">
        <v>146172.0549856</v>
      </c>
      <c r="V15" s="135">
        <v>9428.119999999999</v>
      </c>
      <c r="W15" s="57">
        <f t="shared" si="6"/>
        <v>6.4500153609585649</v>
      </c>
      <c r="X15" s="135">
        <v>143169.1187392</v>
      </c>
      <c r="Y15" s="135">
        <v>18882.78</v>
      </c>
      <c r="Z15" s="57">
        <f t="shared" si="7"/>
        <v>13.189143138051499</v>
      </c>
      <c r="AA15" s="135">
        <v>273352.3343392</v>
      </c>
      <c r="AB15" s="135">
        <v>8532.4299999999985</v>
      </c>
      <c r="AC15" s="57">
        <f t="shared" si="8"/>
        <v>3.1214037445944021</v>
      </c>
      <c r="AD15" s="135">
        <v>299.02999999999997</v>
      </c>
      <c r="AE15" s="135">
        <v>21927.159999999996</v>
      </c>
      <c r="AF15" s="57">
        <f t="shared" si="9"/>
        <v>7332.7625990703273</v>
      </c>
      <c r="AG15" s="135">
        <v>156081.26</v>
      </c>
      <c r="AH15" s="135">
        <v>0</v>
      </c>
      <c r="AI15" s="57">
        <f t="shared" si="10"/>
        <v>0</v>
      </c>
      <c r="AJ15" s="135">
        <v>75680.33</v>
      </c>
      <c r="AK15" s="135">
        <v>16733.18</v>
      </c>
      <c r="AL15" s="57">
        <f t="shared" si="11"/>
        <v>22.110342277841546</v>
      </c>
      <c r="AM15" s="135">
        <v>19392.117300000002</v>
      </c>
      <c r="AN15" s="135">
        <v>661.03</v>
      </c>
      <c r="AO15" s="57">
        <f t="shared" si="12"/>
        <v>3.4087561960034138</v>
      </c>
      <c r="AP15" s="135">
        <v>105859.21890000001</v>
      </c>
      <c r="AQ15" s="135">
        <v>7805.37</v>
      </c>
      <c r="AR15" s="57">
        <f t="shared" si="13"/>
        <v>7.3733493229090881</v>
      </c>
      <c r="AS15" s="135">
        <v>262.51</v>
      </c>
      <c r="AT15" s="135">
        <v>0</v>
      </c>
      <c r="AU15" s="57">
        <f t="shared" si="14"/>
        <v>0</v>
      </c>
      <c r="AV15" s="135">
        <v>195.03</v>
      </c>
      <c r="AW15" s="135">
        <v>0</v>
      </c>
      <c r="AX15" s="57">
        <f t="shared" si="15"/>
        <v>0</v>
      </c>
      <c r="AY15" s="135">
        <v>92400.17240000001</v>
      </c>
      <c r="AZ15" s="135">
        <v>31370.87</v>
      </c>
      <c r="BA15" s="57">
        <f t="shared" si="16"/>
        <v>33.951094662676184</v>
      </c>
      <c r="BB15" s="120">
        <f t="shared" si="26"/>
        <v>1111790.2362849999</v>
      </c>
      <c r="BC15" s="120">
        <f t="shared" si="26"/>
        <v>131568.04999999999</v>
      </c>
      <c r="BD15" s="57">
        <f t="shared" si="17"/>
        <v>11.833891475754371</v>
      </c>
      <c r="BE15" s="135">
        <v>1484.0900000000001</v>
      </c>
      <c r="BF15" s="135">
        <v>1934.5000000000002</v>
      </c>
      <c r="BG15" s="57">
        <f t="shared" si="18"/>
        <v>130.34923757993113</v>
      </c>
      <c r="BH15" s="135">
        <v>1119.51</v>
      </c>
      <c r="BI15" s="135">
        <v>0</v>
      </c>
      <c r="BJ15" s="57">
        <f t="shared" si="19"/>
        <v>0</v>
      </c>
      <c r="BK15" s="135">
        <v>709.26</v>
      </c>
      <c r="BL15" s="135">
        <v>352.22000000000008</v>
      </c>
      <c r="BM15" s="57">
        <f t="shared" si="20"/>
        <v>49.66020923215747</v>
      </c>
      <c r="BN15" s="135">
        <v>68366.41</v>
      </c>
      <c r="BO15" s="135">
        <v>17002.36</v>
      </c>
      <c r="BP15" s="57">
        <f t="shared" si="21"/>
        <v>24.869464405107713</v>
      </c>
      <c r="BQ15" s="135">
        <v>438.82</v>
      </c>
      <c r="BR15" s="135">
        <v>681.47</v>
      </c>
      <c r="BS15" s="57">
        <f t="shared" si="22"/>
        <v>155.29602114762318</v>
      </c>
      <c r="BT15" s="135">
        <v>477530.359275</v>
      </c>
      <c r="BU15" s="135">
        <v>763889.2300000001</v>
      </c>
      <c r="BV15" s="57">
        <f t="shared" si="23"/>
        <v>159.96663147443823</v>
      </c>
      <c r="BW15" s="57">
        <f t="shared" si="27"/>
        <v>548164.35927500005</v>
      </c>
      <c r="BX15" s="57">
        <f t="shared" si="27"/>
        <v>781925.28000000014</v>
      </c>
      <c r="BY15" s="57">
        <f t="shared" si="28"/>
        <v>142.64431219756267</v>
      </c>
      <c r="BZ15" s="57">
        <f t="shared" si="29"/>
        <v>1659954.5955599998</v>
      </c>
      <c r="CA15" s="57">
        <f t="shared" si="29"/>
        <v>913493.33000000007</v>
      </c>
      <c r="CB15" s="57">
        <f t="shared" si="30"/>
        <v>55.03122389271288</v>
      </c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</row>
    <row r="16" spans="1:115" ht="15" customHeight="1" x14ac:dyDescent="0.2">
      <c r="A16" s="118">
        <v>9</v>
      </c>
      <c r="B16" s="119" t="s">
        <v>21</v>
      </c>
      <c r="C16" s="57">
        <f t="shared" si="24"/>
        <v>34702.374967999996</v>
      </c>
      <c r="D16" s="57">
        <f t="shared" si="24"/>
        <v>11788.689999999999</v>
      </c>
      <c r="E16" s="57">
        <f t="shared" si="0"/>
        <v>33.970844966290265</v>
      </c>
      <c r="F16" s="135">
        <v>24358.269968000001</v>
      </c>
      <c r="G16" s="135">
        <v>8710.2299999999977</v>
      </c>
      <c r="H16" s="57">
        <f t="shared" si="1"/>
        <v>35.758820357286538</v>
      </c>
      <c r="I16" s="135">
        <v>9278.884</v>
      </c>
      <c r="J16" s="135">
        <v>0</v>
      </c>
      <c r="K16" s="57">
        <f t="shared" si="2"/>
        <v>0</v>
      </c>
      <c r="L16" s="135">
        <v>1065.221</v>
      </c>
      <c r="M16" s="135">
        <v>3078.46</v>
      </c>
      <c r="N16" s="57">
        <f t="shared" si="3"/>
        <v>288.99730666218557</v>
      </c>
      <c r="O16" s="120">
        <v>13877</v>
      </c>
      <c r="P16" s="57">
        <v>6689.5399999999991</v>
      </c>
      <c r="Q16" s="57">
        <f t="shared" si="4"/>
        <v>48.205952295164657</v>
      </c>
      <c r="R16" s="57">
        <f t="shared" si="25"/>
        <v>445002.61560000002</v>
      </c>
      <c r="S16" s="57">
        <f t="shared" si="25"/>
        <v>187565.21000000002</v>
      </c>
      <c r="T16" s="57">
        <f t="shared" si="5"/>
        <v>42.149237650458431</v>
      </c>
      <c r="U16" s="135">
        <v>84470.61</v>
      </c>
      <c r="V16" s="135">
        <v>73401.919999999998</v>
      </c>
      <c r="W16" s="57">
        <f t="shared" si="6"/>
        <v>86.896401008587475</v>
      </c>
      <c r="X16" s="135">
        <v>91322.85</v>
      </c>
      <c r="Y16" s="135">
        <v>114163.29000000001</v>
      </c>
      <c r="Z16" s="57">
        <f t="shared" si="7"/>
        <v>125.01065177006632</v>
      </c>
      <c r="AA16" s="135">
        <v>208911.35560000001</v>
      </c>
      <c r="AB16" s="135">
        <v>0</v>
      </c>
      <c r="AC16" s="57">
        <f t="shared" si="8"/>
        <v>0</v>
      </c>
      <c r="AD16" s="135">
        <v>174.07999999999998</v>
      </c>
      <c r="AE16" s="135">
        <v>0</v>
      </c>
      <c r="AF16" s="57">
        <f t="shared" si="9"/>
        <v>0</v>
      </c>
      <c r="AG16" s="135">
        <v>60123.72</v>
      </c>
      <c r="AH16" s="135">
        <v>0</v>
      </c>
      <c r="AI16" s="57">
        <f t="shared" si="10"/>
        <v>0</v>
      </c>
      <c r="AJ16" s="135">
        <v>3201.4</v>
      </c>
      <c r="AK16" s="135">
        <v>0</v>
      </c>
      <c r="AL16" s="57">
        <f t="shared" si="11"/>
        <v>0</v>
      </c>
      <c r="AM16" s="135">
        <v>7254.7431999999999</v>
      </c>
      <c r="AN16" s="135">
        <v>2588.4899999999998</v>
      </c>
      <c r="AO16" s="57">
        <f t="shared" si="12"/>
        <v>35.679967279889382</v>
      </c>
      <c r="AP16" s="135">
        <v>51020.466</v>
      </c>
      <c r="AQ16" s="135">
        <v>122551.02999999997</v>
      </c>
      <c r="AR16" s="57">
        <f t="shared" si="13"/>
        <v>240.19974650956729</v>
      </c>
      <c r="AS16" s="135">
        <v>220.22</v>
      </c>
      <c r="AT16" s="135">
        <v>1.06</v>
      </c>
      <c r="AU16" s="57">
        <f t="shared" si="14"/>
        <v>0.48133684497320861</v>
      </c>
      <c r="AV16" s="135">
        <v>188.44</v>
      </c>
      <c r="AW16" s="135">
        <v>108.52</v>
      </c>
      <c r="AX16" s="57">
        <f t="shared" si="15"/>
        <v>57.588622373169173</v>
      </c>
      <c r="AY16" s="135">
        <v>68828.905200000008</v>
      </c>
      <c r="AZ16" s="135">
        <v>1</v>
      </c>
      <c r="BA16" s="57">
        <f t="shared" si="16"/>
        <v>1.4528779690658219E-3</v>
      </c>
      <c r="BB16" s="120">
        <f t="shared" si="26"/>
        <v>610419.16496800003</v>
      </c>
      <c r="BC16" s="120">
        <f t="shared" si="26"/>
        <v>324604</v>
      </c>
      <c r="BD16" s="57">
        <f t="shared" si="17"/>
        <v>53.177229456256782</v>
      </c>
      <c r="BE16" s="135">
        <v>1398.08</v>
      </c>
      <c r="BF16" s="135">
        <v>2440.56</v>
      </c>
      <c r="BG16" s="57">
        <f t="shared" si="18"/>
        <v>174.56511787594417</v>
      </c>
      <c r="BH16" s="135">
        <v>113.35</v>
      </c>
      <c r="BI16" s="135">
        <v>0</v>
      </c>
      <c r="BJ16" s="57">
        <f t="shared" si="19"/>
        <v>0</v>
      </c>
      <c r="BK16" s="135">
        <v>905.1099999999999</v>
      </c>
      <c r="BL16" s="135">
        <v>1740.69</v>
      </c>
      <c r="BM16" s="57">
        <f t="shared" si="20"/>
        <v>192.3180607881915</v>
      </c>
      <c r="BN16" s="135">
        <v>59400.480000000003</v>
      </c>
      <c r="BO16" s="135">
        <v>13797.939999999999</v>
      </c>
      <c r="BP16" s="57">
        <f t="shared" si="21"/>
        <v>23.228667512451075</v>
      </c>
      <c r="BQ16" s="135">
        <v>784.89</v>
      </c>
      <c r="BR16" s="135">
        <v>0</v>
      </c>
      <c r="BS16" s="57">
        <f t="shared" si="22"/>
        <v>0</v>
      </c>
      <c r="BT16" s="135">
        <v>473948.38</v>
      </c>
      <c r="BU16" s="135">
        <v>1771192.69</v>
      </c>
      <c r="BV16" s="57">
        <f t="shared" si="23"/>
        <v>373.71004200921629</v>
      </c>
      <c r="BW16" s="57">
        <f t="shared" si="27"/>
        <v>535152.21</v>
      </c>
      <c r="BX16" s="57">
        <f t="shared" si="27"/>
        <v>1786731.3199999998</v>
      </c>
      <c r="BY16" s="57">
        <f t="shared" si="28"/>
        <v>333.87348246212042</v>
      </c>
      <c r="BZ16" s="57">
        <f t="shared" si="29"/>
        <v>1145571.374968</v>
      </c>
      <c r="CA16" s="57">
        <f t="shared" si="29"/>
        <v>2111335.3199999998</v>
      </c>
      <c r="CB16" s="57">
        <f t="shared" si="30"/>
        <v>184.30412684316394</v>
      </c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</row>
    <row r="17" spans="1:115" ht="15" customHeight="1" x14ac:dyDescent="0.2">
      <c r="A17" s="118">
        <v>10</v>
      </c>
      <c r="B17" s="119" t="s">
        <v>20</v>
      </c>
      <c r="C17" s="57">
        <f t="shared" si="24"/>
        <v>68900.085143000004</v>
      </c>
      <c r="D17" s="57">
        <f t="shared" si="24"/>
        <v>42722</v>
      </c>
      <c r="E17" s="57">
        <f t="shared" si="0"/>
        <v>62.005728891817483</v>
      </c>
      <c r="F17" s="135">
        <v>50917.457844999997</v>
      </c>
      <c r="G17" s="135">
        <v>31570</v>
      </c>
      <c r="H17" s="57">
        <f t="shared" si="1"/>
        <v>62.00230988770803</v>
      </c>
      <c r="I17" s="135">
        <v>13363.546342</v>
      </c>
      <c r="J17" s="135">
        <v>8285</v>
      </c>
      <c r="K17" s="57">
        <f t="shared" si="2"/>
        <v>61.997016270757811</v>
      </c>
      <c r="L17" s="135">
        <v>4619.0809559999998</v>
      </c>
      <c r="M17" s="135">
        <v>2867</v>
      </c>
      <c r="N17" s="57">
        <f t="shared" si="3"/>
        <v>62.068624198410781</v>
      </c>
      <c r="O17" s="120">
        <v>34724.544034999999</v>
      </c>
      <c r="P17" s="57">
        <v>10186.740000000002</v>
      </c>
      <c r="Q17" s="57">
        <f t="shared" si="4"/>
        <v>29.335849564309484</v>
      </c>
      <c r="R17" s="57">
        <f t="shared" si="25"/>
        <v>518746.61437063548</v>
      </c>
      <c r="S17" s="57">
        <f t="shared" si="25"/>
        <v>431103</v>
      </c>
      <c r="T17" s="57">
        <f t="shared" si="5"/>
        <v>83.104735155338162</v>
      </c>
      <c r="U17" s="135">
        <v>91308.87863359999</v>
      </c>
      <c r="V17" s="135">
        <v>56612</v>
      </c>
      <c r="W17" s="57">
        <f t="shared" si="6"/>
        <v>62.000542386650039</v>
      </c>
      <c r="X17" s="135">
        <v>89129.09147520001</v>
      </c>
      <c r="Y17" s="135">
        <v>164740</v>
      </c>
      <c r="Z17" s="57">
        <f t="shared" si="7"/>
        <v>184.83302956794816</v>
      </c>
      <c r="AA17" s="135">
        <v>260477.17426183549</v>
      </c>
      <c r="AB17" s="135">
        <v>161496</v>
      </c>
      <c r="AC17" s="57">
        <f t="shared" si="8"/>
        <v>62.00005833818738</v>
      </c>
      <c r="AD17" s="135">
        <v>479.53999999999996</v>
      </c>
      <c r="AE17" s="135">
        <v>297</v>
      </c>
      <c r="AF17" s="57">
        <f t="shared" si="9"/>
        <v>61.934353755682537</v>
      </c>
      <c r="AG17" s="135">
        <v>77351.929999999993</v>
      </c>
      <c r="AH17" s="135">
        <v>47958</v>
      </c>
      <c r="AI17" s="57">
        <f t="shared" si="10"/>
        <v>61.99974583698171</v>
      </c>
      <c r="AJ17" s="135">
        <v>128152.05319809944</v>
      </c>
      <c r="AK17" s="135">
        <v>79452</v>
      </c>
      <c r="AL17" s="57">
        <f t="shared" si="11"/>
        <v>61.998226339130014</v>
      </c>
      <c r="AM17" s="135">
        <v>8428.8499499999998</v>
      </c>
      <c r="AN17" s="135">
        <v>5226</v>
      </c>
      <c r="AO17" s="57">
        <f t="shared" si="12"/>
        <v>62.00134100144944</v>
      </c>
      <c r="AP17" s="135">
        <v>76555.152459439792</v>
      </c>
      <c r="AQ17" s="135">
        <v>47464</v>
      </c>
      <c r="AR17" s="57">
        <f t="shared" si="13"/>
        <v>61.999745902337835</v>
      </c>
      <c r="AS17" s="135">
        <v>445.63275445044127</v>
      </c>
      <c r="AT17" s="135">
        <v>276</v>
      </c>
      <c r="AU17" s="57">
        <f t="shared" si="14"/>
        <v>61.934406132324348</v>
      </c>
      <c r="AV17" s="135">
        <v>213.77554979790651</v>
      </c>
      <c r="AW17" s="135">
        <v>133</v>
      </c>
      <c r="AX17" s="57">
        <f t="shared" si="15"/>
        <v>62.214785613103111</v>
      </c>
      <c r="AY17" s="135">
        <v>82284.018868107494</v>
      </c>
      <c r="AZ17" s="135">
        <v>51016</v>
      </c>
      <c r="BA17" s="57">
        <f t="shared" si="16"/>
        <v>61.999888558886759</v>
      </c>
      <c r="BB17" s="120">
        <f t="shared" si="26"/>
        <v>883726.18229353055</v>
      </c>
      <c r="BC17" s="120">
        <f t="shared" si="26"/>
        <v>657392</v>
      </c>
      <c r="BD17" s="57">
        <f t="shared" si="17"/>
        <v>74.38865263603185</v>
      </c>
      <c r="BE17" s="135">
        <v>2937.13</v>
      </c>
      <c r="BF17" s="135">
        <v>1821</v>
      </c>
      <c r="BG17" s="57">
        <f t="shared" si="18"/>
        <v>61.999298635062118</v>
      </c>
      <c r="BH17" s="135">
        <v>553.23</v>
      </c>
      <c r="BI17" s="135">
        <v>0</v>
      </c>
      <c r="BJ17" s="57">
        <f t="shared" si="19"/>
        <v>0</v>
      </c>
      <c r="BK17" s="135">
        <v>1367.93</v>
      </c>
      <c r="BL17" s="135">
        <v>848</v>
      </c>
      <c r="BM17" s="57">
        <f t="shared" si="20"/>
        <v>61.991476172026339</v>
      </c>
      <c r="BN17" s="135">
        <v>61202.960000000006</v>
      </c>
      <c r="BO17" s="135">
        <v>37946</v>
      </c>
      <c r="BP17" s="57">
        <f t="shared" si="21"/>
        <v>62.000269268022322</v>
      </c>
      <c r="BQ17" s="135">
        <v>734.41</v>
      </c>
      <c r="BR17" s="135">
        <v>454</v>
      </c>
      <c r="BS17" s="57">
        <f t="shared" si="22"/>
        <v>61.818330360425378</v>
      </c>
      <c r="BT17" s="135">
        <v>504775.1</v>
      </c>
      <c r="BU17" s="135">
        <v>313303</v>
      </c>
      <c r="BV17" s="57">
        <f t="shared" si="23"/>
        <v>62.067839717133431</v>
      </c>
      <c r="BW17" s="57">
        <f t="shared" si="27"/>
        <v>568633.63</v>
      </c>
      <c r="BX17" s="57">
        <f t="shared" si="27"/>
        <v>352551</v>
      </c>
      <c r="BY17" s="57">
        <f t="shared" si="28"/>
        <v>61.999674553191653</v>
      </c>
      <c r="BZ17" s="57">
        <f t="shared" si="29"/>
        <v>1452359.8122935304</v>
      </c>
      <c r="CA17" s="57">
        <f t="shared" si="29"/>
        <v>1009943</v>
      </c>
      <c r="CB17" s="57">
        <f t="shared" si="30"/>
        <v>69.53807117570426</v>
      </c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</row>
    <row r="18" spans="1:115" ht="15" customHeight="1" x14ac:dyDescent="0.2">
      <c r="A18" s="118">
        <v>11</v>
      </c>
      <c r="B18" s="119" t="s">
        <v>22</v>
      </c>
      <c r="C18" s="57">
        <f t="shared" si="24"/>
        <v>29180.800507</v>
      </c>
      <c r="D18" s="57">
        <f t="shared" si="24"/>
        <v>3472.24</v>
      </c>
      <c r="E18" s="57">
        <f t="shared" si="0"/>
        <v>11.899056707395898</v>
      </c>
      <c r="F18" s="135">
        <v>24559.052647</v>
      </c>
      <c r="G18" s="135">
        <v>2752.24</v>
      </c>
      <c r="H18" s="57">
        <f t="shared" si="1"/>
        <v>11.206621198135663</v>
      </c>
      <c r="I18" s="135">
        <v>4137.6519399999997</v>
      </c>
      <c r="J18" s="135">
        <v>95</v>
      </c>
      <c r="K18" s="57">
        <f t="shared" si="2"/>
        <v>2.295988192762294</v>
      </c>
      <c r="L18" s="135">
        <v>484.09592000000004</v>
      </c>
      <c r="M18" s="135">
        <v>625</v>
      </c>
      <c r="N18" s="57">
        <f t="shared" si="3"/>
        <v>129.10664481534982</v>
      </c>
      <c r="O18" s="120">
        <v>14424.400738999999</v>
      </c>
      <c r="P18" s="57">
        <v>2887.87</v>
      </c>
      <c r="Q18" s="57">
        <f t="shared" si="4"/>
        <v>20.020727739433337</v>
      </c>
      <c r="R18" s="57">
        <f t="shared" si="25"/>
        <v>554053.73215200007</v>
      </c>
      <c r="S18" s="57">
        <f t="shared" si="25"/>
        <v>41042</v>
      </c>
      <c r="T18" s="57">
        <f t="shared" si="5"/>
        <v>7.4075847915668351</v>
      </c>
      <c r="U18" s="135">
        <v>82824.402444799998</v>
      </c>
      <c r="V18" s="135">
        <v>10253</v>
      </c>
      <c r="W18" s="57">
        <f t="shared" si="6"/>
        <v>12.379201898659421</v>
      </c>
      <c r="X18" s="135">
        <v>85950.461833599998</v>
      </c>
      <c r="Y18" s="135">
        <v>27946</v>
      </c>
      <c r="Z18" s="57">
        <f t="shared" si="7"/>
        <v>32.514077765054274</v>
      </c>
      <c r="AA18" s="135">
        <v>316005.94743360003</v>
      </c>
      <c r="AB18" s="135">
        <v>2815</v>
      </c>
      <c r="AC18" s="57">
        <f t="shared" si="8"/>
        <v>0.89080601895680922</v>
      </c>
      <c r="AD18" s="135">
        <v>117.40021999999999</v>
      </c>
      <c r="AE18" s="135">
        <v>28</v>
      </c>
      <c r="AF18" s="57">
        <f t="shared" si="9"/>
        <v>23.850040485443728</v>
      </c>
      <c r="AG18" s="135">
        <v>69155.520220000006</v>
      </c>
      <c r="AH18" s="135">
        <v>0</v>
      </c>
      <c r="AI18" s="57">
        <f t="shared" si="10"/>
        <v>0</v>
      </c>
      <c r="AJ18" s="135">
        <v>140150.03</v>
      </c>
      <c r="AK18" s="135">
        <v>0</v>
      </c>
      <c r="AL18" s="57">
        <f t="shared" si="11"/>
        <v>0</v>
      </c>
      <c r="AM18" s="135">
        <v>7147.4579000000003</v>
      </c>
      <c r="AN18" s="135">
        <v>1395</v>
      </c>
      <c r="AO18" s="57">
        <f t="shared" si="12"/>
        <v>19.517428707065207</v>
      </c>
      <c r="AP18" s="135">
        <v>61108.534299999999</v>
      </c>
      <c r="AQ18" s="135">
        <v>13576</v>
      </c>
      <c r="AR18" s="57">
        <f t="shared" si="13"/>
        <v>22.216209495962332</v>
      </c>
      <c r="AS18" s="135">
        <v>194.62</v>
      </c>
      <c r="AT18" s="135">
        <v>0</v>
      </c>
      <c r="AU18" s="57">
        <f t="shared" si="14"/>
        <v>0</v>
      </c>
      <c r="AV18" s="135">
        <v>170.25</v>
      </c>
      <c r="AW18" s="135">
        <v>1</v>
      </c>
      <c r="AX18" s="57">
        <f t="shared" si="15"/>
        <v>0.58737151248164465</v>
      </c>
      <c r="AY18" s="135">
        <v>79215.168000000005</v>
      </c>
      <c r="AZ18" s="135">
        <v>0</v>
      </c>
      <c r="BA18" s="57">
        <f t="shared" si="16"/>
        <v>0</v>
      </c>
      <c r="BB18" s="120">
        <f t="shared" si="26"/>
        <v>871220.59285899997</v>
      </c>
      <c r="BC18" s="120">
        <f t="shared" si="26"/>
        <v>59486.239999999998</v>
      </c>
      <c r="BD18" s="57">
        <f t="shared" si="17"/>
        <v>6.827919414162352</v>
      </c>
      <c r="BE18" s="135">
        <v>1389.38</v>
      </c>
      <c r="BF18" s="135">
        <v>3025</v>
      </c>
      <c r="BG18" s="57">
        <f t="shared" si="18"/>
        <v>217.72301314255276</v>
      </c>
      <c r="BH18" s="135">
        <v>371.97</v>
      </c>
      <c r="BI18" s="135">
        <v>1201</v>
      </c>
      <c r="BJ18" s="57">
        <f t="shared" si="19"/>
        <v>322.87550071242299</v>
      </c>
      <c r="BK18" s="135">
        <v>1834.6200000000001</v>
      </c>
      <c r="BL18" s="135">
        <v>833</v>
      </c>
      <c r="BM18" s="57">
        <f t="shared" si="20"/>
        <v>45.404497934177101</v>
      </c>
      <c r="BN18" s="135">
        <v>77056.75</v>
      </c>
      <c r="BO18" s="135">
        <v>80496</v>
      </c>
      <c r="BP18" s="57">
        <f t="shared" si="21"/>
        <v>104.46326895437454</v>
      </c>
      <c r="BQ18" s="135">
        <v>433.16999999999996</v>
      </c>
      <c r="BR18" s="135">
        <v>1487</v>
      </c>
      <c r="BS18" s="57">
        <f t="shared" si="22"/>
        <v>343.28323752799139</v>
      </c>
      <c r="BT18" s="135">
        <v>529289.52</v>
      </c>
      <c r="BU18" s="135">
        <v>670353</v>
      </c>
      <c r="BV18" s="57">
        <f t="shared" si="23"/>
        <v>126.65147800394763</v>
      </c>
      <c r="BW18" s="57">
        <f t="shared" si="27"/>
        <v>608986.03</v>
      </c>
      <c r="BX18" s="57">
        <f t="shared" si="27"/>
        <v>754370</v>
      </c>
      <c r="BY18" s="57">
        <f t="shared" si="28"/>
        <v>123.87312070196421</v>
      </c>
      <c r="BZ18" s="57">
        <f t="shared" si="29"/>
        <v>1480206.622859</v>
      </c>
      <c r="CA18" s="57">
        <f t="shared" si="29"/>
        <v>813856.24</v>
      </c>
      <c r="CB18" s="57">
        <f t="shared" si="30"/>
        <v>54.982610362061969</v>
      </c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</row>
    <row r="19" spans="1:115" ht="15" customHeight="1" x14ac:dyDescent="0.2">
      <c r="A19" s="118">
        <v>12</v>
      </c>
      <c r="B19" s="119" t="s">
        <v>81</v>
      </c>
      <c r="C19" s="57">
        <f t="shared" si="24"/>
        <v>5835.7781950000008</v>
      </c>
      <c r="D19" s="57">
        <f t="shared" si="24"/>
        <v>837.39</v>
      </c>
      <c r="E19" s="57">
        <f t="shared" si="0"/>
        <v>14.349243100388257</v>
      </c>
      <c r="F19" s="135">
        <v>4848.8042760000008</v>
      </c>
      <c r="G19" s="135">
        <v>803.27</v>
      </c>
      <c r="H19" s="57">
        <f t="shared" si="1"/>
        <v>16.566352326818478</v>
      </c>
      <c r="I19" s="135">
        <v>576.56025099999999</v>
      </c>
      <c r="J19" s="135">
        <v>9.57</v>
      </c>
      <c r="K19" s="57">
        <f t="shared" si="2"/>
        <v>1.6598438729346261</v>
      </c>
      <c r="L19" s="135">
        <v>410.41366800000003</v>
      </c>
      <c r="M19" s="135">
        <v>24.549999999999997</v>
      </c>
      <c r="N19" s="57">
        <f t="shared" si="3"/>
        <v>5.9817695935019382</v>
      </c>
      <c r="O19" s="120">
        <v>2487.9240570000002</v>
      </c>
      <c r="P19" s="57">
        <v>818.42</v>
      </c>
      <c r="Q19" s="57">
        <f t="shared" si="4"/>
        <v>32.895698632653236</v>
      </c>
      <c r="R19" s="57">
        <f t="shared" si="25"/>
        <v>84888.80883200001</v>
      </c>
      <c r="S19" s="57">
        <f t="shared" si="25"/>
        <v>7245.3200000000006</v>
      </c>
      <c r="T19" s="57">
        <f t="shared" si="5"/>
        <v>8.5350708764672607</v>
      </c>
      <c r="U19" s="135">
        <v>16758.049292800002</v>
      </c>
      <c r="V19" s="135">
        <v>3041.8399999999997</v>
      </c>
      <c r="W19" s="57">
        <f t="shared" si="6"/>
        <v>18.151516007933623</v>
      </c>
      <c r="X19" s="135">
        <v>18565.0469696</v>
      </c>
      <c r="Y19" s="135">
        <v>4174.42</v>
      </c>
      <c r="Z19" s="57">
        <f t="shared" si="7"/>
        <v>22.485372683600279</v>
      </c>
      <c r="AA19" s="135">
        <v>37705.7125696</v>
      </c>
      <c r="AB19" s="135">
        <v>29.06</v>
      </c>
      <c r="AC19" s="57">
        <f t="shared" si="8"/>
        <v>7.7070549844029321E-2</v>
      </c>
      <c r="AD19" s="135">
        <v>0.5</v>
      </c>
      <c r="AE19" s="135">
        <v>0</v>
      </c>
      <c r="AF19" s="57">
        <f t="shared" si="9"/>
        <v>0</v>
      </c>
      <c r="AG19" s="135">
        <v>11859.5</v>
      </c>
      <c r="AH19" s="135">
        <v>0</v>
      </c>
      <c r="AI19" s="57">
        <f t="shared" si="10"/>
        <v>0</v>
      </c>
      <c r="AJ19" s="135">
        <v>2612</v>
      </c>
      <c r="AK19" s="135">
        <v>1510.2</v>
      </c>
      <c r="AL19" s="57">
        <f t="shared" si="11"/>
        <v>57.817764165390507</v>
      </c>
      <c r="AM19" s="135">
        <v>1682.6678999999999</v>
      </c>
      <c r="AN19" s="135">
        <v>92.190000000000012</v>
      </c>
      <c r="AO19" s="57">
        <f t="shared" si="12"/>
        <v>5.47879947076901</v>
      </c>
      <c r="AP19" s="135">
        <v>9517.1042999999991</v>
      </c>
      <c r="AQ19" s="135">
        <v>1711.1800000000003</v>
      </c>
      <c r="AR19" s="57">
        <f t="shared" si="13"/>
        <v>17.980048826406165</v>
      </c>
      <c r="AS19" s="135">
        <v>130.5</v>
      </c>
      <c r="AT19" s="135">
        <v>154.75</v>
      </c>
      <c r="AU19" s="57">
        <f t="shared" si="14"/>
        <v>118.5823754789272</v>
      </c>
      <c r="AV19" s="135">
        <v>154</v>
      </c>
      <c r="AW19" s="135">
        <v>0</v>
      </c>
      <c r="AX19" s="57">
        <f t="shared" si="15"/>
        <v>0</v>
      </c>
      <c r="AY19" s="135">
        <v>35937.387200000005</v>
      </c>
      <c r="AZ19" s="135">
        <v>16.34</v>
      </c>
      <c r="BA19" s="57">
        <f t="shared" si="16"/>
        <v>4.5467968801026243E-2</v>
      </c>
      <c r="BB19" s="120">
        <f t="shared" si="26"/>
        <v>140758.24642700001</v>
      </c>
      <c r="BC19" s="120">
        <f t="shared" si="26"/>
        <v>11567.370000000003</v>
      </c>
      <c r="BD19" s="57">
        <f t="shared" si="17"/>
        <v>8.2178986266350424</v>
      </c>
      <c r="BE19" s="135">
        <v>142</v>
      </c>
      <c r="BF19" s="135">
        <v>12.81</v>
      </c>
      <c r="BG19" s="57">
        <f t="shared" si="18"/>
        <v>9.02112676056338</v>
      </c>
      <c r="BH19" s="135">
        <v>227</v>
      </c>
      <c r="BI19" s="135">
        <v>0</v>
      </c>
      <c r="BJ19" s="57">
        <f t="shared" si="19"/>
        <v>0</v>
      </c>
      <c r="BK19" s="135">
        <v>1245.06</v>
      </c>
      <c r="BL19" s="135">
        <v>40.53</v>
      </c>
      <c r="BM19" s="57">
        <f t="shared" si="20"/>
        <v>3.2552648065153491</v>
      </c>
      <c r="BN19" s="135">
        <v>18604.2</v>
      </c>
      <c r="BO19" s="135">
        <v>597.30000000000007</v>
      </c>
      <c r="BP19" s="57">
        <f t="shared" si="21"/>
        <v>3.2105653562098886</v>
      </c>
      <c r="BQ19" s="135">
        <v>52.5</v>
      </c>
      <c r="BR19" s="135">
        <v>8.66</v>
      </c>
      <c r="BS19" s="57">
        <f t="shared" si="22"/>
        <v>16.495238095238097</v>
      </c>
      <c r="BT19" s="135">
        <v>249123.76</v>
      </c>
      <c r="BU19" s="135">
        <v>126396.95999999999</v>
      </c>
      <c r="BV19" s="57">
        <f t="shared" si="23"/>
        <v>50.736613801911147</v>
      </c>
      <c r="BW19" s="57">
        <f t="shared" si="27"/>
        <v>269252.52</v>
      </c>
      <c r="BX19" s="57">
        <f t="shared" si="27"/>
        <v>127043.45</v>
      </c>
      <c r="BY19" s="57">
        <f t="shared" si="28"/>
        <v>47.183755234677093</v>
      </c>
      <c r="BZ19" s="57">
        <f t="shared" si="29"/>
        <v>410010.76642700005</v>
      </c>
      <c r="CA19" s="57">
        <f t="shared" si="29"/>
        <v>138610.82</v>
      </c>
      <c r="CB19" s="57">
        <f t="shared" si="30"/>
        <v>33.806629325349398</v>
      </c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</row>
    <row r="20" spans="1:115" ht="15" customHeight="1" x14ac:dyDescent="0.2">
      <c r="A20" s="118">
        <v>13</v>
      </c>
      <c r="B20" s="119" t="s">
        <v>23</v>
      </c>
      <c r="C20" s="57">
        <f t="shared" si="24"/>
        <v>85288.385089999996</v>
      </c>
      <c r="D20" s="57">
        <f t="shared" si="24"/>
        <v>107752.22</v>
      </c>
      <c r="E20" s="57">
        <f t="shared" si="0"/>
        <v>126.33868009846263</v>
      </c>
      <c r="F20" s="135">
        <v>60175.464351000002</v>
      </c>
      <c r="G20" s="135">
        <v>35041.929999999993</v>
      </c>
      <c r="H20" s="57">
        <f t="shared" si="1"/>
        <v>58.232919974829677</v>
      </c>
      <c r="I20" s="135">
        <v>21807.536031</v>
      </c>
      <c r="J20" s="135">
        <v>2121.8199999999997</v>
      </c>
      <c r="K20" s="57">
        <f t="shared" si="2"/>
        <v>9.7297557916849264</v>
      </c>
      <c r="L20" s="135">
        <v>3305.384708</v>
      </c>
      <c r="M20" s="135">
        <v>70588.47</v>
      </c>
      <c r="N20" s="57">
        <f t="shared" si="3"/>
        <v>2135.5598889640655</v>
      </c>
      <c r="O20" s="120">
        <v>46461.868352000005</v>
      </c>
      <c r="P20" s="57">
        <v>19510.84</v>
      </c>
      <c r="Q20" s="57">
        <f t="shared" si="4"/>
        <v>41.993231637143438</v>
      </c>
      <c r="R20" s="57">
        <f t="shared" si="25"/>
        <v>855106.88616617781</v>
      </c>
      <c r="S20" s="57">
        <f t="shared" si="25"/>
        <v>1936821.7999999996</v>
      </c>
      <c r="T20" s="57">
        <f t="shared" si="5"/>
        <v>226.5005499702649</v>
      </c>
      <c r="U20" s="135">
        <v>143585.34268159998</v>
      </c>
      <c r="V20" s="135">
        <v>1330719.0599999998</v>
      </c>
      <c r="W20" s="57">
        <f t="shared" si="6"/>
        <v>926.77917895203609</v>
      </c>
      <c r="X20" s="135">
        <v>211561.6570112</v>
      </c>
      <c r="Y20" s="135">
        <v>242166.80999999994</v>
      </c>
      <c r="Z20" s="57">
        <f t="shared" si="7"/>
        <v>114.46630425435727</v>
      </c>
      <c r="AA20" s="135">
        <v>348509.2464733778</v>
      </c>
      <c r="AB20" s="135">
        <v>363315.29000000004</v>
      </c>
      <c r="AC20" s="57">
        <f t="shared" si="8"/>
        <v>104.24839331422251</v>
      </c>
      <c r="AD20" s="135">
        <v>339.65999999999997</v>
      </c>
      <c r="AE20" s="135">
        <v>620.64</v>
      </c>
      <c r="AF20" s="57">
        <f t="shared" si="9"/>
        <v>182.7239003709592</v>
      </c>
      <c r="AG20" s="135">
        <v>151110.97999999998</v>
      </c>
      <c r="AH20" s="135">
        <v>0</v>
      </c>
      <c r="AI20" s="57">
        <f t="shared" si="10"/>
        <v>0</v>
      </c>
      <c r="AJ20" s="135">
        <v>135160.85889330899</v>
      </c>
      <c r="AK20" s="135">
        <v>9927.43</v>
      </c>
      <c r="AL20" s="57">
        <f t="shared" si="11"/>
        <v>7.3449000555969741</v>
      </c>
      <c r="AM20" s="135">
        <v>12851.980277336033</v>
      </c>
      <c r="AN20" s="135">
        <v>8005.329999999999</v>
      </c>
      <c r="AO20" s="57">
        <f t="shared" si="12"/>
        <v>62.288688803211798</v>
      </c>
      <c r="AP20" s="135">
        <v>67227.857779667873</v>
      </c>
      <c r="AQ20" s="135">
        <v>41178.750000000007</v>
      </c>
      <c r="AR20" s="57">
        <f t="shared" si="13"/>
        <v>61.252509539957323</v>
      </c>
      <c r="AS20" s="135">
        <v>442.75911413697713</v>
      </c>
      <c r="AT20" s="135">
        <v>67.349999999999994</v>
      </c>
      <c r="AU20" s="57">
        <f t="shared" si="14"/>
        <v>15.211431645236287</v>
      </c>
      <c r="AV20" s="135">
        <v>199.68214322727744</v>
      </c>
      <c r="AW20" s="135">
        <v>1.8</v>
      </c>
      <c r="AX20" s="57">
        <f t="shared" si="15"/>
        <v>0.90143263233670667</v>
      </c>
      <c r="AY20" s="135">
        <v>88293.402834742534</v>
      </c>
      <c r="AZ20" s="135">
        <v>118.57999999999997</v>
      </c>
      <c r="BA20" s="57">
        <f t="shared" si="16"/>
        <v>0.13430221986340748</v>
      </c>
      <c r="BB20" s="120">
        <f t="shared" si="26"/>
        <v>1244571.8122985973</v>
      </c>
      <c r="BC20" s="120">
        <f t="shared" si="26"/>
        <v>2103873.2599999998</v>
      </c>
      <c r="BD20" s="57">
        <f t="shared" si="17"/>
        <v>169.04394260017511</v>
      </c>
      <c r="BE20" s="135">
        <v>5070.6900000000005</v>
      </c>
      <c r="BF20" s="135">
        <v>35409.65</v>
      </c>
      <c r="BG20" s="57">
        <f t="shared" si="18"/>
        <v>698.32014972321326</v>
      </c>
      <c r="BH20" s="135">
        <v>808.47</v>
      </c>
      <c r="BI20" s="135">
        <v>12881.97</v>
      </c>
      <c r="BJ20" s="57">
        <f t="shared" si="19"/>
        <v>1593.3763776021372</v>
      </c>
      <c r="BK20" s="135">
        <v>4417.18</v>
      </c>
      <c r="BL20" s="135">
        <v>0</v>
      </c>
      <c r="BM20" s="57">
        <f t="shared" si="20"/>
        <v>0</v>
      </c>
      <c r="BN20" s="135">
        <v>78292.209999999992</v>
      </c>
      <c r="BO20" s="135">
        <v>98496.560000000012</v>
      </c>
      <c r="BP20" s="57">
        <f t="shared" si="21"/>
        <v>125.80633501085232</v>
      </c>
      <c r="BQ20" s="135">
        <v>1586.83</v>
      </c>
      <c r="BR20" s="135">
        <v>189735.95</v>
      </c>
      <c r="BS20" s="57">
        <f t="shared" si="22"/>
        <v>11956.917250115011</v>
      </c>
      <c r="BT20" s="135">
        <v>542060.12</v>
      </c>
      <c r="BU20" s="135">
        <v>3202624.4500000007</v>
      </c>
      <c r="BV20" s="57">
        <f t="shared" si="23"/>
        <v>590.82458418081012</v>
      </c>
      <c r="BW20" s="57">
        <f t="shared" si="27"/>
        <v>627164.80999999994</v>
      </c>
      <c r="BX20" s="57">
        <f t="shared" si="27"/>
        <v>3503738.9300000006</v>
      </c>
      <c r="BY20" s="57">
        <f t="shared" si="28"/>
        <v>558.66318934571609</v>
      </c>
      <c r="BZ20" s="57">
        <f t="shared" si="29"/>
        <v>1871736.6222985974</v>
      </c>
      <c r="CA20" s="57">
        <f t="shared" si="29"/>
        <v>5607612.1900000004</v>
      </c>
      <c r="CB20" s="57">
        <f t="shared" si="30"/>
        <v>299.59408408184794</v>
      </c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</row>
    <row r="21" spans="1:115" ht="15" customHeight="1" x14ac:dyDescent="0.2">
      <c r="A21" s="118">
        <v>14</v>
      </c>
      <c r="B21" s="119" t="s">
        <v>25</v>
      </c>
      <c r="C21" s="57">
        <f t="shared" si="24"/>
        <v>1471957.9500000002</v>
      </c>
      <c r="D21" s="57">
        <f t="shared" si="24"/>
        <v>495793.28</v>
      </c>
      <c r="E21" s="57">
        <f t="shared" si="0"/>
        <v>33.682570891376344</v>
      </c>
      <c r="F21" s="135">
        <v>1228414.4700000002</v>
      </c>
      <c r="G21" s="135">
        <v>362642.28</v>
      </c>
      <c r="H21" s="57">
        <f t="shared" si="1"/>
        <v>29.521166418692541</v>
      </c>
      <c r="I21" s="135">
        <v>193693.63</v>
      </c>
      <c r="J21" s="135">
        <v>1565</v>
      </c>
      <c r="K21" s="57">
        <f t="shared" si="2"/>
        <v>0.8079770098789516</v>
      </c>
      <c r="L21" s="135">
        <v>49849.850000000006</v>
      </c>
      <c r="M21" s="135">
        <v>131586</v>
      </c>
      <c r="N21" s="57">
        <f t="shared" si="3"/>
        <v>263.96468595191357</v>
      </c>
      <c r="O21" s="120">
        <v>1074738.6499999999</v>
      </c>
      <c r="P21" s="57">
        <v>384418.9</v>
      </c>
      <c r="Q21" s="57">
        <f t="shared" si="4"/>
        <v>35.768593601802642</v>
      </c>
      <c r="R21" s="57">
        <f t="shared" si="25"/>
        <v>2593279.0688078478</v>
      </c>
      <c r="S21" s="57">
        <f t="shared" si="25"/>
        <v>2692674</v>
      </c>
      <c r="T21" s="57">
        <f t="shared" si="5"/>
        <v>103.832789628686</v>
      </c>
      <c r="U21" s="135">
        <v>570049.76</v>
      </c>
      <c r="V21" s="135">
        <v>1007005</v>
      </c>
      <c r="W21" s="57">
        <f t="shared" si="6"/>
        <v>176.65212243927618</v>
      </c>
      <c r="X21" s="135">
        <v>487447.81000000006</v>
      </c>
      <c r="Y21" s="135">
        <v>1345681</v>
      </c>
      <c r="Z21" s="57">
        <f t="shared" si="7"/>
        <v>276.06668291319227</v>
      </c>
      <c r="AA21" s="135">
        <v>922360.35880784784</v>
      </c>
      <c r="AB21" s="135">
        <v>247195</v>
      </c>
      <c r="AC21" s="57">
        <f t="shared" si="8"/>
        <v>26.800262786607604</v>
      </c>
      <c r="AD21" s="135">
        <v>6748.6100000000006</v>
      </c>
      <c r="AE21" s="135">
        <v>1960</v>
      </c>
      <c r="AF21" s="57">
        <f t="shared" si="9"/>
        <v>29.043017747358341</v>
      </c>
      <c r="AG21" s="135">
        <v>606672.53</v>
      </c>
      <c r="AH21" s="135">
        <v>90833</v>
      </c>
      <c r="AI21" s="57">
        <f t="shared" si="10"/>
        <v>14.97232782239209</v>
      </c>
      <c r="AJ21" s="135">
        <v>515553.72066320147</v>
      </c>
      <c r="AK21" s="135">
        <v>30597</v>
      </c>
      <c r="AL21" s="57">
        <f t="shared" si="11"/>
        <v>5.9347840532777889</v>
      </c>
      <c r="AM21" s="135">
        <v>103371.20543211653</v>
      </c>
      <c r="AN21" s="135">
        <v>68354</v>
      </c>
      <c r="AO21" s="57">
        <f t="shared" si="12"/>
        <v>66.124797243355943</v>
      </c>
      <c r="AP21" s="135">
        <v>567431.06601385563</v>
      </c>
      <c r="AQ21" s="135">
        <v>457158</v>
      </c>
      <c r="AR21" s="57">
        <f t="shared" si="13"/>
        <v>80.566262120875322</v>
      </c>
      <c r="AS21" s="135">
        <v>4295.6515321635561</v>
      </c>
      <c r="AT21" s="135">
        <v>71771</v>
      </c>
      <c r="AU21" s="57">
        <f t="shared" si="14"/>
        <v>1670.7826382707462</v>
      </c>
      <c r="AV21" s="135">
        <v>1150.9913939268317</v>
      </c>
      <c r="AW21" s="135">
        <v>11826</v>
      </c>
      <c r="AX21" s="57">
        <f t="shared" si="15"/>
        <v>1027.4620698642491</v>
      </c>
      <c r="AY21" s="135">
        <v>444995.41519999999</v>
      </c>
      <c r="AZ21" s="135">
        <v>10579</v>
      </c>
      <c r="BA21" s="57">
        <f t="shared" si="16"/>
        <v>2.3773278642085209</v>
      </c>
      <c r="BB21" s="120">
        <f t="shared" si="26"/>
        <v>5702035.069043112</v>
      </c>
      <c r="BC21" s="120">
        <f t="shared" si="26"/>
        <v>3838752.2800000003</v>
      </c>
      <c r="BD21" s="57">
        <f t="shared" si="17"/>
        <v>67.322495100757095</v>
      </c>
      <c r="BE21" s="135">
        <v>76955.070000000007</v>
      </c>
      <c r="BF21" s="135">
        <v>194801</v>
      </c>
      <c r="BG21" s="57">
        <f t="shared" si="18"/>
        <v>253.13601819867097</v>
      </c>
      <c r="BH21" s="135">
        <v>16517.73</v>
      </c>
      <c r="BI21" s="135">
        <v>865</v>
      </c>
      <c r="BJ21" s="57">
        <f t="shared" si="19"/>
        <v>5.2367970659406593</v>
      </c>
      <c r="BK21" s="135">
        <v>19309.14</v>
      </c>
      <c r="BL21" s="135">
        <v>40218</v>
      </c>
      <c r="BM21" s="57">
        <f t="shared" si="20"/>
        <v>208.28478119688398</v>
      </c>
      <c r="BN21" s="135">
        <v>314762.71000000002</v>
      </c>
      <c r="BO21" s="135">
        <v>1607873</v>
      </c>
      <c r="BP21" s="57">
        <f t="shared" si="21"/>
        <v>510.82067504120801</v>
      </c>
      <c r="BQ21" s="135">
        <v>13447.189999999999</v>
      </c>
      <c r="BR21" s="135">
        <v>1064875</v>
      </c>
      <c r="BS21" s="57">
        <f t="shared" si="22"/>
        <v>7918.9406857492177</v>
      </c>
      <c r="BT21" s="135">
        <v>1229419.2799997758</v>
      </c>
      <c r="BU21" s="135">
        <v>2</v>
      </c>
      <c r="BV21" s="57">
        <f t="shared" si="23"/>
        <v>1.6267843139733133E-4</v>
      </c>
      <c r="BW21" s="57">
        <f t="shared" si="27"/>
        <v>1593456.0499997758</v>
      </c>
      <c r="BX21" s="57">
        <f t="shared" si="27"/>
        <v>2713833</v>
      </c>
      <c r="BY21" s="57">
        <f t="shared" si="28"/>
        <v>170.31112969826697</v>
      </c>
      <c r="BZ21" s="57">
        <f t="shared" si="29"/>
        <v>7295491.1190428883</v>
      </c>
      <c r="CA21" s="57">
        <f t="shared" si="29"/>
        <v>6552585.2800000003</v>
      </c>
      <c r="CB21" s="57">
        <f t="shared" si="30"/>
        <v>89.816918053621706</v>
      </c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</row>
    <row r="22" spans="1:115" ht="15" customHeight="1" x14ac:dyDescent="0.2">
      <c r="A22" s="118">
        <v>15</v>
      </c>
      <c r="B22" s="119" t="s">
        <v>28</v>
      </c>
      <c r="C22" s="57">
        <f t="shared" si="24"/>
        <v>79148.739912999998</v>
      </c>
      <c r="D22" s="57">
        <f t="shared" si="24"/>
        <v>19948.810000000001</v>
      </c>
      <c r="E22" s="57">
        <f t="shared" si="0"/>
        <v>25.204204162855483</v>
      </c>
      <c r="F22" s="135">
        <v>56530.219093000007</v>
      </c>
      <c r="G22" s="135">
        <v>14598.310000000001</v>
      </c>
      <c r="H22" s="57">
        <f t="shared" si="1"/>
        <v>25.823904867560778</v>
      </c>
      <c r="I22" s="135">
        <v>18695.301780000002</v>
      </c>
      <c r="J22" s="135">
        <v>848</v>
      </c>
      <c r="K22" s="57">
        <f t="shared" si="2"/>
        <v>4.5358989653067798</v>
      </c>
      <c r="L22" s="135">
        <v>3923.2190399999999</v>
      </c>
      <c r="M22" s="135">
        <v>4502.5</v>
      </c>
      <c r="N22" s="57">
        <f t="shared" si="3"/>
        <v>114.76545036343421</v>
      </c>
      <c r="O22" s="120">
        <v>39852.457345000003</v>
      </c>
      <c r="P22" s="57">
        <v>16431.29</v>
      </c>
      <c r="Q22" s="57">
        <f t="shared" si="4"/>
        <v>41.230305719307211</v>
      </c>
      <c r="R22" s="57">
        <f t="shared" si="25"/>
        <v>491446.61881828646</v>
      </c>
      <c r="S22" s="57">
        <f t="shared" si="25"/>
        <v>170325.62</v>
      </c>
      <c r="T22" s="57">
        <f t="shared" si="5"/>
        <v>34.658010346995241</v>
      </c>
      <c r="U22" s="135">
        <v>96807.468633600001</v>
      </c>
      <c r="V22" s="135">
        <v>53841.950000000004</v>
      </c>
      <c r="W22" s="57">
        <f t="shared" si="6"/>
        <v>55.617557983860458</v>
      </c>
      <c r="X22" s="135">
        <v>110065.46147520001</v>
      </c>
      <c r="Y22" s="135">
        <v>59910.92</v>
      </c>
      <c r="Z22" s="57">
        <f t="shared" si="7"/>
        <v>54.432079961341138</v>
      </c>
      <c r="AA22" s="135">
        <v>195421.98870948653</v>
      </c>
      <c r="AB22" s="135">
        <v>27388.04</v>
      </c>
      <c r="AC22" s="57">
        <f t="shared" si="8"/>
        <v>14.01482002146388</v>
      </c>
      <c r="AD22" s="135">
        <v>670.17000000000007</v>
      </c>
      <c r="AE22" s="135">
        <v>841</v>
      </c>
      <c r="AF22" s="57">
        <f t="shared" si="9"/>
        <v>125.49054717459747</v>
      </c>
      <c r="AG22" s="135">
        <v>88481.53</v>
      </c>
      <c r="AH22" s="135">
        <v>28343.71</v>
      </c>
      <c r="AI22" s="57">
        <f t="shared" si="10"/>
        <v>32.033476365067379</v>
      </c>
      <c r="AJ22" s="135">
        <v>60243.7201059496</v>
      </c>
      <c r="AK22" s="135">
        <v>45.35</v>
      </c>
      <c r="AL22" s="57">
        <f t="shared" si="11"/>
        <v>7.5277555768873058E-2</v>
      </c>
      <c r="AM22" s="135">
        <v>12288.209754842272</v>
      </c>
      <c r="AN22" s="135">
        <v>6214.1299999999992</v>
      </c>
      <c r="AO22" s="57">
        <f t="shared" si="12"/>
        <v>50.569856179019645</v>
      </c>
      <c r="AP22" s="135">
        <v>61202.06701654815</v>
      </c>
      <c r="AQ22" s="135">
        <v>30687.37</v>
      </c>
      <c r="AR22" s="57">
        <f t="shared" si="13"/>
        <v>50.141067934360095</v>
      </c>
      <c r="AS22" s="135">
        <v>376.73844527531753</v>
      </c>
      <c r="AT22" s="135">
        <v>4</v>
      </c>
      <c r="AU22" s="57">
        <f t="shared" si="14"/>
        <v>1.0617445737657145</v>
      </c>
      <c r="AV22" s="135">
        <v>216.63435900093273</v>
      </c>
      <c r="AW22" s="135">
        <v>2</v>
      </c>
      <c r="AX22" s="57">
        <f t="shared" si="15"/>
        <v>0.92321458573032222</v>
      </c>
      <c r="AY22" s="135">
        <v>73785.112663638312</v>
      </c>
      <c r="AZ22" s="135">
        <v>916.70999999999981</v>
      </c>
      <c r="BA22" s="57">
        <f t="shared" si="16"/>
        <v>1.2424050962407207</v>
      </c>
      <c r="BB22" s="120">
        <f t="shared" si="26"/>
        <v>778707.84107654099</v>
      </c>
      <c r="BC22" s="120">
        <f t="shared" si="26"/>
        <v>228143.99</v>
      </c>
      <c r="BD22" s="57">
        <f t="shared" si="17"/>
        <v>29.297764574271852</v>
      </c>
      <c r="BE22" s="135">
        <v>4768.7299999999996</v>
      </c>
      <c r="BF22" s="135">
        <v>28958.240000000002</v>
      </c>
      <c r="BG22" s="57">
        <f t="shared" si="18"/>
        <v>607.25266475560579</v>
      </c>
      <c r="BH22" s="135">
        <v>1816.17</v>
      </c>
      <c r="BI22" s="135">
        <v>322</v>
      </c>
      <c r="BJ22" s="57">
        <f t="shared" si="19"/>
        <v>17.729617822120176</v>
      </c>
      <c r="BK22" s="135">
        <v>3931.65</v>
      </c>
      <c r="BL22" s="135">
        <v>1051</v>
      </c>
      <c r="BM22" s="57">
        <f t="shared" si="20"/>
        <v>26.731779278420003</v>
      </c>
      <c r="BN22" s="135">
        <v>110684.51000000001</v>
      </c>
      <c r="BO22" s="135">
        <v>42586</v>
      </c>
      <c r="BP22" s="57">
        <f t="shared" si="21"/>
        <v>38.475121767264447</v>
      </c>
      <c r="BQ22" s="135">
        <v>706.86331999999993</v>
      </c>
      <c r="BR22" s="135">
        <v>43412</v>
      </c>
      <c r="BS22" s="57">
        <f t="shared" si="22"/>
        <v>6141.4984724345304</v>
      </c>
      <c r="BT22" s="135">
        <v>517409.47000000003</v>
      </c>
      <c r="BU22" s="135">
        <v>375655</v>
      </c>
      <c r="BV22" s="57">
        <f t="shared" si="23"/>
        <v>72.603039136488931</v>
      </c>
      <c r="BW22" s="57">
        <f t="shared" si="27"/>
        <v>634548.66332000005</v>
      </c>
      <c r="BX22" s="57">
        <f t="shared" si="27"/>
        <v>463026</v>
      </c>
      <c r="BY22" s="57">
        <f t="shared" si="28"/>
        <v>72.969344475082139</v>
      </c>
      <c r="BZ22" s="57">
        <f t="shared" si="29"/>
        <v>1413256.504396541</v>
      </c>
      <c r="CA22" s="57">
        <f t="shared" si="29"/>
        <v>691169.99</v>
      </c>
      <c r="CB22" s="57">
        <f t="shared" si="30"/>
        <v>48.906195573826764</v>
      </c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</row>
    <row r="23" spans="1:115" ht="15" customHeight="1" x14ac:dyDescent="0.2">
      <c r="A23" s="118">
        <v>16</v>
      </c>
      <c r="B23" s="119" t="s">
        <v>29</v>
      </c>
      <c r="C23" s="57">
        <f t="shared" si="24"/>
        <v>65589.751676</v>
      </c>
      <c r="D23" s="57">
        <f t="shared" si="24"/>
        <v>81194</v>
      </c>
      <c r="E23" s="57">
        <f t="shared" si="0"/>
        <v>123.7906805945566</v>
      </c>
      <c r="F23" s="135">
        <v>50802.394614999997</v>
      </c>
      <c r="G23" s="135">
        <v>76743</v>
      </c>
      <c r="H23" s="57">
        <f t="shared" si="1"/>
        <v>151.06177687407819</v>
      </c>
      <c r="I23" s="135">
        <v>12339.700169</v>
      </c>
      <c r="J23" s="135">
        <v>313</v>
      </c>
      <c r="K23" s="57">
        <f t="shared" si="2"/>
        <v>2.5365284059844813</v>
      </c>
      <c r="L23" s="135">
        <v>2447.656892</v>
      </c>
      <c r="M23" s="135">
        <v>4138</v>
      </c>
      <c r="N23" s="57">
        <f t="shared" si="3"/>
        <v>169.05964285781931</v>
      </c>
      <c r="O23" s="120">
        <v>35944.754478000003</v>
      </c>
      <c r="P23" s="57">
        <v>18362.849999999995</v>
      </c>
      <c r="Q23" s="57">
        <f t="shared" si="4"/>
        <v>51.086313612849921</v>
      </c>
      <c r="R23" s="57">
        <f t="shared" si="25"/>
        <v>233817.42715717174</v>
      </c>
      <c r="S23" s="57">
        <f t="shared" si="25"/>
        <v>236707</v>
      </c>
      <c r="T23" s="57">
        <f t="shared" si="5"/>
        <v>101.23582441136259</v>
      </c>
      <c r="U23" s="135">
        <v>40064.625862400004</v>
      </c>
      <c r="V23" s="135">
        <v>20172</v>
      </c>
      <c r="W23" s="57">
        <f t="shared" si="6"/>
        <v>50.348654369766855</v>
      </c>
      <c r="X23" s="135">
        <v>31426.2743968</v>
      </c>
      <c r="Y23" s="135">
        <v>153118</v>
      </c>
      <c r="Z23" s="57">
        <f t="shared" si="7"/>
        <v>487.2292466700772</v>
      </c>
      <c r="AA23" s="135">
        <v>119200.77645797175</v>
      </c>
      <c r="AB23" s="135">
        <v>63323</v>
      </c>
      <c r="AC23" s="57">
        <f t="shared" si="8"/>
        <v>53.122976109410381</v>
      </c>
      <c r="AD23" s="135">
        <v>357.29021999999998</v>
      </c>
      <c r="AE23" s="135">
        <v>19</v>
      </c>
      <c r="AF23" s="57">
        <f t="shared" si="9"/>
        <v>5.3178057882468774</v>
      </c>
      <c r="AG23" s="135">
        <v>42768.460220000001</v>
      </c>
      <c r="AH23" s="135">
        <v>75</v>
      </c>
      <c r="AI23" s="57">
        <f t="shared" si="10"/>
        <v>0.17536287164466918</v>
      </c>
      <c r="AJ23" s="135">
        <v>30193.870565702306</v>
      </c>
      <c r="AK23" s="135">
        <v>0</v>
      </c>
      <c r="AL23" s="57">
        <f t="shared" si="11"/>
        <v>0</v>
      </c>
      <c r="AM23" s="135">
        <v>7533.0480750269062</v>
      </c>
      <c r="AN23" s="135">
        <v>2008</v>
      </c>
      <c r="AO23" s="57">
        <f t="shared" si="12"/>
        <v>26.655876611975927</v>
      </c>
      <c r="AP23" s="135">
        <v>37775.834389898911</v>
      </c>
      <c r="AQ23" s="135">
        <v>18633</v>
      </c>
      <c r="AR23" s="57">
        <f t="shared" si="13"/>
        <v>49.32518447556086</v>
      </c>
      <c r="AS23" s="135">
        <v>307.77778605993444</v>
      </c>
      <c r="AT23" s="135">
        <v>0</v>
      </c>
      <c r="AU23" s="57">
        <f t="shared" si="14"/>
        <v>0</v>
      </c>
      <c r="AV23" s="135">
        <v>210.12722458285833</v>
      </c>
      <c r="AW23" s="135">
        <v>0</v>
      </c>
      <c r="AX23" s="57">
        <f t="shared" si="15"/>
        <v>0</v>
      </c>
      <c r="AY23" s="135">
        <v>63437.944009614388</v>
      </c>
      <c r="AZ23" s="135">
        <v>28435</v>
      </c>
      <c r="BA23" s="57">
        <f t="shared" si="16"/>
        <v>44.82333159424352</v>
      </c>
      <c r="BB23" s="120">
        <f t="shared" si="26"/>
        <v>438865.78088405705</v>
      </c>
      <c r="BC23" s="120">
        <f t="shared" si="26"/>
        <v>366977</v>
      </c>
      <c r="BD23" s="57">
        <f t="shared" si="17"/>
        <v>83.619415316627482</v>
      </c>
      <c r="BE23" s="135">
        <v>3670.4</v>
      </c>
      <c r="BF23" s="135">
        <v>2705</v>
      </c>
      <c r="BG23" s="57">
        <f t="shared" si="18"/>
        <v>73.697689625108978</v>
      </c>
      <c r="BH23" s="135">
        <v>584.9</v>
      </c>
      <c r="BI23" s="135">
        <v>0</v>
      </c>
      <c r="BJ23" s="57">
        <f t="shared" si="19"/>
        <v>0</v>
      </c>
      <c r="BK23" s="135">
        <v>3481.1200000000003</v>
      </c>
      <c r="BL23" s="135">
        <v>88</v>
      </c>
      <c r="BM23" s="57">
        <f t="shared" si="20"/>
        <v>2.5279220480764808</v>
      </c>
      <c r="BN23" s="135">
        <v>46331.16</v>
      </c>
      <c r="BO23" s="135">
        <v>3126</v>
      </c>
      <c r="BP23" s="57">
        <f t="shared" si="21"/>
        <v>6.7470790716226396</v>
      </c>
      <c r="BQ23" s="135">
        <v>496.29</v>
      </c>
      <c r="BR23" s="135">
        <v>7874</v>
      </c>
      <c r="BS23" s="57">
        <f t="shared" si="22"/>
        <v>1586.5723669628644</v>
      </c>
      <c r="BT23" s="135">
        <v>480421.1</v>
      </c>
      <c r="BU23" s="135">
        <v>12547</v>
      </c>
      <c r="BV23" s="57">
        <f t="shared" si="23"/>
        <v>2.6116671395157289</v>
      </c>
      <c r="BW23" s="57">
        <f t="shared" si="27"/>
        <v>531314.56999999995</v>
      </c>
      <c r="BX23" s="57">
        <f t="shared" si="27"/>
        <v>23635</v>
      </c>
      <c r="BY23" s="57">
        <f t="shared" si="28"/>
        <v>4.4484005021733175</v>
      </c>
      <c r="BZ23" s="57">
        <f t="shared" si="29"/>
        <v>970180.350884057</v>
      </c>
      <c r="CA23" s="57">
        <f t="shared" si="29"/>
        <v>390612</v>
      </c>
      <c r="CB23" s="57">
        <f t="shared" si="30"/>
        <v>40.261792525901271</v>
      </c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</row>
    <row r="24" spans="1:115" ht="15" customHeight="1" x14ac:dyDescent="0.2">
      <c r="A24" s="118">
        <v>17</v>
      </c>
      <c r="B24" s="119" t="s">
        <v>72</v>
      </c>
      <c r="C24" s="57">
        <f t="shared" si="24"/>
        <v>288729.44187799998</v>
      </c>
      <c r="D24" s="57">
        <f t="shared" si="24"/>
        <v>229921.14000000004</v>
      </c>
      <c r="E24" s="57">
        <f t="shared" si="0"/>
        <v>79.63203839016569</v>
      </c>
      <c r="F24" s="135">
        <v>230642.64889499999</v>
      </c>
      <c r="G24" s="135">
        <v>85406.080000000016</v>
      </c>
      <c r="H24" s="57">
        <f t="shared" si="1"/>
        <v>37.029612870463133</v>
      </c>
      <c r="I24" s="135">
        <v>49025.992706999998</v>
      </c>
      <c r="J24" s="135">
        <v>1218.1600000000001</v>
      </c>
      <c r="K24" s="57">
        <f t="shared" si="2"/>
        <v>2.4847227618219541</v>
      </c>
      <c r="L24" s="135">
        <v>9060.8002759999999</v>
      </c>
      <c r="M24" s="135">
        <v>143296.90000000002</v>
      </c>
      <c r="N24" s="57">
        <f t="shared" si="3"/>
        <v>1581.503792546459</v>
      </c>
      <c r="O24" s="120">
        <v>182464.705388</v>
      </c>
      <c r="P24" s="57">
        <v>76761.98</v>
      </c>
      <c r="Q24" s="57">
        <f t="shared" si="4"/>
        <v>42.069494939731136</v>
      </c>
      <c r="R24" s="57">
        <f t="shared" si="25"/>
        <v>1405338.4539916506</v>
      </c>
      <c r="S24" s="57">
        <f t="shared" si="25"/>
        <v>1129993.1300000001</v>
      </c>
      <c r="T24" s="57">
        <f t="shared" si="5"/>
        <v>80.407187805217035</v>
      </c>
      <c r="U24" s="135">
        <v>295497.29960959998</v>
      </c>
      <c r="V24" s="135">
        <v>128523.67</v>
      </c>
      <c r="W24" s="57">
        <f t="shared" si="6"/>
        <v>43.49402521437613</v>
      </c>
      <c r="X24" s="135">
        <v>305447.99470719998</v>
      </c>
      <c r="Y24" s="135">
        <v>449575.04000000004</v>
      </c>
      <c r="Z24" s="57">
        <f t="shared" si="7"/>
        <v>147.1854612864488</v>
      </c>
      <c r="AA24" s="135">
        <v>644208.11967485072</v>
      </c>
      <c r="AB24" s="135">
        <v>392356.36000000004</v>
      </c>
      <c r="AC24" s="57">
        <f t="shared" si="8"/>
        <v>60.905218052518947</v>
      </c>
      <c r="AD24" s="135">
        <v>1749.3</v>
      </c>
      <c r="AE24" s="135">
        <v>38.06</v>
      </c>
      <c r="AF24" s="57">
        <f t="shared" si="9"/>
        <v>2.1757274338306756</v>
      </c>
      <c r="AG24" s="135">
        <v>158435.74</v>
      </c>
      <c r="AH24" s="135">
        <v>159500</v>
      </c>
      <c r="AI24" s="57">
        <f t="shared" si="10"/>
        <v>100.67172974986578</v>
      </c>
      <c r="AJ24" s="135">
        <v>195878.32519998087</v>
      </c>
      <c r="AK24" s="135">
        <v>11588</v>
      </c>
      <c r="AL24" s="57">
        <f t="shared" si="11"/>
        <v>5.9159174391394744</v>
      </c>
      <c r="AM24" s="135">
        <v>20530.930235023956</v>
      </c>
      <c r="AN24" s="135">
        <v>4253.1000000000013</v>
      </c>
      <c r="AO24" s="57">
        <f t="shared" si="12"/>
        <v>20.715573777288416</v>
      </c>
      <c r="AP24" s="135">
        <v>142803.77325345072</v>
      </c>
      <c r="AQ24" s="135">
        <v>20263.900000000001</v>
      </c>
      <c r="AR24" s="57">
        <f t="shared" si="13"/>
        <v>14.19003121439604</v>
      </c>
      <c r="AS24" s="135">
        <v>747.11851766225277</v>
      </c>
      <c r="AT24" s="135">
        <v>3450.57</v>
      </c>
      <c r="AU24" s="57">
        <f t="shared" si="14"/>
        <v>461.85041843118756</v>
      </c>
      <c r="AV24" s="135">
        <v>317.48378070266347</v>
      </c>
      <c r="AW24" s="135">
        <v>286.54000000000008</v>
      </c>
      <c r="AX24" s="57">
        <f t="shared" si="15"/>
        <v>90.253429440024362</v>
      </c>
      <c r="AY24" s="135">
        <v>136164.38478189369</v>
      </c>
      <c r="AZ24" s="135">
        <v>2.9600000000000004</v>
      </c>
      <c r="BA24" s="57">
        <f t="shared" si="16"/>
        <v>2.1738430388690035E-3</v>
      </c>
      <c r="BB24" s="120">
        <f t="shared" si="26"/>
        <v>2190509.9116383647</v>
      </c>
      <c r="BC24" s="120">
        <f t="shared" si="26"/>
        <v>1399759.3400000003</v>
      </c>
      <c r="BD24" s="57">
        <f t="shared" si="17"/>
        <v>63.901073104620998</v>
      </c>
      <c r="BE24" s="135">
        <v>18835.919999999998</v>
      </c>
      <c r="BF24" s="135">
        <v>138906.07999999999</v>
      </c>
      <c r="BG24" s="57">
        <f t="shared" si="18"/>
        <v>737.4531214827839</v>
      </c>
      <c r="BH24" s="135">
        <v>10237.130000000001</v>
      </c>
      <c r="BI24" s="135">
        <v>1560.22</v>
      </c>
      <c r="BJ24" s="57">
        <f t="shared" si="19"/>
        <v>15.240795027512593</v>
      </c>
      <c r="BK24" s="135">
        <v>11768.66</v>
      </c>
      <c r="BL24" s="135">
        <v>2897.1200000000003</v>
      </c>
      <c r="BM24" s="57">
        <f t="shared" si="20"/>
        <v>24.617246143571148</v>
      </c>
      <c r="BN24" s="135">
        <v>174160.18</v>
      </c>
      <c r="BO24" s="135">
        <v>163059.10000000003</v>
      </c>
      <c r="BP24" s="57">
        <f t="shared" si="21"/>
        <v>93.62593676694641</v>
      </c>
      <c r="BQ24" s="135">
        <v>3216.3969404999998</v>
      </c>
      <c r="BR24" s="135">
        <v>91966.720000000001</v>
      </c>
      <c r="BS24" s="57">
        <f t="shared" si="22"/>
        <v>2859.3087762887708</v>
      </c>
      <c r="BT24" s="135">
        <v>557613.97</v>
      </c>
      <c r="BU24" s="135">
        <v>1757525.2800000005</v>
      </c>
      <c r="BV24" s="57">
        <f t="shared" si="23"/>
        <v>315.18673752022403</v>
      </c>
      <c r="BW24" s="57">
        <f t="shared" si="27"/>
        <v>756996.33694049995</v>
      </c>
      <c r="BX24" s="57">
        <f t="shared" si="27"/>
        <v>2017008.4400000004</v>
      </c>
      <c r="BY24" s="57">
        <f t="shared" si="28"/>
        <v>266.44890359073662</v>
      </c>
      <c r="BZ24" s="57">
        <f t="shared" si="29"/>
        <v>2947506.2485788646</v>
      </c>
      <c r="CA24" s="57">
        <f t="shared" si="29"/>
        <v>3416767.7800000007</v>
      </c>
      <c r="CB24" s="57">
        <f t="shared" si="30"/>
        <v>115.92062889255585</v>
      </c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</row>
    <row r="25" spans="1:115" ht="15" customHeight="1" x14ac:dyDescent="0.2">
      <c r="A25" s="118">
        <v>18</v>
      </c>
      <c r="B25" s="119" t="s">
        <v>82</v>
      </c>
      <c r="C25" s="57">
        <f t="shared" si="24"/>
        <v>9724.8799680000011</v>
      </c>
      <c r="D25" s="57">
        <f t="shared" si="24"/>
        <v>1161</v>
      </c>
      <c r="E25" s="57">
        <f t="shared" si="0"/>
        <v>11.938450693687779</v>
      </c>
      <c r="F25" s="135">
        <v>8312.5199680000005</v>
      </c>
      <c r="G25" s="135">
        <v>343</v>
      </c>
      <c r="H25" s="57">
        <f t="shared" si="1"/>
        <v>4.1263058774044197</v>
      </c>
      <c r="I25" s="135">
        <v>1056.29</v>
      </c>
      <c r="J25" s="135">
        <v>153</v>
      </c>
      <c r="K25" s="57">
        <f t="shared" si="2"/>
        <v>14.484658569142944</v>
      </c>
      <c r="L25" s="135">
        <v>356.07</v>
      </c>
      <c r="M25" s="135">
        <v>665</v>
      </c>
      <c r="N25" s="57">
        <f t="shared" si="3"/>
        <v>186.76103013452411</v>
      </c>
      <c r="O25" s="120">
        <v>4110</v>
      </c>
      <c r="P25" s="57">
        <v>16.84</v>
      </c>
      <c r="Q25" s="57">
        <f t="shared" si="4"/>
        <v>0.40973236009732361</v>
      </c>
      <c r="R25" s="57">
        <f t="shared" si="25"/>
        <v>127480.49560000001</v>
      </c>
      <c r="S25" s="57">
        <f t="shared" si="25"/>
        <v>12064</v>
      </c>
      <c r="T25" s="57">
        <f t="shared" si="5"/>
        <v>9.4634084557167348</v>
      </c>
      <c r="U25" s="135">
        <v>25885.59</v>
      </c>
      <c r="V25" s="135">
        <v>1173</v>
      </c>
      <c r="W25" s="57">
        <f t="shared" si="6"/>
        <v>4.5314787107421539</v>
      </c>
      <c r="X25" s="135">
        <v>24403.72</v>
      </c>
      <c r="Y25" s="135">
        <v>6566</v>
      </c>
      <c r="Z25" s="57">
        <f t="shared" si="7"/>
        <v>26.905734043826101</v>
      </c>
      <c r="AA25" s="135">
        <v>62770.915600000008</v>
      </c>
      <c r="AB25" s="135">
        <v>691</v>
      </c>
      <c r="AC25" s="57">
        <f t="shared" si="8"/>
        <v>1.1008282950711012</v>
      </c>
      <c r="AD25" s="135">
        <v>67.52</v>
      </c>
      <c r="AE25" s="135">
        <v>1</v>
      </c>
      <c r="AF25" s="57">
        <f t="shared" si="9"/>
        <v>1.481042654028436</v>
      </c>
      <c r="AG25" s="135">
        <v>14352.75</v>
      </c>
      <c r="AH25" s="135">
        <v>3633</v>
      </c>
      <c r="AI25" s="57">
        <f t="shared" si="10"/>
        <v>25.31222239640487</v>
      </c>
      <c r="AJ25" s="135">
        <v>5077.9799999999996</v>
      </c>
      <c r="AK25" s="135">
        <v>0</v>
      </c>
      <c r="AL25" s="57">
        <f t="shared" si="11"/>
        <v>0</v>
      </c>
      <c r="AM25" s="135">
        <v>2524.9531999999999</v>
      </c>
      <c r="AN25" s="135">
        <v>0</v>
      </c>
      <c r="AO25" s="57">
        <f t="shared" si="12"/>
        <v>0</v>
      </c>
      <c r="AP25" s="135">
        <v>11255.825999999999</v>
      </c>
      <c r="AQ25" s="135">
        <v>1436</v>
      </c>
      <c r="AR25" s="57">
        <f t="shared" si="13"/>
        <v>12.757837585620106</v>
      </c>
      <c r="AS25" s="135">
        <v>128.24</v>
      </c>
      <c r="AT25" s="135">
        <v>60</v>
      </c>
      <c r="AU25" s="57">
        <f t="shared" si="14"/>
        <v>46.787273861509668</v>
      </c>
      <c r="AV25" s="135">
        <v>156.49</v>
      </c>
      <c r="AW25" s="135">
        <v>0</v>
      </c>
      <c r="AX25" s="57">
        <f t="shared" si="15"/>
        <v>0</v>
      </c>
      <c r="AY25" s="135">
        <v>42249.285199999998</v>
      </c>
      <c r="AZ25" s="135">
        <v>0</v>
      </c>
      <c r="BA25" s="57">
        <f t="shared" si="16"/>
        <v>0</v>
      </c>
      <c r="BB25" s="120">
        <f t="shared" si="26"/>
        <v>198598.14996800001</v>
      </c>
      <c r="BC25" s="120">
        <f t="shared" si="26"/>
        <v>14721</v>
      </c>
      <c r="BD25" s="57">
        <f t="shared" si="17"/>
        <v>7.4124557566986322</v>
      </c>
      <c r="BE25" s="135">
        <v>427.21</v>
      </c>
      <c r="BF25" s="135">
        <v>0</v>
      </c>
      <c r="BG25" s="57">
        <f t="shared" si="18"/>
        <v>0</v>
      </c>
      <c r="BH25" s="135">
        <v>109.58</v>
      </c>
      <c r="BI25" s="135">
        <v>15930</v>
      </c>
      <c r="BJ25" s="57">
        <f t="shared" si="19"/>
        <v>14537.324329257162</v>
      </c>
      <c r="BK25" s="135">
        <v>1894.0099999999998</v>
      </c>
      <c r="BL25" s="135">
        <v>119</v>
      </c>
      <c r="BM25" s="57">
        <f t="shared" si="20"/>
        <v>6.2829657710360562</v>
      </c>
      <c r="BN25" s="135">
        <v>29045.230256000003</v>
      </c>
      <c r="BO25" s="135">
        <v>2779</v>
      </c>
      <c r="BP25" s="57">
        <f t="shared" si="21"/>
        <v>9.5678360113049177</v>
      </c>
      <c r="BQ25" s="135">
        <v>469.77</v>
      </c>
      <c r="BR25" s="135">
        <v>333</v>
      </c>
      <c r="BS25" s="57">
        <f t="shared" si="22"/>
        <v>70.88575260233732</v>
      </c>
      <c r="BT25" s="135">
        <v>242650.37000000002</v>
      </c>
      <c r="BU25" s="135">
        <v>68856</v>
      </c>
      <c r="BV25" s="57">
        <f t="shared" si="23"/>
        <v>28.376630952592404</v>
      </c>
      <c r="BW25" s="57">
        <f t="shared" si="27"/>
        <v>274168.96025600005</v>
      </c>
      <c r="BX25" s="57">
        <f t="shared" si="27"/>
        <v>88017</v>
      </c>
      <c r="BY25" s="57">
        <f t="shared" si="28"/>
        <v>32.103196480672288</v>
      </c>
      <c r="BZ25" s="57">
        <f t="shared" si="29"/>
        <v>472767.11022400006</v>
      </c>
      <c r="CA25" s="57">
        <f t="shared" si="29"/>
        <v>102738</v>
      </c>
      <c r="CB25" s="57">
        <f t="shared" si="30"/>
        <v>21.731207137341276</v>
      </c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</row>
    <row r="26" spans="1:115" ht="15" customHeight="1" x14ac:dyDescent="0.2">
      <c r="A26" s="121"/>
      <c r="B26" s="122" t="s">
        <v>83</v>
      </c>
      <c r="C26" s="123">
        <f>SUM(C8:C25)</f>
        <v>4799601.1131680002</v>
      </c>
      <c r="D26" s="123">
        <f>SUM(D8:D25)</f>
        <v>2065787.34</v>
      </c>
      <c r="E26" s="19">
        <f t="shared" si="0"/>
        <v>43.040813002821956</v>
      </c>
      <c r="F26" s="123">
        <f>SUM(F8:F25)</f>
        <v>3795443.5562570002</v>
      </c>
      <c r="G26" s="123">
        <f>SUM(G8:G25)</f>
        <v>1334490.19</v>
      </c>
      <c r="H26" s="19">
        <f t="shared" si="1"/>
        <v>35.160322376551179</v>
      </c>
      <c r="I26" s="123">
        <f>SUM(I8:I25)</f>
        <v>847676.94231899991</v>
      </c>
      <c r="J26" s="123">
        <f>SUM(J8:J25)</f>
        <v>29406.849999999995</v>
      </c>
      <c r="K26" s="19">
        <f t="shared" si="2"/>
        <v>3.469110522170312</v>
      </c>
      <c r="L26" s="123">
        <f>SUM(L8:L25)</f>
        <v>156480.61459200003</v>
      </c>
      <c r="M26" s="123">
        <f>SUM(M8:M25)</f>
        <v>701890.3</v>
      </c>
      <c r="N26" s="19">
        <f t="shared" si="3"/>
        <v>448.54776537660894</v>
      </c>
      <c r="O26" s="123">
        <f>SUM(O8:O25)</f>
        <v>3094225.6801819997</v>
      </c>
      <c r="P26" s="123">
        <f>SUM(P8:P25)</f>
        <v>1212700.7600000002</v>
      </c>
      <c r="Q26" s="19">
        <f t="shared" si="4"/>
        <v>39.192382371045099</v>
      </c>
      <c r="R26" s="123">
        <f>SUM(R8:R25)</f>
        <v>15280970.888981085</v>
      </c>
      <c r="S26" s="123">
        <f>SUM(S8:S25)</f>
        <v>9954129.8499999978</v>
      </c>
      <c r="T26" s="19">
        <f t="shared" si="5"/>
        <v>65.140689831284178</v>
      </c>
      <c r="U26" s="123">
        <f>SUM(U8:U25)</f>
        <v>3018709.2724512001</v>
      </c>
      <c r="V26" s="123">
        <f>SUM(V8:V25)</f>
        <v>3959346.27</v>
      </c>
      <c r="W26" s="19">
        <f t="shared" si="6"/>
        <v>131.16023812339503</v>
      </c>
      <c r="X26" s="123">
        <f>SUM(X8:X25)</f>
        <v>2892358.3468384002</v>
      </c>
      <c r="Y26" s="123">
        <f>SUM(Y8:Y25)</f>
        <v>3769323.9699999997</v>
      </c>
      <c r="Z26" s="19">
        <f t="shared" si="7"/>
        <v>130.32008893781088</v>
      </c>
      <c r="AA26" s="123">
        <f>SUM(AA8:AA25)</f>
        <v>6562618.8006114848</v>
      </c>
      <c r="AB26" s="123">
        <f>SUM(AB8:AB25)</f>
        <v>1694358.7000000002</v>
      </c>
      <c r="AC26" s="19">
        <f t="shared" si="8"/>
        <v>25.818331850116376</v>
      </c>
      <c r="AD26" s="123">
        <f>SUM(AD8:AD25)</f>
        <v>28294.44454</v>
      </c>
      <c r="AE26" s="123">
        <f>SUM(AE8:AE25)</f>
        <v>31843.849999999995</v>
      </c>
      <c r="AF26" s="19">
        <f t="shared" si="9"/>
        <v>112.54453133010681</v>
      </c>
      <c r="AG26" s="123">
        <f>SUM(AG8:AG25)</f>
        <v>2778990.0245399997</v>
      </c>
      <c r="AH26" s="123">
        <f>SUM(AH8:AH25)</f>
        <v>499257.06000000006</v>
      </c>
      <c r="AI26" s="19">
        <f t="shared" si="10"/>
        <v>17.965413894662721</v>
      </c>
      <c r="AJ26" s="123">
        <f>SUM(AJ8:AJ25)</f>
        <v>1994536.4352224623</v>
      </c>
      <c r="AK26" s="123">
        <f>SUM(AK8:AK25)</f>
        <v>267657.34000000003</v>
      </c>
      <c r="AL26" s="19">
        <f t="shared" si="11"/>
        <v>13.419526225408193</v>
      </c>
      <c r="AM26" s="123">
        <f>SUM(AM8:AM25)</f>
        <v>370415.9360861624</v>
      </c>
      <c r="AN26" s="123">
        <f>SUM(AN8:AN25)</f>
        <v>133096.32000000001</v>
      </c>
      <c r="AO26" s="19">
        <f t="shared" si="12"/>
        <v>35.931585829244803</v>
      </c>
      <c r="AP26" s="123">
        <f>SUM(AP8:AP25)</f>
        <v>2256309.8509988356</v>
      </c>
      <c r="AQ26" s="123">
        <f>SUM(AQ8:AQ25)</f>
        <v>1148964.02</v>
      </c>
      <c r="AR26" s="19">
        <f t="shared" si="13"/>
        <v>50.922262272239351</v>
      </c>
      <c r="AS26" s="123">
        <f>SUM(AS8:AS25)</f>
        <v>14402.180264515255</v>
      </c>
      <c r="AT26" s="123">
        <f>SUM(AT8:AT25)</f>
        <v>76027.060000000012</v>
      </c>
      <c r="AU26" s="19">
        <f t="shared" si="14"/>
        <v>527.88576870766531</v>
      </c>
      <c r="AV26" s="123">
        <f>SUM(AV8:AV25)</f>
        <v>6324.4214550730649</v>
      </c>
      <c r="AW26" s="123">
        <f>SUM(AW8:AW25)</f>
        <v>15945.890000000001</v>
      </c>
      <c r="AX26" s="19">
        <f t="shared" si="15"/>
        <v>252.13199520739056</v>
      </c>
      <c r="AY26" s="123">
        <f>SUM(AY8:AY25)</f>
        <v>2218975.1724471599</v>
      </c>
      <c r="AZ26" s="123">
        <f>SUM(AZ8:AZ25)</f>
        <v>151140.34</v>
      </c>
      <c r="BA26" s="19">
        <f t="shared" si="16"/>
        <v>6.8112677364171397</v>
      </c>
      <c r="BB26" s="123">
        <f>SUM(BB8:BB25)</f>
        <v>26941535.998623289</v>
      </c>
      <c r="BC26" s="123">
        <f>SUM(BC8:BC25)</f>
        <v>13812748.16</v>
      </c>
      <c r="BD26" s="19">
        <f t="shared" si="17"/>
        <v>51.269341735771235</v>
      </c>
      <c r="BE26" s="123">
        <f>SUM(BE8:BE25)</f>
        <v>246515.97</v>
      </c>
      <c r="BF26" s="123">
        <f>SUM(BF8:BF25)</f>
        <v>1690768.61</v>
      </c>
      <c r="BG26" s="19">
        <f t="shared" si="18"/>
        <v>685.86575141561821</v>
      </c>
      <c r="BH26" s="123">
        <f>SUM(BH8:BH25)</f>
        <v>74355.340000000011</v>
      </c>
      <c r="BI26" s="123">
        <f>SUM(BI8:BI25)</f>
        <v>34146.490000000005</v>
      </c>
      <c r="BJ26" s="19">
        <f t="shared" si="19"/>
        <v>45.923386269230967</v>
      </c>
      <c r="BK26" s="123">
        <f>SUM(BK8:BK25)</f>
        <v>100432.74999999999</v>
      </c>
      <c r="BL26" s="123">
        <f>SUM(BL8:BL25)</f>
        <v>107839.9</v>
      </c>
      <c r="BM26" s="19">
        <f t="shared" si="20"/>
        <v>107.37523367626598</v>
      </c>
      <c r="BN26" s="123">
        <f>SUM(BN8:BN25)</f>
        <v>2024281.9902559996</v>
      </c>
      <c r="BO26" s="123">
        <f>SUM(BO8:BO25)</f>
        <v>3534332.64</v>
      </c>
      <c r="BP26" s="19">
        <f t="shared" si="21"/>
        <v>174.59685246486004</v>
      </c>
      <c r="BQ26" s="123">
        <f>SUM(BQ8:BQ25)</f>
        <v>55825.868310499995</v>
      </c>
      <c r="BR26" s="123">
        <f>SUM(BR8:BR25)</f>
        <v>2516906.4200000004</v>
      </c>
      <c r="BS26" s="19">
        <f t="shared" si="22"/>
        <v>4508.4948898620332</v>
      </c>
      <c r="BT26" s="123">
        <f>SUM(BT8:BT25)</f>
        <v>9984765.8414747734</v>
      </c>
      <c r="BU26" s="123">
        <f>SUM(BU8:BU25)</f>
        <v>24901466.920000002</v>
      </c>
      <c r="BV26" s="19">
        <f t="shared" si="23"/>
        <v>249.39460088852718</v>
      </c>
      <c r="BW26" s="123">
        <f>SUM(BW8:BW25)</f>
        <v>12239661.790041275</v>
      </c>
      <c r="BX26" s="123">
        <f>SUM(BX8:BX25)</f>
        <v>31094692.370000001</v>
      </c>
      <c r="BY26" s="19">
        <f t="shared" si="28"/>
        <v>254.0486240828975</v>
      </c>
      <c r="BZ26" s="123">
        <f>SUM(BZ8:BZ25)</f>
        <v>39181197.788664572</v>
      </c>
      <c r="CA26" s="123">
        <f>SUM(CA8:CA25)</f>
        <v>44907440.530000009</v>
      </c>
      <c r="CB26" s="19">
        <f t="shared" si="30"/>
        <v>114.61477204505495</v>
      </c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</row>
    <row r="27" spans="1:115" ht="15" customHeight="1" x14ac:dyDescent="0.2">
      <c r="A27" s="118">
        <v>19</v>
      </c>
      <c r="B27" s="119" t="s">
        <v>33</v>
      </c>
      <c r="C27" s="57">
        <f t="shared" si="24"/>
        <v>135205.427138</v>
      </c>
      <c r="D27" s="57">
        <f t="shared" si="24"/>
        <v>373639.89999999991</v>
      </c>
      <c r="E27" s="57">
        <f t="shared" si="0"/>
        <v>276.34977967166748</v>
      </c>
      <c r="F27" s="135">
        <v>102380.99893999999</v>
      </c>
      <c r="G27" s="135">
        <v>255107.62999999995</v>
      </c>
      <c r="H27" s="57">
        <f t="shared" si="1"/>
        <v>249.17478110318578</v>
      </c>
      <c r="I27" s="135">
        <v>28538.084942000001</v>
      </c>
      <c r="J27" s="135">
        <v>1039.96</v>
      </c>
      <c r="K27" s="57">
        <f t="shared" si="2"/>
        <v>3.6441127781124254</v>
      </c>
      <c r="L27" s="135">
        <v>4286.3432560000001</v>
      </c>
      <c r="M27" s="135">
        <v>117492.30999999998</v>
      </c>
      <c r="N27" s="57">
        <f t="shared" si="3"/>
        <v>2741.0849524366695</v>
      </c>
      <c r="O27" s="120">
        <v>74839.364029999997</v>
      </c>
      <c r="P27" s="57">
        <v>55323.69000000001</v>
      </c>
      <c r="Q27" s="57">
        <f t="shared" si="4"/>
        <v>73.923249772436648</v>
      </c>
      <c r="R27" s="57">
        <f t="shared" si="25"/>
        <v>980231.30908836157</v>
      </c>
      <c r="S27" s="57">
        <f t="shared" si="25"/>
        <v>676628.23</v>
      </c>
      <c r="T27" s="57">
        <f t="shared" si="5"/>
        <v>69.027404422460279</v>
      </c>
      <c r="U27" s="135">
        <v>169117.17056</v>
      </c>
      <c r="V27" s="135">
        <v>214360.45</v>
      </c>
      <c r="W27" s="57">
        <f t="shared" si="6"/>
        <v>126.75262321985716</v>
      </c>
      <c r="X27" s="135">
        <v>149002.25792</v>
      </c>
      <c r="Y27" s="135">
        <v>96248.189999999973</v>
      </c>
      <c r="Z27" s="57">
        <f t="shared" si="7"/>
        <v>64.595121807936678</v>
      </c>
      <c r="AA27" s="135">
        <v>478739.59060836153</v>
      </c>
      <c r="AB27" s="135">
        <v>366018.58999999997</v>
      </c>
      <c r="AC27" s="57">
        <f t="shared" si="8"/>
        <v>76.454631532537221</v>
      </c>
      <c r="AD27" s="135">
        <v>1138.93</v>
      </c>
      <c r="AE27" s="135">
        <v>1</v>
      </c>
      <c r="AF27" s="57">
        <f t="shared" si="9"/>
        <v>8.7801708621249766E-2</v>
      </c>
      <c r="AG27" s="135">
        <v>182233.36</v>
      </c>
      <c r="AH27" s="135">
        <v>0</v>
      </c>
      <c r="AI27" s="57">
        <f t="shared" si="10"/>
        <v>0</v>
      </c>
      <c r="AJ27" s="135">
        <v>60273.882040625977</v>
      </c>
      <c r="AK27" s="135">
        <v>1466.3</v>
      </c>
      <c r="AL27" s="57">
        <f t="shared" si="11"/>
        <v>2.4327286551937708</v>
      </c>
      <c r="AM27" s="135">
        <v>13944.468515799566</v>
      </c>
      <c r="AN27" s="135">
        <v>10271.5</v>
      </c>
      <c r="AO27" s="57">
        <f t="shared" si="12"/>
        <v>73.660032208198061</v>
      </c>
      <c r="AP27" s="135">
        <v>203950.32065627005</v>
      </c>
      <c r="AQ27" s="135">
        <v>189656.47</v>
      </c>
      <c r="AR27" s="57">
        <f t="shared" si="13"/>
        <v>92.991503710180311</v>
      </c>
      <c r="AS27" s="135">
        <v>342.62749714996374</v>
      </c>
      <c r="AT27" s="135">
        <v>20000</v>
      </c>
      <c r="AU27" s="57">
        <f t="shared" si="14"/>
        <v>5837.2431186532158</v>
      </c>
      <c r="AV27" s="135">
        <v>220.33230801119288</v>
      </c>
      <c r="AW27" s="135">
        <v>0</v>
      </c>
      <c r="AX27" s="57">
        <f t="shared" si="15"/>
        <v>0</v>
      </c>
      <c r="AY27" s="135">
        <v>129764.85847904444</v>
      </c>
      <c r="AZ27" s="135">
        <v>30.25</v>
      </c>
      <c r="BA27" s="57">
        <f t="shared" si="16"/>
        <v>2.3311395977736942E-2</v>
      </c>
      <c r="BB27" s="120">
        <f t="shared" ref="BB27:BC39" si="31">C27+R27+AJ27+AM27+AP27+AS27+AV27+AY27</f>
        <v>1523933.2257232624</v>
      </c>
      <c r="BC27" s="120">
        <f t="shared" si="31"/>
        <v>1271692.6499999999</v>
      </c>
      <c r="BD27" s="57">
        <f t="shared" si="17"/>
        <v>83.448055894735901</v>
      </c>
      <c r="BE27" s="135">
        <v>5564.25</v>
      </c>
      <c r="BF27" s="135">
        <v>6784.369999999999</v>
      </c>
      <c r="BG27" s="57">
        <f t="shared" si="18"/>
        <v>121.92784292582107</v>
      </c>
      <c r="BH27" s="135">
        <v>3458.9549999999999</v>
      </c>
      <c r="BI27" s="135">
        <v>910.43999999999994</v>
      </c>
      <c r="BJ27" s="57">
        <f t="shared" si="19"/>
        <v>26.321244422087016</v>
      </c>
      <c r="BK27" s="135">
        <v>6357.76</v>
      </c>
      <c r="BL27" s="135">
        <v>0</v>
      </c>
      <c r="BM27" s="57">
        <f t="shared" si="20"/>
        <v>0</v>
      </c>
      <c r="BN27" s="135">
        <v>199322.96</v>
      </c>
      <c r="BO27" s="135">
        <v>509.7299999999999</v>
      </c>
      <c r="BP27" s="57">
        <f t="shared" si="21"/>
        <v>0.25573069956416455</v>
      </c>
      <c r="BQ27" s="135">
        <v>1833</v>
      </c>
      <c r="BR27" s="135">
        <v>769984.86</v>
      </c>
      <c r="BS27" s="57">
        <f t="shared" si="22"/>
        <v>42006.811783960715</v>
      </c>
      <c r="BT27" s="135">
        <v>954750.83000000007</v>
      </c>
      <c r="BU27" s="135">
        <v>3685668.97</v>
      </c>
      <c r="BV27" s="57">
        <f t="shared" si="23"/>
        <v>386.03464424325244</v>
      </c>
      <c r="BW27" s="57">
        <f t="shared" si="27"/>
        <v>1165723.5050000001</v>
      </c>
      <c r="BX27" s="57">
        <f t="shared" si="27"/>
        <v>4457074</v>
      </c>
      <c r="BY27" s="57">
        <f t="shared" si="28"/>
        <v>382.34401046927502</v>
      </c>
      <c r="BZ27" s="57">
        <f t="shared" si="29"/>
        <v>2689656.7307232628</v>
      </c>
      <c r="CA27" s="57">
        <f t="shared" si="29"/>
        <v>5728766.6500000004</v>
      </c>
      <c r="CB27" s="57">
        <f t="shared" si="30"/>
        <v>212.99248281618097</v>
      </c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</row>
    <row r="28" spans="1:115" ht="15" customHeight="1" x14ac:dyDescent="0.2">
      <c r="A28" s="118">
        <v>20</v>
      </c>
      <c r="B28" s="119" t="s">
        <v>176</v>
      </c>
      <c r="C28" s="57">
        <f t="shared" si="24"/>
        <v>3750</v>
      </c>
      <c r="D28" s="57">
        <f t="shared" si="24"/>
        <v>70808.149999999994</v>
      </c>
      <c r="E28" s="57">
        <f t="shared" si="0"/>
        <v>1888.217333333333</v>
      </c>
      <c r="F28" s="135">
        <v>869</v>
      </c>
      <c r="G28" s="135">
        <v>41607.380000000005</v>
      </c>
      <c r="H28" s="57">
        <f t="shared" si="1"/>
        <v>4787.96087456847</v>
      </c>
      <c r="I28" s="135">
        <v>2879</v>
      </c>
      <c r="J28" s="135">
        <v>12470.069999999998</v>
      </c>
      <c r="K28" s="57">
        <f t="shared" si="2"/>
        <v>433.13893713094814</v>
      </c>
      <c r="L28" s="135">
        <v>2</v>
      </c>
      <c r="M28" s="135">
        <v>16730.699999999997</v>
      </c>
      <c r="N28" s="57">
        <f t="shared" si="3"/>
        <v>836534.99999999988</v>
      </c>
      <c r="O28" s="120">
        <v>855</v>
      </c>
      <c r="P28" s="57">
        <v>0</v>
      </c>
      <c r="Q28" s="57">
        <f t="shared" si="4"/>
        <v>0</v>
      </c>
      <c r="R28" s="57">
        <f t="shared" si="25"/>
        <v>45093</v>
      </c>
      <c r="S28" s="57">
        <f t="shared" si="25"/>
        <v>212086.53000000003</v>
      </c>
      <c r="T28" s="57">
        <f t="shared" si="5"/>
        <v>470.33138181092414</v>
      </c>
      <c r="U28" s="135">
        <v>1693</v>
      </c>
      <c r="V28" s="135">
        <v>23245.07</v>
      </c>
      <c r="W28" s="57">
        <f t="shared" si="6"/>
        <v>1373.0106320141761</v>
      </c>
      <c r="X28" s="135">
        <v>1115</v>
      </c>
      <c r="Y28" s="135">
        <v>157409.32</v>
      </c>
      <c r="Z28" s="57">
        <f t="shared" si="7"/>
        <v>14117.427802690583</v>
      </c>
      <c r="AA28" s="135">
        <v>305</v>
      </c>
      <c r="AB28" s="135">
        <v>0</v>
      </c>
      <c r="AC28" s="57">
        <f t="shared" si="8"/>
        <v>0</v>
      </c>
      <c r="AD28" s="135">
        <v>3</v>
      </c>
      <c r="AE28" s="135">
        <v>0</v>
      </c>
      <c r="AF28" s="57">
        <f t="shared" si="9"/>
        <v>0</v>
      </c>
      <c r="AG28" s="135">
        <v>41977</v>
      </c>
      <c r="AH28" s="135">
        <v>31432.140000000003</v>
      </c>
      <c r="AI28" s="57">
        <f t="shared" si="10"/>
        <v>74.87943397574864</v>
      </c>
      <c r="AJ28" s="135">
        <v>28</v>
      </c>
      <c r="AK28" s="135">
        <v>0</v>
      </c>
      <c r="AL28" s="57">
        <f t="shared" si="11"/>
        <v>0</v>
      </c>
      <c r="AM28" s="135">
        <v>420</v>
      </c>
      <c r="AN28" s="135">
        <v>0</v>
      </c>
      <c r="AO28" s="57">
        <f t="shared" si="12"/>
        <v>0</v>
      </c>
      <c r="AP28" s="135">
        <v>1735</v>
      </c>
      <c r="AQ28" s="135">
        <v>538693.78</v>
      </c>
      <c r="AR28" s="57">
        <f t="shared" si="13"/>
        <v>31048.632853025934</v>
      </c>
      <c r="AS28" s="135">
        <v>1</v>
      </c>
      <c r="AT28" s="135">
        <v>0</v>
      </c>
      <c r="AU28" s="57">
        <f t="shared" si="14"/>
        <v>0</v>
      </c>
      <c r="AV28" s="135">
        <v>2</v>
      </c>
      <c r="AW28" s="135">
        <v>0</v>
      </c>
      <c r="AX28" s="57">
        <f t="shared" si="15"/>
        <v>0</v>
      </c>
      <c r="AY28" s="135">
        <v>1855</v>
      </c>
      <c r="AZ28" s="135">
        <v>10006.89</v>
      </c>
      <c r="BA28" s="57">
        <f t="shared" si="16"/>
        <v>539.45498652291099</v>
      </c>
      <c r="BB28" s="120">
        <f t="shared" si="31"/>
        <v>52884</v>
      </c>
      <c r="BC28" s="120">
        <f t="shared" si="31"/>
        <v>831595.35000000009</v>
      </c>
      <c r="BD28" s="57">
        <f t="shared" si="17"/>
        <v>1572.4895053324258</v>
      </c>
      <c r="BE28" s="135">
        <v>343.5</v>
      </c>
      <c r="BF28" s="135">
        <v>182850.26000000004</v>
      </c>
      <c r="BG28" s="57">
        <f t="shared" si="18"/>
        <v>53231.516739446888</v>
      </c>
      <c r="BH28" s="135">
        <v>34</v>
      </c>
      <c r="BI28" s="135">
        <v>0</v>
      </c>
      <c r="BJ28" s="57">
        <f t="shared" si="19"/>
        <v>0</v>
      </c>
      <c r="BK28" s="135">
        <v>82</v>
      </c>
      <c r="BL28" s="135">
        <v>0</v>
      </c>
      <c r="BM28" s="57">
        <f t="shared" si="20"/>
        <v>0</v>
      </c>
      <c r="BN28" s="135">
        <v>677</v>
      </c>
      <c r="BO28" s="135">
        <v>0</v>
      </c>
      <c r="BP28" s="57">
        <f t="shared" si="21"/>
        <v>0</v>
      </c>
      <c r="BQ28" s="135">
        <v>453</v>
      </c>
      <c r="BR28" s="135">
        <v>0</v>
      </c>
      <c r="BS28" s="57">
        <f t="shared" si="22"/>
        <v>0</v>
      </c>
      <c r="BT28" s="135">
        <v>1881</v>
      </c>
      <c r="BU28" s="135">
        <v>134586.22</v>
      </c>
      <c r="BV28" s="57">
        <f t="shared" si="23"/>
        <v>7155.035619351409</v>
      </c>
      <c r="BW28" s="57">
        <f t="shared" si="27"/>
        <v>3127</v>
      </c>
      <c r="BX28" s="57">
        <f t="shared" si="27"/>
        <v>134586.22</v>
      </c>
      <c r="BY28" s="57">
        <f t="shared" si="28"/>
        <v>4304.0044771346338</v>
      </c>
      <c r="BZ28" s="57">
        <f t="shared" si="29"/>
        <v>56011</v>
      </c>
      <c r="CA28" s="57">
        <f t="shared" si="29"/>
        <v>966181.57000000007</v>
      </c>
      <c r="CB28" s="57">
        <f t="shared" si="30"/>
        <v>1724.9853957258395</v>
      </c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</row>
    <row r="29" spans="1:115" ht="15" customHeight="1" x14ac:dyDescent="0.2">
      <c r="A29" s="118">
        <v>21</v>
      </c>
      <c r="B29" s="119" t="s">
        <v>106</v>
      </c>
      <c r="C29" s="57">
        <f t="shared" si="24"/>
        <v>5037.1600000000008</v>
      </c>
      <c r="D29" s="57">
        <f t="shared" si="24"/>
        <v>17151.32</v>
      </c>
      <c r="E29" s="57">
        <f t="shared" si="0"/>
        <v>340.49583495461724</v>
      </c>
      <c r="F29" s="135">
        <v>2123.4</v>
      </c>
      <c r="G29" s="135">
        <v>15172.150000000001</v>
      </c>
      <c r="H29" s="57">
        <f t="shared" si="1"/>
        <v>714.52152208721861</v>
      </c>
      <c r="I29" s="135">
        <v>2391.04</v>
      </c>
      <c r="J29" s="135">
        <v>0</v>
      </c>
      <c r="K29" s="57">
        <f t="shared" si="2"/>
        <v>0</v>
      </c>
      <c r="L29" s="135">
        <v>522.72</v>
      </c>
      <c r="M29" s="135">
        <v>1979.17</v>
      </c>
      <c r="N29" s="57">
        <f t="shared" si="3"/>
        <v>378.62909397000305</v>
      </c>
      <c r="O29" s="120">
        <v>1264</v>
      </c>
      <c r="P29" s="57">
        <v>547</v>
      </c>
      <c r="Q29" s="57">
        <f t="shared" si="4"/>
        <v>43.275316455696199</v>
      </c>
      <c r="R29" s="57">
        <f t="shared" si="25"/>
        <v>50059.498</v>
      </c>
      <c r="S29" s="57">
        <f t="shared" si="25"/>
        <v>53047.180000000008</v>
      </c>
      <c r="T29" s="57">
        <f t="shared" si="5"/>
        <v>105.96826200694223</v>
      </c>
      <c r="U29" s="135">
        <v>15912.428</v>
      </c>
      <c r="V29" s="135">
        <v>27626.010000000002</v>
      </c>
      <c r="W29" s="57">
        <f t="shared" si="6"/>
        <v>173.61278869572891</v>
      </c>
      <c r="X29" s="135">
        <v>16732.838999999996</v>
      </c>
      <c r="Y29" s="135">
        <v>23669.970000000005</v>
      </c>
      <c r="Z29" s="57">
        <f t="shared" si="7"/>
        <v>141.45818291803326</v>
      </c>
      <c r="AA29" s="135">
        <v>1804.511</v>
      </c>
      <c r="AB29" s="135">
        <v>1751.2</v>
      </c>
      <c r="AC29" s="57">
        <f t="shared" si="8"/>
        <v>97.045681627875922</v>
      </c>
      <c r="AD29" s="135">
        <v>8.7199999999999989</v>
      </c>
      <c r="AE29" s="135">
        <v>0</v>
      </c>
      <c r="AF29" s="57">
        <f t="shared" si="9"/>
        <v>0</v>
      </c>
      <c r="AG29" s="135">
        <v>15601</v>
      </c>
      <c r="AH29" s="135">
        <v>0</v>
      </c>
      <c r="AI29" s="57">
        <f t="shared" si="10"/>
        <v>0</v>
      </c>
      <c r="AJ29" s="135">
        <v>1024</v>
      </c>
      <c r="AK29" s="135">
        <v>0</v>
      </c>
      <c r="AL29" s="57">
        <f t="shared" si="11"/>
        <v>0</v>
      </c>
      <c r="AM29" s="135">
        <v>1159.8150000000001</v>
      </c>
      <c r="AN29" s="135">
        <v>435.73</v>
      </c>
      <c r="AO29" s="57">
        <f t="shared" si="12"/>
        <v>37.568922629902183</v>
      </c>
      <c r="AP29" s="135">
        <v>6772.2350000000006</v>
      </c>
      <c r="AQ29" s="135">
        <v>11248.29</v>
      </c>
      <c r="AR29" s="57">
        <f t="shared" si="13"/>
        <v>166.09420671314567</v>
      </c>
      <c r="AS29" s="135">
        <v>196.76</v>
      </c>
      <c r="AT29" s="135">
        <v>71.38</v>
      </c>
      <c r="AU29" s="57">
        <f t="shared" si="14"/>
        <v>36.27769871925188</v>
      </c>
      <c r="AV29" s="135">
        <v>4</v>
      </c>
      <c r="AW29" s="135">
        <v>76</v>
      </c>
      <c r="AX29" s="57">
        <f t="shared" si="15"/>
        <v>1900</v>
      </c>
      <c r="AY29" s="135">
        <v>5180.21</v>
      </c>
      <c r="AZ29" s="135">
        <v>4558.12</v>
      </c>
      <c r="BA29" s="57">
        <f t="shared" si="16"/>
        <v>87.991027390781454</v>
      </c>
      <c r="BB29" s="120">
        <f t="shared" si="31"/>
        <v>69433.678000000014</v>
      </c>
      <c r="BC29" s="120">
        <f t="shared" si="31"/>
        <v>86588.01999999999</v>
      </c>
      <c r="BD29" s="57">
        <f t="shared" si="17"/>
        <v>124.70608283202279</v>
      </c>
      <c r="BE29" s="135">
        <v>2963.6188607999998</v>
      </c>
      <c r="BF29" s="135">
        <v>25605.98</v>
      </c>
      <c r="BG29" s="57">
        <f t="shared" si="18"/>
        <v>864.01056285246864</v>
      </c>
      <c r="BH29" s="135">
        <v>126.93104000000001</v>
      </c>
      <c r="BI29" s="135">
        <v>2971.8699999999994</v>
      </c>
      <c r="BJ29" s="57">
        <f t="shared" si="19"/>
        <v>2341.3264399314771</v>
      </c>
      <c r="BK29" s="135">
        <v>442.10864113600002</v>
      </c>
      <c r="BL29" s="135">
        <v>488.47999999999996</v>
      </c>
      <c r="BM29" s="57">
        <f t="shared" si="20"/>
        <v>110.48867960256297</v>
      </c>
      <c r="BN29" s="135">
        <v>29337.684001599999</v>
      </c>
      <c r="BO29" s="135">
        <v>20723.98</v>
      </c>
      <c r="BP29" s="57">
        <f t="shared" si="21"/>
        <v>70.639454698843196</v>
      </c>
      <c r="BQ29" s="135">
        <v>1755.9759999999999</v>
      </c>
      <c r="BR29" s="135">
        <v>3146.0299999999997</v>
      </c>
      <c r="BS29" s="57">
        <f t="shared" si="22"/>
        <v>179.16133250112759</v>
      </c>
      <c r="BT29" s="135">
        <v>236998.64049961598</v>
      </c>
      <c r="BU29" s="135">
        <v>179869.16999999998</v>
      </c>
      <c r="BV29" s="57">
        <f t="shared" si="23"/>
        <v>75.894599910285748</v>
      </c>
      <c r="BW29" s="57">
        <f t="shared" si="27"/>
        <v>268661.340182352</v>
      </c>
      <c r="BX29" s="57">
        <f t="shared" si="27"/>
        <v>207199.52999999997</v>
      </c>
      <c r="BY29" s="57">
        <f t="shared" si="28"/>
        <v>77.122942161817832</v>
      </c>
      <c r="BZ29" s="57">
        <f t="shared" si="29"/>
        <v>338095.01818235201</v>
      </c>
      <c r="CA29" s="57">
        <f t="shared" si="29"/>
        <v>293787.54999999993</v>
      </c>
      <c r="CB29" s="57">
        <f t="shared" si="30"/>
        <v>86.894965675461449</v>
      </c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</row>
    <row r="30" spans="1:115" ht="15" customHeight="1" x14ac:dyDescent="0.2">
      <c r="A30" s="118">
        <v>22</v>
      </c>
      <c r="B30" s="119" t="s">
        <v>30</v>
      </c>
      <c r="C30" s="57">
        <f t="shared" si="24"/>
        <v>45387.629968000001</v>
      </c>
      <c r="D30" s="57">
        <f t="shared" si="24"/>
        <v>84333.19</v>
      </c>
      <c r="E30" s="57">
        <f t="shared" si="0"/>
        <v>185.80655138736722</v>
      </c>
      <c r="F30" s="135">
        <v>32936.689967999999</v>
      </c>
      <c r="G30" s="135">
        <v>48881.100000000006</v>
      </c>
      <c r="H30" s="57">
        <f t="shared" si="1"/>
        <v>148.40926652766558</v>
      </c>
      <c r="I30" s="135">
        <v>11638.75</v>
      </c>
      <c r="J30" s="135">
        <v>8983.1</v>
      </c>
      <c r="K30" s="57">
        <f t="shared" si="2"/>
        <v>77.182687144238002</v>
      </c>
      <c r="L30" s="135">
        <v>812.19</v>
      </c>
      <c r="M30" s="135">
        <v>26468.99</v>
      </c>
      <c r="N30" s="57">
        <f t="shared" si="3"/>
        <v>3258.9652667479286</v>
      </c>
      <c r="O30" s="120">
        <v>16251</v>
      </c>
      <c r="P30" s="57">
        <v>12878</v>
      </c>
      <c r="Q30" s="57">
        <f t="shared" si="4"/>
        <v>79.24435419358808</v>
      </c>
      <c r="R30" s="57">
        <f t="shared" si="25"/>
        <v>179611.57</v>
      </c>
      <c r="S30" s="57">
        <f t="shared" si="25"/>
        <v>280039</v>
      </c>
      <c r="T30" s="57">
        <f t="shared" si="5"/>
        <v>155.91367527158746</v>
      </c>
      <c r="U30" s="135">
        <v>31294.97</v>
      </c>
      <c r="V30" s="135">
        <v>65059</v>
      </c>
      <c r="W30" s="57">
        <f t="shared" si="6"/>
        <v>207.88963849462067</v>
      </c>
      <c r="X30" s="135">
        <v>28297.040000000001</v>
      </c>
      <c r="Y30" s="135">
        <v>170084</v>
      </c>
      <c r="Z30" s="57">
        <f t="shared" si="7"/>
        <v>601.06640129144239</v>
      </c>
      <c r="AA30" s="135">
        <v>83416.049999999988</v>
      </c>
      <c r="AB30" s="135">
        <v>44896</v>
      </c>
      <c r="AC30" s="57">
        <f t="shared" si="8"/>
        <v>53.821776504641505</v>
      </c>
      <c r="AD30" s="135">
        <v>361.85</v>
      </c>
      <c r="AE30" s="135">
        <v>0</v>
      </c>
      <c r="AF30" s="57">
        <f t="shared" si="9"/>
        <v>0</v>
      </c>
      <c r="AG30" s="135">
        <v>36241.660000000003</v>
      </c>
      <c r="AH30" s="135">
        <v>0</v>
      </c>
      <c r="AI30" s="57">
        <f t="shared" si="10"/>
        <v>0</v>
      </c>
      <c r="AJ30" s="135">
        <v>7523.8</v>
      </c>
      <c r="AK30" s="135">
        <v>0</v>
      </c>
      <c r="AL30" s="57">
        <f t="shared" si="11"/>
        <v>0</v>
      </c>
      <c r="AM30" s="135">
        <v>6541.2731999999996</v>
      </c>
      <c r="AN30" s="135">
        <v>532</v>
      </c>
      <c r="AO30" s="57">
        <f t="shared" si="12"/>
        <v>8.1329732566436768</v>
      </c>
      <c r="AP30" s="135">
        <v>21805.845999999998</v>
      </c>
      <c r="AQ30" s="135">
        <v>8231</v>
      </c>
      <c r="AR30" s="57">
        <f t="shared" si="13"/>
        <v>37.746758369292351</v>
      </c>
      <c r="AS30" s="135">
        <v>106.83</v>
      </c>
      <c r="AT30" s="135">
        <v>0</v>
      </c>
      <c r="AU30" s="57">
        <f t="shared" si="14"/>
        <v>0</v>
      </c>
      <c r="AV30" s="135">
        <v>193.65</v>
      </c>
      <c r="AW30" s="135">
        <v>83</v>
      </c>
      <c r="AX30" s="57">
        <f t="shared" si="15"/>
        <v>42.860831396849989</v>
      </c>
      <c r="AY30" s="135">
        <v>57443.145199999999</v>
      </c>
      <c r="AZ30" s="135">
        <v>20200</v>
      </c>
      <c r="BA30" s="57">
        <f t="shared" si="16"/>
        <v>35.165205403829454</v>
      </c>
      <c r="BB30" s="120">
        <f t="shared" si="31"/>
        <v>318613.74436799996</v>
      </c>
      <c r="BC30" s="120">
        <f t="shared" si="31"/>
        <v>393418.19</v>
      </c>
      <c r="BD30" s="57">
        <f t="shared" si="17"/>
        <v>123.47809752538505</v>
      </c>
      <c r="BE30" s="135">
        <v>4226.16</v>
      </c>
      <c r="BF30" s="135">
        <v>22414</v>
      </c>
      <c r="BG30" s="57">
        <f t="shared" si="18"/>
        <v>530.36326121112313</v>
      </c>
      <c r="BH30" s="135">
        <v>1853.95</v>
      </c>
      <c r="BI30" s="135">
        <v>0</v>
      </c>
      <c r="BJ30" s="57">
        <f t="shared" si="19"/>
        <v>0</v>
      </c>
      <c r="BK30" s="135">
        <v>2661.25</v>
      </c>
      <c r="BL30" s="135">
        <v>178</v>
      </c>
      <c r="BM30" s="57">
        <f t="shared" si="20"/>
        <v>6.6885861906998594</v>
      </c>
      <c r="BN30" s="135">
        <v>49901.33</v>
      </c>
      <c r="BO30" s="135">
        <v>187947</v>
      </c>
      <c r="BP30" s="57">
        <f t="shared" si="21"/>
        <v>376.63725596091325</v>
      </c>
      <c r="BQ30" s="135">
        <v>1784.41</v>
      </c>
      <c r="BR30" s="135">
        <v>8770</v>
      </c>
      <c r="BS30" s="57">
        <f t="shared" si="22"/>
        <v>491.47897624424877</v>
      </c>
      <c r="BT30" s="135">
        <v>226133.63</v>
      </c>
      <c r="BU30" s="135">
        <v>2271669</v>
      </c>
      <c r="BV30" s="57">
        <f t="shared" si="23"/>
        <v>1004.5692894064451</v>
      </c>
      <c r="BW30" s="57">
        <f t="shared" si="27"/>
        <v>282334.57</v>
      </c>
      <c r="BX30" s="57">
        <f t="shared" si="27"/>
        <v>2468564</v>
      </c>
      <c r="BY30" s="57">
        <f t="shared" si="28"/>
        <v>874.33997189929664</v>
      </c>
      <c r="BZ30" s="57">
        <f t="shared" si="29"/>
        <v>600948.31436800002</v>
      </c>
      <c r="CA30" s="57">
        <f t="shared" si="29"/>
        <v>2861982.19</v>
      </c>
      <c r="CB30" s="57">
        <f t="shared" si="30"/>
        <v>476.24431612057413</v>
      </c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</row>
    <row r="31" spans="1:115" ht="15" customHeight="1" x14ac:dyDescent="0.2">
      <c r="A31" s="118">
        <v>23</v>
      </c>
      <c r="B31" s="119" t="s">
        <v>31</v>
      </c>
      <c r="C31" s="57">
        <f t="shared" si="24"/>
        <v>310479.28235699999</v>
      </c>
      <c r="D31" s="57">
        <f t="shared" si="24"/>
        <v>879715.41</v>
      </c>
      <c r="E31" s="57">
        <f t="shared" si="0"/>
        <v>283.34109874309496</v>
      </c>
      <c r="F31" s="135">
        <v>221102.121231</v>
      </c>
      <c r="G31" s="135">
        <v>618302.09</v>
      </c>
      <c r="H31" s="57">
        <f t="shared" si="1"/>
        <v>279.64548081111303</v>
      </c>
      <c r="I31" s="135">
        <v>80847.549054000003</v>
      </c>
      <c r="J31" s="135">
        <v>51101.290000000008</v>
      </c>
      <c r="K31" s="57">
        <f t="shared" si="2"/>
        <v>63.206974853211982</v>
      </c>
      <c r="L31" s="135">
        <v>8529.6120719999999</v>
      </c>
      <c r="M31" s="135">
        <v>210312.03000000006</v>
      </c>
      <c r="N31" s="57">
        <f t="shared" si="3"/>
        <v>2465.6693437487911</v>
      </c>
      <c r="O31" s="120">
        <v>169544.26220900001</v>
      </c>
      <c r="P31" s="57">
        <v>163277.18000000002</v>
      </c>
      <c r="Q31" s="57">
        <f t="shared" si="4"/>
        <v>96.303571629410584</v>
      </c>
      <c r="R31" s="57">
        <f t="shared" si="25"/>
        <v>1524906.7367875399</v>
      </c>
      <c r="S31" s="57">
        <f t="shared" si="25"/>
        <v>2869916.72</v>
      </c>
      <c r="T31" s="57">
        <f t="shared" si="5"/>
        <v>188.20277009503801</v>
      </c>
      <c r="U31" s="135">
        <v>289986.33308800001</v>
      </c>
      <c r="V31" s="135">
        <v>537087.64000000013</v>
      </c>
      <c r="W31" s="57">
        <f t="shared" si="6"/>
        <v>185.21136299103244</v>
      </c>
      <c r="X31" s="135">
        <v>187792.73481600001</v>
      </c>
      <c r="Y31" s="135">
        <v>1656963.1900000002</v>
      </c>
      <c r="Z31" s="57">
        <f t="shared" si="7"/>
        <v>882.3361519408611</v>
      </c>
      <c r="AA31" s="135">
        <v>542893.5988835399</v>
      </c>
      <c r="AB31" s="135">
        <v>675865.89</v>
      </c>
      <c r="AC31" s="57">
        <f t="shared" si="8"/>
        <v>124.49325086718972</v>
      </c>
      <c r="AD31" s="135">
        <v>1420.9099999999999</v>
      </c>
      <c r="AE31" s="135">
        <v>0</v>
      </c>
      <c r="AF31" s="57">
        <f t="shared" si="9"/>
        <v>0</v>
      </c>
      <c r="AG31" s="135">
        <v>502813.16000000003</v>
      </c>
      <c r="AH31" s="135">
        <v>0</v>
      </c>
      <c r="AI31" s="57">
        <f t="shared" si="10"/>
        <v>0</v>
      </c>
      <c r="AJ31" s="135">
        <v>468452.44671540294</v>
      </c>
      <c r="AK31" s="135">
        <v>0</v>
      </c>
      <c r="AL31" s="57">
        <f t="shared" si="11"/>
        <v>0</v>
      </c>
      <c r="AM31" s="135">
        <v>16516.271158422554</v>
      </c>
      <c r="AN31" s="135">
        <v>1818.5500000000004</v>
      </c>
      <c r="AO31" s="57">
        <f t="shared" si="12"/>
        <v>11.010657203170354</v>
      </c>
      <c r="AP31" s="135">
        <v>187506.29053243023</v>
      </c>
      <c r="AQ31" s="135">
        <v>56136.279999999992</v>
      </c>
      <c r="AR31" s="57">
        <f t="shared" si="13"/>
        <v>29.938344916642102</v>
      </c>
      <c r="AS31" s="135">
        <v>520.2658436505975</v>
      </c>
      <c r="AT31" s="135">
        <v>0</v>
      </c>
      <c r="AU31" s="57">
        <f t="shared" si="14"/>
        <v>0</v>
      </c>
      <c r="AV31" s="135">
        <v>290.01637682661419</v>
      </c>
      <c r="AW31" s="135">
        <v>0</v>
      </c>
      <c r="AX31" s="57">
        <f t="shared" si="15"/>
        <v>0</v>
      </c>
      <c r="AY31" s="135">
        <v>161114.28869999998</v>
      </c>
      <c r="AZ31" s="135">
        <v>6864.9299999999994</v>
      </c>
      <c r="BA31" s="57">
        <f t="shared" si="16"/>
        <v>4.2609069967609896</v>
      </c>
      <c r="BB31" s="120">
        <f t="shared" si="31"/>
        <v>2669785.5984712727</v>
      </c>
      <c r="BC31" s="120">
        <f t="shared" si="31"/>
        <v>3814451.89</v>
      </c>
      <c r="BD31" s="57">
        <f t="shared" si="17"/>
        <v>142.87483954457491</v>
      </c>
      <c r="BE31" s="135">
        <v>19033.84</v>
      </c>
      <c r="BF31" s="135">
        <v>162009.71</v>
      </c>
      <c r="BG31" s="57">
        <f t="shared" si="18"/>
        <v>851.16671149909848</v>
      </c>
      <c r="BH31" s="135">
        <v>3929.75</v>
      </c>
      <c r="BI31" s="135">
        <v>0</v>
      </c>
      <c r="BJ31" s="57">
        <f t="shared" si="19"/>
        <v>0</v>
      </c>
      <c r="BK31" s="135">
        <v>10116.939999999999</v>
      </c>
      <c r="BL31" s="135">
        <v>193.21</v>
      </c>
      <c r="BM31" s="57">
        <f t="shared" si="20"/>
        <v>1.9097671825670612</v>
      </c>
      <c r="BN31" s="135">
        <v>697578.85</v>
      </c>
      <c r="BO31" s="135">
        <v>0</v>
      </c>
      <c r="BP31" s="57">
        <f t="shared" si="21"/>
        <v>0</v>
      </c>
      <c r="BQ31" s="135">
        <v>17732.291945750003</v>
      </c>
      <c r="BR31" s="135">
        <v>1255304.8400000003</v>
      </c>
      <c r="BS31" s="57">
        <f t="shared" si="22"/>
        <v>7079.2024169265178</v>
      </c>
      <c r="BT31" s="135">
        <v>1926669.43</v>
      </c>
      <c r="BU31" s="135">
        <v>32098534.099999994</v>
      </c>
      <c r="BV31" s="57">
        <f t="shared" si="23"/>
        <v>1666.0114911357678</v>
      </c>
      <c r="BW31" s="57">
        <f t="shared" si="27"/>
        <v>2656027.2619457496</v>
      </c>
      <c r="BX31" s="57">
        <f t="shared" si="27"/>
        <v>33354032.149999995</v>
      </c>
      <c r="BY31" s="57">
        <f t="shared" si="28"/>
        <v>1255.7865134850135</v>
      </c>
      <c r="BZ31" s="57">
        <f t="shared" si="29"/>
        <v>5325812.8604170224</v>
      </c>
      <c r="CA31" s="57">
        <f t="shared" si="29"/>
        <v>37168484.039999992</v>
      </c>
      <c r="CB31" s="57">
        <f t="shared" si="30"/>
        <v>697.89316699891742</v>
      </c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</row>
    <row r="32" spans="1:115" ht="15" customHeight="1" x14ac:dyDescent="0.2">
      <c r="A32" s="118">
        <v>24</v>
      </c>
      <c r="B32" s="119" t="s">
        <v>84</v>
      </c>
      <c r="C32" s="57">
        <f t="shared" si="24"/>
        <v>336012.06028700003</v>
      </c>
      <c r="D32" s="57">
        <f t="shared" si="24"/>
        <v>416348.99</v>
      </c>
      <c r="E32" s="57">
        <f t="shared" si="0"/>
        <v>123.90894232914773</v>
      </c>
      <c r="F32" s="135">
        <v>243559.06703100001</v>
      </c>
      <c r="G32" s="135">
        <v>354884.75</v>
      </c>
      <c r="H32" s="57">
        <f t="shared" si="1"/>
        <v>145.70787871955125</v>
      </c>
      <c r="I32" s="135">
        <v>83327.402824000004</v>
      </c>
      <c r="J32" s="135">
        <v>274.44</v>
      </c>
      <c r="K32" s="57">
        <f t="shared" si="2"/>
        <v>0.32935143866137112</v>
      </c>
      <c r="L32" s="135">
        <v>9125.5904320000009</v>
      </c>
      <c r="M32" s="135">
        <v>61189.80000000001</v>
      </c>
      <c r="N32" s="57">
        <f t="shared" si="3"/>
        <v>670.52976413921101</v>
      </c>
      <c r="O32" s="120">
        <v>189025.104207</v>
      </c>
      <c r="P32" s="57">
        <v>136247</v>
      </c>
      <c r="Q32" s="57">
        <f t="shared" si="4"/>
        <v>72.078785816087645</v>
      </c>
      <c r="R32" s="57">
        <f t="shared" si="25"/>
        <v>1888232.2957212804</v>
      </c>
      <c r="S32" s="57">
        <f t="shared" si="25"/>
        <v>1644063.19</v>
      </c>
      <c r="T32" s="57">
        <f t="shared" si="5"/>
        <v>87.068905331480366</v>
      </c>
      <c r="U32" s="135">
        <v>333916.92659519997</v>
      </c>
      <c r="V32" s="135">
        <v>769849.00000000012</v>
      </c>
      <c r="W32" s="57">
        <f t="shared" si="6"/>
        <v>230.55105587183093</v>
      </c>
      <c r="X32" s="135">
        <v>230481.83744639999</v>
      </c>
      <c r="Y32" s="135">
        <v>688135.96</v>
      </c>
      <c r="Z32" s="57">
        <f t="shared" si="7"/>
        <v>298.56407239031591</v>
      </c>
      <c r="AA32" s="135">
        <v>945729.66167968046</v>
      </c>
      <c r="AB32" s="135">
        <v>186078.23000000004</v>
      </c>
      <c r="AC32" s="57">
        <f t="shared" si="8"/>
        <v>19.675625872779793</v>
      </c>
      <c r="AD32" s="135">
        <v>2402.59</v>
      </c>
      <c r="AE32" s="135">
        <v>0</v>
      </c>
      <c r="AF32" s="57">
        <f t="shared" si="9"/>
        <v>0</v>
      </c>
      <c r="AG32" s="135">
        <v>375701.28</v>
      </c>
      <c r="AH32" s="135">
        <v>0</v>
      </c>
      <c r="AI32" s="57">
        <f t="shared" si="10"/>
        <v>0</v>
      </c>
      <c r="AJ32" s="135">
        <v>220085.83177834292</v>
      </c>
      <c r="AK32" s="135">
        <v>9480.68</v>
      </c>
      <c r="AL32" s="57">
        <f t="shared" si="11"/>
        <v>4.3077193672095921</v>
      </c>
      <c r="AM32" s="135">
        <v>36575.298502533144</v>
      </c>
      <c r="AN32" s="135">
        <v>1787.6700000000003</v>
      </c>
      <c r="AO32" s="57">
        <f t="shared" si="12"/>
        <v>4.8876429535528993</v>
      </c>
      <c r="AP32" s="135">
        <v>264098.22397677915</v>
      </c>
      <c r="AQ32" s="135">
        <v>171266.2</v>
      </c>
      <c r="AR32" s="57">
        <f t="shared" si="13"/>
        <v>64.84943269253435</v>
      </c>
      <c r="AS32" s="135">
        <v>764.82999999999993</v>
      </c>
      <c r="AT32" s="135">
        <v>0</v>
      </c>
      <c r="AU32" s="57">
        <f t="shared" si="14"/>
        <v>0</v>
      </c>
      <c r="AV32" s="135">
        <v>354.65999999999997</v>
      </c>
      <c r="AW32" s="135">
        <v>0</v>
      </c>
      <c r="AX32" s="57">
        <f t="shared" si="15"/>
        <v>0</v>
      </c>
      <c r="AY32" s="135">
        <v>229527.51819999999</v>
      </c>
      <c r="AZ32" s="135">
        <v>10943.689999999999</v>
      </c>
      <c r="BA32" s="57">
        <f t="shared" si="16"/>
        <v>4.7679206771469369</v>
      </c>
      <c r="BB32" s="120">
        <f t="shared" si="31"/>
        <v>2975650.7184659359</v>
      </c>
      <c r="BC32" s="120">
        <f t="shared" si="31"/>
        <v>2253890.42</v>
      </c>
      <c r="BD32" s="57">
        <f t="shared" si="17"/>
        <v>75.744455019975206</v>
      </c>
      <c r="BE32" s="135">
        <v>18233.580000000002</v>
      </c>
      <c r="BF32" s="135">
        <v>363366.48</v>
      </c>
      <c r="BG32" s="57">
        <f t="shared" si="18"/>
        <v>1992.8422174910245</v>
      </c>
      <c r="BH32" s="135">
        <v>10665.44</v>
      </c>
      <c r="BI32" s="135">
        <v>0</v>
      </c>
      <c r="BJ32" s="57">
        <f t="shared" si="19"/>
        <v>0</v>
      </c>
      <c r="BK32" s="135">
        <v>13795.49</v>
      </c>
      <c r="BL32" s="135">
        <v>2055.3900000000003</v>
      </c>
      <c r="BM32" s="57">
        <f t="shared" si="20"/>
        <v>14.898999600594109</v>
      </c>
      <c r="BN32" s="135">
        <v>426568.02</v>
      </c>
      <c r="BO32" s="135">
        <v>951893.85999999987</v>
      </c>
      <c r="BP32" s="57">
        <f t="shared" si="21"/>
        <v>223.15171681177594</v>
      </c>
      <c r="BQ32" s="135">
        <v>6904.05</v>
      </c>
      <c r="BR32" s="135">
        <v>0</v>
      </c>
      <c r="BS32" s="57">
        <f t="shared" si="22"/>
        <v>0</v>
      </c>
      <c r="BT32" s="135">
        <v>1612468.47</v>
      </c>
      <c r="BU32" s="135">
        <v>13338825.850000003</v>
      </c>
      <c r="BV32" s="57">
        <f t="shared" si="23"/>
        <v>827.23018143728439</v>
      </c>
      <c r="BW32" s="57">
        <f t="shared" si="27"/>
        <v>2070401.47</v>
      </c>
      <c r="BX32" s="57">
        <f t="shared" si="27"/>
        <v>14292775.100000003</v>
      </c>
      <c r="BY32" s="57">
        <f t="shared" si="28"/>
        <v>690.33833810019485</v>
      </c>
      <c r="BZ32" s="57">
        <f t="shared" si="29"/>
        <v>5046052.1884659361</v>
      </c>
      <c r="CA32" s="57">
        <f t="shared" si="29"/>
        <v>16546665.520000003</v>
      </c>
      <c r="CB32" s="57">
        <f t="shared" si="30"/>
        <v>327.91308734027183</v>
      </c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</row>
    <row r="33" spans="1:115" ht="15" customHeight="1" x14ac:dyDescent="0.2">
      <c r="A33" s="118">
        <v>25</v>
      </c>
      <c r="B33" s="125" t="s">
        <v>80</v>
      </c>
      <c r="C33" s="57">
        <f t="shared" si="24"/>
        <v>308696.71113500005</v>
      </c>
      <c r="D33" s="57">
        <f>G33+J33+M33</f>
        <v>124931</v>
      </c>
      <c r="E33" s="57">
        <f>(D33/C33)*100</f>
        <v>40.470466802402974</v>
      </c>
      <c r="F33" s="135">
        <v>203182.04968400003</v>
      </c>
      <c r="G33" s="135">
        <v>90415</v>
      </c>
      <c r="H33" s="57">
        <f t="shared" si="1"/>
        <v>44.499501870671359</v>
      </c>
      <c r="I33" s="135">
        <v>98096.66347900001</v>
      </c>
      <c r="J33" s="135">
        <v>7991</v>
      </c>
      <c r="K33" s="57">
        <f t="shared" si="2"/>
        <v>8.146046681506828</v>
      </c>
      <c r="L33" s="135">
        <v>7417.9979719999992</v>
      </c>
      <c r="M33" s="135">
        <v>26525</v>
      </c>
      <c r="N33" s="57">
        <f t="shared" si="3"/>
        <v>357.57626383993846</v>
      </c>
      <c r="O33" s="120">
        <v>167767.27623700001</v>
      </c>
      <c r="P33" s="57">
        <v>32726.079999999998</v>
      </c>
      <c r="Q33" s="57">
        <f t="shared" si="4"/>
        <v>19.506831566943248</v>
      </c>
      <c r="R33" s="57">
        <f t="shared" si="25"/>
        <v>971099.5607978804</v>
      </c>
      <c r="S33" s="57">
        <f>V33+Y33+AB33+AE33+AH33</f>
        <v>418492</v>
      </c>
      <c r="T33" s="57">
        <f>(S33/R33)*100</f>
        <v>43.09465444059682</v>
      </c>
      <c r="U33" s="135">
        <v>120712.18117760001</v>
      </c>
      <c r="V33" s="135">
        <v>255987</v>
      </c>
      <c r="W33" s="57">
        <f t="shared" si="6"/>
        <v>212.06393381573849</v>
      </c>
      <c r="X33" s="135">
        <v>203626.45088320001</v>
      </c>
      <c r="Y33" s="135">
        <v>112297</v>
      </c>
      <c r="Z33" s="57">
        <f t="shared" si="7"/>
        <v>55.148532773089229</v>
      </c>
      <c r="AA33" s="135">
        <v>418975.88873708044</v>
      </c>
      <c r="AB33" s="135">
        <v>43439</v>
      </c>
      <c r="AC33" s="57">
        <f t="shared" si="8"/>
        <v>10.367899721136277</v>
      </c>
      <c r="AD33" s="135">
        <v>2552.6999999999998</v>
      </c>
      <c r="AE33" s="135">
        <v>6769</v>
      </c>
      <c r="AF33" s="57">
        <f t="shared" si="9"/>
        <v>265.1702119324637</v>
      </c>
      <c r="AG33" s="135">
        <v>225232.34</v>
      </c>
      <c r="AH33" s="135">
        <v>0</v>
      </c>
      <c r="AI33" s="57">
        <f t="shared" si="10"/>
        <v>0</v>
      </c>
      <c r="AJ33" s="135">
        <v>61018.21</v>
      </c>
      <c r="AK33" s="135">
        <v>0</v>
      </c>
      <c r="AL33" s="57">
        <f t="shared" si="11"/>
        <v>0</v>
      </c>
      <c r="AM33" s="135">
        <v>25693.439599999998</v>
      </c>
      <c r="AN33" s="135">
        <v>8589</v>
      </c>
      <c r="AO33" s="57">
        <f t="shared" si="12"/>
        <v>33.428766773600842</v>
      </c>
      <c r="AP33" s="135">
        <v>134746.8676</v>
      </c>
      <c r="AQ33" s="135">
        <v>148922</v>
      </c>
      <c r="AR33" s="57">
        <f t="shared" si="13"/>
        <v>110.51982331944019</v>
      </c>
      <c r="AS33" s="135">
        <v>677.68000000000006</v>
      </c>
      <c r="AT33" s="135">
        <v>89</v>
      </c>
      <c r="AU33" s="57">
        <f t="shared" si="14"/>
        <v>13.133042143784676</v>
      </c>
      <c r="AV33" s="135">
        <v>358.35</v>
      </c>
      <c r="AW33" s="135">
        <v>52</v>
      </c>
      <c r="AX33" s="57">
        <f t="shared" si="15"/>
        <v>14.51095297893121</v>
      </c>
      <c r="AY33" s="135">
        <v>146206.93160000001</v>
      </c>
      <c r="AZ33" s="135">
        <v>0</v>
      </c>
      <c r="BA33" s="57">
        <f t="shared" si="16"/>
        <v>0</v>
      </c>
      <c r="BB33" s="120">
        <f t="shared" si="31"/>
        <v>1648497.7507328803</v>
      </c>
      <c r="BC33" s="120">
        <f>D33+S33+AK33+AN33+AQ33+AT33+AW33+AZ33</f>
        <v>701075</v>
      </c>
      <c r="BD33" s="57">
        <f>(BC33/BB33)*100</f>
        <v>42.528113835054967</v>
      </c>
      <c r="BE33" s="135">
        <v>9917.1350000000002</v>
      </c>
      <c r="BF33" s="135">
        <v>120276</v>
      </c>
      <c r="BG33" s="57">
        <f>(BF33/BE33)*100</f>
        <v>1212.8099496477562</v>
      </c>
      <c r="BH33" s="135">
        <v>3666.79</v>
      </c>
      <c r="BI33" s="135">
        <v>10130</v>
      </c>
      <c r="BJ33" s="57">
        <f>(BI33/BH33)*100</f>
        <v>276.26343477537574</v>
      </c>
      <c r="BK33" s="135">
        <v>3671.75</v>
      </c>
      <c r="BL33" s="135">
        <v>857</v>
      </c>
      <c r="BM33" s="57">
        <f>(BL33/BK33)*100</f>
        <v>23.340369033839451</v>
      </c>
      <c r="BN33" s="135">
        <v>140257.88</v>
      </c>
      <c r="BO33" s="135">
        <v>266780</v>
      </c>
      <c r="BP33" s="57">
        <f>(BO33/BN33)*100</f>
        <v>190.20678196476376</v>
      </c>
      <c r="BQ33" s="135">
        <v>5037.8899999999994</v>
      </c>
      <c r="BR33" s="135">
        <v>50404</v>
      </c>
      <c r="BS33" s="57">
        <f>(BR33/BQ33)*100</f>
        <v>1000.4982244550796</v>
      </c>
      <c r="BT33" s="135">
        <v>603106.34</v>
      </c>
      <c r="BU33" s="135">
        <v>2048032</v>
      </c>
      <c r="BV33" s="57">
        <f>(BU33/BT33)*100</f>
        <v>339.58057877488073</v>
      </c>
      <c r="BW33" s="57">
        <f>BH33+BK33+BN33+BQ33+BT33</f>
        <v>755740.64999999991</v>
      </c>
      <c r="BX33" s="57">
        <f>BI33+BL33+BO33+BR33+BU33</f>
        <v>2376203</v>
      </c>
      <c r="BY33" s="57">
        <f>(BX33/BW33)*100</f>
        <v>314.42042981279366</v>
      </c>
      <c r="BZ33" s="57">
        <f>BB33+BW33</f>
        <v>2404238.4007328805</v>
      </c>
      <c r="CA33" s="57">
        <f>BC33+BX33</f>
        <v>3077278</v>
      </c>
      <c r="CB33" s="57">
        <f>(CA33/BZ33)*100</f>
        <v>127.99387943649671</v>
      </c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</row>
    <row r="34" spans="1:115" ht="15" customHeight="1" x14ac:dyDescent="0.2">
      <c r="A34" s="118">
        <v>26</v>
      </c>
      <c r="B34" s="125" t="s">
        <v>192</v>
      </c>
      <c r="C34" s="57">
        <f t="shared" si="24"/>
        <v>500</v>
      </c>
      <c r="D34" s="57">
        <f>G34+J34+M34</f>
        <v>205873.72</v>
      </c>
      <c r="E34" s="57">
        <f>(D34/C34)*100</f>
        <v>41174.743999999999</v>
      </c>
      <c r="F34" s="135">
        <v>500</v>
      </c>
      <c r="G34" s="135">
        <v>205161.72</v>
      </c>
      <c r="H34" s="57">
        <f t="shared" si="1"/>
        <v>41032.343999999997</v>
      </c>
      <c r="I34" s="135">
        <v>0</v>
      </c>
      <c r="J34" s="135">
        <v>0</v>
      </c>
      <c r="K34" s="57" t="e">
        <f t="shared" si="2"/>
        <v>#DIV/0!</v>
      </c>
      <c r="L34" s="135">
        <v>0</v>
      </c>
      <c r="M34" s="135">
        <v>712</v>
      </c>
      <c r="N34" s="57" t="e">
        <f t="shared" si="3"/>
        <v>#DIV/0!</v>
      </c>
      <c r="O34" s="120">
        <v>500</v>
      </c>
      <c r="P34" s="57">
        <v>1434.26</v>
      </c>
      <c r="Q34" s="57">
        <f t="shared" si="4"/>
        <v>286.85200000000003</v>
      </c>
      <c r="R34" s="57">
        <f t="shared" si="25"/>
        <v>500</v>
      </c>
      <c r="S34" s="57">
        <f>V34+Y34+AB34+AE34+AH34</f>
        <v>140566.94</v>
      </c>
      <c r="T34" s="57">
        <f>(S34/R34)*100</f>
        <v>28113.387999999999</v>
      </c>
      <c r="U34" s="135">
        <v>0</v>
      </c>
      <c r="V34" s="135">
        <v>74151.349999999991</v>
      </c>
      <c r="W34" s="57" t="e">
        <f t="shared" si="6"/>
        <v>#DIV/0!</v>
      </c>
      <c r="X34" s="135">
        <v>0</v>
      </c>
      <c r="Y34" s="135">
        <v>56638.37000000001</v>
      </c>
      <c r="Z34" s="57" t="e">
        <f t="shared" si="7"/>
        <v>#DIV/0!</v>
      </c>
      <c r="AA34" s="135">
        <v>0</v>
      </c>
      <c r="AB34" s="135">
        <v>9708.7200000000012</v>
      </c>
      <c r="AC34" s="57" t="e">
        <f t="shared" si="8"/>
        <v>#DIV/0!</v>
      </c>
      <c r="AD34" s="135">
        <v>0</v>
      </c>
      <c r="AE34" s="135">
        <v>68.5</v>
      </c>
      <c r="AF34" s="57" t="e">
        <f t="shared" si="9"/>
        <v>#DIV/0!</v>
      </c>
      <c r="AG34" s="135">
        <v>500</v>
      </c>
      <c r="AH34" s="135">
        <v>0</v>
      </c>
      <c r="AI34" s="57">
        <f t="shared" si="10"/>
        <v>0</v>
      </c>
      <c r="AJ34" s="135">
        <v>0</v>
      </c>
      <c r="AK34" s="135">
        <v>0</v>
      </c>
      <c r="AL34" s="57" t="e">
        <f t="shared" si="11"/>
        <v>#DIV/0!</v>
      </c>
      <c r="AM34" s="135">
        <v>30</v>
      </c>
      <c r="AN34" s="135">
        <v>0</v>
      </c>
      <c r="AO34" s="57">
        <f t="shared" si="12"/>
        <v>0</v>
      </c>
      <c r="AP34" s="135">
        <v>110</v>
      </c>
      <c r="AQ34" s="135">
        <v>133986.78</v>
      </c>
      <c r="AR34" s="57">
        <f t="shared" si="13"/>
        <v>121806.16363636364</v>
      </c>
      <c r="AS34" s="135">
        <v>0</v>
      </c>
      <c r="AT34" s="135">
        <v>1263.4299999999998</v>
      </c>
      <c r="AU34" s="57" t="e">
        <f t="shared" si="14"/>
        <v>#DIV/0!</v>
      </c>
      <c r="AV34" s="135">
        <v>0</v>
      </c>
      <c r="AW34" s="135">
        <v>0</v>
      </c>
      <c r="AX34" s="57" t="e">
        <f t="shared" si="15"/>
        <v>#DIV/0!</v>
      </c>
      <c r="AY34" s="135">
        <v>60</v>
      </c>
      <c r="AZ34" s="135">
        <v>0</v>
      </c>
      <c r="BA34" s="57">
        <f t="shared" si="16"/>
        <v>0</v>
      </c>
      <c r="BB34" s="120">
        <f t="shared" si="31"/>
        <v>1200</v>
      </c>
      <c r="BC34" s="120">
        <f>D34+S34+AK34+AN34+AQ34+AT34+AW34+AZ34</f>
        <v>481690.87000000005</v>
      </c>
      <c r="BD34" s="57">
        <f>(BC34/BB34)*100</f>
        <v>40140.905833333338</v>
      </c>
      <c r="BE34" s="135">
        <v>0</v>
      </c>
      <c r="BF34" s="135">
        <v>152178.64999999997</v>
      </c>
      <c r="BG34" s="57" t="e">
        <f>(BF34/BE34)*100</f>
        <v>#DIV/0!</v>
      </c>
      <c r="BH34" s="135">
        <v>0</v>
      </c>
      <c r="BI34" s="135">
        <v>0</v>
      </c>
      <c r="BJ34" s="57" t="e">
        <f>(BI34/BH34)*100</f>
        <v>#DIV/0!</v>
      </c>
      <c r="BK34" s="135">
        <v>0</v>
      </c>
      <c r="BL34" s="135">
        <v>0</v>
      </c>
      <c r="BM34" s="57" t="e">
        <f>(BL34/BK34)*100</f>
        <v>#DIV/0!</v>
      </c>
      <c r="BN34" s="135">
        <v>150</v>
      </c>
      <c r="BO34" s="135">
        <v>0</v>
      </c>
      <c r="BP34" s="57">
        <f>(BO34/BN34)*100</f>
        <v>0</v>
      </c>
      <c r="BQ34" s="135">
        <v>0</v>
      </c>
      <c r="BR34" s="135">
        <v>0</v>
      </c>
      <c r="BS34" s="57" t="e">
        <f>(BR34/BQ34)*100</f>
        <v>#DIV/0!</v>
      </c>
      <c r="BT34" s="135">
        <v>50</v>
      </c>
      <c r="BU34" s="135">
        <v>2947024.0900000008</v>
      </c>
      <c r="BV34" s="57">
        <f>(BU34/BT34)*100</f>
        <v>5894048.1800000016</v>
      </c>
      <c r="BW34" s="57">
        <f>BH34+BK34+BN34+BQ34+BT34</f>
        <v>200</v>
      </c>
      <c r="BX34" s="57">
        <f>BI34+BL34+BO34+BR34+BU34</f>
        <v>2947024.0900000008</v>
      </c>
      <c r="BY34" s="57">
        <f>(BX34/BW34)*100</f>
        <v>1473512.0450000004</v>
      </c>
      <c r="BZ34" s="57">
        <f>BB34+BW34</f>
        <v>1400</v>
      </c>
      <c r="CA34" s="57">
        <f>BC34+BX34</f>
        <v>3428714.9600000009</v>
      </c>
      <c r="CB34" s="57">
        <f>(CA34/BZ34)*100</f>
        <v>244908.21142857149</v>
      </c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</row>
    <row r="35" spans="1:115" ht="15" customHeight="1" x14ac:dyDescent="0.2">
      <c r="A35" s="118">
        <v>27</v>
      </c>
      <c r="B35" s="119" t="s">
        <v>177</v>
      </c>
      <c r="C35" s="57">
        <f t="shared" si="24"/>
        <v>16400.239999999998</v>
      </c>
      <c r="D35" s="57">
        <f t="shared" si="24"/>
        <v>84178.14</v>
      </c>
      <c r="E35" s="57">
        <f t="shared" si="0"/>
        <v>513.27383013907126</v>
      </c>
      <c r="F35" s="135">
        <v>4070</v>
      </c>
      <c r="G35" s="135">
        <v>72466.19</v>
      </c>
      <c r="H35" s="57">
        <f t="shared" si="1"/>
        <v>1780.4960687960688</v>
      </c>
      <c r="I35" s="135">
        <v>10016</v>
      </c>
      <c r="J35" s="135">
        <v>145</v>
      </c>
      <c r="K35" s="57">
        <f t="shared" si="2"/>
        <v>1.4476837060702876</v>
      </c>
      <c r="L35" s="135">
        <v>2314.2399999999998</v>
      </c>
      <c r="M35" s="135">
        <v>11566.95</v>
      </c>
      <c r="N35" s="57">
        <f t="shared" si="3"/>
        <v>499.81635439712397</v>
      </c>
      <c r="O35" s="120">
        <v>3079</v>
      </c>
      <c r="P35" s="57">
        <v>1055</v>
      </c>
      <c r="Q35" s="57">
        <f t="shared" si="4"/>
        <v>34.264371549204284</v>
      </c>
      <c r="R35" s="57">
        <f t="shared" si="25"/>
        <v>345174.53731784003</v>
      </c>
      <c r="S35" s="57">
        <f t="shared" si="25"/>
        <v>379991.87</v>
      </c>
      <c r="T35" s="57">
        <f t="shared" si="5"/>
        <v>110.0868774831151</v>
      </c>
      <c r="U35" s="135">
        <v>97419.36</v>
      </c>
      <c r="V35" s="135">
        <v>152012.31</v>
      </c>
      <c r="W35" s="57">
        <f t="shared" si="6"/>
        <v>156.03911789196727</v>
      </c>
      <c r="X35" s="135">
        <v>124793.8</v>
      </c>
      <c r="Y35" s="135">
        <v>165680.44999999998</v>
      </c>
      <c r="Z35" s="57">
        <f t="shared" si="7"/>
        <v>132.76336644929475</v>
      </c>
      <c r="AA35" s="135">
        <v>42344.377317840001</v>
      </c>
      <c r="AB35" s="135">
        <v>62299.109999999993</v>
      </c>
      <c r="AC35" s="57">
        <f t="shared" si="8"/>
        <v>147.12486980828248</v>
      </c>
      <c r="AD35" s="135">
        <v>291</v>
      </c>
      <c r="AE35" s="135">
        <v>0</v>
      </c>
      <c r="AF35" s="57">
        <f t="shared" si="9"/>
        <v>0</v>
      </c>
      <c r="AG35" s="135">
        <v>80326</v>
      </c>
      <c r="AH35" s="135">
        <v>0</v>
      </c>
      <c r="AI35" s="57">
        <f t="shared" si="10"/>
        <v>0</v>
      </c>
      <c r="AJ35" s="135">
        <v>3024</v>
      </c>
      <c r="AK35" s="135">
        <v>0</v>
      </c>
      <c r="AL35" s="57">
        <f t="shared" si="11"/>
        <v>0</v>
      </c>
      <c r="AM35" s="135">
        <v>983</v>
      </c>
      <c r="AN35" s="135">
        <v>0</v>
      </c>
      <c r="AO35" s="57">
        <f t="shared" si="12"/>
        <v>0</v>
      </c>
      <c r="AP35" s="135">
        <v>4682</v>
      </c>
      <c r="AQ35" s="135">
        <v>7827.62</v>
      </c>
      <c r="AR35" s="57">
        <f t="shared" si="13"/>
        <v>167.18539085860743</v>
      </c>
      <c r="AS35" s="135">
        <v>3</v>
      </c>
      <c r="AT35" s="135">
        <v>0</v>
      </c>
      <c r="AU35" s="57">
        <f t="shared" si="14"/>
        <v>0</v>
      </c>
      <c r="AV35" s="135">
        <v>152</v>
      </c>
      <c r="AW35" s="135">
        <v>0</v>
      </c>
      <c r="AX35" s="57">
        <f t="shared" si="15"/>
        <v>0</v>
      </c>
      <c r="AY35" s="135">
        <v>2462</v>
      </c>
      <c r="AZ35" s="135">
        <v>0</v>
      </c>
      <c r="BA35" s="57">
        <f t="shared" si="16"/>
        <v>0</v>
      </c>
      <c r="BB35" s="120">
        <f t="shared" si="31"/>
        <v>372880.77731784002</v>
      </c>
      <c r="BC35" s="120">
        <f t="shared" si="31"/>
        <v>471997.63</v>
      </c>
      <c r="BD35" s="57">
        <f t="shared" si="17"/>
        <v>126.58137901211082</v>
      </c>
      <c r="BE35" s="135">
        <v>1511.373488</v>
      </c>
      <c r="BF35" s="135">
        <v>126084.66</v>
      </c>
      <c r="BG35" s="57">
        <f t="shared" si="18"/>
        <v>8342.3892903433007</v>
      </c>
      <c r="BH35" s="135">
        <v>12</v>
      </c>
      <c r="BI35" s="135">
        <v>0</v>
      </c>
      <c r="BJ35" s="57">
        <f t="shared" si="19"/>
        <v>0</v>
      </c>
      <c r="BK35" s="135">
        <v>523</v>
      </c>
      <c r="BL35" s="135">
        <v>0</v>
      </c>
      <c r="BM35" s="57">
        <f t="shared" si="20"/>
        <v>0</v>
      </c>
      <c r="BN35" s="135">
        <v>23228</v>
      </c>
      <c r="BO35" s="135">
        <v>2394.7899999999995</v>
      </c>
      <c r="BP35" s="57">
        <f t="shared" si="21"/>
        <v>10.309927673497501</v>
      </c>
      <c r="BQ35" s="135">
        <v>397</v>
      </c>
      <c r="BR35" s="135">
        <v>0</v>
      </c>
      <c r="BS35" s="57">
        <f t="shared" si="22"/>
        <v>0</v>
      </c>
      <c r="BT35" s="135">
        <v>285803.07424403209</v>
      </c>
      <c r="BU35" s="135">
        <v>1761073.4100000001</v>
      </c>
      <c r="BV35" s="57">
        <f t="shared" si="23"/>
        <v>616.1842081853581</v>
      </c>
      <c r="BW35" s="57">
        <f t="shared" si="27"/>
        <v>309963.07424403209</v>
      </c>
      <c r="BX35" s="57">
        <f t="shared" si="27"/>
        <v>1763468.2000000002</v>
      </c>
      <c r="BY35" s="57">
        <f t="shared" si="28"/>
        <v>568.928477787529</v>
      </c>
      <c r="BZ35" s="57">
        <f t="shared" si="29"/>
        <v>682843.85156187206</v>
      </c>
      <c r="CA35" s="57">
        <f t="shared" si="29"/>
        <v>2235465.83</v>
      </c>
      <c r="CB35" s="57">
        <f t="shared" si="30"/>
        <v>327.37584513455135</v>
      </c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</row>
    <row r="36" spans="1:115" ht="15" customHeight="1" x14ac:dyDescent="0.2">
      <c r="A36" s="118">
        <v>28</v>
      </c>
      <c r="B36" s="119" t="s">
        <v>86</v>
      </c>
      <c r="C36" s="57">
        <f t="shared" si="24"/>
        <v>8577.5776589999987</v>
      </c>
      <c r="D36" s="57">
        <f t="shared" si="24"/>
        <v>40027</v>
      </c>
      <c r="E36" s="57">
        <f t="shared" si="0"/>
        <v>466.64689719249333</v>
      </c>
      <c r="F36" s="135">
        <v>5873.3880129999998</v>
      </c>
      <c r="G36" s="135">
        <v>14084</v>
      </c>
      <c r="H36" s="57">
        <f t="shared" si="1"/>
        <v>239.79345428612669</v>
      </c>
      <c r="I36" s="135">
        <v>2633.5041339999998</v>
      </c>
      <c r="J36" s="135">
        <v>284</v>
      </c>
      <c r="K36" s="57">
        <f t="shared" si="2"/>
        <v>10.784110658244368</v>
      </c>
      <c r="L36" s="135">
        <v>70.685512000000003</v>
      </c>
      <c r="M36" s="135">
        <v>25659</v>
      </c>
      <c r="N36" s="57">
        <f t="shared" si="3"/>
        <v>36300.225143732423</v>
      </c>
      <c r="O36" s="120">
        <v>1727.3939110000001</v>
      </c>
      <c r="P36" s="57">
        <v>318.95</v>
      </c>
      <c r="Q36" s="57">
        <f t="shared" si="4"/>
        <v>18.464230883814896</v>
      </c>
      <c r="R36" s="57">
        <f t="shared" si="25"/>
        <v>290090.68977600004</v>
      </c>
      <c r="S36" s="57">
        <f t="shared" si="25"/>
        <v>184824</v>
      </c>
      <c r="T36" s="57">
        <f t="shared" si="5"/>
        <v>63.712489408989981</v>
      </c>
      <c r="U36" s="135">
        <v>30660.7599104</v>
      </c>
      <c r="V36" s="135">
        <v>33494</v>
      </c>
      <c r="W36" s="57">
        <f t="shared" si="6"/>
        <v>109.24060622724154</v>
      </c>
      <c r="X36" s="135">
        <v>163483.89993280001</v>
      </c>
      <c r="Y36" s="135">
        <v>40801</v>
      </c>
      <c r="Z36" s="57">
        <f t="shared" si="7"/>
        <v>24.957197630330104</v>
      </c>
      <c r="AA36" s="135">
        <v>70315.959932800004</v>
      </c>
      <c r="AB36" s="135">
        <v>110529</v>
      </c>
      <c r="AC36" s="57">
        <f t="shared" si="8"/>
        <v>157.18906505099417</v>
      </c>
      <c r="AD36" s="135">
        <v>84.01</v>
      </c>
      <c r="AE36" s="135">
        <v>0</v>
      </c>
      <c r="AF36" s="57">
        <f t="shared" si="9"/>
        <v>0</v>
      </c>
      <c r="AG36" s="135">
        <v>25546.06</v>
      </c>
      <c r="AH36" s="135">
        <v>0</v>
      </c>
      <c r="AI36" s="57">
        <f t="shared" si="10"/>
        <v>0</v>
      </c>
      <c r="AJ36" s="135">
        <v>9131.42</v>
      </c>
      <c r="AK36" s="135">
        <v>0</v>
      </c>
      <c r="AL36" s="57">
        <f t="shared" si="11"/>
        <v>0</v>
      </c>
      <c r="AM36" s="135">
        <v>5669.7393499999998</v>
      </c>
      <c r="AN36" s="135">
        <v>244</v>
      </c>
      <c r="AO36" s="57">
        <f t="shared" si="12"/>
        <v>4.3035488042320678</v>
      </c>
      <c r="AP36" s="135">
        <v>17444.58035</v>
      </c>
      <c r="AQ36" s="135">
        <v>11193</v>
      </c>
      <c r="AR36" s="57">
        <f t="shared" si="13"/>
        <v>64.163194387189719</v>
      </c>
      <c r="AS36" s="135">
        <v>185.48</v>
      </c>
      <c r="AT36" s="135">
        <v>0</v>
      </c>
      <c r="AU36" s="57">
        <f t="shared" si="14"/>
        <v>0</v>
      </c>
      <c r="AV36" s="135">
        <v>165.95</v>
      </c>
      <c r="AW36" s="135">
        <v>0</v>
      </c>
      <c r="AX36" s="57">
        <f t="shared" si="15"/>
        <v>0</v>
      </c>
      <c r="AY36" s="135">
        <v>53140.679000000004</v>
      </c>
      <c r="AZ36" s="135">
        <v>808</v>
      </c>
      <c r="BA36" s="57">
        <f t="shared" si="16"/>
        <v>1.520492427279674</v>
      </c>
      <c r="BB36" s="120">
        <f t="shared" si="31"/>
        <v>384406.11613500002</v>
      </c>
      <c r="BC36" s="120">
        <f t="shared" si="31"/>
        <v>237096</v>
      </c>
      <c r="BD36" s="57">
        <f t="shared" si="17"/>
        <v>61.678519161941217</v>
      </c>
      <c r="BE36" s="135">
        <v>695.34</v>
      </c>
      <c r="BF36" s="135">
        <v>0</v>
      </c>
      <c r="BG36" s="57">
        <f t="shared" si="18"/>
        <v>0</v>
      </c>
      <c r="BH36" s="135">
        <v>133.44999999999999</v>
      </c>
      <c r="BI36" s="135">
        <v>0</v>
      </c>
      <c r="BJ36" s="57">
        <f t="shared" si="19"/>
        <v>0</v>
      </c>
      <c r="BK36" s="135">
        <v>1844.31</v>
      </c>
      <c r="BL36" s="135">
        <v>316</v>
      </c>
      <c r="BM36" s="57">
        <f t="shared" si="20"/>
        <v>17.133779028471352</v>
      </c>
      <c r="BN36" s="135">
        <v>31124.46</v>
      </c>
      <c r="BO36" s="135">
        <v>17205</v>
      </c>
      <c r="BP36" s="57">
        <f t="shared" si="21"/>
        <v>55.27806747490559</v>
      </c>
      <c r="BQ36" s="135">
        <v>803.15</v>
      </c>
      <c r="BR36" s="135">
        <v>9783</v>
      </c>
      <c r="BS36" s="57">
        <f t="shared" si="22"/>
        <v>1218.0788146672478</v>
      </c>
      <c r="BT36" s="135">
        <v>205329.22999999998</v>
      </c>
      <c r="BU36" s="135">
        <v>130379</v>
      </c>
      <c r="BV36" s="57">
        <f t="shared" si="23"/>
        <v>63.497535153665176</v>
      </c>
      <c r="BW36" s="57">
        <f t="shared" si="27"/>
        <v>239234.59999999998</v>
      </c>
      <c r="BX36" s="57">
        <f t="shared" si="27"/>
        <v>157683</v>
      </c>
      <c r="BY36" s="57">
        <f t="shared" si="28"/>
        <v>65.911452607607771</v>
      </c>
      <c r="BZ36" s="57">
        <f t="shared" si="29"/>
        <v>623640.716135</v>
      </c>
      <c r="CA36" s="57">
        <f t="shared" si="29"/>
        <v>394779</v>
      </c>
      <c r="CB36" s="57">
        <f t="shared" si="30"/>
        <v>63.302313300939431</v>
      </c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</row>
    <row r="37" spans="1:115" ht="15" customHeight="1" x14ac:dyDescent="0.2">
      <c r="A37" s="118">
        <v>29</v>
      </c>
      <c r="B37" s="119" t="s">
        <v>178</v>
      </c>
      <c r="C37" s="57">
        <f t="shared" si="24"/>
        <v>60819.43778</v>
      </c>
      <c r="D37" s="57">
        <f t="shared" si="24"/>
        <v>213649.66000000003</v>
      </c>
      <c r="E37" s="57">
        <f t="shared" si="0"/>
        <v>351.28516112369766</v>
      </c>
      <c r="F37" s="135">
        <v>42835.819446000001</v>
      </c>
      <c r="G37" s="135">
        <v>91635.89</v>
      </c>
      <c r="H37" s="57">
        <f t="shared" si="1"/>
        <v>213.92351351073998</v>
      </c>
      <c r="I37" s="135">
        <v>17620.979286000002</v>
      </c>
      <c r="J37" s="135">
        <v>12192.72</v>
      </c>
      <c r="K37" s="57">
        <f t="shared" si="2"/>
        <v>69.194338192583913</v>
      </c>
      <c r="L37" s="135">
        <v>362.639048</v>
      </c>
      <c r="M37" s="135">
        <v>109821.05000000002</v>
      </c>
      <c r="N37" s="57">
        <f t="shared" si="3"/>
        <v>30283.845770519456</v>
      </c>
      <c r="O37" s="120">
        <v>37543.960191999999</v>
      </c>
      <c r="P37" s="57">
        <v>1701.56</v>
      </c>
      <c r="Q37" s="57">
        <f t="shared" si="4"/>
        <v>4.5321803861345833</v>
      </c>
      <c r="R37" s="57">
        <f t="shared" si="25"/>
        <v>178283.68281600002</v>
      </c>
      <c r="S37" s="57">
        <f t="shared" si="25"/>
        <v>763392.57000000018</v>
      </c>
      <c r="T37" s="57">
        <f t="shared" si="5"/>
        <v>428.1898140885217</v>
      </c>
      <c r="U37" s="135">
        <v>21342.313126399997</v>
      </c>
      <c r="V37" s="135">
        <v>87090.71</v>
      </c>
      <c r="W37" s="57">
        <f t="shared" si="6"/>
        <v>408.06593682795614</v>
      </c>
      <c r="X37" s="135">
        <v>1619.8048448</v>
      </c>
      <c r="Y37" s="135">
        <v>441565.69000000012</v>
      </c>
      <c r="Z37" s="57">
        <f t="shared" si="7"/>
        <v>27260.425317132631</v>
      </c>
      <c r="AA37" s="135">
        <v>83450.564844799999</v>
      </c>
      <c r="AB37" s="135">
        <v>230409.88</v>
      </c>
      <c r="AC37" s="57">
        <f t="shared" si="8"/>
        <v>276.10343971728952</v>
      </c>
      <c r="AD37" s="135">
        <v>221</v>
      </c>
      <c r="AE37" s="135">
        <v>4273</v>
      </c>
      <c r="AF37" s="57">
        <f t="shared" si="9"/>
        <v>1933.4841628959275</v>
      </c>
      <c r="AG37" s="135">
        <v>71650</v>
      </c>
      <c r="AH37" s="135">
        <v>53.29</v>
      </c>
      <c r="AI37" s="57">
        <f t="shared" si="10"/>
        <v>7.4375436147941384E-2</v>
      </c>
      <c r="AJ37" s="135">
        <v>1000</v>
      </c>
      <c r="AK37" s="135">
        <v>22020.639999999999</v>
      </c>
      <c r="AL37" s="57">
        <f t="shared" si="11"/>
        <v>2202.0639999999999</v>
      </c>
      <c r="AM37" s="135">
        <v>4627.3544999999995</v>
      </c>
      <c r="AN37" s="135">
        <v>385.46</v>
      </c>
      <c r="AO37" s="57">
        <f t="shared" si="12"/>
        <v>8.3300296097910813</v>
      </c>
      <c r="AP37" s="135">
        <v>23941.475699999999</v>
      </c>
      <c r="AQ37" s="135">
        <v>4281.45</v>
      </c>
      <c r="AR37" s="57">
        <f t="shared" si="13"/>
        <v>17.882982877283542</v>
      </c>
      <c r="AS37" s="135">
        <v>7</v>
      </c>
      <c r="AT37" s="135">
        <v>1506.09</v>
      </c>
      <c r="AU37" s="57">
        <f t="shared" si="14"/>
        <v>21515.571428571428</v>
      </c>
      <c r="AV37" s="135">
        <v>151</v>
      </c>
      <c r="AW37" s="135">
        <v>1</v>
      </c>
      <c r="AX37" s="57">
        <f t="shared" si="15"/>
        <v>0.66225165562913912</v>
      </c>
      <c r="AY37" s="135">
        <v>54024.037199999999</v>
      </c>
      <c r="AZ37" s="135">
        <v>2796.15</v>
      </c>
      <c r="BA37" s="57">
        <f t="shared" si="16"/>
        <v>5.1757516559684289</v>
      </c>
      <c r="BB37" s="120">
        <f t="shared" si="31"/>
        <v>322853.98799600004</v>
      </c>
      <c r="BC37" s="120">
        <f t="shared" si="31"/>
        <v>1008033.0200000001</v>
      </c>
      <c r="BD37" s="57">
        <f t="shared" si="17"/>
        <v>312.2256677877831</v>
      </c>
      <c r="BE37" s="135">
        <v>480</v>
      </c>
      <c r="BF37" s="135">
        <v>101655.56</v>
      </c>
      <c r="BG37" s="57">
        <f t="shared" si="18"/>
        <v>21178.241666666665</v>
      </c>
      <c r="BH37" s="135">
        <v>250</v>
      </c>
      <c r="BI37" s="135">
        <v>0</v>
      </c>
      <c r="BJ37" s="57">
        <f t="shared" si="19"/>
        <v>0</v>
      </c>
      <c r="BK37" s="135">
        <v>10510.32</v>
      </c>
      <c r="BL37" s="135">
        <v>0</v>
      </c>
      <c r="BM37" s="57">
        <f t="shared" si="20"/>
        <v>0</v>
      </c>
      <c r="BN37" s="135">
        <v>132617.44</v>
      </c>
      <c r="BO37" s="135">
        <v>0</v>
      </c>
      <c r="BP37" s="57">
        <f t="shared" si="21"/>
        <v>0</v>
      </c>
      <c r="BQ37" s="135">
        <v>265</v>
      </c>
      <c r="BR37" s="135">
        <v>0</v>
      </c>
      <c r="BS37" s="57">
        <f t="shared" si="22"/>
        <v>0</v>
      </c>
      <c r="BT37" s="135">
        <v>340543.16000000003</v>
      </c>
      <c r="BU37" s="135">
        <v>8150281.5999999996</v>
      </c>
      <c r="BV37" s="57">
        <f t="shared" si="23"/>
        <v>2393.3182507615184</v>
      </c>
      <c r="BW37" s="57">
        <f t="shared" si="27"/>
        <v>484185.92000000004</v>
      </c>
      <c r="BX37" s="57">
        <f t="shared" si="27"/>
        <v>8150281.5999999996</v>
      </c>
      <c r="BY37" s="57">
        <f t="shared" si="28"/>
        <v>1683.2958711397471</v>
      </c>
      <c r="BZ37" s="57">
        <f t="shared" si="29"/>
        <v>807039.90799600002</v>
      </c>
      <c r="CA37" s="57">
        <f t="shared" si="29"/>
        <v>9158314.6199999992</v>
      </c>
      <c r="CB37" s="57">
        <f t="shared" si="30"/>
        <v>1134.8031899365988</v>
      </c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</row>
    <row r="38" spans="1:115" ht="15" customHeight="1" x14ac:dyDescent="0.2">
      <c r="A38" s="118">
        <v>30</v>
      </c>
      <c r="B38" s="119" t="s">
        <v>32</v>
      </c>
      <c r="C38" s="57">
        <f t="shared" si="24"/>
        <v>51756.919968000002</v>
      </c>
      <c r="D38" s="57">
        <f t="shared" si="24"/>
        <v>87655.77</v>
      </c>
      <c r="E38" s="57">
        <f t="shared" si="0"/>
        <v>169.3604836883558</v>
      </c>
      <c r="F38" s="135">
        <v>40077.919968000002</v>
      </c>
      <c r="G38" s="135">
        <v>77805.290000000008</v>
      </c>
      <c r="H38" s="57">
        <f t="shared" si="1"/>
        <v>194.13505007775657</v>
      </c>
      <c r="I38" s="135">
        <v>10874</v>
      </c>
      <c r="J38" s="135">
        <v>40.25</v>
      </c>
      <c r="K38" s="57">
        <f t="shared" si="2"/>
        <v>0.37014897921647971</v>
      </c>
      <c r="L38" s="135">
        <v>805</v>
      </c>
      <c r="M38" s="135">
        <v>9810.23</v>
      </c>
      <c r="N38" s="57">
        <f t="shared" si="3"/>
        <v>1218.6621118012422</v>
      </c>
      <c r="O38" s="120">
        <v>29934</v>
      </c>
      <c r="P38" s="57">
        <v>7780.24</v>
      </c>
      <c r="Q38" s="57">
        <f t="shared" si="4"/>
        <v>25.991314224627516</v>
      </c>
      <c r="R38" s="57">
        <f t="shared" si="25"/>
        <v>270443.08</v>
      </c>
      <c r="S38" s="57">
        <f t="shared" si="25"/>
        <v>182301.97999999998</v>
      </c>
      <c r="T38" s="57">
        <f t="shared" si="5"/>
        <v>67.408631790467695</v>
      </c>
      <c r="U38" s="135">
        <v>104355.08</v>
      </c>
      <c r="V38" s="135">
        <v>88789.48</v>
      </c>
      <c r="W38" s="57">
        <f t="shared" si="6"/>
        <v>85.084003577017995</v>
      </c>
      <c r="X38" s="135">
        <v>58675</v>
      </c>
      <c r="Y38" s="135">
        <v>81917.309999999983</v>
      </c>
      <c r="Z38" s="57">
        <f t="shared" si="7"/>
        <v>139.61194716659563</v>
      </c>
      <c r="AA38" s="135">
        <v>45504</v>
      </c>
      <c r="AB38" s="135">
        <v>11595.189999999999</v>
      </c>
      <c r="AC38" s="57">
        <f t="shared" si="8"/>
        <v>25.481693917018283</v>
      </c>
      <c r="AD38" s="135">
        <v>796</v>
      </c>
      <c r="AE38" s="135">
        <v>0</v>
      </c>
      <c r="AF38" s="57">
        <f t="shared" si="9"/>
        <v>0</v>
      </c>
      <c r="AG38" s="135">
        <v>61113</v>
      </c>
      <c r="AH38" s="135">
        <v>0</v>
      </c>
      <c r="AI38" s="57">
        <f t="shared" si="10"/>
        <v>0</v>
      </c>
      <c r="AJ38" s="135">
        <v>40993</v>
      </c>
      <c r="AK38" s="135">
        <v>0</v>
      </c>
      <c r="AL38" s="57">
        <f t="shared" si="11"/>
        <v>0</v>
      </c>
      <c r="AM38" s="135">
        <v>4316.72</v>
      </c>
      <c r="AN38" s="135">
        <v>1195.75</v>
      </c>
      <c r="AO38" s="57">
        <f t="shared" si="12"/>
        <v>27.700429956077759</v>
      </c>
      <c r="AP38" s="135">
        <v>21915.4</v>
      </c>
      <c r="AQ38" s="135">
        <v>5876.6100000000015</v>
      </c>
      <c r="AR38" s="57">
        <f t="shared" si="13"/>
        <v>26.814979420863871</v>
      </c>
      <c r="AS38" s="135">
        <v>200</v>
      </c>
      <c r="AT38" s="135">
        <v>0</v>
      </c>
      <c r="AU38" s="57">
        <f t="shared" si="14"/>
        <v>0</v>
      </c>
      <c r="AV38" s="135">
        <v>240</v>
      </c>
      <c r="AW38" s="135">
        <v>0</v>
      </c>
      <c r="AX38" s="57">
        <f t="shared" si="15"/>
        <v>0</v>
      </c>
      <c r="AY38" s="135">
        <v>42044.995199999998</v>
      </c>
      <c r="AZ38" s="135">
        <v>8991.14</v>
      </c>
      <c r="BA38" s="57">
        <f t="shared" si="16"/>
        <v>21.384566598785103</v>
      </c>
      <c r="BB38" s="120">
        <f t="shared" si="31"/>
        <v>431910.11516799999</v>
      </c>
      <c r="BC38" s="120">
        <f t="shared" si="31"/>
        <v>286021.25</v>
      </c>
      <c r="BD38" s="57">
        <f t="shared" si="17"/>
        <v>66.222401364401108</v>
      </c>
      <c r="BE38" s="135">
        <v>4912.1409999999996</v>
      </c>
      <c r="BF38" s="135">
        <v>83214.690000000017</v>
      </c>
      <c r="BG38" s="57">
        <f t="shared" si="18"/>
        <v>1694.0615100421592</v>
      </c>
      <c r="BH38" s="135">
        <v>2830</v>
      </c>
      <c r="BI38" s="135">
        <v>195.06</v>
      </c>
      <c r="BJ38" s="57">
        <f t="shared" si="19"/>
        <v>6.8925795053003531</v>
      </c>
      <c r="BK38" s="135">
        <v>1600.92</v>
      </c>
      <c r="BL38" s="135">
        <v>1.74</v>
      </c>
      <c r="BM38" s="57">
        <f t="shared" si="20"/>
        <v>0.10868750468480623</v>
      </c>
      <c r="BN38" s="135">
        <v>25693.760000000002</v>
      </c>
      <c r="BO38" s="135">
        <v>952.33000000000015</v>
      </c>
      <c r="BP38" s="57">
        <f t="shared" si="21"/>
        <v>3.706464137596055</v>
      </c>
      <c r="BQ38" s="135">
        <v>2048</v>
      </c>
      <c r="BR38" s="135">
        <v>12808.540000000003</v>
      </c>
      <c r="BS38" s="57">
        <f t="shared" si="22"/>
        <v>625.41699218750011</v>
      </c>
      <c r="BT38" s="135">
        <v>206869.92</v>
      </c>
      <c r="BU38" s="135">
        <v>6342675.6699999999</v>
      </c>
      <c r="BV38" s="57">
        <f t="shared" si="23"/>
        <v>3066.0212320863275</v>
      </c>
      <c r="BW38" s="57">
        <f t="shared" si="27"/>
        <v>239042.6</v>
      </c>
      <c r="BX38" s="57">
        <f t="shared" si="27"/>
        <v>6356633.3399999999</v>
      </c>
      <c r="BY38" s="57">
        <f t="shared" si="28"/>
        <v>2659.2052378948351</v>
      </c>
      <c r="BZ38" s="57">
        <f t="shared" si="29"/>
        <v>670952.71516799997</v>
      </c>
      <c r="CA38" s="57">
        <f t="shared" si="29"/>
        <v>6642654.5899999999</v>
      </c>
      <c r="CB38" s="57">
        <f t="shared" si="30"/>
        <v>990.03319307482707</v>
      </c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</row>
    <row r="39" spans="1:115" ht="15" customHeight="1" x14ac:dyDescent="0.2">
      <c r="A39" s="118">
        <v>31</v>
      </c>
      <c r="B39" s="119" t="s">
        <v>179</v>
      </c>
      <c r="C39" s="57">
        <f t="shared" si="24"/>
        <v>27115.360000000001</v>
      </c>
      <c r="D39" s="57">
        <f t="shared" si="24"/>
        <v>292931</v>
      </c>
      <c r="E39" s="57">
        <f t="shared" si="0"/>
        <v>1080.3138885118988</v>
      </c>
      <c r="F39" s="135">
        <v>5285</v>
      </c>
      <c r="G39" s="135">
        <v>33804</v>
      </c>
      <c r="H39" s="57">
        <f t="shared" si="1"/>
        <v>639.62157048249765</v>
      </c>
      <c r="I39" s="135">
        <v>17301</v>
      </c>
      <c r="J39" s="135">
        <v>3301</v>
      </c>
      <c r="K39" s="57">
        <f t="shared" si="2"/>
        <v>19.079821975608347</v>
      </c>
      <c r="L39" s="135">
        <v>4529.3600000000006</v>
      </c>
      <c r="M39" s="135">
        <v>255826</v>
      </c>
      <c r="N39" s="57">
        <f t="shared" si="3"/>
        <v>5648.1710440327106</v>
      </c>
      <c r="O39" s="120">
        <v>3189</v>
      </c>
      <c r="P39" s="57">
        <v>2615</v>
      </c>
      <c r="Q39" s="57">
        <f t="shared" si="4"/>
        <v>82.000627155848221</v>
      </c>
      <c r="R39" s="57">
        <f t="shared" si="25"/>
        <v>609021.64</v>
      </c>
      <c r="S39" s="57">
        <f t="shared" si="25"/>
        <v>1928191</v>
      </c>
      <c r="T39" s="57">
        <f t="shared" si="5"/>
        <v>316.60467762689024</v>
      </c>
      <c r="U39" s="135">
        <v>173184.91999999998</v>
      </c>
      <c r="V39" s="135">
        <v>725504</v>
      </c>
      <c r="W39" s="57">
        <f t="shared" si="6"/>
        <v>418.91869107310271</v>
      </c>
      <c r="X39" s="135">
        <v>137291.64000000001</v>
      </c>
      <c r="Y39" s="135">
        <v>856560</v>
      </c>
      <c r="Z39" s="57">
        <f t="shared" si="7"/>
        <v>623.89814849615016</v>
      </c>
      <c r="AA39" s="135">
        <v>81109.08</v>
      </c>
      <c r="AB39" s="135">
        <v>346127</v>
      </c>
      <c r="AC39" s="57">
        <f t="shared" si="8"/>
        <v>426.74260391068424</v>
      </c>
      <c r="AD39" s="135">
        <v>162</v>
      </c>
      <c r="AE39" s="135">
        <v>0</v>
      </c>
      <c r="AF39" s="57">
        <f t="shared" si="9"/>
        <v>0</v>
      </c>
      <c r="AG39" s="135">
        <v>217274</v>
      </c>
      <c r="AH39" s="135">
        <v>0</v>
      </c>
      <c r="AI39" s="57">
        <f t="shared" si="10"/>
        <v>0</v>
      </c>
      <c r="AJ39" s="135">
        <v>40069</v>
      </c>
      <c r="AK39" s="135">
        <v>40450</v>
      </c>
      <c r="AL39" s="57">
        <f t="shared" si="11"/>
        <v>100.9508597669021</v>
      </c>
      <c r="AM39" s="135">
        <v>3930</v>
      </c>
      <c r="AN39" s="135">
        <v>0</v>
      </c>
      <c r="AO39" s="57">
        <f t="shared" si="12"/>
        <v>0</v>
      </c>
      <c r="AP39" s="135">
        <v>48737.16</v>
      </c>
      <c r="AQ39" s="135">
        <v>37982</v>
      </c>
      <c r="AR39" s="57">
        <f t="shared" si="13"/>
        <v>77.932321046199647</v>
      </c>
      <c r="AS39" s="135">
        <v>3</v>
      </c>
      <c r="AT39" s="135">
        <v>0</v>
      </c>
      <c r="AU39" s="57">
        <f t="shared" si="14"/>
        <v>0</v>
      </c>
      <c r="AV39" s="135">
        <v>155</v>
      </c>
      <c r="AW39" s="135">
        <v>0</v>
      </c>
      <c r="AX39" s="57">
        <f t="shared" si="15"/>
        <v>0</v>
      </c>
      <c r="AY39" s="135">
        <v>9147.0400000000009</v>
      </c>
      <c r="AZ39" s="135">
        <v>20443</v>
      </c>
      <c r="BA39" s="57">
        <f t="shared" si="16"/>
        <v>223.49306442302645</v>
      </c>
      <c r="BB39" s="120">
        <f t="shared" si="31"/>
        <v>738178.20000000007</v>
      </c>
      <c r="BC39" s="120">
        <f t="shared" si="31"/>
        <v>2319997</v>
      </c>
      <c r="BD39" s="57">
        <f t="shared" si="17"/>
        <v>314.28684835179365</v>
      </c>
      <c r="BE39" s="135">
        <v>1243</v>
      </c>
      <c r="BF39" s="135">
        <v>69576</v>
      </c>
      <c r="BG39" s="57">
        <f t="shared" si="18"/>
        <v>5597.4255832662911</v>
      </c>
      <c r="BH39" s="135">
        <v>1321</v>
      </c>
      <c r="BI39" s="135">
        <v>0</v>
      </c>
      <c r="BJ39" s="57">
        <f t="shared" si="19"/>
        <v>0</v>
      </c>
      <c r="BK39" s="135">
        <v>482</v>
      </c>
      <c r="BL39" s="135">
        <v>0</v>
      </c>
      <c r="BM39" s="57">
        <f t="shared" si="20"/>
        <v>0</v>
      </c>
      <c r="BN39" s="135">
        <v>24597</v>
      </c>
      <c r="BO39" s="135">
        <v>6691</v>
      </c>
      <c r="BP39" s="57">
        <f t="shared" si="21"/>
        <v>27.202504370451681</v>
      </c>
      <c r="BQ39" s="135">
        <v>696</v>
      </c>
      <c r="BR39" s="135">
        <v>42754</v>
      </c>
      <c r="BS39" s="57">
        <f t="shared" si="22"/>
        <v>6142.8160919540232</v>
      </c>
      <c r="BT39" s="135">
        <v>317477.24</v>
      </c>
      <c r="BU39" s="135">
        <v>17740846</v>
      </c>
      <c r="BV39" s="57">
        <f t="shared" si="23"/>
        <v>5588.0686124145468</v>
      </c>
      <c r="BW39" s="57">
        <f t="shared" si="27"/>
        <v>344573.24</v>
      </c>
      <c r="BX39" s="57">
        <f t="shared" si="27"/>
        <v>17790291</v>
      </c>
      <c r="BY39" s="57">
        <f t="shared" si="28"/>
        <v>5162.9926340188231</v>
      </c>
      <c r="BZ39" s="57">
        <f t="shared" si="29"/>
        <v>1082751.44</v>
      </c>
      <c r="CA39" s="57">
        <f t="shared" si="29"/>
        <v>20110288</v>
      </c>
      <c r="CB39" s="57">
        <f t="shared" si="30"/>
        <v>1857.3319098979912</v>
      </c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</row>
    <row r="40" spans="1:115" ht="15" customHeight="1" x14ac:dyDescent="0.2">
      <c r="A40" s="121"/>
      <c r="B40" s="122" t="s">
        <v>87</v>
      </c>
      <c r="C40" s="123">
        <f>SUM(C27:C39)</f>
        <v>1309737.806292</v>
      </c>
      <c r="D40" s="123">
        <f>SUM(D27:D39)</f>
        <v>2891243.2500000005</v>
      </c>
      <c r="E40" s="123">
        <f t="shared" si="0"/>
        <v>220.74977419987607</v>
      </c>
      <c r="F40" s="123">
        <f>SUM(F27:F39)</f>
        <v>904795.45428100019</v>
      </c>
      <c r="G40" s="123">
        <f>SUM(G27:G39)</f>
        <v>1919327.19</v>
      </c>
      <c r="H40" s="123">
        <f t="shared" si="1"/>
        <v>212.12829716581655</v>
      </c>
      <c r="I40" s="123">
        <f>SUM(I27:I39)</f>
        <v>366163.97371900006</v>
      </c>
      <c r="J40" s="123">
        <f>SUM(J27:J39)</f>
        <v>97822.830000000016</v>
      </c>
      <c r="K40" s="123">
        <f t="shared" si="2"/>
        <v>26.715580182956717</v>
      </c>
      <c r="L40" s="123">
        <f>SUM(L27:L39)</f>
        <v>38778.378291999994</v>
      </c>
      <c r="M40" s="123">
        <f>SUM(M27:M39)</f>
        <v>874093.2300000001</v>
      </c>
      <c r="N40" s="123">
        <f t="shared" si="3"/>
        <v>2254.0737093699613</v>
      </c>
      <c r="O40" s="123">
        <f>SUM(O27:O39)</f>
        <v>695519.36078600003</v>
      </c>
      <c r="P40" s="123">
        <f>SUM(P27:P39)</f>
        <v>415903.96</v>
      </c>
      <c r="Q40" s="123">
        <f t="shared" si="4"/>
        <v>59.797610742279097</v>
      </c>
      <c r="R40" s="123">
        <f>SUM(R27:R39)</f>
        <v>7332747.6003049016</v>
      </c>
      <c r="S40" s="123">
        <f>SUM(S27:S39)</f>
        <v>9733541.2100000009</v>
      </c>
      <c r="T40" s="123">
        <f t="shared" si="5"/>
        <v>132.74070976608104</v>
      </c>
      <c r="U40" s="123">
        <f>SUM(U27:U39)</f>
        <v>1389595.4424576</v>
      </c>
      <c r="V40" s="123">
        <f>SUM(V27:V39)</f>
        <v>3054256.0200000005</v>
      </c>
      <c r="W40" s="123">
        <f t="shared" si="6"/>
        <v>219.7946198354197</v>
      </c>
      <c r="X40" s="123">
        <f>SUM(X27:X39)</f>
        <v>1302912.3048431999</v>
      </c>
      <c r="Y40" s="123">
        <f>SUM(Y27:Y39)</f>
        <v>4547970.45</v>
      </c>
      <c r="Z40" s="123">
        <f t="shared" si="7"/>
        <v>349.06190025945989</v>
      </c>
      <c r="AA40" s="123">
        <f>SUM(AA27:AA39)</f>
        <v>2794588.2830041028</v>
      </c>
      <c r="AB40" s="123">
        <f>SUM(AB27:AB39)</f>
        <v>2088717.81</v>
      </c>
      <c r="AC40" s="123">
        <f t="shared" si="8"/>
        <v>74.741521772741706</v>
      </c>
      <c r="AD40" s="123">
        <f>SUM(AD27:AD39)</f>
        <v>9442.7099999999991</v>
      </c>
      <c r="AE40" s="123">
        <f>SUM(AE27:AE39)</f>
        <v>11111.5</v>
      </c>
      <c r="AF40" s="123">
        <f t="shared" si="9"/>
        <v>117.6727867317751</v>
      </c>
      <c r="AG40" s="123">
        <f>SUM(AG27:AG39)</f>
        <v>1836208.86</v>
      </c>
      <c r="AH40" s="123">
        <f>SUM(AH27:AH39)</f>
        <v>31485.430000000004</v>
      </c>
      <c r="AI40" s="123">
        <f t="shared" si="10"/>
        <v>1.7146976406594621</v>
      </c>
      <c r="AJ40" s="123">
        <f>SUM(AJ27:AJ39)</f>
        <v>912623.59053437191</v>
      </c>
      <c r="AK40" s="123">
        <f>SUM(AK27:AK39)</f>
        <v>73417.62</v>
      </c>
      <c r="AL40" s="123">
        <f t="shared" si="11"/>
        <v>8.0446769907636835</v>
      </c>
      <c r="AM40" s="123">
        <f>SUM(AM27:AM39)</f>
        <v>120407.37982675528</v>
      </c>
      <c r="AN40" s="123">
        <f>SUM(AN27:AN39)</f>
        <v>25259.66</v>
      </c>
      <c r="AO40" s="123">
        <f t="shared" si="12"/>
        <v>20.978498192007951</v>
      </c>
      <c r="AP40" s="123">
        <f>SUM(AP27:AP39)</f>
        <v>937445.39981547941</v>
      </c>
      <c r="AQ40" s="123">
        <f>SUM(AQ27:AQ39)</f>
        <v>1325301.4800000002</v>
      </c>
      <c r="AR40" s="123">
        <f t="shared" si="13"/>
        <v>141.37372483355978</v>
      </c>
      <c r="AS40" s="123">
        <f>SUM(AS27:AS39)</f>
        <v>3008.4733408005613</v>
      </c>
      <c r="AT40" s="123">
        <f>SUM(AT27:AT39)</f>
        <v>22929.9</v>
      </c>
      <c r="AU40" s="123">
        <f t="shared" si="14"/>
        <v>762.17727074484583</v>
      </c>
      <c r="AV40" s="123">
        <f>SUM(AV27:AV39)</f>
        <v>2286.9586848378067</v>
      </c>
      <c r="AW40" s="123">
        <f>SUM(AW27:AW39)</f>
        <v>212</v>
      </c>
      <c r="AX40" s="123">
        <f t="shared" si="15"/>
        <v>9.2699532092786896</v>
      </c>
      <c r="AY40" s="123">
        <f>SUM(AY27:AY39)</f>
        <v>891970.70357904455</v>
      </c>
      <c r="AZ40" s="123">
        <f>SUM(AZ27:AZ39)</f>
        <v>85642.169999999984</v>
      </c>
      <c r="BA40" s="123">
        <f t="shared" si="16"/>
        <v>9.6014554801362433</v>
      </c>
      <c r="BB40" s="123">
        <f>SUM(BB27:BB39)</f>
        <v>11510227.91237819</v>
      </c>
      <c r="BC40" s="123">
        <f>SUM(BC27:BC39)</f>
        <v>14157547.289999999</v>
      </c>
      <c r="BD40" s="123">
        <f t="shared" si="17"/>
        <v>122.99971293161676</v>
      </c>
      <c r="BE40" s="123">
        <f>SUM(BE27:BE39)</f>
        <v>69123.938348800002</v>
      </c>
      <c r="BF40" s="123">
        <f>SUM(BF27:BF39)</f>
        <v>1416016.3599999999</v>
      </c>
      <c r="BG40" s="123">
        <f t="shared" si="18"/>
        <v>2048.5180587581235</v>
      </c>
      <c r="BH40" s="123">
        <f>SUM(BH27:BH39)</f>
        <v>28282.266040000002</v>
      </c>
      <c r="BI40" s="123">
        <f>SUM(BI27:BI39)</f>
        <v>14207.369999999999</v>
      </c>
      <c r="BJ40" s="123">
        <f t="shared" si="19"/>
        <v>50.234199692154505</v>
      </c>
      <c r="BK40" s="123">
        <f>SUM(BK27:BK39)</f>
        <v>52087.848641135992</v>
      </c>
      <c r="BL40" s="123">
        <f>SUM(BL27:BL39)</f>
        <v>4089.82</v>
      </c>
      <c r="BM40" s="123">
        <f t="shared" si="20"/>
        <v>7.8517736990390787</v>
      </c>
      <c r="BN40" s="123">
        <f>SUM(BN27:BN39)</f>
        <v>1781054.3840015999</v>
      </c>
      <c r="BO40" s="123">
        <f>SUM(BO27:BO39)</f>
        <v>1455097.69</v>
      </c>
      <c r="BP40" s="123">
        <f t="shared" si="21"/>
        <v>81.698666984595164</v>
      </c>
      <c r="BQ40" s="123">
        <f>SUM(BQ27:BQ39)</f>
        <v>39709.767945749998</v>
      </c>
      <c r="BR40" s="123">
        <f>SUM(BR27:BR39)</f>
        <v>2152955.2700000005</v>
      </c>
      <c r="BS40" s="123">
        <f t="shared" si="22"/>
        <v>5421.7271502097101</v>
      </c>
      <c r="BT40" s="123">
        <f>SUM(BT27:BT39)</f>
        <v>6918080.9647436477</v>
      </c>
      <c r="BU40" s="123">
        <f>SUM(BU27:BU39)</f>
        <v>90829465.079999998</v>
      </c>
      <c r="BV40" s="123">
        <f t="shared" si="23"/>
        <v>1312.9286220107965</v>
      </c>
      <c r="BW40" s="123">
        <f>SUM(BW27:BW39)</f>
        <v>8819215.2313721329</v>
      </c>
      <c r="BX40" s="123">
        <f>SUM(BX27:BX39)</f>
        <v>94455815.230000004</v>
      </c>
      <c r="BY40" s="123">
        <f t="shared" si="28"/>
        <v>1071.0229056889016</v>
      </c>
      <c r="BZ40" s="123">
        <f>SUM(BZ27:BZ39)</f>
        <v>20329443.143750325</v>
      </c>
      <c r="CA40" s="123">
        <f>SUM(CA27:CA39)</f>
        <v>108613362.52</v>
      </c>
      <c r="CB40" s="123">
        <f t="shared" si="30"/>
        <v>534.2662942215901</v>
      </c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</row>
    <row r="41" spans="1:115" ht="15" customHeight="1" x14ac:dyDescent="0.2">
      <c r="A41" s="124">
        <v>32</v>
      </c>
      <c r="B41" s="119" t="s">
        <v>180</v>
      </c>
      <c r="C41" s="57">
        <f t="shared" si="24"/>
        <v>6928</v>
      </c>
      <c r="D41" s="57">
        <f t="shared" si="24"/>
        <v>24676.58</v>
      </c>
      <c r="E41" s="57">
        <f t="shared" si="0"/>
        <v>356.18620092378757</v>
      </c>
      <c r="F41" s="135">
        <v>1792</v>
      </c>
      <c r="G41" s="135">
        <v>23084.820000000003</v>
      </c>
      <c r="H41" s="57">
        <f t="shared" si="1"/>
        <v>1288.2154017857144</v>
      </c>
      <c r="I41" s="135">
        <v>4804</v>
      </c>
      <c r="J41" s="135">
        <v>311.60000000000002</v>
      </c>
      <c r="K41" s="57">
        <f t="shared" si="2"/>
        <v>6.4862614487926722</v>
      </c>
      <c r="L41" s="135">
        <v>332</v>
      </c>
      <c r="M41" s="135">
        <v>1280.1599999999999</v>
      </c>
      <c r="N41" s="57">
        <f t="shared" si="3"/>
        <v>385.59036144578312</v>
      </c>
      <c r="O41" s="120">
        <v>1495</v>
      </c>
      <c r="P41" s="57">
        <v>97</v>
      </c>
      <c r="Q41" s="57">
        <f t="shared" si="4"/>
        <v>6.488294314381271</v>
      </c>
      <c r="R41" s="57">
        <f t="shared" si="25"/>
        <v>29577</v>
      </c>
      <c r="S41" s="57">
        <f t="shared" si="25"/>
        <v>106681.95999999998</v>
      </c>
      <c r="T41" s="57">
        <f t="shared" si="5"/>
        <v>360.69229468844026</v>
      </c>
      <c r="U41" s="135">
        <v>2714</v>
      </c>
      <c r="V41" s="135">
        <v>71397.459999999992</v>
      </c>
      <c r="W41" s="57">
        <f t="shared" si="6"/>
        <v>2630.709653647752</v>
      </c>
      <c r="X41" s="135">
        <v>1146</v>
      </c>
      <c r="Y41" s="135">
        <v>33451.609999999993</v>
      </c>
      <c r="Z41" s="57">
        <f t="shared" si="7"/>
        <v>2918.9886561954618</v>
      </c>
      <c r="AA41" s="135">
        <v>973</v>
      </c>
      <c r="AB41" s="135">
        <v>1832.8899999999999</v>
      </c>
      <c r="AC41" s="57">
        <f t="shared" si="8"/>
        <v>188.37512846865363</v>
      </c>
      <c r="AD41" s="135">
        <v>35</v>
      </c>
      <c r="AE41" s="135">
        <v>0</v>
      </c>
      <c r="AF41" s="57">
        <f t="shared" si="9"/>
        <v>0</v>
      </c>
      <c r="AG41" s="135">
        <v>24709</v>
      </c>
      <c r="AH41" s="135">
        <v>0</v>
      </c>
      <c r="AI41" s="57">
        <f t="shared" si="10"/>
        <v>0</v>
      </c>
      <c r="AJ41" s="135">
        <v>6</v>
      </c>
      <c r="AK41" s="135">
        <v>0</v>
      </c>
      <c r="AL41" s="57">
        <f t="shared" si="11"/>
        <v>0</v>
      </c>
      <c r="AM41" s="135">
        <v>843.5</v>
      </c>
      <c r="AN41" s="135">
        <v>0</v>
      </c>
      <c r="AO41" s="57">
        <f t="shared" si="12"/>
        <v>0</v>
      </c>
      <c r="AP41" s="135">
        <v>3084.25</v>
      </c>
      <c r="AQ41" s="135">
        <v>3277.84</v>
      </c>
      <c r="AR41" s="57">
        <f t="shared" si="13"/>
        <v>106.27672854016375</v>
      </c>
      <c r="AS41" s="135">
        <v>2.25</v>
      </c>
      <c r="AT41" s="135">
        <v>0</v>
      </c>
      <c r="AU41" s="57">
        <f t="shared" si="14"/>
        <v>0</v>
      </c>
      <c r="AV41" s="135">
        <v>0.5</v>
      </c>
      <c r="AW41" s="135">
        <v>0</v>
      </c>
      <c r="AX41" s="57">
        <f t="shared" si="15"/>
        <v>0</v>
      </c>
      <c r="AY41" s="135">
        <v>2168.5</v>
      </c>
      <c r="AZ41" s="135">
        <v>260.83</v>
      </c>
      <c r="BA41" s="57">
        <f t="shared" si="16"/>
        <v>12.028130043809083</v>
      </c>
      <c r="BB41" s="120">
        <f t="shared" ref="BB41:BC49" si="32">C41+R41+AJ41+AM41+AP41+AS41+AV41+AY41</f>
        <v>42610</v>
      </c>
      <c r="BC41" s="120">
        <f t="shared" si="32"/>
        <v>134897.20999999996</v>
      </c>
      <c r="BD41" s="57">
        <f t="shared" si="17"/>
        <v>316.58580145505744</v>
      </c>
      <c r="BE41" s="135">
        <v>612</v>
      </c>
      <c r="BF41" s="135">
        <v>30726.599999999995</v>
      </c>
      <c r="BG41" s="57">
        <f t="shared" si="18"/>
        <v>5020.6862745098033</v>
      </c>
      <c r="BH41" s="135">
        <v>12</v>
      </c>
      <c r="BI41" s="135">
        <v>0</v>
      </c>
      <c r="BJ41" s="57">
        <f t="shared" si="19"/>
        <v>0</v>
      </c>
      <c r="BK41" s="135">
        <v>23</v>
      </c>
      <c r="BL41" s="135">
        <v>0</v>
      </c>
      <c r="BM41" s="57">
        <f t="shared" si="20"/>
        <v>0</v>
      </c>
      <c r="BN41" s="135">
        <v>1171</v>
      </c>
      <c r="BO41" s="135">
        <v>2196.7200000000003</v>
      </c>
      <c r="BP41" s="57">
        <f t="shared" si="21"/>
        <v>187.59350982066613</v>
      </c>
      <c r="BQ41" s="135">
        <v>212</v>
      </c>
      <c r="BR41" s="135">
        <v>0.9</v>
      </c>
      <c r="BS41" s="57">
        <f t="shared" si="22"/>
        <v>0.42452830188679247</v>
      </c>
      <c r="BT41" s="135">
        <v>2246</v>
      </c>
      <c r="BU41" s="135">
        <v>113545.56999999999</v>
      </c>
      <c r="BV41" s="57">
        <f t="shared" si="23"/>
        <v>5055.4572573463929</v>
      </c>
      <c r="BW41" s="57">
        <f t="shared" si="27"/>
        <v>3664</v>
      </c>
      <c r="BX41" s="57">
        <f t="shared" si="27"/>
        <v>115743.18999999999</v>
      </c>
      <c r="BY41" s="57">
        <f t="shared" si="28"/>
        <v>3158.9298580786021</v>
      </c>
      <c r="BZ41" s="57">
        <f t="shared" si="29"/>
        <v>46274</v>
      </c>
      <c r="CA41" s="57">
        <f t="shared" si="29"/>
        <v>250640.39999999997</v>
      </c>
      <c r="CB41" s="57">
        <f t="shared" si="30"/>
        <v>541.6441198080995</v>
      </c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</row>
    <row r="42" spans="1:115" ht="15" customHeight="1" x14ac:dyDescent="0.2">
      <c r="A42" s="124">
        <v>33</v>
      </c>
      <c r="B42" s="119" t="s">
        <v>181</v>
      </c>
      <c r="C42" s="57">
        <f t="shared" si="24"/>
        <v>0</v>
      </c>
      <c r="D42" s="57">
        <f t="shared" si="24"/>
        <v>0</v>
      </c>
      <c r="E42" s="57" t="e">
        <f t="shared" si="0"/>
        <v>#DIV/0!</v>
      </c>
      <c r="F42" s="135">
        <v>0</v>
      </c>
      <c r="G42" s="135">
        <v>0</v>
      </c>
      <c r="H42" s="57" t="e">
        <f t="shared" si="1"/>
        <v>#DIV/0!</v>
      </c>
      <c r="I42" s="135">
        <v>0</v>
      </c>
      <c r="J42" s="135">
        <v>0</v>
      </c>
      <c r="K42" s="57" t="e">
        <f t="shared" si="2"/>
        <v>#DIV/0!</v>
      </c>
      <c r="L42" s="135">
        <v>0</v>
      </c>
      <c r="M42" s="135">
        <v>0</v>
      </c>
      <c r="N42" s="57" t="e">
        <f t="shared" si="3"/>
        <v>#DIV/0!</v>
      </c>
      <c r="O42" s="120">
        <v>0</v>
      </c>
      <c r="P42" s="57">
        <v>0</v>
      </c>
      <c r="Q42" s="57" t="e">
        <f t="shared" si="4"/>
        <v>#DIV/0!</v>
      </c>
      <c r="R42" s="57">
        <f t="shared" si="25"/>
        <v>0</v>
      </c>
      <c r="S42" s="57">
        <f t="shared" si="25"/>
        <v>0</v>
      </c>
      <c r="T42" s="57" t="e">
        <f t="shared" si="5"/>
        <v>#DIV/0!</v>
      </c>
      <c r="U42" s="135">
        <v>0</v>
      </c>
      <c r="V42" s="135">
        <v>0</v>
      </c>
      <c r="W42" s="57" t="e">
        <f t="shared" si="6"/>
        <v>#DIV/0!</v>
      </c>
      <c r="X42" s="135">
        <v>0</v>
      </c>
      <c r="Y42" s="135">
        <v>0</v>
      </c>
      <c r="Z42" s="57" t="e">
        <f t="shared" si="7"/>
        <v>#DIV/0!</v>
      </c>
      <c r="AA42" s="135">
        <v>0</v>
      </c>
      <c r="AB42" s="135">
        <v>0</v>
      </c>
      <c r="AC42" s="57" t="e">
        <f t="shared" si="8"/>
        <v>#DIV/0!</v>
      </c>
      <c r="AD42" s="135">
        <v>0</v>
      </c>
      <c r="AE42" s="135">
        <v>0</v>
      </c>
      <c r="AF42" s="57" t="e">
        <f t="shared" si="9"/>
        <v>#DIV/0!</v>
      </c>
      <c r="AG42" s="135">
        <v>0</v>
      </c>
      <c r="AH42" s="135">
        <v>0</v>
      </c>
      <c r="AI42" s="57" t="e">
        <f t="shared" si="10"/>
        <v>#DIV/0!</v>
      </c>
      <c r="AJ42" s="135">
        <v>0</v>
      </c>
      <c r="AK42" s="135">
        <v>0</v>
      </c>
      <c r="AL42" s="57" t="e">
        <f t="shared" si="11"/>
        <v>#DIV/0!</v>
      </c>
      <c r="AM42" s="135">
        <v>0</v>
      </c>
      <c r="AN42" s="135">
        <v>0</v>
      </c>
      <c r="AO42" s="57" t="e">
        <f t="shared" si="12"/>
        <v>#DIV/0!</v>
      </c>
      <c r="AP42" s="135">
        <v>0</v>
      </c>
      <c r="AQ42" s="135">
        <v>0</v>
      </c>
      <c r="AR42" s="57" t="e">
        <f t="shared" si="13"/>
        <v>#DIV/0!</v>
      </c>
      <c r="AS42" s="135">
        <v>0</v>
      </c>
      <c r="AT42" s="135">
        <v>0</v>
      </c>
      <c r="AU42" s="57" t="e">
        <f t="shared" si="14"/>
        <v>#DIV/0!</v>
      </c>
      <c r="AV42" s="135">
        <v>0</v>
      </c>
      <c r="AW42" s="135">
        <v>0</v>
      </c>
      <c r="AX42" s="57" t="e">
        <f t="shared" si="15"/>
        <v>#DIV/0!</v>
      </c>
      <c r="AY42" s="135">
        <v>0</v>
      </c>
      <c r="AZ42" s="135">
        <v>0</v>
      </c>
      <c r="BA42" s="57" t="e">
        <f t="shared" si="16"/>
        <v>#DIV/0!</v>
      </c>
      <c r="BB42" s="120">
        <f t="shared" si="32"/>
        <v>0</v>
      </c>
      <c r="BC42" s="120">
        <f t="shared" si="32"/>
        <v>0</v>
      </c>
      <c r="BD42" s="57" t="e">
        <f t="shared" si="17"/>
        <v>#DIV/0!</v>
      </c>
      <c r="BE42" s="135">
        <v>0</v>
      </c>
      <c r="BF42" s="135">
        <v>0</v>
      </c>
      <c r="BG42" s="57" t="e">
        <f t="shared" si="18"/>
        <v>#DIV/0!</v>
      </c>
      <c r="BH42" s="135">
        <v>0</v>
      </c>
      <c r="BI42" s="135">
        <v>0</v>
      </c>
      <c r="BJ42" s="57" t="e">
        <f t="shared" si="19"/>
        <v>#DIV/0!</v>
      </c>
      <c r="BK42" s="135">
        <v>0</v>
      </c>
      <c r="BL42" s="135">
        <v>0</v>
      </c>
      <c r="BM42" s="57" t="e">
        <f t="shared" si="20"/>
        <v>#DIV/0!</v>
      </c>
      <c r="BN42" s="135">
        <v>0</v>
      </c>
      <c r="BO42" s="135">
        <v>0</v>
      </c>
      <c r="BP42" s="57" t="e">
        <f t="shared" si="21"/>
        <v>#DIV/0!</v>
      </c>
      <c r="BQ42" s="135">
        <v>0</v>
      </c>
      <c r="BR42" s="135">
        <v>0</v>
      </c>
      <c r="BS42" s="57" t="e">
        <f t="shared" si="22"/>
        <v>#DIV/0!</v>
      </c>
      <c r="BT42" s="135">
        <v>0</v>
      </c>
      <c r="BU42" s="135">
        <v>0</v>
      </c>
      <c r="BV42" s="57" t="e">
        <f t="shared" si="23"/>
        <v>#DIV/0!</v>
      </c>
      <c r="BW42" s="57">
        <f t="shared" si="27"/>
        <v>0</v>
      </c>
      <c r="BX42" s="57">
        <f t="shared" si="27"/>
        <v>0</v>
      </c>
      <c r="BY42" s="57" t="e">
        <f t="shared" si="28"/>
        <v>#DIV/0!</v>
      </c>
      <c r="BZ42" s="57">
        <f t="shared" si="29"/>
        <v>0</v>
      </c>
      <c r="CA42" s="57">
        <f t="shared" si="29"/>
        <v>0</v>
      </c>
      <c r="CB42" s="57" t="e">
        <f t="shared" si="30"/>
        <v>#DIV/0!</v>
      </c>
    </row>
    <row r="43" spans="1:115" ht="15" customHeight="1" x14ac:dyDescent="0.2">
      <c r="A43" s="124">
        <v>34</v>
      </c>
      <c r="B43" s="119" t="s">
        <v>182</v>
      </c>
      <c r="C43" s="57">
        <f t="shared" si="24"/>
        <v>0</v>
      </c>
      <c r="D43" s="57">
        <f t="shared" si="24"/>
        <v>0</v>
      </c>
      <c r="E43" s="57" t="e">
        <f t="shared" si="0"/>
        <v>#DIV/0!</v>
      </c>
      <c r="F43" s="135">
        <v>0</v>
      </c>
      <c r="G43" s="135">
        <v>0</v>
      </c>
      <c r="H43" s="57" t="e">
        <f t="shared" si="1"/>
        <v>#DIV/0!</v>
      </c>
      <c r="I43" s="135">
        <v>0</v>
      </c>
      <c r="J43" s="135">
        <v>0</v>
      </c>
      <c r="K43" s="57" t="e">
        <f t="shared" si="2"/>
        <v>#DIV/0!</v>
      </c>
      <c r="L43" s="135">
        <v>0</v>
      </c>
      <c r="M43" s="135">
        <v>0</v>
      </c>
      <c r="N43" s="57" t="e">
        <f t="shared" si="3"/>
        <v>#DIV/0!</v>
      </c>
      <c r="O43" s="120">
        <v>0</v>
      </c>
      <c r="P43" s="57">
        <v>0</v>
      </c>
      <c r="Q43" s="57" t="e">
        <f t="shared" si="4"/>
        <v>#DIV/0!</v>
      </c>
      <c r="R43" s="57">
        <f t="shared" si="25"/>
        <v>0</v>
      </c>
      <c r="S43" s="57">
        <f t="shared" si="25"/>
        <v>0</v>
      </c>
      <c r="T43" s="57" t="e">
        <f t="shared" si="5"/>
        <v>#DIV/0!</v>
      </c>
      <c r="U43" s="135">
        <v>0</v>
      </c>
      <c r="V43" s="135">
        <v>0</v>
      </c>
      <c r="W43" s="57" t="e">
        <f t="shared" si="6"/>
        <v>#DIV/0!</v>
      </c>
      <c r="X43" s="135">
        <v>0</v>
      </c>
      <c r="Y43" s="135">
        <v>0</v>
      </c>
      <c r="Z43" s="57" t="e">
        <f t="shared" si="7"/>
        <v>#DIV/0!</v>
      </c>
      <c r="AA43" s="135">
        <v>0</v>
      </c>
      <c r="AB43" s="135">
        <v>0</v>
      </c>
      <c r="AC43" s="57" t="e">
        <f t="shared" si="8"/>
        <v>#DIV/0!</v>
      </c>
      <c r="AD43" s="135">
        <v>0</v>
      </c>
      <c r="AE43" s="135">
        <v>0</v>
      </c>
      <c r="AF43" s="57" t="e">
        <f t="shared" si="9"/>
        <v>#DIV/0!</v>
      </c>
      <c r="AG43" s="135">
        <v>0</v>
      </c>
      <c r="AH43" s="135">
        <v>0</v>
      </c>
      <c r="AI43" s="57" t="e">
        <f t="shared" si="10"/>
        <v>#DIV/0!</v>
      </c>
      <c r="AJ43" s="135">
        <v>0</v>
      </c>
      <c r="AK43" s="135">
        <v>0</v>
      </c>
      <c r="AL43" s="57" t="e">
        <f t="shared" si="11"/>
        <v>#DIV/0!</v>
      </c>
      <c r="AM43" s="135">
        <v>0</v>
      </c>
      <c r="AN43" s="135">
        <v>0</v>
      </c>
      <c r="AO43" s="57" t="e">
        <f t="shared" si="12"/>
        <v>#DIV/0!</v>
      </c>
      <c r="AP43" s="135">
        <v>0</v>
      </c>
      <c r="AQ43" s="135">
        <v>0</v>
      </c>
      <c r="AR43" s="57" t="e">
        <f t="shared" si="13"/>
        <v>#DIV/0!</v>
      </c>
      <c r="AS43" s="135">
        <v>0</v>
      </c>
      <c r="AT43" s="135">
        <v>0</v>
      </c>
      <c r="AU43" s="57" t="e">
        <f t="shared" si="14"/>
        <v>#DIV/0!</v>
      </c>
      <c r="AV43" s="135">
        <v>0</v>
      </c>
      <c r="AW43" s="135">
        <v>0</v>
      </c>
      <c r="AX43" s="57" t="e">
        <f t="shared" si="15"/>
        <v>#DIV/0!</v>
      </c>
      <c r="AY43" s="135">
        <v>0</v>
      </c>
      <c r="AZ43" s="135">
        <v>0</v>
      </c>
      <c r="BA43" s="57" t="e">
        <f t="shared" si="16"/>
        <v>#DIV/0!</v>
      </c>
      <c r="BB43" s="120">
        <f t="shared" si="32"/>
        <v>0</v>
      </c>
      <c r="BC43" s="120">
        <f t="shared" si="32"/>
        <v>0</v>
      </c>
      <c r="BD43" s="57" t="e">
        <f t="shared" si="17"/>
        <v>#DIV/0!</v>
      </c>
      <c r="BE43" s="135">
        <v>0</v>
      </c>
      <c r="BF43" s="135">
        <v>0</v>
      </c>
      <c r="BG43" s="57" t="e">
        <f t="shared" si="18"/>
        <v>#DIV/0!</v>
      </c>
      <c r="BH43" s="135">
        <v>0</v>
      </c>
      <c r="BI43" s="135">
        <v>0</v>
      </c>
      <c r="BJ43" s="57" t="e">
        <f t="shared" si="19"/>
        <v>#DIV/0!</v>
      </c>
      <c r="BK43" s="135">
        <v>0</v>
      </c>
      <c r="BL43" s="135">
        <v>0</v>
      </c>
      <c r="BM43" s="57" t="e">
        <f t="shared" si="20"/>
        <v>#DIV/0!</v>
      </c>
      <c r="BN43" s="135">
        <v>0</v>
      </c>
      <c r="BO43" s="135">
        <v>0</v>
      </c>
      <c r="BP43" s="57" t="e">
        <f t="shared" si="21"/>
        <v>#DIV/0!</v>
      </c>
      <c r="BQ43" s="135">
        <v>0</v>
      </c>
      <c r="BR43" s="135">
        <v>0</v>
      </c>
      <c r="BS43" s="57" t="e">
        <f t="shared" si="22"/>
        <v>#DIV/0!</v>
      </c>
      <c r="BT43" s="135">
        <v>0</v>
      </c>
      <c r="BU43" s="135">
        <v>0</v>
      </c>
      <c r="BV43" s="57" t="e">
        <f t="shared" si="23"/>
        <v>#DIV/0!</v>
      </c>
      <c r="BW43" s="57">
        <f t="shared" si="27"/>
        <v>0</v>
      </c>
      <c r="BX43" s="57">
        <f t="shared" si="27"/>
        <v>0</v>
      </c>
      <c r="BY43" s="57" t="e">
        <f t="shared" si="28"/>
        <v>#DIV/0!</v>
      </c>
      <c r="BZ43" s="57">
        <f t="shared" si="29"/>
        <v>0</v>
      </c>
      <c r="CA43" s="57">
        <f t="shared" si="29"/>
        <v>0</v>
      </c>
      <c r="CB43" s="57" t="e">
        <f t="shared" si="30"/>
        <v>#DIV/0!</v>
      </c>
    </row>
    <row r="44" spans="1:115" ht="15" customHeight="1" x14ac:dyDescent="0.2">
      <c r="A44" s="124">
        <v>35</v>
      </c>
      <c r="B44" s="119" t="s">
        <v>183</v>
      </c>
      <c r="C44" s="57">
        <f t="shared" si="24"/>
        <v>8176</v>
      </c>
      <c r="D44" s="57">
        <f t="shared" si="24"/>
        <v>10784</v>
      </c>
      <c r="E44" s="57">
        <f t="shared" si="0"/>
        <v>131.89823874755382</v>
      </c>
      <c r="F44" s="135">
        <v>4999</v>
      </c>
      <c r="G44" s="135">
        <v>10784</v>
      </c>
      <c r="H44" s="57">
        <f t="shared" si="1"/>
        <v>215.72314462892578</v>
      </c>
      <c r="I44" s="135">
        <v>2957</v>
      </c>
      <c r="J44" s="135">
        <v>0</v>
      </c>
      <c r="K44" s="57">
        <f t="shared" si="2"/>
        <v>0</v>
      </c>
      <c r="L44" s="135">
        <v>220</v>
      </c>
      <c r="M44" s="135">
        <v>0</v>
      </c>
      <c r="N44" s="57">
        <f t="shared" si="3"/>
        <v>0</v>
      </c>
      <c r="O44" s="120">
        <v>4993</v>
      </c>
      <c r="P44" s="57">
        <v>0</v>
      </c>
      <c r="Q44" s="57">
        <f t="shared" si="4"/>
        <v>0</v>
      </c>
      <c r="R44" s="57">
        <f t="shared" si="25"/>
        <v>20855.599999999999</v>
      </c>
      <c r="S44" s="57">
        <f t="shared" si="25"/>
        <v>102040</v>
      </c>
      <c r="T44" s="57">
        <f t="shared" si="5"/>
        <v>489.26906921881891</v>
      </c>
      <c r="U44" s="135">
        <v>961</v>
      </c>
      <c r="V44" s="135">
        <v>69957</v>
      </c>
      <c r="W44" s="57">
        <f t="shared" si="6"/>
        <v>7279.6045785639963</v>
      </c>
      <c r="X44" s="135">
        <v>564</v>
      </c>
      <c r="Y44" s="135">
        <v>31036</v>
      </c>
      <c r="Z44" s="57">
        <f t="shared" si="7"/>
        <v>5502.8368794326243</v>
      </c>
      <c r="AA44" s="135">
        <v>1843.6</v>
      </c>
      <c r="AB44" s="135">
        <v>1047</v>
      </c>
      <c r="AC44" s="57">
        <f t="shared" si="8"/>
        <v>56.791060967671946</v>
      </c>
      <c r="AD44" s="135">
        <v>0</v>
      </c>
      <c r="AE44" s="135">
        <v>0</v>
      </c>
      <c r="AF44" s="57" t="e">
        <f t="shared" si="9"/>
        <v>#DIV/0!</v>
      </c>
      <c r="AG44" s="135">
        <v>17487</v>
      </c>
      <c r="AH44" s="135">
        <v>0</v>
      </c>
      <c r="AI44" s="57">
        <f t="shared" si="10"/>
        <v>0</v>
      </c>
      <c r="AJ44" s="135">
        <v>0</v>
      </c>
      <c r="AK44" s="135">
        <v>0</v>
      </c>
      <c r="AL44" s="57" t="e">
        <f t="shared" si="11"/>
        <v>#DIV/0!</v>
      </c>
      <c r="AM44" s="135">
        <v>578</v>
      </c>
      <c r="AN44" s="135">
        <v>0</v>
      </c>
      <c r="AO44" s="57">
        <f t="shared" si="12"/>
        <v>0</v>
      </c>
      <c r="AP44" s="135">
        <v>2415</v>
      </c>
      <c r="AQ44" s="135">
        <v>5625</v>
      </c>
      <c r="AR44" s="57">
        <f t="shared" si="13"/>
        <v>232.91925465838511</v>
      </c>
      <c r="AS44" s="135">
        <v>2</v>
      </c>
      <c r="AT44" s="135">
        <v>0</v>
      </c>
      <c r="AU44" s="57">
        <f t="shared" si="14"/>
        <v>0</v>
      </c>
      <c r="AV44" s="135">
        <v>0</v>
      </c>
      <c r="AW44" s="135">
        <v>0</v>
      </c>
      <c r="AX44" s="57" t="e">
        <f t="shared" si="15"/>
        <v>#DIV/0!</v>
      </c>
      <c r="AY44" s="135">
        <v>1487</v>
      </c>
      <c r="AZ44" s="135">
        <v>0</v>
      </c>
      <c r="BA44" s="57">
        <f t="shared" si="16"/>
        <v>0</v>
      </c>
      <c r="BB44" s="120">
        <f t="shared" si="32"/>
        <v>33513.599999999999</v>
      </c>
      <c r="BC44" s="120">
        <f t="shared" si="32"/>
        <v>118449</v>
      </c>
      <c r="BD44" s="57">
        <f t="shared" si="17"/>
        <v>353.43562016614152</v>
      </c>
      <c r="BE44" s="135">
        <v>217</v>
      </c>
      <c r="BF44" s="135">
        <v>74089</v>
      </c>
      <c r="BG44" s="57">
        <f t="shared" si="18"/>
        <v>34142.396313364057</v>
      </c>
      <c r="BH44" s="135">
        <v>0</v>
      </c>
      <c r="BI44" s="135">
        <v>8133</v>
      </c>
      <c r="BJ44" s="57" t="e">
        <f t="shared" si="19"/>
        <v>#DIV/0!</v>
      </c>
      <c r="BK44" s="135">
        <v>75</v>
      </c>
      <c r="BL44" s="135">
        <v>0</v>
      </c>
      <c r="BM44" s="57">
        <f t="shared" si="20"/>
        <v>0</v>
      </c>
      <c r="BN44" s="135">
        <v>550</v>
      </c>
      <c r="BO44" s="135">
        <v>4000</v>
      </c>
      <c r="BP44" s="57">
        <f t="shared" si="21"/>
        <v>727.27272727272725</v>
      </c>
      <c r="BQ44" s="135">
        <v>32</v>
      </c>
      <c r="BR44" s="135">
        <v>0</v>
      </c>
      <c r="BS44" s="57">
        <f t="shared" si="22"/>
        <v>0</v>
      </c>
      <c r="BT44" s="135">
        <v>963</v>
      </c>
      <c r="BU44" s="135">
        <v>27088</v>
      </c>
      <c r="BV44" s="57">
        <f t="shared" si="23"/>
        <v>2812.876427829699</v>
      </c>
      <c r="BW44" s="57">
        <f t="shared" si="27"/>
        <v>1620</v>
      </c>
      <c r="BX44" s="57">
        <f t="shared" si="27"/>
        <v>39221</v>
      </c>
      <c r="BY44" s="57">
        <f t="shared" si="28"/>
        <v>2421.0493827160494</v>
      </c>
      <c r="BZ44" s="57">
        <f t="shared" si="29"/>
        <v>35133.599999999999</v>
      </c>
      <c r="CA44" s="57">
        <f t="shared" si="29"/>
        <v>157670</v>
      </c>
      <c r="CB44" s="57">
        <f t="shared" si="30"/>
        <v>448.77268483730671</v>
      </c>
    </row>
    <row r="45" spans="1:115" ht="15" customHeight="1" x14ac:dyDescent="0.2">
      <c r="A45" s="124">
        <v>36</v>
      </c>
      <c r="B45" s="119" t="s">
        <v>184</v>
      </c>
      <c r="C45" s="57">
        <f t="shared" si="24"/>
        <v>1714</v>
      </c>
      <c r="D45" s="57">
        <f t="shared" si="24"/>
        <v>22143.449999999997</v>
      </c>
      <c r="E45" s="57">
        <f t="shared" si="0"/>
        <v>1291.9165694282378</v>
      </c>
      <c r="F45" s="135">
        <v>678</v>
      </c>
      <c r="G45" s="135">
        <v>8139</v>
      </c>
      <c r="H45" s="57">
        <f t="shared" si="1"/>
        <v>1200.4424778761061</v>
      </c>
      <c r="I45" s="135">
        <v>1011</v>
      </c>
      <c r="J45" s="135">
        <v>83.97</v>
      </c>
      <c r="K45" s="57">
        <f t="shared" si="2"/>
        <v>8.3056379821958455</v>
      </c>
      <c r="L45" s="135">
        <v>25</v>
      </c>
      <c r="M45" s="135">
        <v>13920.48</v>
      </c>
      <c r="N45" s="57">
        <f t="shared" si="3"/>
        <v>55681.920000000006</v>
      </c>
      <c r="O45" s="120">
        <v>653</v>
      </c>
      <c r="P45" s="57">
        <v>0</v>
      </c>
      <c r="Q45" s="57">
        <f t="shared" si="4"/>
        <v>0</v>
      </c>
      <c r="R45" s="57">
        <f t="shared" si="25"/>
        <v>6237</v>
      </c>
      <c r="S45" s="57">
        <f t="shared" si="25"/>
        <v>24217</v>
      </c>
      <c r="T45" s="57">
        <f t="shared" si="5"/>
        <v>388.27962161295494</v>
      </c>
      <c r="U45" s="135">
        <v>1594</v>
      </c>
      <c r="V45" s="135">
        <v>24217</v>
      </c>
      <c r="W45" s="57">
        <f t="shared" si="6"/>
        <v>1519.2597239648683</v>
      </c>
      <c r="X45" s="135">
        <v>2171</v>
      </c>
      <c r="Y45" s="135">
        <v>0</v>
      </c>
      <c r="Z45" s="57">
        <f t="shared" si="7"/>
        <v>0</v>
      </c>
      <c r="AA45" s="135">
        <v>1235</v>
      </c>
      <c r="AB45" s="135">
        <v>0</v>
      </c>
      <c r="AC45" s="57">
        <f t="shared" si="8"/>
        <v>0</v>
      </c>
      <c r="AD45" s="135">
        <v>0</v>
      </c>
      <c r="AE45" s="135">
        <v>0</v>
      </c>
      <c r="AF45" s="57" t="e">
        <f t="shared" si="9"/>
        <v>#DIV/0!</v>
      </c>
      <c r="AG45" s="135">
        <v>1237</v>
      </c>
      <c r="AH45" s="135">
        <v>0</v>
      </c>
      <c r="AI45" s="57">
        <f t="shared" si="10"/>
        <v>0</v>
      </c>
      <c r="AJ45" s="135">
        <v>0</v>
      </c>
      <c r="AK45" s="135">
        <v>0</v>
      </c>
      <c r="AL45" s="57" t="e">
        <f t="shared" si="11"/>
        <v>#DIV/0!</v>
      </c>
      <c r="AM45" s="135">
        <v>54</v>
      </c>
      <c r="AN45" s="135">
        <v>7</v>
      </c>
      <c r="AO45" s="57">
        <f t="shared" si="12"/>
        <v>12.962962962962962</v>
      </c>
      <c r="AP45" s="135">
        <v>270</v>
      </c>
      <c r="AQ45" s="135">
        <v>29</v>
      </c>
      <c r="AR45" s="57">
        <f t="shared" si="13"/>
        <v>10.74074074074074</v>
      </c>
      <c r="AS45" s="135">
        <v>0</v>
      </c>
      <c r="AT45" s="135">
        <v>0</v>
      </c>
      <c r="AU45" s="57" t="e">
        <f t="shared" si="14"/>
        <v>#DIV/0!</v>
      </c>
      <c r="AV45" s="135">
        <v>0</v>
      </c>
      <c r="AW45" s="135">
        <v>0</v>
      </c>
      <c r="AX45" s="57" t="e">
        <f t="shared" si="15"/>
        <v>#DIV/0!</v>
      </c>
      <c r="AY45" s="135">
        <v>1345</v>
      </c>
      <c r="AZ45" s="135">
        <v>1148</v>
      </c>
      <c r="BA45" s="57">
        <f t="shared" si="16"/>
        <v>85.353159851301115</v>
      </c>
      <c r="BB45" s="120">
        <f t="shared" si="32"/>
        <v>9620</v>
      </c>
      <c r="BC45" s="120">
        <f t="shared" si="32"/>
        <v>47544.45</v>
      </c>
      <c r="BD45" s="57">
        <f t="shared" si="17"/>
        <v>494.22505197505194</v>
      </c>
      <c r="BE45" s="135">
        <v>255</v>
      </c>
      <c r="BF45" s="135">
        <v>39377.699999999997</v>
      </c>
      <c r="BG45" s="57">
        <f t="shared" si="18"/>
        <v>15442.235294117645</v>
      </c>
      <c r="BH45" s="135">
        <v>0</v>
      </c>
      <c r="BI45" s="135">
        <v>0</v>
      </c>
      <c r="BJ45" s="57" t="e">
        <f t="shared" si="19"/>
        <v>#DIV/0!</v>
      </c>
      <c r="BK45" s="135">
        <v>0</v>
      </c>
      <c r="BL45" s="135">
        <v>0</v>
      </c>
      <c r="BM45" s="57" t="e">
        <f t="shared" si="20"/>
        <v>#DIV/0!</v>
      </c>
      <c r="BN45" s="135">
        <v>0</v>
      </c>
      <c r="BO45" s="135">
        <v>0</v>
      </c>
      <c r="BP45" s="57" t="e">
        <f t="shared" si="21"/>
        <v>#DIV/0!</v>
      </c>
      <c r="BQ45" s="135">
        <v>0</v>
      </c>
      <c r="BR45" s="135">
        <v>0</v>
      </c>
      <c r="BS45" s="57" t="e">
        <f t="shared" si="22"/>
        <v>#DIV/0!</v>
      </c>
      <c r="BT45" s="135">
        <v>199</v>
      </c>
      <c r="BU45" s="135">
        <v>117</v>
      </c>
      <c r="BV45" s="57">
        <f t="shared" si="23"/>
        <v>58.793969849246231</v>
      </c>
      <c r="BW45" s="57">
        <f t="shared" si="27"/>
        <v>199</v>
      </c>
      <c r="BX45" s="57">
        <f t="shared" si="27"/>
        <v>117</v>
      </c>
      <c r="BY45" s="57">
        <f t="shared" si="28"/>
        <v>58.793969849246231</v>
      </c>
      <c r="BZ45" s="57">
        <f t="shared" si="29"/>
        <v>9819</v>
      </c>
      <c r="CA45" s="57">
        <f t="shared" si="29"/>
        <v>47661.45</v>
      </c>
      <c r="CB45" s="57">
        <f t="shared" si="30"/>
        <v>485.40024442407577</v>
      </c>
    </row>
    <row r="46" spans="1:115" ht="15" customHeight="1" x14ac:dyDescent="0.2">
      <c r="A46" s="124">
        <v>37</v>
      </c>
      <c r="B46" s="125" t="s">
        <v>185</v>
      </c>
      <c r="C46" s="57">
        <f t="shared" si="24"/>
        <v>1695</v>
      </c>
      <c r="D46" s="57">
        <f t="shared" si="24"/>
        <v>12549.490000000002</v>
      </c>
      <c r="E46" s="57">
        <f t="shared" si="0"/>
        <v>740.38289085545739</v>
      </c>
      <c r="F46" s="135">
        <v>551</v>
      </c>
      <c r="G46" s="135">
        <v>12549.490000000002</v>
      </c>
      <c r="H46" s="57">
        <f t="shared" si="1"/>
        <v>2277.5843920145194</v>
      </c>
      <c r="I46" s="135">
        <v>864</v>
      </c>
      <c r="J46" s="135">
        <v>0</v>
      </c>
      <c r="K46" s="57">
        <f t="shared" si="2"/>
        <v>0</v>
      </c>
      <c r="L46" s="135">
        <v>280</v>
      </c>
      <c r="M46" s="135">
        <v>0</v>
      </c>
      <c r="N46" s="57">
        <f t="shared" si="3"/>
        <v>0</v>
      </c>
      <c r="O46" s="120">
        <v>341</v>
      </c>
      <c r="P46" s="57">
        <v>0</v>
      </c>
      <c r="Q46" s="57">
        <f t="shared" si="4"/>
        <v>0</v>
      </c>
      <c r="R46" s="57">
        <f t="shared" si="25"/>
        <v>6877</v>
      </c>
      <c r="S46" s="57">
        <f t="shared" si="25"/>
        <v>15343.029999999999</v>
      </c>
      <c r="T46" s="57">
        <f t="shared" si="5"/>
        <v>223.10644176239637</v>
      </c>
      <c r="U46" s="135">
        <v>1225</v>
      </c>
      <c r="V46" s="135">
        <v>12210.849999999999</v>
      </c>
      <c r="W46" s="57">
        <f t="shared" si="6"/>
        <v>996.80408163265304</v>
      </c>
      <c r="X46" s="135">
        <v>2084</v>
      </c>
      <c r="Y46" s="135">
        <v>2942.1800000000003</v>
      </c>
      <c r="Z46" s="57">
        <f t="shared" si="7"/>
        <v>141.17946257197698</v>
      </c>
      <c r="AA46" s="135">
        <v>1549</v>
      </c>
      <c r="AB46" s="135">
        <v>190</v>
      </c>
      <c r="AC46" s="57">
        <f t="shared" si="8"/>
        <v>12.265978050355068</v>
      </c>
      <c r="AD46" s="135">
        <v>0</v>
      </c>
      <c r="AE46" s="135">
        <v>0</v>
      </c>
      <c r="AF46" s="57" t="e">
        <f t="shared" si="9"/>
        <v>#DIV/0!</v>
      </c>
      <c r="AG46" s="135">
        <v>2019</v>
      </c>
      <c r="AH46" s="135">
        <v>0</v>
      </c>
      <c r="AI46" s="57">
        <f t="shared" si="10"/>
        <v>0</v>
      </c>
      <c r="AJ46" s="135">
        <v>0</v>
      </c>
      <c r="AK46" s="135">
        <v>0</v>
      </c>
      <c r="AL46" s="57" t="e">
        <f t="shared" si="11"/>
        <v>#DIV/0!</v>
      </c>
      <c r="AM46" s="135">
        <v>4754</v>
      </c>
      <c r="AN46" s="135">
        <v>0</v>
      </c>
      <c r="AO46" s="57">
        <f t="shared" si="12"/>
        <v>0</v>
      </c>
      <c r="AP46" s="135">
        <v>7607</v>
      </c>
      <c r="AQ46" s="135">
        <v>14254.150000000001</v>
      </c>
      <c r="AR46" s="57">
        <f t="shared" si="13"/>
        <v>187.38201656369137</v>
      </c>
      <c r="AS46" s="135">
        <v>0</v>
      </c>
      <c r="AT46" s="135">
        <v>0</v>
      </c>
      <c r="AU46" s="57" t="e">
        <f t="shared" si="14"/>
        <v>#DIV/0!</v>
      </c>
      <c r="AV46" s="135">
        <v>0</v>
      </c>
      <c r="AW46" s="135">
        <v>0</v>
      </c>
      <c r="AX46" s="57" t="e">
        <f t="shared" si="15"/>
        <v>#DIV/0!</v>
      </c>
      <c r="AY46" s="135">
        <v>9102</v>
      </c>
      <c r="AZ46" s="135">
        <v>63261.049999999996</v>
      </c>
      <c r="BA46" s="57">
        <f t="shared" si="16"/>
        <v>695.02362118215774</v>
      </c>
      <c r="BB46" s="120">
        <f t="shared" si="32"/>
        <v>30035</v>
      </c>
      <c r="BC46" s="120">
        <f t="shared" si="32"/>
        <v>105407.72</v>
      </c>
      <c r="BD46" s="57">
        <f t="shared" si="17"/>
        <v>350.94962543699017</v>
      </c>
      <c r="BE46" s="135">
        <v>0</v>
      </c>
      <c r="BF46" s="135">
        <v>123271.25</v>
      </c>
      <c r="BG46" s="57" t="e">
        <f t="shared" si="18"/>
        <v>#DIV/0!</v>
      </c>
      <c r="BH46" s="135">
        <v>0</v>
      </c>
      <c r="BI46" s="135">
        <v>0</v>
      </c>
      <c r="BJ46" s="57" t="e">
        <f t="shared" si="19"/>
        <v>#DIV/0!</v>
      </c>
      <c r="BK46" s="135">
        <v>0</v>
      </c>
      <c r="BL46" s="135">
        <v>0</v>
      </c>
      <c r="BM46" s="57" t="e">
        <f t="shared" si="20"/>
        <v>#DIV/0!</v>
      </c>
      <c r="BN46" s="135">
        <v>481</v>
      </c>
      <c r="BO46" s="135">
        <v>7011.18</v>
      </c>
      <c r="BP46" s="57">
        <f t="shared" si="21"/>
        <v>1457.6257796257798</v>
      </c>
      <c r="BQ46" s="135">
        <v>0</v>
      </c>
      <c r="BR46" s="135">
        <v>0</v>
      </c>
      <c r="BS46" s="57" t="e">
        <f t="shared" si="22"/>
        <v>#DIV/0!</v>
      </c>
      <c r="BT46" s="135">
        <v>257</v>
      </c>
      <c r="BU46" s="135">
        <v>19075.53</v>
      </c>
      <c r="BV46" s="57">
        <f t="shared" si="23"/>
        <v>7422.3852140077806</v>
      </c>
      <c r="BW46" s="57">
        <f t="shared" si="27"/>
        <v>738</v>
      </c>
      <c r="BX46" s="57">
        <f t="shared" si="27"/>
        <v>26086.71</v>
      </c>
      <c r="BY46" s="57">
        <f t="shared" si="28"/>
        <v>3534.7845528455282</v>
      </c>
      <c r="BZ46" s="57">
        <f t="shared" si="29"/>
        <v>30773</v>
      </c>
      <c r="CA46" s="57">
        <f t="shared" si="29"/>
        <v>131494.43</v>
      </c>
      <c r="CB46" s="57">
        <f t="shared" si="30"/>
        <v>427.3045526922952</v>
      </c>
    </row>
    <row r="47" spans="1:115" ht="15" customHeight="1" x14ac:dyDescent="0.2">
      <c r="A47" s="124">
        <v>38</v>
      </c>
      <c r="B47" s="119" t="s">
        <v>186</v>
      </c>
      <c r="C47" s="57">
        <f t="shared" si="24"/>
        <v>3452</v>
      </c>
      <c r="D47" s="57">
        <f t="shared" si="24"/>
        <v>13075.129999999997</v>
      </c>
      <c r="E47" s="57">
        <f t="shared" si="0"/>
        <v>378.76969872537654</v>
      </c>
      <c r="F47" s="135">
        <v>950</v>
      </c>
      <c r="G47" s="135">
        <v>11817.079999999998</v>
      </c>
      <c r="H47" s="57">
        <f t="shared" si="1"/>
        <v>1243.9031578947368</v>
      </c>
      <c r="I47" s="135">
        <v>2502</v>
      </c>
      <c r="J47" s="135">
        <v>65.320000000000007</v>
      </c>
      <c r="K47" s="57">
        <f t="shared" si="2"/>
        <v>2.6107114308553161</v>
      </c>
      <c r="L47" s="135">
        <v>0</v>
      </c>
      <c r="M47" s="135">
        <v>1192.7300000000002</v>
      </c>
      <c r="N47" s="57" t="e">
        <f t="shared" si="3"/>
        <v>#DIV/0!</v>
      </c>
      <c r="O47" s="120">
        <v>950</v>
      </c>
      <c r="P47" s="57">
        <v>0</v>
      </c>
      <c r="Q47" s="57">
        <f t="shared" si="4"/>
        <v>0</v>
      </c>
      <c r="R47" s="57">
        <f t="shared" si="25"/>
        <v>17407.96</v>
      </c>
      <c r="S47" s="57">
        <f t="shared" si="25"/>
        <v>51241.91</v>
      </c>
      <c r="T47" s="57">
        <f t="shared" si="5"/>
        <v>294.35907481405064</v>
      </c>
      <c r="U47" s="135">
        <v>0</v>
      </c>
      <c r="V47" s="135">
        <v>49507.420000000006</v>
      </c>
      <c r="W47" s="57" t="e">
        <f t="shared" si="6"/>
        <v>#DIV/0!</v>
      </c>
      <c r="X47" s="135">
        <v>1964</v>
      </c>
      <c r="Y47" s="135">
        <v>1250.68</v>
      </c>
      <c r="Z47" s="57">
        <f t="shared" si="7"/>
        <v>63.680244399185341</v>
      </c>
      <c r="AA47" s="135">
        <v>4880.96</v>
      </c>
      <c r="AB47" s="135">
        <v>483.81</v>
      </c>
      <c r="AC47" s="57">
        <f t="shared" si="8"/>
        <v>9.912189405362879</v>
      </c>
      <c r="AD47" s="135">
        <v>0</v>
      </c>
      <c r="AE47" s="135">
        <v>0</v>
      </c>
      <c r="AF47" s="57" t="e">
        <f t="shared" si="9"/>
        <v>#DIV/0!</v>
      </c>
      <c r="AG47" s="135">
        <v>10563</v>
      </c>
      <c r="AH47" s="135">
        <v>0</v>
      </c>
      <c r="AI47" s="57">
        <f t="shared" si="10"/>
        <v>0</v>
      </c>
      <c r="AJ47" s="135">
        <v>0</v>
      </c>
      <c r="AK47" s="135">
        <v>0</v>
      </c>
      <c r="AL47" s="57" t="e">
        <f t="shared" si="11"/>
        <v>#DIV/0!</v>
      </c>
      <c r="AM47" s="135">
        <v>1071</v>
      </c>
      <c r="AN47" s="135">
        <v>0</v>
      </c>
      <c r="AO47" s="57">
        <f t="shared" si="12"/>
        <v>0</v>
      </c>
      <c r="AP47" s="135">
        <v>1765</v>
      </c>
      <c r="AQ47" s="135">
        <v>7219.48</v>
      </c>
      <c r="AR47" s="57">
        <f t="shared" si="13"/>
        <v>409.03569405099154</v>
      </c>
      <c r="AS47" s="135">
        <v>0</v>
      </c>
      <c r="AT47" s="135">
        <v>0</v>
      </c>
      <c r="AU47" s="57" t="e">
        <f t="shared" si="14"/>
        <v>#DIV/0!</v>
      </c>
      <c r="AV47" s="135">
        <v>0</v>
      </c>
      <c r="AW47" s="135">
        <v>0</v>
      </c>
      <c r="AX47" s="57" t="e">
        <f t="shared" si="15"/>
        <v>#DIV/0!</v>
      </c>
      <c r="AY47" s="135">
        <v>2219</v>
      </c>
      <c r="AZ47" s="135">
        <v>1.05</v>
      </c>
      <c r="BA47" s="57">
        <f t="shared" si="16"/>
        <v>4.7318611987381701E-2</v>
      </c>
      <c r="BB47" s="120">
        <f t="shared" si="32"/>
        <v>25914.959999999999</v>
      </c>
      <c r="BC47" s="120">
        <f t="shared" si="32"/>
        <v>71537.570000000007</v>
      </c>
      <c r="BD47" s="57">
        <f t="shared" si="17"/>
        <v>276.04738730061717</v>
      </c>
      <c r="BE47" s="135">
        <v>0</v>
      </c>
      <c r="BF47" s="135">
        <v>31771.91</v>
      </c>
      <c r="BG47" s="57" t="e">
        <f t="shared" si="18"/>
        <v>#DIV/0!</v>
      </c>
      <c r="BH47" s="135">
        <v>0</v>
      </c>
      <c r="BI47" s="135">
        <v>84.3</v>
      </c>
      <c r="BJ47" s="57" t="e">
        <f t="shared" si="19"/>
        <v>#DIV/0!</v>
      </c>
      <c r="BK47" s="135">
        <v>0</v>
      </c>
      <c r="BL47" s="135">
        <v>0</v>
      </c>
      <c r="BM47" s="57" t="e">
        <f t="shared" si="20"/>
        <v>#DIV/0!</v>
      </c>
      <c r="BN47" s="135">
        <v>415</v>
      </c>
      <c r="BO47" s="135">
        <v>835.08</v>
      </c>
      <c r="BP47" s="57">
        <f t="shared" si="21"/>
        <v>201.2240963855422</v>
      </c>
      <c r="BQ47" s="135">
        <v>0</v>
      </c>
      <c r="BR47" s="135">
        <v>4918.68</v>
      </c>
      <c r="BS47" s="57" t="e">
        <f t="shared" si="22"/>
        <v>#DIV/0!</v>
      </c>
      <c r="BT47" s="135">
        <v>228</v>
      </c>
      <c r="BU47" s="135">
        <v>10115.1</v>
      </c>
      <c r="BV47" s="57">
        <f t="shared" si="23"/>
        <v>4436.4473684210534</v>
      </c>
      <c r="BW47" s="57">
        <f t="shared" si="27"/>
        <v>643</v>
      </c>
      <c r="BX47" s="57">
        <f t="shared" si="27"/>
        <v>15953.16</v>
      </c>
      <c r="BY47" s="57">
        <f t="shared" si="28"/>
        <v>2481.0513219284603</v>
      </c>
      <c r="BZ47" s="57">
        <f t="shared" si="29"/>
        <v>26557.96</v>
      </c>
      <c r="CA47" s="57">
        <f t="shared" si="29"/>
        <v>87490.73000000001</v>
      </c>
      <c r="CB47" s="57">
        <f t="shared" si="30"/>
        <v>329.43317182494445</v>
      </c>
    </row>
    <row r="48" spans="1:115" ht="15" customHeight="1" x14ac:dyDescent="0.2">
      <c r="A48" s="124">
        <v>39</v>
      </c>
      <c r="B48" s="119" t="s">
        <v>187</v>
      </c>
      <c r="C48" s="57">
        <f t="shared" si="24"/>
        <v>857</v>
      </c>
      <c r="D48" s="57">
        <f t="shared" si="24"/>
        <v>1168.8</v>
      </c>
      <c r="E48" s="57">
        <f t="shared" si="0"/>
        <v>136.38273045507586</v>
      </c>
      <c r="F48" s="135">
        <v>235</v>
      </c>
      <c r="G48" s="135">
        <v>1168.8</v>
      </c>
      <c r="H48" s="57">
        <f t="shared" si="1"/>
        <v>497.36170212765956</v>
      </c>
      <c r="I48" s="135">
        <v>607</v>
      </c>
      <c r="J48" s="135">
        <v>0</v>
      </c>
      <c r="K48" s="57">
        <f t="shared" si="2"/>
        <v>0</v>
      </c>
      <c r="L48" s="135">
        <v>15</v>
      </c>
      <c r="M48" s="135">
        <v>0</v>
      </c>
      <c r="N48" s="57">
        <f t="shared" si="3"/>
        <v>0</v>
      </c>
      <c r="O48" s="120">
        <v>229</v>
      </c>
      <c r="P48" s="57">
        <v>0</v>
      </c>
      <c r="Q48" s="57">
        <f t="shared" si="4"/>
        <v>0</v>
      </c>
      <c r="R48" s="57">
        <f t="shared" si="25"/>
        <v>31222</v>
      </c>
      <c r="S48" s="57">
        <f t="shared" si="25"/>
        <v>21137.500000000007</v>
      </c>
      <c r="T48" s="57">
        <f t="shared" si="5"/>
        <v>67.70065979117291</v>
      </c>
      <c r="U48" s="135">
        <v>5591</v>
      </c>
      <c r="V48" s="135">
        <v>20843.170000000006</v>
      </c>
      <c r="W48" s="57">
        <f t="shared" si="6"/>
        <v>372.79860490073344</v>
      </c>
      <c r="X48" s="135">
        <v>9873</v>
      </c>
      <c r="Y48" s="135">
        <v>294.33000000000004</v>
      </c>
      <c r="Z48" s="57">
        <f t="shared" si="7"/>
        <v>2.9811607414159838</v>
      </c>
      <c r="AA48" s="135">
        <v>5377</v>
      </c>
      <c r="AB48" s="135">
        <v>0</v>
      </c>
      <c r="AC48" s="57">
        <f t="shared" si="8"/>
        <v>0</v>
      </c>
      <c r="AD48" s="135">
        <v>25</v>
      </c>
      <c r="AE48" s="135">
        <v>0</v>
      </c>
      <c r="AF48" s="57">
        <f t="shared" si="9"/>
        <v>0</v>
      </c>
      <c r="AG48" s="135">
        <v>10356</v>
      </c>
      <c r="AH48" s="135">
        <v>0</v>
      </c>
      <c r="AI48" s="57">
        <f t="shared" si="10"/>
        <v>0</v>
      </c>
      <c r="AJ48" s="135">
        <v>0</v>
      </c>
      <c r="AK48" s="135">
        <v>0</v>
      </c>
      <c r="AL48" s="57" t="e">
        <f t="shared" si="11"/>
        <v>#DIV/0!</v>
      </c>
      <c r="AM48" s="135">
        <v>6602</v>
      </c>
      <c r="AN48" s="135">
        <v>0</v>
      </c>
      <c r="AO48" s="57">
        <f t="shared" si="12"/>
        <v>0</v>
      </c>
      <c r="AP48" s="135">
        <v>10984</v>
      </c>
      <c r="AQ48" s="135">
        <v>25120.760000000002</v>
      </c>
      <c r="AR48" s="57">
        <f t="shared" si="13"/>
        <v>228.7032046613256</v>
      </c>
      <c r="AS48" s="135">
        <v>0</v>
      </c>
      <c r="AT48" s="135">
        <v>0</v>
      </c>
      <c r="AU48" s="57" t="e">
        <f t="shared" si="14"/>
        <v>#DIV/0!</v>
      </c>
      <c r="AV48" s="135">
        <v>0</v>
      </c>
      <c r="AW48" s="135">
        <v>0</v>
      </c>
      <c r="AX48" s="57" t="e">
        <f t="shared" si="15"/>
        <v>#DIV/0!</v>
      </c>
      <c r="AY48" s="135">
        <v>13708</v>
      </c>
      <c r="AZ48" s="135">
        <v>50644.430000000008</v>
      </c>
      <c r="BA48" s="57">
        <f t="shared" si="16"/>
        <v>369.45163408228774</v>
      </c>
      <c r="BB48" s="120">
        <f t="shared" si="32"/>
        <v>63373</v>
      </c>
      <c r="BC48" s="120">
        <f t="shared" si="32"/>
        <v>98071.49000000002</v>
      </c>
      <c r="BD48" s="57">
        <f t="shared" si="17"/>
        <v>154.75279693244761</v>
      </c>
      <c r="BE48" s="135">
        <v>35</v>
      </c>
      <c r="BF48" s="135">
        <v>69421.259999999995</v>
      </c>
      <c r="BG48" s="57">
        <f t="shared" si="18"/>
        <v>198346.45714285714</v>
      </c>
      <c r="BH48" s="135">
        <v>0</v>
      </c>
      <c r="BI48" s="135">
        <v>6.3999999999999995</v>
      </c>
      <c r="BJ48" s="57" t="e">
        <f t="shared" si="19"/>
        <v>#DIV/0!</v>
      </c>
      <c r="BK48" s="135">
        <v>50</v>
      </c>
      <c r="BL48" s="135">
        <v>0</v>
      </c>
      <c r="BM48" s="57">
        <f t="shared" si="20"/>
        <v>0</v>
      </c>
      <c r="BN48" s="135">
        <v>1087</v>
      </c>
      <c r="BO48" s="135">
        <v>5210.38</v>
      </c>
      <c r="BP48" s="57">
        <f t="shared" si="21"/>
        <v>479.33578656853729</v>
      </c>
      <c r="BQ48" s="135">
        <v>30</v>
      </c>
      <c r="BR48" s="135">
        <v>1719.68</v>
      </c>
      <c r="BS48" s="57">
        <f t="shared" si="22"/>
        <v>5732.2666666666673</v>
      </c>
      <c r="BT48" s="135">
        <v>743</v>
      </c>
      <c r="BU48" s="135">
        <v>9145.7100000000009</v>
      </c>
      <c r="BV48" s="57">
        <f t="shared" si="23"/>
        <v>1230.9165545087485</v>
      </c>
      <c r="BW48" s="57">
        <f t="shared" si="27"/>
        <v>1910</v>
      </c>
      <c r="BX48" s="57">
        <f t="shared" si="27"/>
        <v>16082.170000000002</v>
      </c>
      <c r="BY48" s="57">
        <f t="shared" si="28"/>
        <v>841.99842931937178</v>
      </c>
      <c r="BZ48" s="57">
        <f t="shared" si="29"/>
        <v>65283</v>
      </c>
      <c r="CA48" s="57">
        <f t="shared" si="29"/>
        <v>114153.66000000002</v>
      </c>
      <c r="CB48" s="57">
        <f t="shared" si="30"/>
        <v>174.85970313864257</v>
      </c>
    </row>
    <row r="49" spans="1:80" ht="15" customHeight="1" x14ac:dyDescent="0.2">
      <c r="A49" s="124">
        <v>40</v>
      </c>
      <c r="B49" s="119" t="s">
        <v>188</v>
      </c>
      <c r="C49" s="57">
        <f t="shared" si="24"/>
        <v>2025</v>
      </c>
      <c r="D49" s="57">
        <f t="shared" si="24"/>
        <v>12904</v>
      </c>
      <c r="E49" s="57">
        <f t="shared" si="0"/>
        <v>637.23456790123464</v>
      </c>
      <c r="F49" s="135">
        <v>824</v>
      </c>
      <c r="G49" s="135">
        <v>12904</v>
      </c>
      <c r="H49" s="57">
        <f t="shared" si="1"/>
        <v>1566.0194174757282</v>
      </c>
      <c r="I49" s="135">
        <v>1185</v>
      </c>
      <c r="J49" s="135">
        <v>0</v>
      </c>
      <c r="K49" s="57">
        <f t="shared" si="2"/>
        <v>0</v>
      </c>
      <c r="L49" s="135">
        <v>16</v>
      </c>
      <c r="M49" s="135">
        <v>0</v>
      </c>
      <c r="N49" s="57">
        <f t="shared" si="3"/>
        <v>0</v>
      </c>
      <c r="O49" s="120">
        <v>815</v>
      </c>
      <c r="P49" s="57">
        <v>0</v>
      </c>
      <c r="Q49" s="57">
        <f t="shared" si="4"/>
        <v>0</v>
      </c>
      <c r="R49" s="57">
        <f t="shared" si="25"/>
        <v>3334</v>
      </c>
      <c r="S49" s="57">
        <f t="shared" si="25"/>
        <v>13390</v>
      </c>
      <c r="T49" s="57">
        <f t="shared" si="5"/>
        <v>401.61967606478709</v>
      </c>
      <c r="U49" s="135">
        <v>881</v>
      </c>
      <c r="V49" s="135">
        <v>13390</v>
      </c>
      <c r="W49" s="57">
        <f t="shared" si="6"/>
        <v>1519.8637911464245</v>
      </c>
      <c r="X49" s="135">
        <v>2084</v>
      </c>
      <c r="Y49" s="135">
        <v>0</v>
      </c>
      <c r="Z49" s="57">
        <f t="shared" si="7"/>
        <v>0</v>
      </c>
      <c r="AA49" s="135">
        <v>82</v>
      </c>
      <c r="AB49" s="135">
        <v>0</v>
      </c>
      <c r="AC49" s="57">
        <f t="shared" si="8"/>
        <v>0</v>
      </c>
      <c r="AD49" s="135">
        <v>0</v>
      </c>
      <c r="AE49" s="135">
        <v>0</v>
      </c>
      <c r="AF49" s="57" t="e">
        <f t="shared" si="9"/>
        <v>#DIV/0!</v>
      </c>
      <c r="AG49" s="135">
        <v>287</v>
      </c>
      <c r="AH49" s="135">
        <v>0</v>
      </c>
      <c r="AI49" s="57">
        <f t="shared" si="10"/>
        <v>0</v>
      </c>
      <c r="AJ49" s="135">
        <v>0</v>
      </c>
      <c r="AK49" s="135">
        <v>0</v>
      </c>
      <c r="AL49" s="57" t="e">
        <f t="shared" si="11"/>
        <v>#DIV/0!</v>
      </c>
      <c r="AM49" s="135">
        <v>42</v>
      </c>
      <c r="AN49" s="135">
        <v>0</v>
      </c>
      <c r="AO49" s="57">
        <f t="shared" si="12"/>
        <v>0</v>
      </c>
      <c r="AP49" s="135">
        <v>205</v>
      </c>
      <c r="AQ49" s="135">
        <v>861</v>
      </c>
      <c r="AR49" s="57">
        <f t="shared" si="13"/>
        <v>420</v>
      </c>
      <c r="AS49" s="135">
        <v>0</v>
      </c>
      <c r="AT49" s="135">
        <v>0</v>
      </c>
      <c r="AU49" s="57" t="e">
        <f t="shared" si="14"/>
        <v>#DIV/0!</v>
      </c>
      <c r="AV49" s="135">
        <v>0</v>
      </c>
      <c r="AW49" s="135">
        <v>0</v>
      </c>
      <c r="AX49" s="57" t="e">
        <f t="shared" si="15"/>
        <v>#DIV/0!</v>
      </c>
      <c r="AY49" s="135">
        <v>348</v>
      </c>
      <c r="AZ49" s="135">
        <v>0</v>
      </c>
      <c r="BA49" s="57">
        <f t="shared" si="16"/>
        <v>0</v>
      </c>
      <c r="BB49" s="120">
        <f t="shared" si="32"/>
        <v>5954</v>
      </c>
      <c r="BC49" s="120">
        <f t="shared" si="32"/>
        <v>27155</v>
      </c>
      <c r="BD49" s="57">
        <f t="shared" si="17"/>
        <v>456.07994625461873</v>
      </c>
      <c r="BE49" s="135">
        <v>192</v>
      </c>
      <c r="BF49" s="135">
        <v>25788</v>
      </c>
      <c r="BG49" s="57">
        <f t="shared" si="18"/>
        <v>13431.25</v>
      </c>
      <c r="BH49" s="135">
        <v>0</v>
      </c>
      <c r="BI49" s="135">
        <v>0</v>
      </c>
      <c r="BJ49" s="57" t="e">
        <f t="shared" si="19"/>
        <v>#DIV/0!</v>
      </c>
      <c r="BK49" s="135">
        <v>0</v>
      </c>
      <c r="BL49" s="135">
        <v>0</v>
      </c>
      <c r="BM49" s="57" t="e">
        <f t="shared" si="20"/>
        <v>#DIV/0!</v>
      </c>
      <c r="BN49" s="135">
        <v>5</v>
      </c>
      <c r="BO49" s="135">
        <v>56</v>
      </c>
      <c r="BP49" s="57">
        <f t="shared" si="21"/>
        <v>1120</v>
      </c>
      <c r="BQ49" s="135">
        <v>0</v>
      </c>
      <c r="BR49" s="135">
        <v>0</v>
      </c>
      <c r="BS49" s="57" t="e">
        <f t="shared" si="22"/>
        <v>#DIV/0!</v>
      </c>
      <c r="BT49" s="135">
        <v>124</v>
      </c>
      <c r="BU49" s="135">
        <v>9528</v>
      </c>
      <c r="BV49" s="57">
        <f t="shared" si="23"/>
        <v>7683.8709677419356</v>
      </c>
      <c r="BW49" s="57">
        <f t="shared" si="27"/>
        <v>129</v>
      </c>
      <c r="BX49" s="57">
        <f t="shared" si="27"/>
        <v>9584</v>
      </c>
      <c r="BY49" s="57">
        <f t="shared" si="28"/>
        <v>7429.4573643410858</v>
      </c>
      <c r="BZ49" s="57">
        <f t="shared" si="29"/>
        <v>6083</v>
      </c>
      <c r="CA49" s="57">
        <f t="shared" si="29"/>
        <v>36739</v>
      </c>
      <c r="CB49" s="57">
        <f t="shared" si="30"/>
        <v>603.96186092388632</v>
      </c>
    </row>
    <row r="50" spans="1:80" x14ac:dyDescent="0.2">
      <c r="A50" s="121"/>
      <c r="B50" s="122" t="s">
        <v>189</v>
      </c>
      <c r="C50" s="123">
        <f>SUM(C41:C49)</f>
        <v>24847</v>
      </c>
      <c r="D50" s="123">
        <f>SUM(D41:D49)</f>
        <v>97301.45</v>
      </c>
      <c r="E50" s="123">
        <f t="shared" si="0"/>
        <v>391.60240672918263</v>
      </c>
      <c r="F50" s="123">
        <f>SUM(F41:F49)</f>
        <v>10029</v>
      </c>
      <c r="G50" s="123">
        <f>SUM(G41:G49)</f>
        <v>80447.190000000017</v>
      </c>
      <c r="H50" s="123">
        <f t="shared" si="1"/>
        <v>802.14567753514837</v>
      </c>
      <c r="I50" s="123">
        <f>SUM(I41:I49)</f>
        <v>13930</v>
      </c>
      <c r="J50" s="123">
        <f>SUM(J41:J49)</f>
        <v>460.89000000000004</v>
      </c>
      <c r="K50" s="123">
        <f t="shared" si="2"/>
        <v>3.3086145010768129</v>
      </c>
      <c r="L50" s="123">
        <f>SUM(L41:L49)</f>
        <v>888</v>
      </c>
      <c r="M50" s="123">
        <f>SUM(M41:M49)</f>
        <v>16393.37</v>
      </c>
      <c r="N50" s="123">
        <f t="shared" si="3"/>
        <v>1846.1002252252249</v>
      </c>
      <c r="O50" s="123">
        <f>SUM(O41:O49)</f>
        <v>9476</v>
      </c>
      <c r="P50" s="123">
        <f>SUM(P41:P49)</f>
        <v>97</v>
      </c>
      <c r="Q50" s="123">
        <f t="shared" si="4"/>
        <v>1.0236386661038412</v>
      </c>
      <c r="R50" s="123">
        <f>SUM(R41:R49)</f>
        <v>115510.56</v>
      </c>
      <c r="S50" s="123">
        <f>SUM(S41:S49)</f>
        <v>334051.39999999997</v>
      </c>
      <c r="T50" s="123">
        <f t="shared" si="5"/>
        <v>289.19555060593592</v>
      </c>
      <c r="U50" s="123">
        <f>SUM(U41:U49)</f>
        <v>12966</v>
      </c>
      <c r="V50" s="123">
        <f>SUM(V41:V49)</f>
        <v>261522.90000000002</v>
      </c>
      <c r="W50" s="123">
        <f t="shared" si="6"/>
        <v>2016.9898195279966</v>
      </c>
      <c r="X50" s="123">
        <f>SUM(X41:X49)</f>
        <v>19886</v>
      </c>
      <c r="Y50" s="123">
        <f>SUM(Y41:Y49)</f>
        <v>68974.799999999988</v>
      </c>
      <c r="Z50" s="123">
        <f t="shared" si="7"/>
        <v>346.85105099064663</v>
      </c>
      <c r="AA50" s="123">
        <f>SUM(AA41:AA49)</f>
        <v>15940.560000000001</v>
      </c>
      <c r="AB50" s="123">
        <f>SUM(AB41:AB49)</f>
        <v>3553.7</v>
      </c>
      <c r="AC50" s="123">
        <f t="shared" si="8"/>
        <v>22.293445148727521</v>
      </c>
      <c r="AD50" s="123">
        <f>SUM(AD41:AD49)</f>
        <v>60</v>
      </c>
      <c r="AE50" s="123">
        <f>SUM(AE41:AE49)</f>
        <v>0</v>
      </c>
      <c r="AF50" s="123">
        <f t="shared" si="9"/>
        <v>0</v>
      </c>
      <c r="AG50" s="123">
        <f>SUM(AG41:AG49)</f>
        <v>66658</v>
      </c>
      <c r="AH50" s="123">
        <f>SUM(AH41:AH49)</f>
        <v>0</v>
      </c>
      <c r="AI50" s="123">
        <f t="shared" si="10"/>
        <v>0</v>
      </c>
      <c r="AJ50" s="123">
        <f>SUM(AJ41:AJ49)</f>
        <v>6</v>
      </c>
      <c r="AK50" s="123">
        <f>SUM(AK41:AK49)</f>
        <v>0</v>
      </c>
      <c r="AL50" s="123">
        <f t="shared" si="11"/>
        <v>0</v>
      </c>
      <c r="AM50" s="123">
        <f>SUM(AM41:AM49)</f>
        <v>13944.5</v>
      </c>
      <c r="AN50" s="123">
        <f>SUM(AN41:AN49)</f>
        <v>7</v>
      </c>
      <c r="AO50" s="123">
        <f t="shared" si="12"/>
        <v>5.0199003191222343E-2</v>
      </c>
      <c r="AP50" s="123">
        <f>SUM(AP41:AP49)</f>
        <v>26330.25</v>
      </c>
      <c r="AQ50" s="123">
        <f>SUM(AQ41:AQ49)</f>
        <v>56387.23</v>
      </c>
      <c r="AR50" s="123">
        <f t="shared" si="13"/>
        <v>214.15379648882941</v>
      </c>
      <c r="AS50" s="123">
        <f>SUM(AS41:AS49)</f>
        <v>4.25</v>
      </c>
      <c r="AT50" s="123">
        <f>SUM(AT41:AT49)</f>
        <v>0</v>
      </c>
      <c r="AU50" s="123">
        <f t="shared" si="14"/>
        <v>0</v>
      </c>
      <c r="AV50" s="123">
        <f>SUM(AV41:AV49)</f>
        <v>0.5</v>
      </c>
      <c r="AW50" s="123">
        <f>SUM(AW41:AW49)</f>
        <v>0</v>
      </c>
      <c r="AX50" s="123">
        <f t="shared" si="15"/>
        <v>0</v>
      </c>
      <c r="AY50" s="123">
        <f>SUM(AY41:AY49)</f>
        <v>30377.5</v>
      </c>
      <c r="AZ50" s="123">
        <f>SUM(AZ41:AZ49)</f>
        <v>115315.36000000002</v>
      </c>
      <c r="BA50" s="123">
        <f t="shared" si="16"/>
        <v>379.60780182701018</v>
      </c>
      <c r="BB50" s="123">
        <f>SUM(BB41:BB49)</f>
        <v>211020.56</v>
      </c>
      <c r="BC50" s="123">
        <f>SUM(BC41:BC49)</f>
        <v>603062.44000000006</v>
      </c>
      <c r="BD50" s="123">
        <f t="shared" si="17"/>
        <v>285.78373595444918</v>
      </c>
      <c r="BE50" s="123">
        <f>SUM(BE41:BE49)</f>
        <v>1311</v>
      </c>
      <c r="BF50" s="123">
        <f>SUM(BF41:BF49)</f>
        <v>394445.72</v>
      </c>
      <c r="BG50" s="123">
        <f t="shared" si="18"/>
        <v>30087.392829900837</v>
      </c>
      <c r="BH50" s="123">
        <f>SUM(BH41:BH49)</f>
        <v>12</v>
      </c>
      <c r="BI50" s="123">
        <f>SUM(BI41:BI49)</f>
        <v>8223.6999999999989</v>
      </c>
      <c r="BJ50" s="123">
        <f t="shared" si="19"/>
        <v>68530.833333333328</v>
      </c>
      <c r="BK50" s="123">
        <f>SUM(BK41:BK49)</f>
        <v>148</v>
      </c>
      <c r="BL50" s="123">
        <f>SUM(BL41:BL49)</f>
        <v>0</v>
      </c>
      <c r="BM50" s="123">
        <f t="shared" si="20"/>
        <v>0</v>
      </c>
      <c r="BN50" s="123">
        <f>SUM(BN41:BN49)</f>
        <v>3709</v>
      </c>
      <c r="BO50" s="123">
        <f>SUM(BO41:BO49)</f>
        <v>19309.36</v>
      </c>
      <c r="BP50" s="123">
        <f t="shared" si="21"/>
        <v>520.60825020221091</v>
      </c>
      <c r="BQ50" s="123">
        <f>SUM(BQ41:BQ49)</f>
        <v>274</v>
      </c>
      <c r="BR50" s="123">
        <f>SUM(BR41:BR49)</f>
        <v>6639.26</v>
      </c>
      <c r="BS50" s="123">
        <f t="shared" si="22"/>
        <v>2423.087591240876</v>
      </c>
      <c r="BT50" s="123">
        <f>SUM(BT41:BT49)</f>
        <v>4760</v>
      </c>
      <c r="BU50" s="123">
        <f>SUM(BU41:BU49)</f>
        <v>188614.91</v>
      </c>
      <c r="BV50" s="123">
        <f t="shared" si="23"/>
        <v>3962.4981092436974</v>
      </c>
      <c r="BW50" s="123">
        <f>SUM(BW41:BW49)</f>
        <v>8903</v>
      </c>
      <c r="BX50" s="123">
        <f>SUM(BX41:BX49)</f>
        <v>222787.23</v>
      </c>
      <c r="BY50" s="123">
        <f t="shared" si="28"/>
        <v>2502.3838032124004</v>
      </c>
      <c r="BZ50" s="123">
        <f>SUM(BZ41:BZ49)</f>
        <v>219923.56</v>
      </c>
      <c r="CA50" s="123">
        <f>SUM(CA41:CA49)</f>
        <v>825849.67</v>
      </c>
      <c r="CB50" s="123">
        <f t="shared" si="30"/>
        <v>375.51668861671754</v>
      </c>
    </row>
    <row r="51" spans="1:80" x14ac:dyDescent="0.2">
      <c r="A51" s="126" t="s">
        <v>88</v>
      </c>
      <c r="B51" s="127" t="s">
        <v>89</v>
      </c>
      <c r="C51" s="128">
        <f>C26+C40+C50+C60</f>
        <v>6142094.5016050003</v>
      </c>
      <c r="D51" s="128">
        <f>D26+D40+D50+D60</f>
        <v>5054332.040000001</v>
      </c>
      <c r="E51" s="128">
        <f t="shared" si="0"/>
        <v>82.290040289664148</v>
      </c>
      <c r="F51" s="128">
        <f>F26+F40+F50+F60</f>
        <v>4714212.4730370007</v>
      </c>
      <c r="G51" s="128">
        <f>G26+G40+G50+G60</f>
        <v>3334264.57</v>
      </c>
      <c r="H51" s="128">
        <f t="shared" si="1"/>
        <v>70.727923042721756</v>
      </c>
      <c r="I51" s="128">
        <f>I26+I40+I50+I60</f>
        <v>1231707.9801720001</v>
      </c>
      <c r="J51" s="128">
        <f>J26+J40+J50+J60</f>
        <v>127690.57</v>
      </c>
      <c r="K51" s="128">
        <f t="shared" si="2"/>
        <v>10.366951587191052</v>
      </c>
      <c r="L51" s="128">
        <f>L26+L40+L50+L60</f>
        <v>196174.048396</v>
      </c>
      <c r="M51" s="128">
        <f>M26+M40+M50+M60</f>
        <v>1592376.9000000004</v>
      </c>
      <c r="N51" s="128">
        <f t="shared" si="3"/>
        <v>811.71638808493344</v>
      </c>
      <c r="O51" s="128">
        <f>O26+O40+O50+O60</f>
        <v>3801777.6493330002</v>
      </c>
      <c r="P51" s="128">
        <f>P26+P40+P50+P60</f>
        <v>1629627.85</v>
      </c>
      <c r="Q51" s="128">
        <f t="shared" si="4"/>
        <v>42.864891119708403</v>
      </c>
      <c r="R51" s="128">
        <f>R26+R40+R50+R60</f>
        <v>22890565.659061987</v>
      </c>
      <c r="S51" s="128">
        <f>S26+S40+S50+S60</f>
        <v>20021722.459999997</v>
      </c>
      <c r="T51" s="128">
        <f t="shared" si="5"/>
        <v>87.467137152522639</v>
      </c>
      <c r="U51" s="128">
        <f>U26+U40+U50+U60</f>
        <v>4432343.2748191999</v>
      </c>
      <c r="V51" s="128">
        <f>V26+V40+V50+V60</f>
        <v>7275125.1900000013</v>
      </c>
      <c r="W51" s="128">
        <f t="shared" si="6"/>
        <v>164.13722356143009</v>
      </c>
      <c r="X51" s="128">
        <f>X26+X40+X50+X60</f>
        <v>4231613.7616144</v>
      </c>
      <c r="Y51" s="128">
        <f>Y26+Y40+Y50+Y60</f>
        <v>8386269.2199999997</v>
      </c>
      <c r="Z51" s="128">
        <f t="shared" si="7"/>
        <v>198.18134859265984</v>
      </c>
      <c r="AA51" s="128">
        <f>AA26+AA40+AA50+AA60</f>
        <v>9400105.0335483886</v>
      </c>
      <c r="AB51" s="128">
        <f>AB26+AB40+AB50+AB60</f>
        <v>3786630.2100000004</v>
      </c>
      <c r="AC51" s="128">
        <f t="shared" si="8"/>
        <v>40.282849994609137</v>
      </c>
      <c r="AD51" s="128">
        <f>AD26+AD40+AD50+AD60</f>
        <v>37872.504540000002</v>
      </c>
      <c r="AE51" s="128">
        <f>AE26+AE40+AE50+AE60</f>
        <v>42955.349999999991</v>
      </c>
      <c r="AF51" s="128">
        <f t="shared" si="9"/>
        <v>113.42093828157473</v>
      </c>
      <c r="AG51" s="128">
        <f>AG26+AG40+AG50+AG60</f>
        <v>4788631.0845400002</v>
      </c>
      <c r="AH51" s="128">
        <f>AH26+AH40+AH50+AH60</f>
        <v>530742.49000000011</v>
      </c>
      <c r="AI51" s="128">
        <f t="shared" si="10"/>
        <v>11.0833864758029</v>
      </c>
      <c r="AJ51" s="128">
        <f>AJ26+AJ40+AJ50+AJ60</f>
        <v>2907286.7757568341</v>
      </c>
      <c r="AK51" s="128">
        <f>AK26+AK40+AK50+AK60</f>
        <v>341074.96</v>
      </c>
      <c r="AL51" s="128">
        <f t="shared" si="11"/>
        <v>11.731727425176704</v>
      </c>
      <c r="AM51" s="128">
        <f>AM26+AM40+AM50+AM60</f>
        <v>506254.88206291769</v>
      </c>
      <c r="AN51" s="128">
        <f>AN26+AN40+AN50+AN60</f>
        <v>158362.98000000001</v>
      </c>
      <c r="AO51" s="128">
        <f t="shared" si="12"/>
        <v>31.281274632788342</v>
      </c>
      <c r="AP51" s="128">
        <f>AP26+AP40+AP50+AP60</f>
        <v>3226392.965164315</v>
      </c>
      <c r="AQ51" s="128">
        <f>AQ26+AQ40+AQ50+AQ60</f>
        <v>2530652.73</v>
      </c>
      <c r="AR51" s="128">
        <f t="shared" si="13"/>
        <v>78.435973463980019</v>
      </c>
      <c r="AS51" s="128">
        <f>AS26+AS40+AS50+AS60</f>
        <v>17422.673605315817</v>
      </c>
      <c r="AT51" s="128">
        <f>AT26+AT40+AT50+AT60</f>
        <v>98956.960000000021</v>
      </c>
      <c r="AU51" s="128">
        <f t="shared" si="14"/>
        <v>567.97803966095853</v>
      </c>
      <c r="AV51" s="128">
        <f>AV26+AV40+AV50+AV60</f>
        <v>8624.1801399108699</v>
      </c>
      <c r="AW51" s="128">
        <f>AW26+AW40+AW50+AW60</f>
        <v>16157.890000000001</v>
      </c>
      <c r="AX51" s="128">
        <f t="shared" si="15"/>
        <v>187.35566439787971</v>
      </c>
      <c r="AY51" s="128">
        <f>AY26+AY40+AY50+AY60</f>
        <v>3145615.7550262045</v>
      </c>
      <c r="AZ51" s="128">
        <f>AZ26+AZ40+AZ50+AZ60</f>
        <v>352097.87</v>
      </c>
      <c r="BA51" s="128">
        <f t="shared" si="16"/>
        <v>11.193289245115281</v>
      </c>
      <c r="BB51" s="128">
        <f>BB26+BB40+BB50+BB60</f>
        <v>38844257.392422482</v>
      </c>
      <c r="BC51" s="128">
        <f>BC26+BC40+BC50+BC60</f>
        <v>28573357.890000001</v>
      </c>
      <c r="BD51" s="128">
        <f t="shared" si="17"/>
        <v>73.558769836526537</v>
      </c>
      <c r="BE51" s="128">
        <f>BE26+BE40+BE50+BE60</f>
        <v>317784.48834880005</v>
      </c>
      <c r="BF51" s="128">
        <f>BF26+BF40+BF50+BF60</f>
        <v>3501230.6899999995</v>
      </c>
      <c r="BG51" s="128">
        <f t="shared" si="18"/>
        <v>1101.7626153473705</v>
      </c>
      <c r="BH51" s="128">
        <f>BH26+BH40+BH50+BH60</f>
        <v>102658.43604000002</v>
      </c>
      <c r="BI51" s="128">
        <f>BI26+BI40+BI50+BI60</f>
        <v>56577.56</v>
      </c>
      <c r="BJ51" s="128">
        <f t="shared" si="19"/>
        <v>55.112431264737971</v>
      </c>
      <c r="BK51" s="128">
        <f>BK26+BK40+BK50+BK60</f>
        <v>153420.43864113596</v>
      </c>
      <c r="BL51" s="128">
        <f>BL26+BL40+BL50+BL60</f>
        <v>111929.72</v>
      </c>
      <c r="BM51" s="128">
        <f t="shared" si="20"/>
        <v>72.956198659954012</v>
      </c>
      <c r="BN51" s="128">
        <f>BN26+BN40+BN50+BN60</f>
        <v>3812227.9542575995</v>
      </c>
      <c r="BO51" s="128">
        <f>BO26+BO40+BO50+BO60</f>
        <v>5008739.6900000004</v>
      </c>
      <c r="BP51" s="128">
        <f t="shared" si="21"/>
        <v>131.38615397870171</v>
      </c>
      <c r="BQ51" s="128">
        <f>BQ26+BQ40+BQ50+BQ60</f>
        <v>99866.346256250006</v>
      </c>
      <c r="BR51" s="128">
        <f>BR26+BR40+BR50+BR60</f>
        <v>4676500.9500000011</v>
      </c>
      <c r="BS51" s="128">
        <f t="shared" si="22"/>
        <v>4682.7596335610697</v>
      </c>
      <c r="BT51" s="128">
        <f>BT26+BT40+BT50+BT60</f>
        <v>17198630.876218423</v>
      </c>
      <c r="BU51" s="128">
        <f>BU26+BU40+BU50+BU60</f>
        <v>115919546.91</v>
      </c>
      <c r="BV51" s="128">
        <f t="shared" si="23"/>
        <v>674.00450503469381</v>
      </c>
      <c r="BW51" s="128">
        <f>BW26+BW40+BW50+BW60</f>
        <v>21366804.051413409</v>
      </c>
      <c r="BX51" s="128">
        <f>BX26+BX40+BX50+BX60</f>
        <v>125773294.83000001</v>
      </c>
      <c r="BY51" s="128">
        <f t="shared" si="28"/>
        <v>588.63878064010294</v>
      </c>
      <c r="BZ51" s="128">
        <f>BZ26+BZ40+BZ50+BZ60</f>
        <v>60211061.443835899</v>
      </c>
      <c r="CA51" s="128">
        <f>CA26+CA40+CA50+CA60</f>
        <v>154346652.72</v>
      </c>
      <c r="CB51" s="128">
        <f t="shared" si="30"/>
        <v>256.34268690641267</v>
      </c>
    </row>
    <row r="52" spans="1:80" x14ac:dyDescent="0.2">
      <c r="A52" s="118">
        <v>41</v>
      </c>
      <c r="B52" s="119" t="s">
        <v>90</v>
      </c>
      <c r="C52" s="57">
        <f t="shared" si="24"/>
        <v>275883.04137799999</v>
      </c>
      <c r="D52" s="57">
        <f t="shared" si="24"/>
        <v>108729.69000000003</v>
      </c>
      <c r="E52" s="57">
        <f t="shared" si="0"/>
        <v>39.411516364655597</v>
      </c>
      <c r="F52" s="135">
        <v>232984.04137799999</v>
      </c>
      <c r="G52" s="135">
        <v>108584.71000000004</v>
      </c>
      <c r="H52" s="57">
        <f t="shared" si="1"/>
        <v>46.606071968607104</v>
      </c>
      <c r="I52" s="135">
        <v>27514</v>
      </c>
      <c r="J52" s="135">
        <v>144.98000000000002</v>
      </c>
      <c r="K52" s="57">
        <f t="shared" si="2"/>
        <v>0.52693174383950003</v>
      </c>
      <c r="L52" s="135">
        <v>15385</v>
      </c>
      <c r="M52" s="135">
        <v>0</v>
      </c>
      <c r="N52" s="57">
        <f t="shared" si="3"/>
        <v>0</v>
      </c>
      <c r="O52" s="120">
        <v>221514.04137799999</v>
      </c>
      <c r="P52" s="57">
        <v>97019.19</v>
      </c>
      <c r="Q52" s="57">
        <f t="shared" si="4"/>
        <v>43.798212247160784</v>
      </c>
      <c r="R52" s="57">
        <f t="shared" si="25"/>
        <v>75102</v>
      </c>
      <c r="S52" s="57">
        <f t="shared" si="25"/>
        <v>46446.729999999996</v>
      </c>
      <c r="T52" s="57">
        <f t="shared" si="5"/>
        <v>61.844864317861038</v>
      </c>
      <c r="U52" s="135">
        <v>24621</v>
      </c>
      <c r="V52" s="135">
        <v>25810.18</v>
      </c>
      <c r="W52" s="57">
        <f t="shared" si="6"/>
        <v>104.82994191949962</v>
      </c>
      <c r="X52" s="135">
        <v>11269</v>
      </c>
      <c r="Y52" s="135">
        <v>13730.55</v>
      </c>
      <c r="Z52" s="57">
        <f t="shared" si="7"/>
        <v>121.84355311030259</v>
      </c>
      <c r="AA52" s="135">
        <v>13395</v>
      </c>
      <c r="AB52" s="135">
        <v>931</v>
      </c>
      <c r="AC52" s="57">
        <f t="shared" si="8"/>
        <v>6.9503546099290787</v>
      </c>
      <c r="AD52" s="135">
        <v>65</v>
      </c>
      <c r="AE52" s="135">
        <v>0</v>
      </c>
      <c r="AF52" s="57">
        <f t="shared" si="9"/>
        <v>0</v>
      </c>
      <c r="AG52" s="135">
        <v>25752</v>
      </c>
      <c r="AH52" s="135">
        <v>5975</v>
      </c>
      <c r="AI52" s="57">
        <f t="shared" si="10"/>
        <v>23.202081391736566</v>
      </c>
      <c r="AJ52" s="135">
        <v>939</v>
      </c>
      <c r="AK52" s="135">
        <v>0</v>
      </c>
      <c r="AL52" s="57">
        <f t="shared" si="11"/>
        <v>0</v>
      </c>
      <c r="AM52" s="135">
        <v>8113</v>
      </c>
      <c r="AN52" s="135">
        <v>365.4</v>
      </c>
      <c r="AO52" s="57">
        <f t="shared" si="12"/>
        <v>4.5038826574633299</v>
      </c>
      <c r="AP52" s="135">
        <v>28290</v>
      </c>
      <c r="AQ52" s="135">
        <v>18389.87</v>
      </c>
      <c r="AR52" s="57">
        <f t="shared" si="13"/>
        <v>65.004842700600918</v>
      </c>
      <c r="AS52" s="135">
        <v>2652</v>
      </c>
      <c r="AT52" s="135">
        <v>0</v>
      </c>
      <c r="AU52" s="57">
        <f t="shared" si="14"/>
        <v>0</v>
      </c>
      <c r="AV52" s="135">
        <v>324</v>
      </c>
      <c r="AW52" s="135">
        <v>6</v>
      </c>
      <c r="AX52" s="57">
        <f t="shared" si="15"/>
        <v>1.8518518518518516</v>
      </c>
      <c r="AY52" s="135">
        <v>25989</v>
      </c>
      <c r="AZ52" s="135">
        <v>18383.419999999998</v>
      </c>
      <c r="BA52" s="57">
        <f t="shared" si="16"/>
        <v>70.735388048789872</v>
      </c>
      <c r="BB52" s="120">
        <f>C52+R52+AJ52+AM52+AP52+AS52+AV52+AY52</f>
        <v>417292.04137799999</v>
      </c>
      <c r="BC52" s="120">
        <f>D52+S52+AK52+AN52+AQ52+AT52+AW52+AZ52</f>
        <v>192321.11000000004</v>
      </c>
      <c r="BD52" s="57">
        <f t="shared" si="17"/>
        <v>46.08789311315617</v>
      </c>
      <c r="BE52" s="135">
        <v>3147</v>
      </c>
      <c r="BF52" s="135">
        <v>35274.659999999996</v>
      </c>
      <c r="BG52" s="57">
        <f t="shared" si="18"/>
        <v>1120.8979980934223</v>
      </c>
      <c r="BH52" s="135">
        <v>250</v>
      </c>
      <c r="BI52" s="135">
        <v>0</v>
      </c>
      <c r="BJ52" s="57">
        <f t="shared" si="19"/>
        <v>0</v>
      </c>
      <c r="BK52" s="135">
        <v>1229</v>
      </c>
      <c r="BL52" s="135">
        <v>6</v>
      </c>
      <c r="BM52" s="57">
        <f t="shared" si="20"/>
        <v>0.48820179007323028</v>
      </c>
      <c r="BN52" s="135">
        <v>4785</v>
      </c>
      <c r="BO52" s="135">
        <v>8689.73</v>
      </c>
      <c r="BP52" s="57">
        <f t="shared" si="21"/>
        <v>181.60355276907001</v>
      </c>
      <c r="BQ52" s="135">
        <v>2596</v>
      </c>
      <c r="BR52" s="135">
        <v>1823.3399999999997</v>
      </c>
      <c r="BS52" s="57">
        <f t="shared" si="22"/>
        <v>70.236517719568553</v>
      </c>
      <c r="BT52" s="135">
        <v>10383</v>
      </c>
      <c r="BU52" s="135">
        <v>14429.040000000003</v>
      </c>
      <c r="BV52" s="57">
        <f t="shared" si="23"/>
        <v>138.96792834440916</v>
      </c>
      <c r="BW52" s="57">
        <f t="shared" si="27"/>
        <v>19243</v>
      </c>
      <c r="BX52" s="57">
        <f t="shared" si="27"/>
        <v>24948.11</v>
      </c>
      <c r="BY52" s="57">
        <f t="shared" si="28"/>
        <v>129.64771605259057</v>
      </c>
      <c r="BZ52" s="57">
        <f t="shared" si="29"/>
        <v>436535.04137799999</v>
      </c>
      <c r="CA52" s="57">
        <f t="shared" si="29"/>
        <v>217269.22000000003</v>
      </c>
      <c r="CB52" s="57">
        <f t="shared" si="30"/>
        <v>49.771312587908483</v>
      </c>
    </row>
    <row r="53" spans="1:80" x14ac:dyDescent="0.2">
      <c r="A53" s="118">
        <v>42</v>
      </c>
      <c r="B53" s="119" t="s">
        <v>91</v>
      </c>
      <c r="C53" s="57">
        <f t="shared" si="24"/>
        <v>189565.51</v>
      </c>
      <c r="D53" s="57">
        <f t="shared" si="24"/>
        <v>49091.069999999992</v>
      </c>
      <c r="E53" s="57">
        <f t="shared" si="0"/>
        <v>25.896625393511712</v>
      </c>
      <c r="F53" s="135">
        <v>161404.68</v>
      </c>
      <c r="G53" s="135">
        <v>49091.069999999992</v>
      </c>
      <c r="H53" s="57">
        <f t="shared" si="1"/>
        <v>30.414898750147763</v>
      </c>
      <c r="I53" s="135">
        <v>20428.66</v>
      </c>
      <c r="J53" s="135">
        <v>0</v>
      </c>
      <c r="K53" s="57">
        <f t="shared" si="2"/>
        <v>0</v>
      </c>
      <c r="L53" s="135">
        <v>7732.17</v>
      </c>
      <c r="M53" s="135">
        <v>0</v>
      </c>
      <c r="N53" s="57">
        <f t="shared" si="3"/>
        <v>0</v>
      </c>
      <c r="O53" s="120">
        <v>137724.64000000001</v>
      </c>
      <c r="P53" s="57">
        <v>43884.97</v>
      </c>
      <c r="Q53" s="57">
        <f t="shared" si="4"/>
        <v>31.864283689541679</v>
      </c>
      <c r="R53" s="57">
        <f t="shared" si="25"/>
        <v>35637.03</v>
      </c>
      <c r="S53" s="57">
        <f t="shared" si="25"/>
        <v>28977.02</v>
      </c>
      <c r="T53" s="57">
        <f t="shared" si="5"/>
        <v>81.311545883593567</v>
      </c>
      <c r="U53" s="135">
        <v>16617.560000000001</v>
      </c>
      <c r="V53" s="135">
        <v>28977.02</v>
      </c>
      <c r="W53" s="57">
        <f t="shared" si="6"/>
        <v>174.37590115516358</v>
      </c>
      <c r="X53" s="135">
        <v>9494.3100000000013</v>
      </c>
      <c r="Y53" s="135">
        <v>0</v>
      </c>
      <c r="Z53" s="57">
        <f t="shared" si="7"/>
        <v>0</v>
      </c>
      <c r="AA53" s="135">
        <v>5665.1</v>
      </c>
      <c r="AB53" s="135">
        <v>0</v>
      </c>
      <c r="AC53" s="57">
        <f t="shared" si="8"/>
        <v>0</v>
      </c>
      <c r="AD53" s="135">
        <v>676.81</v>
      </c>
      <c r="AE53" s="135">
        <v>0</v>
      </c>
      <c r="AF53" s="57">
        <f t="shared" si="9"/>
        <v>0</v>
      </c>
      <c r="AG53" s="135">
        <v>3183.25</v>
      </c>
      <c r="AH53" s="135">
        <v>0</v>
      </c>
      <c r="AI53" s="57">
        <f t="shared" si="10"/>
        <v>0</v>
      </c>
      <c r="AJ53" s="135">
        <v>104.32</v>
      </c>
      <c r="AK53" s="135">
        <v>0</v>
      </c>
      <c r="AL53" s="57">
        <f t="shared" si="11"/>
        <v>0</v>
      </c>
      <c r="AM53" s="135">
        <v>4012.18</v>
      </c>
      <c r="AN53" s="135">
        <v>424.7</v>
      </c>
      <c r="AO53" s="57">
        <f t="shared" si="12"/>
        <v>10.585267859368223</v>
      </c>
      <c r="AP53" s="135">
        <v>13408.96</v>
      </c>
      <c r="AQ53" s="135">
        <v>2509.66</v>
      </c>
      <c r="AR53" s="57">
        <f t="shared" si="13"/>
        <v>18.716291196334392</v>
      </c>
      <c r="AS53" s="135">
        <v>24.35</v>
      </c>
      <c r="AT53" s="135">
        <v>0</v>
      </c>
      <c r="AU53" s="57">
        <f t="shared" si="14"/>
        <v>0</v>
      </c>
      <c r="AV53" s="135">
        <v>37.69</v>
      </c>
      <c r="AW53" s="135">
        <v>0</v>
      </c>
      <c r="AX53" s="57">
        <f t="shared" si="15"/>
        <v>0</v>
      </c>
      <c r="AY53" s="135">
        <v>7629.86</v>
      </c>
      <c r="AZ53" s="135">
        <v>16686.400000000005</v>
      </c>
      <c r="BA53" s="57">
        <f t="shared" si="16"/>
        <v>218.69863929351268</v>
      </c>
      <c r="BB53" s="120">
        <f>C53+R53+AJ53+AM53+AP53+AS53+AV53+AY53</f>
        <v>250419.9</v>
      </c>
      <c r="BC53" s="120">
        <f>D53+S53+AK53+AN53+AQ53+AT53+AW53+AZ53</f>
        <v>97688.85</v>
      </c>
      <c r="BD53" s="57">
        <f t="shared" si="17"/>
        <v>39.010018772469763</v>
      </c>
      <c r="BE53" s="135">
        <v>17072.66</v>
      </c>
      <c r="BF53" s="135">
        <v>62533.37000000001</v>
      </c>
      <c r="BG53" s="57">
        <f t="shared" si="18"/>
        <v>366.27783836847925</v>
      </c>
      <c r="BH53" s="135">
        <v>37.200000000000003</v>
      </c>
      <c r="BI53" s="135">
        <v>0</v>
      </c>
      <c r="BJ53" s="57">
        <f t="shared" si="19"/>
        <v>0</v>
      </c>
      <c r="BK53" s="135">
        <v>77.789999999999992</v>
      </c>
      <c r="BL53" s="135">
        <v>7.88</v>
      </c>
      <c r="BM53" s="57">
        <f t="shared" si="20"/>
        <v>10.129836739940867</v>
      </c>
      <c r="BN53" s="135">
        <v>231</v>
      </c>
      <c r="BO53" s="135">
        <v>101.19000000000001</v>
      </c>
      <c r="BP53" s="57">
        <f t="shared" si="21"/>
        <v>43.805194805194809</v>
      </c>
      <c r="BQ53" s="135">
        <v>225</v>
      </c>
      <c r="BR53" s="135">
        <v>37.840000000000003</v>
      </c>
      <c r="BS53" s="57">
        <f t="shared" si="22"/>
        <v>16.817777777777778</v>
      </c>
      <c r="BT53" s="135">
        <v>13438</v>
      </c>
      <c r="BU53" s="135">
        <v>13881.21</v>
      </c>
      <c r="BV53" s="57">
        <f t="shared" si="23"/>
        <v>103.29818425360916</v>
      </c>
      <c r="BW53" s="57">
        <f t="shared" si="27"/>
        <v>14008.99</v>
      </c>
      <c r="BX53" s="57">
        <f t="shared" si="27"/>
        <v>14028.119999999999</v>
      </c>
      <c r="BY53" s="57">
        <f t="shared" si="28"/>
        <v>100.13655516921634</v>
      </c>
      <c r="BZ53" s="57">
        <f t="shared" si="29"/>
        <v>264428.89</v>
      </c>
      <c r="CA53" s="57">
        <f t="shared" si="29"/>
        <v>111716.97</v>
      </c>
      <c r="CB53" s="57">
        <f t="shared" si="30"/>
        <v>42.248398047580956</v>
      </c>
    </row>
    <row r="54" spans="1:80" x14ac:dyDescent="0.2">
      <c r="A54" s="136" t="s">
        <v>93</v>
      </c>
      <c r="B54" s="122" t="s">
        <v>94</v>
      </c>
      <c r="C54" s="123">
        <f>SUM(C52:C53)</f>
        <v>465448.551378</v>
      </c>
      <c r="D54" s="123">
        <f>SUM(D52:D53)</f>
        <v>157820.76</v>
      </c>
      <c r="E54" s="123">
        <f t="shared" si="0"/>
        <v>33.907240560263482</v>
      </c>
      <c r="F54" s="123">
        <f>SUM(F52:F53)</f>
        <v>394388.72137799999</v>
      </c>
      <c r="G54" s="123">
        <f>SUM(G52:G53)</f>
        <v>157675.78000000003</v>
      </c>
      <c r="H54" s="123">
        <f t="shared" si="1"/>
        <v>39.979789343132971</v>
      </c>
      <c r="I54" s="123">
        <f>SUM(I52:I53)</f>
        <v>47942.66</v>
      </c>
      <c r="J54" s="123">
        <f>SUM(J52:J53)</f>
        <v>144.98000000000002</v>
      </c>
      <c r="K54" s="123">
        <f t="shared" si="2"/>
        <v>0.30240291214546711</v>
      </c>
      <c r="L54" s="123">
        <f>SUM(L52:L53)</f>
        <v>23117.17</v>
      </c>
      <c r="M54" s="123">
        <f>SUM(M52:M53)</f>
        <v>0</v>
      </c>
      <c r="N54" s="123">
        <f t="shared" si="3"/>
        <v>0</v>
      </c>
      <c r="O54" s="123">
        <f>SUM(O52:O53)</f>
        <v>359238.68137800001</v>
      </c>
      <c r="P54" s="123">
        <f>SUM(P52:P53)</f>
        <v>140904.16</v>
      </c>
      <c r="Q54" s="123">
        <f t="shared" si="4"/>
        <v>39.222992206604026</v>
      </c>
      <c r="R54" s="123">
        <f>SUM(R52:R53)</f>
        <v>110739.03</v>
      </c>
      <c r="S54" s="123">
        <f>SUM(S52:S53)</f>
        <v>75423.75</v>
      </c>
      <c r="T54" s="123">
        <f t="shared" si="5"/>
        <v>68.109455175830959</v>
      </c>
      <c r="U54" s="123">
        <f>SUM(U52:U53)</f>
        <v>41238.559999999998</v>
      </c>
      <c r="V54" s="123">
        <f>SUM(V52:V53)</f>
        <v>54787.199999999997</v>
      </c>
      <c r="W54" s="123">
        <f t="shared" si="6"/>
        <v>132.85429947117456</v>
      </c>
      <c r="X54" s="123">
        <f>SUM(X52:X53)</f>
        <v>20763.310000000001</v>
      </c>
      <c r="Y54" s="123">
        <f>SUM(Y52:Y53)</f>
        <v>13730.55</v>
      </c>
      <c r="Z54" s="123">
        <f t="shared" si="7"/>
        <v>66.128907192542997</v>
      </c>
      <c r="AA54" s="123">
        <f>SUM(AA52:AA53)</f>
        <v>19060.099999999999</v>
      </c>
      <c r="AB54" s="123">
        <f>SUM(AB52:AB53)</f>
        <v>931</v>
      </c>
      <c r="AC54" s="123">
        <f t="shared" si="8"/>
        <v>4.8845493990063016</v>
      </c>
      <c r="AD54" s="123">
        <f>SUM(AD52:AD53)</f>
        <v>741.81</v>
      </c>
      <c r="AE54" s="123">
        <f>SUM(AE52:AE53)</f>
        <v>0</v>
      </c>
      <c r="AF54" s="123">
        <f t="shared" si="9"/>
        <v>0</v>
      </c>
      <c r="AG54" s="123">
        <f>SUM(AG52:AG53)</f>
        <v>28935.25</v>
      </c>
      <c r="AH54" s="123">
        <f>SUM(AH52:AH53)</f>
        <v>5975</v>
      </c>
      <c r="AI54" s="123">
        <f t="shared" si="10"/>
        <v>20.649553744999611</v>
      </c>
      <c r="AJ54" s="123">
        <f>SUM(AJ52:AJ53)</f>
        <v>1043.32</v>
      </c>
      <c r="AK54" s="123">
        <f>SUM(AK52:AK53)</f>
        <v>0</v>
      </c>
      <c r="AL54" s="123">
        <f t="shared" si="11"/>
        <v>0</v>
      </c>
      <c r="AM54" s="123">
        <f>SUM(AM52:AM53)</f>
        <v>12125.18</v>
      </c>
      <c r="AN54" s="123">
        <f>SUM(AN52:AN53)</f>
        <v>790.09999999999991</v>
      </c>
      <c r="AO54" s="123">
        <f t="shared" si="12"/>
        <v>6.5161919245734907</v>
      </c>
      <c r="AP54" s="123">
        <f>SUM(AP52:AP53)</f>
        <v>41698.959999999999</v>
      </c>
      <c r="AQ54" s="123">
        <f>SUM(AQ52:AQ53)</f>
        <v>20899.53</v>
      </c>
      <c r="AR54" s="123">
        <f t="shared" si="13"/>
        <v>50.120026974293843</v>
      </c>
      <c r="AS54" s="123">
        <f>SUM(AS52:AS53)</f>
        <v>2676.35</v>
      </c>
      <c r="AT54" s="123">
        <f>SUM(AT52:AT53)</f>
        <v>0</v>
      </c>
      <c r="AU54" s="123">
        <f t="shared" si="14"/>
        <v>0</v>
      </c>
      <c r="AV54" s="123">
        <f>SUM(AV52:AV53)</f>
        <v>361.69</v>
      </c>
      <c r="AW54" s="123">
        <f>SUM(AW52:AW53)</f>
        <v>6</v>
      </c>
      <c r="AX54" s="123">
        <f t="shared" si="15"/>
        <v>1.6588791506538751</v>
      </c>
      <c r="AY54" s="123">
        <f>SUM(AY52:AY53)</f>
        <v>33618.86</v>
      </c>
      <c r="AZ54" s="123">
        <f>SUM(AZ52:AZ53)</f>
        <v>35069.820000000007</v>
      </c>
      <c r="BA54" s="123">
        <f t="shared" si="16"/>
        <v>104.31591077151339</v>
      </c>
      <c r="BB54" s="123">
        <f>SUM(BB52:BB53)</f>
        <v>667711.94137799996</v>
      </c>
      <c r="BC54" s="123">
        <f>SUM(BC52:BC53)</f>
        <v>290009.96000000008</v>
      </c>
      <c r="BD54" s="123">
        <f t="shared" si="17"/>
        <v>43.43339425703364</v>
      </c>
      <c r="BE54" s="123">
        <f>SUM(BE52:BE53)</f>
        <v>20219.66</v>
      </c>
      <c r="BF54" s="123">
        <f>SUM(BF52:BF53)</f>
        <v>97808.03</v>
      </c>
      <c r="BG54" s="123">
        <f t="shared" si="18"/>
        <v>483.72737227035464</v>
      </c>
      <c r="BH54" s="123">
        <f>SUM(BH52:BH53)</f>
        <v>287.2</v>
      </c>
      <c r="BI54" s="123">
        <f>SUM(BI52:BI53)</f>
        <v>0</v>
      </c>
      <c r="BJ54" s="123">
        <f t="shared" si="19"/>
        <v>0</v>
      </c>
      <c r="BK54" s="123">
        <f>SUM(BK52:BK53)</f>
        <v>1306.79</v>
      </c>
      <c r="BL54" s="123">
        <f>SUM(BL52:BL53)</f>
        <v>13.879999999999999</v>
      </c>
      <c r="BM54" s="123">
        <f t="shared" si="20"/>
        <v>1.0621446445105946</v>
      </c>
      <c r="BN54" s="123">
        <f>SUM(BN52:BN53)</f>
        <v>5016</v>
      </c>
      <c r="BO54" s="123">
        <f>SUM(BO52:BO53)</f>
        <v>8790.92</v>
      </c>
      <c r="BP54" s="123">
        <f t="shared" si="21"/>
        <v>175.25757575757578</v>
      </c>
      <c r="BQ54" s="123">
        <f>SUM(BQ52:BQ53)</f>
        <v>2821</v>
      </c>
      <c r="BR54" s="123">
        <f>SUM(BR52:BR53)</f>
        <v>1861.1799999999996</v>
      </c>
      <c r="BS54" s="123">
        <f t="shared" si="22"/>
        <v>65.97589507266926</v>
      </c>
      <c r="BT54" s="123">
        <f>SUM(BT52:BT53)</f>
        <v>23821</v>
      </c>
      <c r="BU54" s="123">
        <f>SUM(BU52:BU53)</f>
        <v>28310.25</v>
      </c>
      <c r="BV54" s="123">
        <f t="shared" si="23"/>
        <v>118.84576634062383</v>
      </c>
      <c r="BW54" s="123">
        <f>SUM(BW52:BW53)</f>
        <v>33251.99</v>
      </c>
      <c r="BX54" s="123">
        <f>SUM(BX52:BX53)</f>
        <v>38976.229999999996</v>
      </c>
      <c r="BY54" s="123">
        <f t="shared" si="28"/>
        <v>117.2147291034311</v>
      </c>
      <c r="BZ54" s="123">
        <f>SUM(BZ52:BZ53)</f>
        <v>700963.93137799995</v>
      </c>
      <c r="CA54" s="123">
        <f>SUM(CA52:CA53)</f>
        <v>328986.19000000006</v>
      </c>
      <c r="CB54" s="123">
        <f t="shared" si="30"/>
        <v>46.933397750331871</v>
      </c>
    </row>
    <row r="55" spans="1:80" x14ac:dyDescent="0.2">
      <c r="A55" s="118">
        <v>43</v>
      </c>
      <c r="B55" s="119" t="s">
        <v>95</v>
      </c>
      <c r="C55" s="57">
        <f t="shared" si="24"/>
        <v>2124637.5707950001</v>
      </c>
      <c r="D55" s="57">
        <f t="shared" si="24"/>
        <v>1090928.5599999998</v>
      </c>
      <c r="E55" s="57">
        <f t="shared" si="0"/>
        <v>51.346571998714793</v>
      </c>
      <c r="F55" s="135">
        <v>1946829.4007950001</v>
      </c>
      <c r="G55" s="135">
        <v>1057898.0899999999</v>
      </c>
      <c r="H55" s="57">
        <f t="shared" si="1"/>
        <v>54.339537381549739</v>
      </c>
      <c r="I55" s="135">
        <v>137539.09</v>
      </c>
      <c r="J55" s="135">
        <v>15398.060000000001</v>
      </c>
      <c r="K55" s="57">
        <f t="shared" si="2"/>
        <v>11.195406338663432</v>
      </c>
      <c r="L55" s="135">
        <v>40269.08</v>
      </c>
      <c r="M55" s="135">
        <v>17632.41</v>
      </c>
      <c r="N55" s="57">
        <f t="shared" si="3"/>
        <v>43.786473393482048</v>
      </c>
      <c r="O55" s="120">
        <v>1815557.500795</v>
      </c>
      <c r="P55" s="57">
        <v>1089842.29</v>
      </c>
      <c r="Q55" s="57">
        <f t="shared" si="4"/>
        <v>60.027968793209673</v>
      </c>
      <c r="R55" s="57">
        <f t="shared" si="25"/>
        <v>536286.11</v>
      </c>
      <c r="S55" s="57">
        <f t="shared" si="25"/>
        <v>7290.2000000000007</v>
      </c>
      <c r="T55" s="57">
        <f t="shared" si="5"/>
        <v>1.3593863171283704</v>
      </c>
      <c r="U55" s="135">
        <v>135973</v>
      </c>
      <c r="V55" s="135">
        <v>49</v>
      </c>
      <c r="W55" s="57">
        <f t="shared" si="6"/>
        <v>3.6036566082972357E-2</v>
      </c>
      <c r="X55" s="135">
        <v>150093</v>
      </c>
      <c r="Y55" s="135">
        <v>3319.36</v>
      </c>
      <c r="Z55" s="57">
        <f t="shared" si="7"/>
        <v>2.211535514647585</v>
      </c>
      <c r="AA55" s="135">
        <v>86227.74</v>
      </c>
      <c r="AB55" s="135">
        <v>0</v>
      </c>
      <c r="AC55" s="57">
        <f t="shared" si="8"/>
        <v>0</v>
      </c>
      <c r="AD55" s="135">
        <v>2840.14</v>
      </c>
      <c r="AE55" s="135">
        <v>698.84</v>
      </c>
      <c r="AF55" s="57">
        <f t="shared" si="9"/>
        <v>24.605829290105419</v>
      </c>
      <c r="AG55" s="135">
        <v>161152.23000000001</v>
      </c>
      <c r="AH55" s="135">
        <v>3223</v>
      </c>
      <c r="AI55" s="57">
        <f t="shared" si="10"/>
        <v>1.9999723243047891</v>
      </c>
      <c r="AJ55" s="135">
        <v>2429</v>
      </c>
      <c r="AK55" s="135">
        <v>0</v>
      </c>
      <c r="AL55" s="57">
        <f t="shared" si="11"/>
        <v>0</v>
      </c>
      <c r="AM55" s="135">
        <v>20905.59</v>
      </c>
      <c r="AN55" s="135">
        <v>6798.51</v>
      </c>
      <c r="AO55" s="57">
        <f t="shared" si="12"/>
        <v>32.520058032325331</v>
      </c>
      <c r="AP55" s="135">
        <v>76953.06</v>
      </c>
      <c r="AQ55" s="135">
        <v>12743.13</v>
      </c>
      <c r="AR55" s="57">
        <f t="shared" si="13"/>
        <v>16.5596143935017</v>
      </c>
      <c r="AS55" s="135">
        <v>7637.54</v>
      </c>
      <c r="AT55" s="135">
        <v>10</v>
      </c>
      <c r="AU55" s="57">
        <f t="shared" si="14"/>
        <v>0.13093221115699558</v>
      </c>
      <c r="AV55" s="135">
        <v>6259.08</v>
      </c>
      <c r="AW55" s="135">
        <v>0</v>
      </c>
      <c r="AX55" s="57">
        <f t="shared" si="15"/>
        <v>0</v>
      </c>
      <c r="AY55" s="135">
        <v>115838</v>
      </c>
      <c r="AZ55" s="135">
        <v>304594.84999999998</v>
      </c>
      <c r="BA55" s="57">
        <f t="shared" si="16"/>
        <v>262.94898910547488</v>
      </c>
      <c r="BB55" s="120">
        <f>C55+R55+AJ55+AM55+AP55+AS55+AV55+AY55</f>
        <v>2890945.950795</v>
      </c>
      <c r="BC55" s="120">
        <f>D55+S55+AK55+AN55+AQ55+AT55+AW55+AZ55</f>
        <v>1422365.2499999995</v>
      </c>
      <c r="BD55" s="57">
        <f t="shared" si="17"/>
        <v>49.200686356964027</v>
      </c>
      <c r="BE55" s="135">
        <v>85738</v>
      </c>
      <c r="BF55" s="135">
        <v>22806</v>
      </c>
      <c r="BG55" s="57">
        <f t="shared" si="18"/>
        <v>26.599640766054726</v>
      </c>
      <c r="BH55" s="135">
        <v>31227.14</v>
      </c>
      <c r="BI55" s="135">
        <v>10248.57</v>
      </c>
      <c r="BJ55" s="57">
        <f t="shared" si="19"/>
        <v>32.819432070948537</v>
      </c>
      <c r="BK55" s="135">
        <v>11425.71</v>
      </c>
      <c r="BL55" s="135">
        <v>1435.9699999999998</v>
      </c>
      <c r="BM55" s="57">
        <f t="shared" si="20"/>
        <v>12.567884184002571</v>
      </c>
      <c r="BN55" s="135">
        <v>36389.699999999997</v>
      </c>
      <c r="BO55" s="135">
        <v>9511.2199999999993</v>
      </c>
      <c r="BP55" s="57">
        <f t="shared" si="21"/>
        <v>26.137121218366737</v>
      </c>
      <c r="BQ55" s="135">
        <v>49944.26</v>
      </c>
      <c r="BR55" s="135">
        <v>261511.00999999998</v>
      </c>
      <c r="BS55" s="57">
        <f t="shared" si="22"/>
        <v>523.60573567412951</v>
      </c>
      <c r="BT55" s="135">
        <v>239286.22</v>
      </c>
      <c r="BU55" s="135">
        <v>347572.72</v>
      </c>
      <c r="BV55" s="57">
        <f t="shared" si="23"/>
        <v>145.25396406027892</v>
      </c>
      <c r="BW55" s="57">
        <f t="shared" si="27"/>
        <v>368273.03</v>
      </c>
      <c r="BX55" s="57">
        <f t="shared" si="27"/>
        <v>630279.49</v>
      </c>
      <c r="BY55" s="57">
        <f t="shared" si="28"/>
        <v>171.14462332471101</v>
      </c>
      <c r="BZ55" s="57">
        <f t="shared" si="29"/>
        <v>3259218.9807949997</v>
      </c>
      <c r="CA55" s="57">
        <f t="shared" si="29"/>
        <v>2052644.7399999995</v>
      </c>
      <c r="CB55" s="57">
        <f t="shared" si="30"/>
        <v>62.979651017475092</v>
      </c>
    </row>
    <row r="56" spans="1:80" x14ac:dyDescent="0.2">
      <c r="A56" s="118">
        <v>44</v>
      </c>
      <c r="B56" s="119" t="s">
        <v>96</v>
      </c>
      <c r="C56" s="57">
        <f t="shared" si="24"/>
        <v>0</v>
      </c>
      <c r="D56" s="57">
        <f t="shared" si="24"/>
        <v>0</v>
      </c>
      <c r="E56" s="57" t="e">
        <f t="shared" si="0"/>
        <v>#DIV/0!</v>
      </c>
      <c r="F56" s="135"/>
      <c r="G56" s="135">
        <v>0</v>
      </c>
      <c r="H56" s="57" t="e">
        <f t="shared" si="1"/>
        <v>#DIV/0!</v>
      </c>
      <c r="I56" s="135">
        <v>0</v>
      </c>
      <c r="J56" s="135">
        <v>0</v>
      </c>
      <c r="K56" s="57" t="e">
        <f t="shared" si="2"/>
        <v>#DIV/0!</v>
      </c>
      <c r="L56" s="135">
        <v>0</v>
      </c>
      <c r="M56" s="135">
        <v>0</v>
      </c>
      <c r="N56" s="57" t="e">
        <f t="shared" si="3"/>
        <v>#DIV/0!</v>
      </c>
      <c r="O56" s="120"/>
      <c r="P56" s="57"/>
      <c r="Q56" s="57" t="e">
        <f t="shared" si="4"/>
        <v>#DIV/0!</v>
      </c>
      <c r="R56" s="57">
        <f t="shared" si="25"/>
        <v>0</v>
      </c>
      <c r="S56" s="57">
        <f t="shared" si="25"/>
        <v>0</v>
      </c>
      <c r="T56" s="57" t="e">
        <f t="shared" si="5"/>
        <v>#DIV/0!</v>
      </c>
      <c r="U56" s="135">
        <v>0</v>
      </c>
      <c r="V56" s="135">
        <v>0</v>
      </c>
      <c r="W56" s="57" t="e">
        <f t="shared" si="6"/>
        <v>#DIV/0!</v>
      </c>
      <c r="X56" s="135">
        <v>0</v>
      </c>
      <c r="Y56" s="135">
        <v>0</v>
      </c>
      <c r="Z56" s="57" t="e">
        <f t="shared" si="7"/>
        <v>#DIV/0!</v>
      </c>
      <c r="AA56" s="135">
        <v>0</v>
      </c>
      <c r="AB56" s="135">
        <v>0</v>
      </c>
      <c r="AC56" s="57" t="e">
        <f t="shared" si="8"/>
        <v>#DIV/0!</v>
      </c>
      <c r="AD56" s="135">
        <v>0</v>
      </c>
      <c r="AE56" s="135">
        <v>0</v>
      </c>
      <c r="AF56" s="57" t="e">
        <f t="shared" si="9"/>
        <v>#DIV/0!</v>
      </c>
      <c r="AG56" s="135">
        <v>0</v>
      </c>
      <c r="AH56" s="135">
        <v>0</v>
      </c>
      <c r="AI56" s="57" t="e">
        <f t="shared" si="10"/>
        <v>#DIV/0!</v>
      </c>
      <c r="AJ56" s="135">
        <v>0</v>
      </c>
      <c r="AK56" s="135">
        <v>0</v>
      </c>
      <c r="AL56" s="57" t="e">
        <f t="shared" si="11"/>
        <v>#DIV/0!</v>
      </c>
      <c r="AM56" s="135">
        <v>0</v>
      </c>
      <c r="AN56" s="135">
        <v>0</v>
      </c>
      <c r="AO56" s="57" t="e">
        <f t="shared" si="12"/>
        <v>#DIV/0!</v>
      </c>
      <c r="AP56" s="135">
        <v>0</v>
      </c>
      <c r="AQ56" s="135">
        <v>0</v>
      </c>
      <c r="AR56" s="57" t="e">
        <f t="shared" si="13"/>
        <v>#DIV/0!</v>
      </c>
      <c r="AS56" s="135">
        <v>0</v>
      </c>
      <c r="AT56" s="135">
        <v>0</v>
      </c>
      <c r="AU56" s="57" t="e">
        <f t="shared" si="14"/>
        <v>#DIV/0!</v>
      </c>
      <c r="AV56" s="135">
        <v>0</v>
      </c>
      <c r="AW56" s="135">
        <v>0</v>
      </c>
      <c r="AX56" s="57" t="e">
        <f t="shared" si="15"/>
        <v>#DIV/0!</v>
      </c>
      <c r="AY56" s="135">
        <v>0</v>
      </c>
      <c r="AZ56" s="135">
        <v>0</v>
      </c>
      <c r="BA56" s="57" t="e">
        <f t="shared" si="16"/>
        <v>#DIV/0!</v>
      </c>
      <c r="BB56" s="120">
        <f>C56+R56+AJ56+AM56+AP56+AS56+AV56+AY56</f>
        <v>0</v>
      </c>
      <c r="BC56" s="120">
        <f>D56+S56+AK56+AN56+AQ56+AT56+AW56+AZ56</f>
        <v>0</v>
      </c>
      <c r="BD56" s="57" t="e">
        <f t="shared" si="17"/>
        <v>#DIV/0!</v>
      </c>
      <c r="BE56" s="135">
        <v>0</v>
      </c>
      <c r="BF56" s="135">
        <v>0</v>
      </c>
      <c r="BG56" s="57" t="e">
        <f t="shared" si="18"/>
        <v>#DIV/0!</v>
      </c>
      <c r="BH56" s="135">
        <v>0</v>
      </c>
      <c r="BI56" s="135">
        <v>0</v>
      </c>
      <c r="BJ56" s="57" t="e">
        <f t="shared" si="19"/>
        <v>#DIV/0!</v>
      </c>
      <c r="BK56" s="135">
        <v>0</v>
      </c>
      <c r="BL56" s="135">
        <v>0</v>
      </c>
      <c r="BM56" s="57" t="e">
        <f t="shared" si="20"/>
        <v>#DIV/0!</v>
      </c>
      <c r="BN56" s="135">
        <v>0</v>
      </c>
      <c r="BO56" s="135">
        <v>0</v>
      </c>
      <c r="BP56" s="57" t="e">
        <f t="shared" si="21"/>
        <v>#DIV/0!</v>
      </c>
      <c r="BQ56" s="135">
        <v>0</v>
      </c>
      <c r="BR56" s="135">
        <v>0</v>
      </c>
      <c r="BS56" s="57" t="e">
        <f t="shared" si="22"/>
        <v>#DIV/0!</v>
      </c>
      <c r="BT56" s="135">
        <v>0</v>
      </c>
      <c r="BU56" s="135">
        <v>0</v>
      </c>
      <c r="BV56" s="57" t="e">
        <f t="shared" si="23"/>
        <v>#DIV/0!</v>
      </c>
      <c r="BW56" s="57">
        <f t="shared" si="27"/>
        <v>0</v>
      </c>
      <c r="BX56" s="57">
        <f t="shared" si="27"/>
        <v>0</v>
      </c>
      <c r="BY56" s="57" t="e">
        <f t="shared" si="28"/>
        <v>#DIV/0!</v>
      </c>
      <c r="BZ56" s="57">
        <f t="shared" si="29"/>
        <v>0</v>
      </c>
      <c r="CA56" s="57">
        <f t="shared" si="29"/>
        <v>0</v>
      </c>
      <c r="CB56" s="57" t="e">
        <f t="shared" si="30"/>
        <v>#DIV/0!</v>
      </c>
    </row>
    <row r="57" spans="1:80" x14ac:dyDescent="0.2">
      <c r="A57" s="136" t="s">
        <v>97</v>
      </c>
      <c r="B57" s="122" t="s">
        <v>98</v>
      </c>
      <c r="C57" s="123">
        <f>SUM(C55:C56)</f>
        <v>2124637.5707950001</v>
      </c>
      <c r="D57" s="123">
        <f>SUM(D55:D56)</f>
        <v>1090928.5599999998</v>
      </c>
      <c r="E57" s="123">
        <f t="shared" si="0"/>
        <v>51.346571998714793</v>
      </c>
      <c r="F57" s="123">
        <f>SUM(F55:F56)</f>
        <v>1946829.4007950001</v>
      </c>
      <c r="G57" s="123">
        <f>SUM(G55:G56)</f>
        <v>1057898.0899999999</v>
      </c>
      <c r="H57" s="123">
        <f t="shared" si="1"/>
        <v>54.339537381549739</v>
      </c>
      <c r="I57" s="123">
        <f>SUM(I55:I56)</f>
        <v>137539.09</v>
      </c>
      <c r="J57" s="123">
        <f>SUM(J55:J56)</f>
        <v>15398.060000000001</v>
      </c>
      <c r="K57" s="123">
        <f t="shared" si="2"/>
        <v>11.195406338663432</v>
      </c>
      <c r="L57" s="123">
        <f>SUM(L55:L56)</f>
        <v>40269.08</v>
      </c>
      <c r="M57" s="123">
        <f>SUM(M55:M56)</f>
        <v>17632.41</v>
      </c>
      <c r="N57" s="123">
        <f t="shared" si="3"/>
        <v>43.786473393482048</v>
      </c>
      <c r="O57" s="123">
        <f>SUM(O55:O56)</f>
        <v>1815557.500795</v>
      </c>
      <c r="P57" s="123">
        <f>SUM(P55:P56)</f>
        <v>1089842.29</v>
      </c>
      <c r="Q57" s="123">
        <f t="shared" si="4"/>
        <v>60.027968793209673</v>
      </c>
      <c r="R57" s="123">
        <f>SUM(R55:R56)</f>
        <v>536286.11</v>
      </c>
      <c r="S57" s="123">
        <f>SUM(S55:S56)</f>
        <v>7290.2000000000007</v>
      </c>
      <c r="T57" s="123">
        <f t="shared" si="5"/>
        <v>1.3593863171283704</v>
      </c>
      <c r="U57" s="123">
        <f>SUM(U55:U56)</f>
        <v>135973</v>
      </c>
      <c r="V57" s="123">
        <f>SUM(V55:V56)</f>
        <v>49</v>
      </c>
      <c r="W57" s="123">
        <f t="shared" si="6"/>
        <v>3.6036566082972357E-2</v>
      </c>
      <c r="X57" s="123">
        <f>SUM(X55:X56)</f>
        <v>150093</v>
      </c>
      <c r="Y57" s="123">
        <f>SUM(Y55:Y56)</f>
        <v>3319.36</v>
      </c>
      <c r="Z57" s="123">
        <f t="shared" si="7"/>
        <v>2.211535514647585</v>
      </c>
      <c r="AA57" s="123">
        <f>SUM(AA55:AA56)</f>
        <v>86227.74</v>
      </c>
      <c r="AB57" s="123">
        <f>SUM(AB55:AB56)</f>
        <v>0</v>
      </c>
      <c r="AC57" s="123">
        <f t="shared" si="8"/>
        <v>0</v>
      </c>
      <c r="AD57" s="123">
        <f>SUM(AD55:AD56)</f>
        <v>2840.14</v>
      </c>
      <c r="AE57" s="123">
        <f>SUM(AE55:AE56)</f>
        <v>698.84</v>
      </c>
      <c r="AF57" s="123">
        <f t="shared" si="9"/>
        <v>24.605829290105419</v>
      </c>
      <c r="AG57" s="123">
        <f>SUM(AG55:AG56)</f>
        <v>161152.23000000001</v>
      </c>
      <c r="AH57" s="123">
        <f>SUM(AH55:AH56)</f>
        <v>3223</v>
      </c>
      <c r="AI57" s="123">
        <f t="shared" si="10"/>
        <v>1.9999723243047891</v>
      </c>
      <c r="AJ57" s="123">
        <f>SUM(AJ55:AJ56)</f>
        <v>2429</v>
      </c>
      <c r="AK57" s="123">
        <f>SUM(AK55:AK56)</f>
        <v>0</v>
      </c>
      <c r="AL57" s="123">
        <f t="shared" si="11"/>
        <v>0</v>
      </c>
      <c r="AM57" s="123">
        <f>SUM(AM55:AM56)</f>
        <v>20905.59</v>
      </c>
      <c r="AN57" s="123">
        <f>SUM(AN55:AN56)</f>
        <v>6798.51</v>
      </c>
      <c r="AO57" s="123">
        <f t="shared" si="12"/>
        <v>32.520058032325331</v>
      </c>
      <c r="AP57" s="123">
        <f>SUM(AP55:AP56)</f>
        <v>76953.06</v>
      </c>
      <c r="AQ57" s="123">
        <f>SUM(AQ55:AQ56)</f>
        <v>12743.13</v>
      </c>
      <c r="AR57" s="123">
        <f t="shared" si="13"/>
        <v>16.5596143935017</v>
      </c>
      <c r="AS57" s="123">
        <f>SUM(AS55:AS56)</f>
        <v>7637.54</v>
      </c>
      <c r="AT57" s="123">
        <f>SUM(AT55:AT56)</f>
        <v>10</v>
      </c>
      <c r="AU57" s="123">
        <f t="shared" si="14"/>
        <v>0.13093221115699558</v>
      </c>
      <c r="AV57" s="123">
        <f>SUM(AV55:AV56)</f>
        <v>6259.08</v>
      </c>
      <c r="AW57" s="123">
        <f>SUM(AW55:AW56)</f>
        <v>0</v>
      </c>
      <c r="AX57" s="123">
        <f t="shared" si="15"/>
        <v>0</v>
      </c>
      <c r="AY57" s="123">
        <f>SUM(AY55:AY56)</f>
        <v>115838</v>
      </c>
      <c r="AZ57" s="123">
        <f>SUM(AZ55:AZ56)</f>
        <v>304594.84999999998</v>
      </c>
      <c r="BA57" s="123">
        <f t="shared" si="16"/>
        <v>262.94898910547488</v>
      </c>
      <c r="BB57" s="123">
        <f>SUM(BB55:BB56)</f>
        <v>2890945.950795</v>
      </c>
      <c r="BC57" s="123">
        <f>SUM(BC55:BC56)</f>
        <v>1422365.2499999995</v>
      </c>
      <c r="BD57" s="123">
        <f t="shared" si="17"/>
        <v>49.200686356964027</v>
      </c>
      <c r="BE57" s="123">
        <f>SUM(BE55:BE56)</f>
        <v>85738</v>
      </c>
      <c r="BF57" s="123">
        <f>SUM(BF55:BF56)</f>
        <v>22806</v>
      </c>
      <c r="BG57" s="123">
        <f t="shared" si="18"/>
        <v>26.599640766054726</v>
      </c>
      <c r="BH57" s="123">
        <f>SUM(BH55:BH56)</f>
        <v>31227.14</v>
      </c>
      <c r="BI57" s="123">
        <f>SUM(BI55:BI56)</f>
        <v>10248.57</v>
      </c>
      <c r="BJ57" s="123">
        <f t="shared" si="19"/>
        <v>32.819432070948537</v>
      </c>
      <c r="BK57" s="123">
        <f>SUM(BK55:BK56)</f>
        <v>11425.71</v>
      </c>
      <c r="BL57" s="123">
        <f>SUM(BL55:BL56)</f>
        <v>1435.9699999999998</v>
      </c>
      <c r="BM57" s="123">
        <f t="shared" si="20"/>
        <v>12.567884184002571</v>
      </c>
      <c r="BN57" s="123">
        <f>SUM(BN55:BN56)</f>
        <v>36389.699999999997</v>
      </c>
      <c r="BO57" s="123">
        <f>SUM(BO55:BO56)</f>
        <v>9511.2199999999993</v>
      </c>
      <c r="BP57" s="123">
        <f t="shared" si="21"/>
        <v>26.137121218366737</v>
      </c>
      <c r="BQ57" s="123">
        <f>SUM(BQ55:BQ56)</f>
        <v>49944.26</v>
      </c>
      <c r="BR57" s="123">
        <f>SUM(BR55:BR56)</f>
        <v>261511.00999999998</v>
      </c>
      <c r="BS57" s="123">
        <f t="shared" si="22"/>
        <v>523.60573567412951</v>
      </c>
      <c r="BT57" s="123">
        <f>SUM(BT55:BT56)</f>
        <v>239286.22</v>
      </c>
      <c r="BU57" s="123">
        <f>SUM(BU55:BU56)</f>
        <v>347572.72</v>
      </c>
      <c r="BV57" s="123">
        <f t="shared" si="23"/>
        <v>145.25396406027892</v>
      </c>
      <c r="BW57" s="123">
        <f>SUM(BW55:BW56)</f>
        <v>368273.03</v>
      </c>
      <c r="BX57" s="123">
        <f>SUM(BX55:BX56)</f>
        <v>630279.49</v>
      </c>
      <c r="BY57" s="123">
        <f t="shared" si="28"/>
        <v>171.14462332471101</v>
      </c>
      <c r="BZ57" s="123">
        <f>SUM(BZ55:BZ56)</f>
        <v>3259218.9807949997</v>
      </c>
      <c r="CA57" s="123">
        <f>SUM(CA55:CA56)</f>
        <v>2052644.7399999995</v>
      </c>
      <c r="CB57" s="123">
        <f t="shared" si="30"/>
        <v>62.979651017475092</v>
      </c>
    </row>
    <row r="58" spans="1:80" x14ac:dyDescent="0.2">
      <c r="A58" s="118">
        <v>45</v>
      </c>
      <c r="B58" s="129" t="s">
        <v>99</v>
      </c>
      <c r="C58" s="57">
        <f t="shared" si="24"/>
        <v>0</v>
      </c>
      <c r="D58" s="57">
        <f t="shared" si="24"/>
        <v>0</v>
      </c>
      <c r="E58" s="57" t="e">
        <f t="shared" si="0"/>
        <v>#DIV/0!</v>
      </c>
      <c r="F58" s="135">
        <v>0</v>
      </c>
      <c r="G58" s="135">
        <v>0</v>
      </c>
      <c r="H58" s="57" t="e">
        <f t="shared" si="1"/>
        <v>#DIV/0!</v>
      </c>
      <c r="I58" s="135">
        <v>0</v>
      </c>
      <c r="J58" s="135">
        <v>0</v>
      </c>
      <c r="K58" s="57" t="e">
        <f t="shared" si="2"/>
        <v>#DIV/0!</v>
      </c>
      <c r="L58" s="135">
        <v>0</v>
      </c>
      <c r="M58" s="135">
        <v>0</v>
      </c>
      <c r="N58" s="57" t="e">
        <f t="shared" si="3"/>
        <v>#DIV/0!</v>
      </c>
      <c r="O58" s="120"/>
      <c r="P58" s="57"/>
      <c r="Q58" s="57" t="e">
        <f t="shared" si="4"/>
        <v>#DIV/0!</v>
      </c>
      <c r="R58" s="57">
        <f t="shared" si="25"/>
        <v>0</v>
      </c>
      <c r="S58" s="57">
        <f t="shared" si="25"/>
        <v>0</v>
      </c>
      <c r="T58" s="57" t="e">
        <f t="shared" si="5"/>
        <v>#DIV/0!</v>
      </c>
      <c r="U58" s="135">
        <v>0</v>
      </c>
      <c r="V58" s="135">
        <v>0</v>
      </c>
      <c r="W58" s="57" t="e">
        <f t="shared" si="6"/>
        <v>#DIV/0!</v>
      </c>
      <c r="X58" s="135">
        <v>0</v>
      </c>
      <c r="Y58" s="135">
        <v>0</v>
      </c>
      <c r="Z58" s="57" t="e">
        <f t="shared" si="7"/>
        <v>#DIV/0!</v>
      </c>
      <c r="AA58" s="135">
        <v>0</v>
      </c>
      <c r="AB58" s="135">
        <v>0</v>
      </c>
      <c r="AC58" s="57" t="e">
        <f t="shared" si="8"/>
        <v>#DIV/0!</v>
      </c>
      <c r="AD58" s="135">
        <v>0</v>
      </c>
      <c r="AE58" s="135">
        <v>0</v>
      </c>
      <c r="AF58" s="57" t="e">
        <f t="shared" si="9"/>
        <v>#DIV/0!</v>
      </c>
      <c r="AG58" s="135">
        <v>0</v>
      </c>
      <c r="AH58" s="135">
        <v>0</v>
      </c>
      <c r="AI58" s="57" t="e">
        <f t="shared" si="10"/>
        <v>#DIV/0!</v>
      </c>
      <c r="AJ58" s="135">
        <v>0</v>
      </c>
      <c r="AK58" s="135">
        <v>0</v>
      </c>
      <c r="AL58" s="57" t="e">
        <f t="shared" si="11"/>
        <v>#DIV/0!</v>
      </c>
      <c r="AM58" s="135">
        <v>0</v>
      </c>
      <c r="AN58" s="135">
        <v>0</v>
      </c>
      <c r="AO58" s="57" t="e">
        <f t="shared" si="12"/>
        <v>#DIV/0!</v>
      </c>
      <c r="AP58" s="135">
        <v>0</v>
      </c>
      <c r="AQ58" s="135">
        <v>0</v>
      </c>
      <c r="AR58" s="57" t="e">
        <f t="shared" si="13"/>
        <v>#DIV/0!</v>
      </c>
      <c r="AS58" s="135">
        <v>0</v>
      </c>
      <c r="AT58" s="135">
        <v>0</v>
      </c>
      <c r="AU58" s="57" t="e">
        <f t="shared" si="14"/>
        <v>#DIV/0!</v>
      </c>
      <c r="AV58" s="135">
        <v>0</v>
      </c>
      <c r="AW58" s="135">
        <v>0</v>
      </c>
      <c r="AX58" s="57" t="e">
        <f t="shared" si="15"/>
        <v>#DIV/0!</v>
      </c>
      <c r="AY58" s="135">
        <v>0</v>
      </c>
      <c r="AZ58" s="135">
        <v>0</v>
      </c>
      <c r="BA58" s="57" t="e">
        <f t="shared" si="16"/>
        <v>#DIV/0!</v>
      </c>
      <c r="BB58" s="120">
        <f>C58+R58+AJ58+AM58+AP58+AS58+AV58+AY58</f>
        <v>0</v>
      </c>
      <c r="BC58" s="120">
        <f>D58+S58+AK58+AN58+AQ58+AT58+AW58+AZ58</f>
        <v>0</v>
      </c>
      <c r="BD58" s="57" t="e">
        <f t="shared" si="17"/>
        <v>#DIV/0!</v>
      </c>
      <c r="BE58" s="57"/>
      <c r="BF58" s="135">
        <v>0</v>
      </c>
      <c r="BG58" s="57" t="e">
        <f t="shared" si="18"/>
        <v>#DIV/0!</v>
      </c>
      <c r="BH58" s="57"/>
      <c r="BI58" s="135">
        <v>0</v>
      </c>
      <c r="BJ58" s="57" t="e">
        <f t="shared" si="19"/>
        <v>#DIV/0!</v>
      </c>
      <c r="BK58" s="57"/>
      <c r="BL58" s="135">
        <v>0</v>
      </c>
      <c r="BM58" s="57" t="e">
        <f t="shared" si="20"/>
        <v>#DIV/0!</v>
      </c>
      <c r="BN58" s="57"/>
      <c r="BO58" s="135">
        <v>0</v>
      </c>
      <c r="BP58" s="57" t="e">
        <f t="shared" si="21"/>
        <v>#DIV/0!</v>
      </c>
      <c r="BQ58" s="57"/>
      <c r="BR58" s="135">
        <v>0</v>
      </c>
      <c r="BS58" s="57" t="e">
        <f t="shared" si="22"/>
        <v>#DIV/0!</v>
      </c>
      <c r="BT58" s="57"/>
      <c r="BU58" s="135">
        <v>0</v>
      </c>
      <c r="BV58" s="57" t="e">
        <f t="shared" si="23"/>
        <v>#DIV/0!</v>
      </c>
      <c r="BW58" s="57">
        <f t="shared" si="27"/>
        <v>0</v>
      </c>
      <c r="BX58" s="57">
        <f t="shared" si="27"/>
        <v>0</v>
      </c>
      <c r="BY58" s="57" t="e">
        <f t="shared" si="28"/>
        <v>#DIV/0!</v>
      </c>
      <c r="BZ58" s="57">
        <f t="shared" si="29"/>
        <v>0</v>
      </c>
      <c r="CA58" s="57">
        <f t="shared" si="29"/>
        <v>0</v>
      </c>
      <c r="CB58" s="57" t="e">
        <f t="shared" si="30"/>
        <v>#DIV/0!</v>
      </c>
    </row>
    <row r="59" spans="1:80" x14ac:dyDescent="0.2">
      <c r="A59" s="124">
        <v>46</v>
      </c>
      <c r="B59" s="129" t="s">
        <v>123</v>
      </c>
      <c r="C59" s="57">
        <f t="shared" si="24"/>
        <v>7908.5821449999994</v>
      </c>
      <c r="D59" s="57">
        <f t="shared" si="24"/>
        <v>0</v>
      </c>
      <c r="E59" s="57">
        <f t="shared" si="0"/>
        <v>0</v>
      </c>
      <c r="F59" s="120">
        <v>3944.4624989999998</v>
      </c>
      <c r="G59" s="120"/>
      <c r="H59" s="57">
        <f t="shared" si="1"/>
        <v>0</v>
      </c>
      <c r="I59" s="120">
        <v>3937.0641339999997</v>
      </c>
      <c r="J59" s="120"/>
      <c r="K59" s="57">
        <f t="shared" si="2"/>
        <v>0</v>
      </c>
      <c r="L59" s="120">
        <v>27.055512</v>
      </c>
      <c r="M59" s="120"/>
      <c r="N59" s="57">
        <f t="shared" si="3"/>
        <v>0</v>
      </c>
      <c r="O59" s="120">
        <v>2556.608365</v>
      </c>
      <c r="P59" s="57">
        <v>926.13</v>
      </c>
      <c r="Q59" s="57">
        <f t="shared" si="4"/>
        <v>36.224946013583114</v>
      </c>
      <c r="R59" s="57">
        <f t="shared" si="25"/>
        <v>161336.609776</v>
      </c>
      <c r="S59" s="57">
        <f t="shared" si="25"/>
        <v>0</v>
      </c>
      <c r="T59" s="57">
        <f t="shared" si="5"/>
        <v>0</v>
      </c>
      <c r="U59" s="120">
        <v>11072.559910399999</v>
      </c>
      <c r="V59" s="120"/>
      <c r="W59" s="57">
        <f t="shared" si="6"/>
        <v>0</v>
      </c>
      <c r="X59" s="120">
        <v>16457.109932800002</v>
      </c>
      <c r="Y59" s="120"/>
      <c r="Z59" s="57">
        <f t="shared" si="7"/>
        <v>0</v>
      </c>
      <c r="AA59" s="120">
        <v>26957.389932800001</v>
      </c>
      <c r="AB59" s="120"/>
      <c r="AC59" s="57">
        <f t="shared" si="8"/>
        <v>0</v>
      </c>
      <c r="AD59" s="120">
        <v>75.350000000000009</v>
      </c>
      <c r="AE59" s="120"/>
      <c r="AF59" s="57">
        <f t="shared" si="9"/>
        <v>0</v>
      </c>
      <c r="AG59" s="120">
        <v>106774.2</v>
      </c>
      <c r="AH59" s="120"/>
      <c r="AI59" s="57">
        <f t="shared" si="10"/>
        <v>0</v>
      </c>
      <c r="AJ59" s="120">
        <v>120.75</v>
      </c>
      <c r="AK59" s="120"/>
      <c r="AL59" s="57">
        <f t="shared" si="11"/>
        <v>0</v>
      </c>
      <c r="AM59" s="120">
        <v>1487.0661500000001</v>
      </c>
      <c r="AN59" s="120"/>
      <c r="AO59" s="57">
        <f t="shared" si="12"/>
        <v>0</v>
      </c>
      <c r="AP59" s="120">
        <v>6307.4643500000002</v>
      </c>
      <c r="AQ59" s="120"/>
      <c r="AR59" s="57">
        <f t="shared" si="13"/>
        <v>0</v>
      </c>
      <c r="AS59" s="120">
        <v>7.77</v>
      </c>
      <c r="AT59" s="120"/>
      <c r="AU59" s="57">
        <f t="shared" si="14"/>
        <v>0</v>
      </c>
      <c r="AV59" s="120">
        <v>12.3</v>
      </c>
      <c r="AW59" s="120"/>
      <c r="AX59" s="57">
        <f t="shared" si="15"/>
        <v>0</v>
      </c>
      <c r="AY59" s="120">
        <v>4292.3789999999999</v>
      </c>
      <c r="AZ59" s="120"/>
      <c r="BA59" s="57">
        <f t="shared" si="16"/>
        <v>0</v>
      </c>
      <c r="BB59" s="120">
        <f>C59+R59+AJ59+AM59+AP59+AS59+AV59+AY59</f>
        <v>181472.92142099995</v>
      </c>
      <c r="BC59" s="120">
        <f>D59+S59+AK59+AN59+AQ59+AT59+AW59+AZ59</f>
        <v>0</v>
      </c>
      <c r="BD59" s="57">
        <f t="shared" si="17"/>
        <v>0</v>
      </c>
      <c r="BE59" s="57">
        <v>833.58</v>
      </c>
      <c r="BF59" s="120"/>
      <c r="BG59" s="57">
        <f t="shared" si="18"/>
        <v>0</v>
      </c>
      <c r="BH59" s="57">
        <v>8.83</v>
      </c>
      <c r="BI59" s="120"/>
      <c r="BJ59" s="57">
        <f t="shared" si="19"/>
        <v>0</v>
      </c>
      <c r="BK59" s="57">
        <v>751.84</v>
      </c>
      <c r="BL59" s="120"/>
      <c r="BM59" s="57">
        <f t="shared" si="20"/>
        <v>0</v>
      </c>
      <c r="BN59" s="57">
        <v>3182.5800000000004</v>
      </c>
      <c r="BO59" s="120"/>
      <c r="BP59" s="57">
        <f t="shared" si="21"/>
        <v>0</v>
      </c>
      <c r="BQ59" s="57">
        <v>4056.7100000000005</v>
      </c>
      <c r="BR59" s="120"/>
      <c r="BS59" s="57">
        <f t="shared" si="22"/>
        <v>0</v>
      </c>
      <c r="BT59" s="57">
        <v>291024.06999999995</v>
      </c>
      <c r="BU59" s="120"/>
      <c r="BV59" s="57">
        <f t="shared" si="23"/>
        <v>0</v>
      </c>
      <c r="BW59" s="57">
        <f t="shared" si="27"/>
        <v>299024.02999999997</v>
      </c>
      <c r="BX59" s="57">
        <f t="shared" si="27"/>
        <v>0</v>
      </c>
      <c r="BY59" s="57">
        <f t="shared" si="28"/>
        <v>0</v>
      </c>
      <c r="BZ59" s="57">
        <f t="shared" si="29"/>
        <v>480496.95142099995</v>
      </c>
      <c r="CA59" s="57">
        <f t="shared" si="29"/>
        <v>0</v>
      </c>
      <c r="CB59" s="57">
        <f t="shared" si="30"/>
        <v>0</v>
      </c>
    </row>
    <row r="60" spans="1:80" x14ac:dyDescent="0.2">
      <c r="A60" s="136" t="s">
        <v>100</v>
      </c>
      <c r="B60" s="122" t="s">
        <v>101</v>
      </c>
      <c r="C60" s="123">
        <f>C58+C59</f>
        <v>7908.5821449999994</v>
      </c>
      <c r="D60" s="123">
        <f>D58+D59</f>
        <v>0</v>
      </c>
      <c r="E60" s="123">
        <f t="shared" si="0"/>
        <v>0</v>
      </c>
      <c r="F60" s="123">
        <f>F58+F59</f>
        <v>3944.4624989999998</v>
      </c>
      <c r="G60" s="123">
        <f>G58+G59</f>
        <v>0</v>
      </c>
      <c r="H60" s="123">
        <f t="shared" si="1"/>
        <v>0</v>
      </c>
      <c r="I60" s="123">
        <f>I58+I59</f>
        <v>3937.0641339999997</v>
      </c>
      <c r="J60" s="123">
        <f>J58+J59</f>
        <v>0</v>
      </c>
      <c r="K60" s="123">
        <f t="shared" si="2"/>
        <v>0</v>
      </c>
      <c r="L60" s="123">
        <f>L58+L59</f>
        <v>27.055512</v>
      </c>
      <c r="M60" s="123">
        <f>M58+M59</f>
        <v>0</v>
      </c>
      <c r="N60" s="123">
        <f t="shared" si="3"/>
        <v>0</v>
      </c>
      <c r="O60" s="123">
        <f>O58+O59</f>
        <v>2556.608365</v>
      </c>
      <c r="P60" s="123">
        <f>P58+P59</f>
        <v>926.13</v>
      </c>
      <c r="Q60" s="123">
        <f t="shared" si="4"/>
        <v>36.224946013583114</v>
      </c>
      <c r="R60" s="123">
        <f>R58+R59</f>
        <v>161336.609776</v>
      </c>
      <c r="S60" s="123">
        <f>S58+S59</f>
        <v>0</v>
      </c>
      <c r="T60" s="123">
        <f t="shared" si="5"/>
        <v>0</v>
      </c>
      <c r="U60" s="123">
        <f>U58+U59</f>
        <v>11072.559910399999</v>
      </c>
      <c r="V60" s="123">
        <f>V58+V59</f>
        <v>0</v>
      </c>
      <c r="W60" s="123">
        <f t="shared" si="6"/>
        <v>0</v>
      </c>
      <c r="X60" s="123">
        <f>X58+X59</f>
        <v>16457.109932800002</v>
      </c>
      <c r="Y60" s="123">
        <f>Y58+Y59</f>
        <v>0</v>
      </c>
      <c r="Z60" s="123">
        <f t="shared" si="7"/>
        <v>0</v>
      </c>
      <c r="AA60" s="123">
        <f>AA58+AA59</f>
        <v>26957.389932800001</v>
      </c>
      <c r="AB60" s="123">
        <f>AB58+AB59</f>
        <v>0</v>
      </c>
      <c r="AC60" s="123">
        <f t="shared" si="8"/>
        <v>0</v>
      </c>
      <c r="AD60" s="123">
        <f>AD58+AD59</f>
        <v>75.350000000000009</v>
      </c>
      <c r="AE60" s="123">
        <f>AE58+AE59</f>
        <v>0</v>
      </c>
      <c r="AF60" s="123">
        <f t="shared" si="9"/>
        <v>0</v>
      </c>
      <c r="AG60" s="123">
        <f>AG58+AG59</f>
        <v>106774.2</v>
      </c>
      <c r="AH60" s="123">
        <f>AH58+AH59</f>
        <v>0</v>
      </c>
      <c r="AI60" s="123">
        <f t="shared" si="10"/>
        <v>0</v>
      </c>
      <c r="AJ60" s="123">
        <f>AJ58+AJ59</f>
        <v>120.75</v>
      </c>
      <c r="AK60" s="123">
        <f>AK58+AK59</f>
        <v>0</v>
      </c>
      <c r="AL60" s="123">
        <f t="shared" si="11"/>
        <v>0</v>
      </c>
      <c r="AM60" s="123">
        <f>AM58+AM59</f>
        <v>1487.0661500000001</v>
      </c>
      <c r="AN60" s="123">
        <f>AN58+AN59</f>
        <v>0</v>
      </c>
      <c r="AO60" s="123">
        <f t="shared" si="12"/>
        <v>0</v>
      </c>
      <c r="AP60" s="123">
        <f>AP58+AP59</f>
        <v>6307.4643500000002</v>
      </c>
      <c r="AQ60" s="123">
        <f>AQ58+AQ59</f>
        <v>0</v>
      </c>
      <c r="AR60" s="123">
        <f t="shared" si="13"/>
        <v>0</v>
      </c>
      <c r="AS60" s="123">
        <f>AS58+AS59</f>
        <v>7.77</v>
      </c>
      <c r="AT60" s="123">
        <f>AT58+AT59</f>
        <v>0</v>
      </c>
      <c r="AU60" s="123">
        <f t="shared" si="14"/>
        <v>0</v>
      </c>
      <c r="AV60" s="123">
        <f>AV58+AV59</f>
        <v>12.3</v>
      </c>
      <c r="AW60" s="123">
        <f>AW58+AW59</f>
        <v>0</v>
      </c>
      <c r="AX60" s="123">
        <f t="shared" si="15"/>
        <v>0</v>
      </c>
      <c r="AY60" s="123">
        <f>AY58+AY59</f>
        <v>4292.3789999999999</v>
      </c>
      <c r="AZ60" s="123">
        <f>AZ58+AZ59</f>
        <v>0</v>
      </c>
      <c r="BA60" s="123">
        <f t="shared" si="16"/>
        <v>0</v>
      </c>
      <c r="BB60" s="123">
        <f>BB58+BB59</f>
        <v>181472.92142099995</v>
      </c>
      <c r="BC60" s="123">
        <f>BC58+BC59</f>
        <v>0</v>
      </c>
      <c r="BD60" s="123">
        <f t="shared" si="17"/>
        <v>0</v>
      </c>
      <c r="BE60" s="123">
        <f>BE58+BE59</f>
        <v>833.58</v>
      </c>
      <c r="BF60" s="123">
        <f>BF58+BF59</f>
        <v>0</v>
      </c>
      <c r="BG60" s="123">
        <f t="shared" si="18"/>
        <v>0</v>
      </c>
      <c r="BH60" s="123">
        <f>BH58+BH59</f>
        <v>8.83</v>
      </c>
      <c r="BI60" s="123">
        <f>BI58+BI59</f>
        <v>0</v>
      </c>
      <c r="BJ60" s="123">
        <f t="shared" si="19"/>
        <v>0</v>
      </c>
      <c r="BK60" s="123">
        <f>BK58+BK59</f>
        <v>751.84</v>
      </c>
      <c r="BL60" s="123">
        <f>BL58+BL59</f>
        <v>0</v>
      </c>
      <c r="BM60" s="123">
        <f t="shared" si="20"/>
        <v>0</v>
      </c>
      <c r="BN60" s="123">
        <f>BN58+BN59</f>
        <v>3182.5800000000004</v>
      </c>
      <c r="BO60" s="123">
        <f>BO58+BO59</f>
        <v>0</v>
      </c>
      <c r="BP60" s="123">
        <f t="shared" si="21"/>
        <v>0</v>
      </c>
      <c r="BQ60" s="123">
        <f>BQ58+BQ59</f>
        <v>4056.7100000000005</v>
      </c>
      <c r="BR60" s="123">
        <f>BR58+BR59</f>
        <v>0</v>
      </c>
      <c r="BS60" s="123">
        <f t="shared" si="22"/>
        <v>0</v>
      </c>
      <c r="BT60" s="123">
        <f>BT58+BT59</f>
        <v>291024.06999999995</v>
      </c>
      <c r="BU60" s="123">
        <f>BU58+BU59</f>
        <v>0</v>
      </c>
      <c r="BV60" s="123">
        <f t="shared" si="23"/>
        <v>0</v>
      </c>
      <c r="BW60" s="123">
        <f>BW58+BW59</f>
        <v>299024.02999999997</v>
      </c>
      <c r="BX60" s="123">
        <f>BX58+BX59</f>
        <v>0</v>
      </c>
      <c r="BY60" s="123">
        <f t="shared" si="28"/>
        <v>0</v>
      </c>
      <c r="BZ60" s="123">
        <f>BZ58+BZ59</f>
        <v>480496.95142099995</v>
      </c>
      <c r="CA60" s="123">
        <f>CA58+CA59</f>
        <v>0</v>
      </c>
      <c r="CB60" s="123">
        <f t="shared" si="30"/>
        <v>0</v>
      </c>
    </row>
    <row r="61" spans="1:80" x14ac:dyDescent="0.2">
      <c r="A61" s="137"/>
      <c r="B61" s="130" t="s">
        <v>102</v>
      </c>
      <c r="C61" s="128">
        <f>C51+C54+C57</f>
        <v>8732180.6237780005</v>
      </c>
      <c r="D61" s="128">
        <f>D51+D54+D57</f>
        <v>6303081.3600000003</v>
      </c>
      <c r="E61" s="128">
        <f t="shared" si="0"/>
        <v>72.182214633038086</v>
      </c>
      <c r="F61" s="128">
        <f>F51+F54+F57</f>
        <v>7055430.5952100009</v>
      </c>
      <c r="G61" s="128">
        <f>G51+G54+G57</f>
        <v>4549838.4399999995</v>
      </c>
      <c r="H61" s="128">
        <f t="shared" si="1"/>
        <v>64.4870412741205</v>
      </c>
      <c r="I61" s="128">
        <f>I51+I54+I57</f>
        <v>1417189.7301720001</v>
      </c>
      <c r="J61" s="128">
        <f>J51+J54+J57</f>
        <v>143233.61000000002</v>
      </c>
      <c r="K61" s="128">
        <f t="shared" si="2"/>
        <v>10.106876090798101</v>
      </c>
      <c r="L61" s="128">
        <f>L51+L54+L57</f>
        <v>259560.298396</v>
      </c>
      <c r="M61" s="128">
        <f>M51+M54+M57</f>
        <v>1610009.3100000003</v>
      </c>
      <c r="N61" s="128">
        <f t="shared" si="3"/>
        <v>620.28334839701802</v>
      </c>
      <c r="O61" s="128">
        <f>O51+O54+O57</f>
        <v>5976573.8315059999</v>
      </c>
      <c r="P61" s="128">
        <f>P51+P54+P57</f>
        <v>2860374.3</v>
      </c>
      <c r="Q61" s="128">
        <f t="shared" si="4"/>
        <v>47.859766826961994</v>
      </c>
      <c r="R61" s="128">
        <f>R51+R54+R57</f>
        <v>23537590.799061988</v>
      </c>
      <c r="S61" s="128">
        <f>S51+S54+S57</f>
        <v>20104436.409999996</v>
      </c>
      <c r="T61" s="128">
        <f t="shared" si="5"/>
        <v>85.414164013766396</v>
      </c>
      <c r="U61" s="128">
        <f>U51+U54+U57</f>
        <v>4609554.8348191995</v>
      </c>
      <c r="V61" s="128">
        <f>V51+V54+V57</f>
        <v>7329961.3900000015</v>
      </c>
      <c r="W61" s="128">
        <f t="shared" si="6"/>
        <v>159.01668713498458</v>
      </c>
      <c r="X61" s="128">
        <f>X51+X54+X57</f>
        <v>4402470.0716143996</v>
      </c>
      <c r="Y61" s="128">
        <f>Y51+Y54+Y57</f>
        <v>8403319.129999999</v>
      </c>
      <c r="Z61" s="128">
        <f t="shared" si="7"/>
        <v>190.87737096003644</v>
      </c>
      <c r="AA61" s="128">
        <f>AA51+AA54+AA57</f>
        <v>9505392.8735483885</v>
      </c>
      <c r="AB61" s="128">
        <f>AB51+AB54+AB57</f>
        <v>3787561.2100000004</v>
      </c>
      <c r="AC61" s="128">
        <f t="shared" si="8"/>
        <v>39.846445700735075</v>
      </c>
      <c r="AD61" s="128">
        <f>AD51+AD54+AD57</f>
        <v>41454.454539999999</v>
      </c>
      <c r="AE61" s="128">
        <f>AE51+AE54+AE57</f>
        <v>43654.189999999988</v>
      </c>
      <c r="AF61" s="128">
        <f t="shared" si="9"/>
        <v>105.30639103664343</v>
      </c>
      <c r="AG61" s="128">
        <f>AG51+AG54+AG57</f>
        <v>4978718.5645400006</v>
      </c>
      <c r="AH61" s="128">
        <f>AH51+AH54+AH57</f>
        <v>539940.49000000011</v>
      </c>
      <c r="AI61" s="128">
        <f t="shared" si="10"/>
        <v>10.84496910200199</v>
      </c>
      <c r="AJ61" s="128">
        <f>AJ51+AJ54+AJ57</f>
        <v>2910759.0957568339</v>
      </c>
      <c r="AK61" s="128">
        <f>AK51+AK54+AK57</f>
        <v>341074.96</v>
      </c>
      <c r="AL61" s="128">
        <f t="shared" si="11"/>
        <v>11.717732343332806</v>
      </c>
      <c r="AM61" s="128">
        <f>AM51+AM54+AM57</f>
        <v>539285.65206291771</v>
      </c>
      <c r="AN61" s="128">
        <f>AN51+AN54+AN57</f>
        <v>165951.59000000003</v>
      </c>
      <c r="AO61" s="128">
        <f t="shared" si="12"/>
        <v>30.772483815430469</v>
      </c>
      <c r="AP61" s="128">
        <f>AP51+AP54+AP57</f>
        <v>3345044.985164315</v>
      </c>
      <c r="AQ61" s="128">
        <f>AQ51+AQ54+AQ57</f>
        <v>2564295.3899999997</v>
      </c>
      <c r="AR61" s="128">
        <f t="shared" si="13"/>
        <v>76.659518821808504</v>
      </c>
      <c r="AS61" s="128">
        <f>AS51+AS54+AS57</f>
        <v>27736.563605315816</v>
      </c>
      <c r="AT61" s="128">
        <f>AT51+AT54+AT57</f>
        <v>98966.960000000021</v>
      </c>
      <c r="AU61" s="128">
        <f t="shared" si="14"/>
        <v>356.81045932104087</v>
      </c>
      <c r="AV61" s="128">
        <f>AV51+AV54+AV57</f>
        <v>15244.95013991087</v>
      </c>
      <c r="AW61" s="128">
        <f>AW51+AW54+AW57</f>
        <v>16163.890000000001</v>
      </c>
      <c r="AX61" s="128">
        <f t="shared" si="15"/>
        <v>106.02783119430066</v>
      </c>
      <c r="AY61" s="128">
        <f>AY51+AY54+AY57</f>
        <v>3295072.6150262044</v>
      </c>
      <c r="AZ61" s="128">
        <f>AZ51+AZ54+AZ57</f>
        <v>691762.54</v>
      </c>
      <c r="BA61" s="128">
        <f t="shared" si="16"/>
        <v>20.993848112646184</v>
      </c>
      <c r="BB61" s="128">
        <f>BB51+BB54+BB57</f>
        <v>42402915.284595482</v>
      </c>
      <c r="BC61" s="128">
        <f>BC51+BC54+BC57</f>
        <v>30285733.100000001</v>
      </c>
      <c r="BD61" s="128">
        <f t="shared" si="17"/>
        <v>71.423704942764815</v>
      </c>
      <c r="BE61" s="128">
        <f>BE51+BE54+BE57</f>
        <v>423742.14834880002</v>
      </c>
      <c r="BF61" s="128">
        <f>BF51+BF54+BF57</f>
        <v>3621844.7199999993</v>
      </c>
      <c r="BG61" s="128">
        <f t="shared" si="18"/>
        <v>854.7284555273236</v>
      </c>
      <c r="BH61" s="128">
        <f>BH51+BH54+BH57</f>
        <v>134172.77604000003</v>
      </c>
      <c r="BI61" s="128">
        <f>BI51+BI54+BI57</f>
        <v>66826.13</v>
      </c>
      <c r="BJ61" s="128">
        <f t="shared" si="19"/>
        <v>49.806027699745577</v>
      </c>
      <c r="BK61" s="128">
        <f>BK51+BK54+BK57</f>
        <v>166152.93864113596</v>
      </c>
      <c r="BL61" s="128">
        <f>BL51+BL54+BL57</f>
        <v>113379.57</v>
      </c>
      <c r="BM61" s="128">
        <f t="shared" si="20"/>
        <v>68.238076874994022</v>
      </c>
      <c r="BN61" s="128">
        <f>BN51+BN54+BN57</f>
        <v>3853633.6542575997</v>
      </c>
      <c r="BO61" s="128">
        <f>BO51+BO54+BO57</f>
        <v>5027041.83</v>
      </c>
      <c r="BP61" s="128">
        <f t="shared" si="21"/>
        <v>130.44939610297379</v>
      </c>
      <c r="BQ61" s="128">
        <f>BQ51+BQ54+BQ57</f>
        <v>152631.60625625</v>
      </c>
      <c r="BR61" s="128">
        <f>BR51+BR54+BR57</f>
        <v>4939873.1400000006</v>
      </c>
      <c r="BS61" s="128">
        <f t="shared" si="22"/>
        <v>3236.4680298958206</v>
      </c>
      <c r="BT61" s="128">
        <f>BT51+BT54+BT57</f>
        <v>17461738.096218422</v>
      </c>
      <c r="BU61" s="128">
        <f>BU51+BU54+BU57</f>
        <v>116295429.88</v>
      </c>
      <c r="BV61" s="128">
        <f t="shared" si="23"/>
        <v>666.0014555205438</v>
      </c>
      <c r="BW61" s="128">
        <f>BW51+BW54+BW57</f>
        <v>21768329.071413409</v>
      </c>
      <c r="BX61" s="128">
        <f>BX51+BX54+BX57</f>
        <v>126442550.55000001</v>
      </c>
      <c r="BY61" s="128">
        <f t="shared" si="28"/>
        <v>580.85556376509771</v>
      </c>
      <c r="BZ61" s="128">
        <f>BZ51+BZ54+BZ57</f>
        <v>64171244.356008902</v>
      </c>
      <c r="CA61" s="128">
        <f>CA51+CA54+CA57</f>
        <v>156728283.65000001</v>
      </c>
      <c r="CB61" s="128">
        <f t="shared" si="30"/>
        <v>244.23444678819632</v>
      </c>
    </row>
    <row r="64" spans="1:80" x14ac:dyDescent="0.2">
      <c r="B64" s="48" t="s">
        <v>190</v>
      </c>
      <c r="C64" s="116">
        <f>'Mar 2020 Dist wise'!C44</f>
        <v>8732180.6237780005</v>
      </c>
      <c r="D64" s="116">
        <f>'Mar 2020 Dist wise'!D44</f>
        <v>6303081.3600000013</v>
      </c>
      <c r="E64" s="116">
        <f>'Mar 2020 Dist wise'!E44</f>
        <v>72.1822146330381</v>
      </c>
      <c r="F64" s="116">
        <f>'Mar 2020 Dist wise'!F44</f>
        <v>7055430.595209999</v>
      </c>
      <c r="G64" s="116">
        <f>'Mar 2020 Dist wise'!G44</f>
        <v>4549838.4399999995</v>
      </c>
      <c r="H64" s="116">
        <f>'Mar 2020 Dist wise'!H44</f>
        <v>64.487041274120529</v>
      </c>
      <c r="I64" s="116">
        <f>'Mar 2020 Dist wise'!I44</f>
        <v>1417189.7301719999</v>
      </c>
      <c r="J64" s="116">
        <f>'Mar 2020 Dist wise'!J44</f>
        <v>143233.60999999996</v>
      </c>
      <c r="K64" s="116">
        <f>'Mar 2020 Dist wise'!K44</f>
        <v>10.106876090798099</v>
      </c>
      <c r="L64" s="116">
        <f>'Mar 2020 Dist wise'!L44</f>
        <v>259560.298396</v>
      </c>
      <c r="M64" s="116">
        <f>'Mar 2020 Dist wise'!M44</f>
        <v>1610009.31</v>
      </c>
      <c r="N64" s="116">
        <f>'Mar 2020 Dist wise'!N44</f>
        <v>620.2833483970179</v>
      </c>
      <c r="O64" s="116">
        <f>'Mar 2020 Dist wise'!O44</f>
        <v>5976573.8315060008</v>
      </c>
      <c r="P64" s="116">
        <f>'Mar 2020 Dist wise'!P44</f>
        <v>2860374.3</v>
      </c>
      <c r="Q64" s="116">
        <f>'Mar 2020 Dist wise'!Q44</f>
        <v>47.859766826961987</v>
      </c>
      <c r="R64" s="116">
        <f>'Mar 2020 Dist wise'!R44</f>
        <v>23537590.799061988</v>
      </c>
      <c r="S64" s="116">
        <f>'Mar 2020 Dist wise'!S44</f>
        <v>20104436.409999996</v>
      </c>
      <c r="T64" s="116">
        <f>'Mar 2020 Dist wise'!T44</f>
        <v>85.414164013766396</v>
      </c>
      <c r="U64" s="116">
        <f>'Mar 2020 Dist wise'!U44</f>
        <v>4609554.8348192004</v>
      </c>
      <c r="V64" s="116">
        <f>'Mar 2020 Dist wise'!V44</f>
        <v>7329961.3900000006</v>
      </c>
      <c r="W64" s="116">
        <f>'Mar 2020 Dist wise'!W44</f>
        <v>159.01668713498452</v>
      </c>
      <c r="X64" s="116">
        <f>'Mar 2020 Dist wise'!X44</f>
        <v>4402470.0716143996</v>
      </c>
      <c r="Y64" s="116">
        <f>'Mar 2020 Dist wise'!Y44</f>
        <v>8403319.1300000027</v>
      </c>
      <c r="Z64" s="116">
        <f>'Mar 2020 Dist wise'!Z44</f>
        <v>190.87737096003653</v>
      </c>
      <c r="AA64" s="116">
        <f>'Mar 2020 Dist wise'!AA44</f>
        <v>9505392.8735483885</v>
      </c>
      <c r="AB64" s="116">
        <f>'Mar 2020 Dist wise'!AB44</f>
        <v>3787561.2099999995</v>
      </c>
      <c r="AC64" s="116">
        <f>'Mar 2020 Dist wise'!AC44</f>
        <v>39.846445700735067</v>
      </c>
      <c r="AD64" s="116">
        <f>'Mar 2020 Dist wise'!AD44</f>
        <v>41454.454539999999</v>
      </c>
      <c r="AE64" s="116">
        <f>'Mar 2020 Dist wise'!AE44</f>
        <v>43654.190000000017</v>
      </c>
      <c r="AF64" s="116">
        <f>'Mar 2020 Dist wise'!AF44</f>
        <v>105.3063910366435</v>
      </c>
      <c r="AG64" s="116">
        <f>'Mar 2020 Dist wise'!AG44</f>
        <v>4978718.5645400006</v>
      </c>
      <c r="AH64" s="116">
        <f>'Mar 2020 Dist wise'!AH44</f>
        <v>539940.49000000022</v>
      </c>
      <c r="AI64" s="116">
        <f>'Mar 2020 Dist wise'!AI44</f>
        <v>10.844969102001993</v>
      </c>
      <c r="AJ64" s="116">
        <f>'Mar 2020 Dist wise'!AJ44</f>
        <v>2910759.0957568344</v>
      </c>
      <c r="AK64" s="116">
        <f>'Mar 2020 Dist wise'!AK44</f>
        <v>341074.95999999996</v>
      </c>
      <c r="AL64" s="116">
        <f>'Mar 2020 Dist wise'!AL44</f>
        <v>11.717732343332802</v>
      </c>
      <c r="AM64" s="116">
        <f>'Mar 2020 Dist wise'!AM44</f>
        <v>539285.65206291759</v>
      </c>
      <c r="AN64" s="116">
        <f>'Mar 2020 Dist wise'!AN44</f>
        <v>165951.58999999994</v>
      </c>
      <c r="AO64" s="116">
        <f>'Mar 2020 Dist wise'!AO44</f>
        <v>30.772483815430462</v>
      </c>
      <c r="AP64" s="116">
        <f>'Mar 2020 Dist wise'!AP44</f>
        <v>3345044.985164315</v>
      </c>
      <c r="AQ64" s="116">
        <f>'Mar 2020 Dist wise'!AQ44</f>
        <v>2564295.39</v>
      </c>
      <c r="AR64" s="116">
        <f>'Mar 2020 Dist wise'!AR44</f>
        <v>76.659518821808518</v>
      </c>
      <c r="AS64" s="116">
        <f>'Mar 2020 Dist wise'!AS44</f>
        <v>27736.563605315816</v>
      </c>
      <c r="AT64" s="116">
        <f>'Mar 2020 Dist wise'!AT44</f>
        <v>98966.959999999992</v>
      </c>
      <c r="AU64" s="116">
        <f>'Mar 2020 Dist wise'!AU44</f>
        <v>356.81045932104081</v>
      </c>
      <c r="AV64" s="116">
        <f>'Mar 2020 Dist wise'!AV44</f>
        <v>15244.95013991087</v>
      </c>
      <c r="AW64" s="116">
        <f>'Mar 2020 Dist wise'!AW44</f>
        <v>16163.89</v>
      </c>
      <c r="AX64" s="116">
        <f>'Mar 2020 Dist wise'!AX44</f>
        <v>106.02783119430066</v>
      </c>
      <c r="AY64" s="116">
        <f>'Mar 2020 Dist wise'!AY44</f>
        <v>3295072.6150262048</v>
      </c>
      <c r="AZ64" s="116">
        <f>'Mar 2020 Dist wise'!AZ44</f>
        <v>691762.54000000015</v>
      </c>
      <c r="BA64" s="116">
        <f>'Mar 2020 Dist wise'!BA44</f>
        <v>20.993848112646184</v>
      </c>
      <c r="BB64" s="116">
        <f>'Mar 2020 Dist wise'!BB44</f>
        <v>42402915.28459549</v>
      </c>
      <c r="BC64" s="116">
        <f>'Mar 2020 Dist wise'!BC44</f>
        <v>30285733.099999994</v>
      </c>
      <c r="BD64" s="116">
        <f>'Mar 2020 Dist wise'!BD44</f>
        <v>71.423704942764786</v>
      </c>
      <c r="BE64" s="116">
        <f>'Mar 2020 Dist wise'!BE44</f>
        <v>423742.14834880002</v>
      </c>
      <c r="BF64" s="116">
        <f>'Mar 2020 Dist wise'!BF44</f>
        <v>3621844.7199999997</v>
      </c>
      <c r="BG64" s="116">
        <f>'Mar 2020 Dist wise'!BG44</f>
        <v>854.72845552732383</v>
      </c>
      <c r="BH64" s="116">
        <f>'Mar 2020 Dist wise'!BH44</f>
        <v>134172.77604</v>
      </c>
      <c r="BI64" s="116">
        <f>'Mar 2020 Dist wise'!BI44</f>
        <v>66826.13</v>
      </c>
      <c r="BJ64" s="116">
        <f>'Mar 2020 Dist wise'!BJ44</f>
        <v>49.806027699745584</v>
      </c>
      <c r="BK64" s="116">
        <f>'Mar 2020 Dist wise'!BK44</f>
        <v>166152.93864113602</v>
      </c>
      <c r="BL64" s="116">
        <f>'Mar 2020 Dist wise'!BL44</f>
        <v>113379.56999999999</v>
      </c>
      <c r="BM64" s="116">
        <f>'Mar 2020 Dist wise'!BM44</f>
        <v>68.238076874993993</v>
      </c>
      <c r="BN64" s="116">
        <f>'Mar 2020 Dist wise'!BN44</f>
        <v>3853633.6542575997</v>
      </c>
      <c r="BO64" s="116">
        <f>'Mar 2020 Dist wise'!BO44</f>
        <v>5027041.8299999991</v>
      </c>
      <c r="BP64" s="116">
        <f>'Mar 2020 Dist wise'!BP44</f>
        <v>130.44939610297376</v>
      </c>
      <c r="BQ64" s="116">
        <f>'Mar 2020 Dist wise'!BQ44</f>
        <v>152631.60625625003</v>
      </c>
      <c r="BR64" s="116">
        <f>'Mar 2020 Dist wise'!BR44</f>
        <v>4939873.1400000006</v>
      </c>
      <c r="BS64" s="116">
        <f>'Mar 2020 Dist wise'!BS44</f>
        <v>3236.4680298958197</v>
      </c>
      <c r="BT64" s="116">
        <f>'Mar 2020 Dist wise'!BT44</f>
        <v>17461738.096218426</v>
      </c>
      <c r="BU64" s="116">
        <f>'Mar 2020 Dist wise'!BU44</f>
        <v>116295429.88000003</v>
      </c>
      <c r="BV64" s="116">
        <f>'Mar 2020 Dist wise'!BV44</f>
        <v>666.0014555205438</v>
      </c>
      <c r="BW64" s="116">
        <f>'Mar 2020 Dist wise'!BW44</f>
        <v>21768329.071413409</v>
      </c>
      <c r="BX64" s="116">
        <f>'Mar 2020 Dist wise'!BX44</f>
        <v>126442550.55</v>
      </c>
      <c r="BY64" s="116">
        <f>'Mar 2020 Dist wise'!BY44</f>
        <v>580.85556376509771</v>
      </c>
      <c r="BZ64" s="116">
        <f>'Mar 2020 Dist wise'!BZ44</f>
        <v>64171244.356008895</v>
      </c>
      <c r="CA64" s="116">
        <f>'Mar 2020 Dist wise'!CA44</f>
        <v>156728283.65000004</v>
      </c>
      <c r="CB64" s="116">
        <f>'Mar 2020 Dist wise'!CB44</f>
        <v>244.23444678819641</v>
      </c>
    </row>
    <row r="65" spans="3:80" x14ac:dyDescent="0.2"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</row>
    <row r="66" spans="3:80" x14ac:dyDescent="0.2">
      <c r="C66" s="116">
        <f>C61-C64</f>
        <v>0</v>
      </c>
      <c r="D66" s="116">
        <f t="shared" ref="D66:BO66" si="33">D61-D64</f>
        <v>0</v>
      </c>
      <c r="E66" s="116">
        <f t="shared" si="33"/>
        <v>0</v>
      </c>
      <c r="F66" s="116">
        <f t="shared" si="33"/>
        <v>0</v>
      </c>
      <c r="G66" s="116">
        <f t="shared" si="33"/>
        <v>0</v>
      </c>
      <c r="H66" s="116">
        <f t="shared" si="33"/>
        <v>0</v>
      </c>
      <c r="I66" s="116">
        <f t="shared" si="33"/>
        <v>0</v>
      </c>
      <c r="J66" s="116">
        <f t="shared" si="33"/>
        <v>0</v>
      </c>
      <c r="K66" s="116">
        <f t="shared" si="33"/>
        <v>0</v>
      </c>
      <c r="L66" s="116">
        <f t="shared" si="33"/>
        <v>0</v>
      </c>
      <c r="M66" s="116">
        <f t="shared" si="33"/>
        <v>0</v>
      </c>
      <c r="N66" s="116">
        <f t="shared" si="33"/>
        <v>0</v>
      </c>
      <c r="O66" s="116">
        <f t="shared" si="33"/>
        <v>0</v>
      </c>
      <c r="P66" s="116">
        <f t="shared" si="33"/>
        <v>0</v>
      </c>
      <c r="Q66" s="116">
        <f t="shared" si="33"/>
        <v>0</v>
      </c>
      <c r="R66" s="116">
        <f t="shared" si="33"/>
        <v>0</v>
      </c>
      <c r="S66" s="116">
        <f t="shared" si="33"/>
        <v>0</v>
      </c>
      <c r="T66" s="116">
        <f t="shared" si="33"/>
        <v>0</v>
      </c>
      <c r="U66" s="116">
        <f t="shared" si="33"/>
        <v>0</v>
      </c>
      <c r="V66" s="116">
        <f t="shared" si="33"/>
        <v>0</v>
      </c>
      <c r="W66" s="116">
        <f t="shared" si="33"/>
        <v>0</v>
      </c>
      <c r="X66" s="116">
        <f t="shared" si="33"/>
        <v>0</v>
      </c>
      <c r="Y66" s="116">
        <f t="shared" si="33"/>
        <v>0</v>
      </c>
      <c r="Z66" s="116">
        <f t="shared" si="33"/>
        <v>0</v>
      </c>
      <c r="AA66" s="116">
        <f t="shared" si="33"/>
        <v>0</v>
      </c>
      <c r="AB66" s="116">
        <f t="shared" si="33"/>
        <v>0</v>
      </c>
      <c r="AC66" s="116">
        <f t="shared" si="33"/>
        <v>0</v>
      </c>
      <c r="AD66" s="116">
        <f t="shared" si="33"/>
        <v>0</v>
      </c>
      <c r="AE66" s="116">
        <f t="shared" si="33"/>
        <v>0</v>
      </c>
      <c r="AF66" s="116">
        <f t="shared" si="33"/>
        <v>0</v>
      </c>
      <c r="AG66" s="116">
        <f t="shared" si="33"/>
        <v>0</v>
      </c>
      <c r="AH66" s="116">
        <f t="shared" si="33"/>
        <v>0</v>
      </c>
      <c r="AI66" s="116">
        <f t="shared" si="33"/>
        <v>0</v>
      </c>
      <c r="AJ66" s="116">
        <f t="shared" si="33"/>
        <v>0</v>
      </c>
      <c r="AK66" s="116">
        <f t="shared" si="33"/>
        <v>0</v>
      </c>
      <c r="AL66" s="116">
        <f t="shared" si="33"/>
        <v>0</v>
      </c>
      <c r="AM66" s="116">
        <f t="shared" si="33"/>
        <v>0</v>
      </c>
      <c r="AN66" s="116">
        <f t="shared" si="33"/>
        <v>0</v>
      </c>
      <c r="AO66" s="116">
        <f t="shared" si="33"/>
        <v>0</v>
      </c>
      <c r="AP66" s="116">
        <f t="shared" si="33"/>
        <v>0</v>
      </c>
      <c r="AQ66" s="116">
        <f t="shared" si="33"/>
        <v>0</v>
      </c>
      <c r="AR66" s="116">
        <f t="shared" si="33"/>
        <v>0</v>
      </c>
      <c r="AS66" s="116">
        <f t="shared" si="33"/>
        <v>0</v>
      </c>
      <c r="AT66" s="116">
        <f t="shared" si="33"/>
        <v>0</v>
      </c>
      <c r="AU66" s="116">
        <f t="shared" si="33"/>
        <v>0</v>
      </c>
      <c r="AV66" s="116">
        <f t="shared" si="33"/>
        <v>0</v>
      </c>
      <c r="AW66" s="116">
        <f t="shared" si="33"/>
        <v>0</v>
      </c>
      <c r="AX66" s="116">
        <f t="shared" si="33"/>
        <v>0</v>
      </c>
      <c r="AY66" s="116">
        <f t="shared" si="33"/>
        <v>0</v>
      </c>
      <c r="AZ66" s="116">
        <f t="shared" si="33"/>
        <v>0</v>
      </c>
      <c r="BA66" s="116">
        <f t="shared" si="33"/>
        <v>0</v>
      </c>
      <c r="BB66" s="116">
        <f t="shared" si="33"/>
        <v>0</v>
      </c>
      <c r="BC66" s="116">
        <f t="shared" si="33"/>
        <v>0</v>
      </c>
      <c r="BD66" s="116">
        <f t="shared" si="33"/>
        <v>0</v>
      </c>
      <c r="BE66" s="116">
        <f t="shared" si="33"/>
        <v>0</v>
      </c>
      <c r="BF66" s="116">
        <f t="shared" si="33"/>
        <v>0</v>
      </c>
      <c r="BG66" s="116">
        <f t="shared" si="33"/>
        <v>0</v>
      </c>
      <c r="BH66" s="116">
        <f t="shared" si="33"/>
        <v>0</v>
      </c>
      <c r="BI66" s="116">
        <f t="shared" si="33"/>
        <v>0</v>
      </c>
      <c r="BJ66" s="116">
        <f t="shared" si="33"/>
        <v>0</v>
      </c>
      <c r="BK66" s="116">
        <f t="shared" si="33"/>
        <v>0</v>
      </c>
      <c r="BL66" s="116">
        <f t="shared" si="33"/>
        <v>0</v>
      </c>
      <c r="BM66" s="116">
        <f t="shared" si="33"/>
        <v>0</v>
      </c>
      <c r="BN66" s="116">
        <f t="shared" si="33"/>
        <v>0</v>
      </c>
      <c r="BO66" s="116">
        <f t="shared" si="33"/>
        <v>0</v>
      </c>
      <c r="BP66" s="116">
        <f t="shared" ref="BP66:CB66" si="34">BP61-BP64</f>
        <v>0</v>
      </c>
      <c r="BQ66" s="116">
        <f t="shared" si="34"/>
        <v>0</v>
      </c>
      <c r="BR66" s="116">
        <f t="shared" si="34"/>
        <v>0</v>
      </c>
      <c r="BS66" s="116">
        <f t="shared" si="34"/>
        <v>0</v>
      </c>
      <c r="BT66" s="116">
        <f t="shared" si="34"/>
        <v>0</v>
      </c>
      <c r="BU66" s="116">
        <f t="shared" si="34"/>
        <v>0</v>
      </c>
      <c r="BV66" s="116">
        <f t="shared" si="34"/>
        <v>0</v>
      </c>
      <c r="BW66" s="116">
        <f t="shared" si="34"/>
        <v>0</v>
      </c>
      <c r="BX66" s="116">
        <f t="shared" si="34"/>
        <v>0</v>
      </c>
      <c r="BY66" s="116">
        <f t="shared" si="34"/>
        <v>0</v>
      </c>
      <c r="BZ66" s="116">
        <f t="shared" si="34"/>
        <v>0</v>
      </c>
      <c r="CA66" s="116">
        <f t="shared" si="34"/>
        <v>0</v>
      </c>
      <c r="CB66" s="116">
        <f t="shared" si="34"/>
        <v>0</v>
      </c>
    </row>
  </sheetData>
  <sheetProtection password="CA2B" sheet="1" objects="1" scenarios="1"/>
  <mergeCells count="30">
    <mergeCell ref="BQ5:BS5"/>
    <mergeCell ref="BT5:BV5"/>
    <mergeCell ref="BW5:BY5"/>
    <mergeCell ref="BZ5:CB5"/>
    <mergeCell ref="C7:BG7"/>
    <mergeCell ref="BH7:CB7"/>
    <mergeCell ref="AY5:BA5"/>
    <mergeCell ref="BB5:BD5"/>
    <mergeCell ref="BE5:BG5"/>
    <mergeCell ref="BH5:BJ5"/>
    <mergeCell ref="BK5:BM5"/>
    <mergeCell ref="BN5:BP5"/>
    <mergeCell ref="AG5:AI5"/>
    <mergeCell ref="AJ5:AL5"/>
    <mergeCell ref="AM5:AO5"/>
    <mergeCell ref="AP5:AR5"/>
    <mergeCell ref="AS5:AU5"/>
    <mergeCell ref="AV5:AX5"/>
    <mergeCell ref="O5:Q5"/>
    <mergeCell ref="R5:T5"/>
    <mergeCell ref="U5:W5"/>
    <mergeCell ref="X5:Z5"/>
    <mergeCell ref="AA5:AC5"/>
    <mergeCell ref="AD5:AF5"/>
    <mergeCell ref="L5:N5"/>
    <mergeCell ref="A5:A7"/>
    <mergeCell ref="B5:B7"/>
    <mergeCell ref="C5:E5"/>
    <mergeCell ref="F5:H5"/>
    <mergeCell ref="I5:K5"/>
  </mergeCells>
  <dataValidations count="1">
    <dataValidation type="whole" allowBlank="1" showInputMessage="1" showErrorMessage="1" sqref="G54 G26 G59:G61 G57 G40 G50:G51 J54 J26 J59:J61 J57 J40 J50:J51 M54 M26 M59:M61 M57 M40 M50:M51 V54 V26 V59:V61 V57 V40 V50:V51 Y54 Y26 Y59:Y61 Y57 Y40 Y50:Y51 AB54 AB26 AB59:AB61 AB57 AB40 AB50:AB51 AE54 AE26 AE59:AE61 AE57 AE40 AE50:AE51 AH54 AH26 AH59:AH61 AH57 AH40 AH50:AH51 AK54 AK26 AK59:AK61 AK57 AK40 AK50:AK51 AN54 AN26 AN59:AN61 AN57 AN40 AN50:AN51 AQ54 AQ26 AQ59:AQ61 AQ57 AQ40 AQ50:AQ51 AT54 AT26 AT59:AT61 AT57 AT40 AT50:AT51 AW54 AW26 AW59:AW61 AW57 AW40 AW50:AW51 AZ54 AZ26 AZ59:AZ61 AZ57 AZ40 AZ50:AZ51 BF54 BF26 BF59:BF61 BF57 BF40 BF50:BF51 BI54 BI26 BI59:BI61 BI57 BI40 BI50:BI51 BL54 BL26 BL59:BL61 BL57 BL40 BL50:BL51 BO54 BO26 BO59:BO61 BO57 BO40 BO50:BO51 BR54 BR26 BR59:BR61 BR57 BR40 BR50:BR51 BU54 BU26 BU59:BU61 BU57 BU40 BU50:BU51">
      <formula1>0</formula1>
      <formula2>99999999999999900000</formula2>
    </dataValidation>
  </dataValidations>
  <printOptions horizontalCentered="1" verticalCentered="1"/>
  <pageMargins left="0.31496062992125984" right="0.31496062992125984" top="0.31496062992125984" bottom="0.31496062992125984" header="0.19685039370078741" footer="0.19685039370078741"/>
  <pageSetup paperSize="9" scale="91" orientation="portrait" verticalDpi="2438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0"/>
  <sheetViews>
    <sheetView zoomScaleNormal="100" workbookViewId="0">
      <pane xSplit="2" ySplit="5" topLeftCell="C6" activePane="bottomRight" state="frozen"/>
      <selection activeCell="C8" sqref="C8"/>
      <selection pane="topRight" activeCell="C8" sqref="C8"/>
      <selection pane="bottomLeft" activeCell="C8" sqref="C8"/>
      <selection pane="bottomRight" sqref="A1:XFD1048576"/>
    </sheetView>
  </sheetViews>
  <sheetFormatPr defaultRowHeight="12.75" x14ac:dyDescent="0.2"/>
  <cols>
    <col min="1" max="1" width="5.7109375" style="48" customWidth="1"/>
    <col min="2" max="2" width="17.5703125" style="48" customWidth="1"/>
    <col min="3" max="4" width="8.7109375" style="48" customWidth="1"/>
    <col min="5" max="5" width="5.7109375" style="48" customWidth="1"/>
    <col min="6" max="7" width="8.7109375" style="48" customWidth="1"/>
    <col min="8" max="8" width="5.7109375" style="48" customWidth="1"/>
    <col min="9" max="10" width="8.7109375" style="48" customWidth="1"/>
    <col min="11" max="11" width="5.7109375" style="48" customWidth="1"/>
    <col min="12" max="13" width="8.7109375" style="48" customWidth="1"/>
    <col min="14" max="14" width="5.7109375" style="48" customWidth="1"/>
    <col min="15" max="16" width="8.7109375" style="48" customWidth="1"/>
    <col min="17" max="17" width="5.7109375" style="48" customWidth="1"/>
    <col min="18" max="19" width="8.7109375" style="48" customWidth="1"/>
    <col min="20" max="20" width="5.7109375" style="48" customWidth="1"/>
    <col min="21" max="22" width="8.7109375" style="48" customWidth="1"/>
    <col min="23" max="23" width="5.7109375" style="48" customWidth="1"/>
    <col min="24" max="25" width="8.7109375" style="48" customWidth="1"/>
    <col min="26" max="26" width="5.7109375" style="48" customWidth="1"/>
    <col min="27" max="28" width="8.7109375" style="48" customWidth="1"/>
    <col min="29" max="29" width="5.7109375" style="48" customWidth="1"/>
    <col min="30" max="31" width="8.7109375" style="48" customWidth="1"/>
    <col min="32" max="32" width="5.7109375" style="48" customWidth="1"/>
    <col min="33" max="34" width="8.7109375" style="48" customWidth="1"/>
    <col min="35" max="35" width="5.7109375" style="48" customWidth="1"/>
    <col min="36" max="37" width="8.7109375" style="48" customWidth="1"/>
    <col min="38" max="38" width="5.7109375" style="48" customWidth="1"/>
    <col min="39" max="40" width="8.7109375" style="48" customWidth="1"/>
    <col min="41" max="41" width="5.7109375" style="48" customWidth="1"/>
    <col min="42" max="43" width="8.7109375" style="48" customWidth="1"/>
    <col min="44" max="44" width="5.7109375" style="48" customWidth="1"/>
    <col min="45" max="46" width="8.7109375" style="48" customWidth="1"/>
    <col min="47" max="47" width="5.7109375" style="48" customWidth="1"/>
    <col min="48" max="49" width="8.7109375" style="48" customWidth="1"/>
    <col min="50" max="50" width="5.7109375" style="48" customWidth="1"/>
    <col min="51" max="52" width="8.7109375" style="48" customWidth="1"/>
    <col min="53" max="53" width="5.7109375" style="48" customWidth="1"/>
    <col min="54" max="55" width="8.7109375" style="48" customWidth="1"/>
    <col min="56" max="56" width="5.7109375" style="48" customWidth="1"/>
    <col min="57" max="57" width="8.7109375" style="48" customWidth="1"/>
    <col min="58" max="58" width="9.140625" style="48"/>
    <col min="59" max="59" width="5.7109375" style="48" customWidth="1"/>
    <col min="60" max="61" width="9.140625" style="48"/>
    <col min="62" max="62" width="5.7109375" style="48" customWidth="1"/>
    <col min="63" max="64" width="9.140625" style="48"/>
    <col min="65" max="65" width="5.7109375" style="48" customWidth="1"/>
    <col min="66" max="67" width="9.140625" style="48"/>
    <col min="68" max="68" width="5.7109375" style="48" customWidth="1"/>
    <col min="69" max="70" width="9.140625" style="48"/>
    <col min="71" max="71" width="5.7109375" style="48" customWidth="1"/>
    <col min="72" max="73" width="9.140625" style="48"/>
    <col min="74" max="74" width="5.7109375" style="48" customWidth="1"/>
    <col min="75" max="76" width="9.140625" style="48"/>
    <col min="77" max="77" width="5.7109375" style="48" customWidth="1"/>
    <col min="78" max="79" width="9.140625" style="48"/>
    <col min="80" max="80" width="5.7109375" style="48" customWidth="1"/>
    <col min="81" max="16384" width="9.140625" style="48"/>
  </cols>
  <sheetData>
    <row r="1" spans="1:80" ht="19.5" x14ac:dyDescent="0.2">
      <c r="A1" s="110" t="s">
        <v>120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</row>
    <row r="2" spans="1:80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</row>
    <row r="3" spans="1:80" ht="15.75" x14ac:dyDescent="0.2">
      <c r="A3" s="112" t="s">
        <v>191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</row>
    <row r="4" spans="1:80" x14ac:dyDescent="0.2">
      <c r="A4" s="113" t="s">
        <v>115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</row>
    <row r="5" spans="1:80" ht="39.950000000000003" customHeight="1" x14ac:dyDescent="0.2">
      <c r="A5" s="290" t="s">
        <v>36</v>
      </c>
      <c r="B5" s="290" t="s">
        <v>74</v>
      </c>
      <c r="C5" s="287" t="s">
        <v>142</v>
      </c>
      <c r="D5" s="288"/>
      <c r="E5" s="289"/>
      <c r="F5" s="287" t="s">
        <v>143</v>
      </c>
      <c r="G5" s="288"/>
      <c r="H5" s="289"/>
      <c r="I5" s="287" t="s">
        <v>144</v>
      </c>
      <c r="J5" s="288"/>
      <c r="K5" s="289"/>
      <c r="L5" s="287" t="s">
        <v>145</v>
      </c>
      <c r="M5" s="288"/>
      <c r="N5" s="289"/>
      <c r="O5" s="287" t="s">
        <v>146</v>
      </c>
      <c r="P5" s="288"/>
      <c r="Q5" s="289"/>
      <c r="R5" s="287" t="s">
        <v>147</v>
      </c>
      <c r="S5" s="288"/>
      <c r="T5" s="289"/>
      <c r="U5" s="287" t="s">
        <v>173</v>
      </c>
      <c r="V5" s="288"/>
      <c r="W5" s="289"/>
      <c r="X5" s="287" t="s">
        <v>174</v>
      </c>
      <c r="Y5" s="288"/>
      <c r="Z5" s="289"/>
      <c r="AA5" s="287" t="s">
        <v>175</v>
      </c>
      <c r="AB5" s="288"/>
      <c r="AC5" s="289"/>
      <c r="AD5" s="287" t="s">
        <v>151</v>
      </c>
      <c r="AE5" s="288"/>
      <c r="AF5" s="289"/>
      <c r="AG5" s="287" t="s">
        <v>152</v>
      </c>
      <c r="AH5" s="288"/>
      <c r="AI5" s="289"/>
      <c r="AJ5" s="287" t="s">
        <v>153</v>
      </c>
      <c r="AK5" s="288"/>
      <c r="AL5" s="289"/>
      <c r="AM5" s="287" t="s">
        <v>154</v>
      </c>
      <c r="AN5" s="288"/>
      <c r="AO5" s="289"/>
      <c r="AP5" s="287" t="s">
        <v>155</v>
      </c>
      <c r="AQ5" s="288"/>
      <c r="AR5" s="289"/>
      <c r="AS5" s="287" t="s">
        <v>156</v>
      </c>
      <c r="AT5" s="288"/>
      <c r="AU5" s="289"/>
      <c r="AV5" s="287" t="s">
        <v>157</v>
      </c>
      <c r="AW5" s="288"/>
      <c r="AX5" s="289"/>
      <c r="AY5" s="287" t="s">
        <v>34</v>
      </c>
      <c r="AZ5" s="288"/>
      <c r="BA5" s="289"/>
      <c r="BB5" s="292" t="s">
        <v>130</v>
      </c>
      <c r="BC5" s="292"/>
      <c r="BD5" s="292"/>
      <c r="BE5" s="292" t="s">
        <v>158</v>
      </c>
      <c r="BF5" s="292"/>
      <c r="BG5" s="292"/>
      <c r="BH5" s="292" t="s">
        <v>142</v>
      </c>
      <c r="BI5" s="292"/>
      <c r="BJ5" s="292"/>
      <c r="BK5" s="292" t="s">
        <v>154</v>
      </c>
      <c r="BL5" s="292"/>
      <c r="BM5" s="292"/>
      <c r="BN5" s="292" t="s">
        <v>155</v>
      </c>
      <c r="BO5" s="292"/>
      <c r="BP5" s="292"/>
      <c r="BQ5" s="292" t="s">
        <v>163</v>
      </c>
      <c r="BR5" s="292"/>
      <c r="BS5" s="292"/>
      <c r="BT5" s="292" t="s">
        <v>34</v>
      </c>
      <c r="BU5" s="292"/>
      <c r="BV5" s="292"/>
      <c r="BW5" s="292" t="s">
        <v>164</v>
      </c>
      <c r="BX5" s="292"/>
      <c r="BY5" s="292"/>
      <c r="BZ5" s="292" t="s">
        <v>132</v>
      </c>
      <c r="CA5" s="292"/>
      <c r="CB5" s="292"/>
    </row>
    <row r="6" spans="1:80" ht="15" customHeight="1" x14ac:dyDescent="0.2">
      <c r="A6" s="302"/>
      <c r="B6" s="302"/>
      <c r="C6" s="74" t="s">
        <v>133</v>
      </c>
      <c r="D6" s="74" t="s">
        <v>78</v>
      </c>
      <c r="E6" s="115" t="s">
        <v>134</v>
      </c>
      <c r="F6" s="74" t="s">
        <v>133</v>
      </c>
      <c r="G6" s="74" t="s">
        <v>78</v>
      </c>
      <c r="H6" s="115" t="s">
        <v>134</v>
      </c>
      <c r="I6" s="74" t="s">
        <v>133</v>
      </c>
      <c r="J6" s="74" t="s">
        <v>78</v>
      </c>
      <c r="K6" s="115" t="s">
        <v>134</v>
      </c>
      <c r="L6" s="74" t="s">
        <v>133</v>
      </c>
      <c r="M6" s="74" t="s">
        <v>78</v>
      </c>
      <c r="N6" s="115" t="s">
        <v>134</v>
      </c>
      <c r="O6" s="74" t="s">
        <v>133</v>
      </c>
      <c r="P6" s="74" t="s">
        <v>78</v>
      </c>
      <c r="Q6" s="115" t="s">
        <v>134</v>
      </c>
      <c r="R6" s="74" t="s">
        <v>133</v>
      </c>
      <c r="S6" s="74" t="s">
        <v>78</v>
      </c>
      <c r="T6" s="115" t="s">
        <v>134</v>
      </c>
      <c r="U6" s="74" t="s">
        <v>133</v>
      </c>
      <c r="V6" s="74" t="s">
        <v>78</v>
      </c>
      <c r="W6" s="115" t="s">
        <v>134</v>
      </c>
      <c r="X6" s="74" t="s">
        <v>133</v>
      </c>
      <c r="Y6" s="74" t="s">
        <v>78</v>
      </c>
      <c r="Z6" s="115" t="s">
        <v>134</v>
      </c>
      <c r="AA6" s="74" t="s">
        <v>133</v>
      </c>
      <c r="AB6" s="74" t="s">
        <v>78</v>
      </c>
      <c r="AC6" s="115" t="s">
        <v>134</v>
      </c>
      <c r="AD6" s="74" t="s">
        <v>133</v>
      </c>
      <c r="AE6" s="74" t="s">
        <v>78</v>
      </c>
      <c r="AF6" s="115" t="s">
        <v>134</v>
      </c>
      <c r="AG6" s="74" t="s">
        <v>133</v>
      </c>
      <c r="AH6" s="74" t="s">
        <v>78</v>
      </c>
      <c r="AI6" s="115" t="s">
        <v>134</v>
      </c>
      <c r="AJ6" s="74" t="s">
        <v>133</v>
      </c>
      <c r="AK6" s="74" t="s">
        <v>78</v>
      </c>
      <c r="AL6" s="115" t="s">
        <v>134</v>
      </c>
      <c r="AM6" s="74" t="s">
        <v>133</v>
      </c>
      <c r="AN6" s="74" t="s">
        <v>78</v>
      </c>
      <c r="AO6" s="115" t="s">
        <v>134</v>
      </c>
      <c r="AP6" s="74" t="s">
        <v>133</v>
      </c>
      <c r="AQ6" s="74" t="s">
        <v>78</v>
      </c>
      <c r="AR6" s="115" t="s">
        <v>134</v>
      </c>
      <c r="AS6" s="74" t="s">
        <v>133</v>
      </c>
      <c r="AT6" s="74" t="s">
        <v>78</v>
      </c>
      <c r="AU6" s="115" t="s">
        <v>134</v>
      </c>
      <c r="AV6" s="74" t="s">
        <v>133</v>
      </c>
      <c r="AW6" s="74" t="s">
        <v>78</v>
      </c>
      <c r="AX6" s="115" t="s">
        <v>134</v>
      </c>
      <c r="AY6" s="74" t="s">
        <v>133</v>
      </c>
      <c r="AZ6" s="74" t="s">
        <v>78</v>
      </c>
      <c r="BA6" s="115" t="s">
        <v>134</v>
      </c>
      <c r="BB6" s="74" t="s">
        <v>133</v>
      </c>
      <c r="BC6" s="74" t="s">
        <v>78</v>
      </c>
      <c r="BD6" s="115" t="s">
        <v>134</v>
      </c>
      <c r="BE6" s="74" t="s">
        <v>133</v>
      </c>
      <c r="BF6" s="74" t="s">
        <v>78</v>
      </c>
      <c r="BG6" s="115" t="s">
        <v>134</v>
      </c>
      <c r="BH6" s="74" t="s">
        <v>133</v>
      </c>
      <c r="BI6" s="74" t="s">
        <v>78</v>
      </c>
      <c r="BJ6" s="115" t="s">
        <v>134</v>
      </c>
      <c r="BK6" s="74" t="s">
        <v>133</v>
      </c>
      <c r="BL6" s="74" t="s">
        <v>78</v>
      </c>
      <c r="BM6" s="115" t="s">
        <v>134</v>
      </c>
      <c r="BN6" s="74" t="s">
        <v>133</v>
      </c>
      <c r="BO6" s="74" t="s">
        <v>78</v>
      </c>
      <c r="BP6" s="115" t="s">
        <v>134</v>
      </c>
      <c r="BQ6" s="74" t="s">
        <v>133</v>
      </c>
      <c r="BR6" s="74" t="s">
        <v>78</v>
      </c>
      <c r="BS6" s="115" t="s">
        <v>134</v>
      </c>
      <c r="BT6" s="74" t="s">
        <v>133</v>
      </c>
      <c r="BU6" s="74" t="s">
        <v>78</v>
      </c>
      <c r="BV6" s="115" t="s">
        <v>134</v>
      </c>
      <c r="BW6" s="74" t="s">
        <v>133</v>
      </c>
      <c r="BX6" s="74" t="s">
        <v>78</v>
      </c>
      <c r="BY6" s="115" t="s">
        <v>134</v>
      </c>
      <c r="BZ6" s="74" t="s">
        <v>133</v>
      </c>
      <c r="CA6" s="74" t="s">
        <v>78</v>
      </c>
      <c r="CB6" s="115" t="s">
        <v>134</v>
      </c>
    </row>
    <row r="7" spans="1:80" ht="15" customHeight="1" x14ac:dyDescent="0.2">
      <c r="A7" s="291"/>
      <c r="B7" s="291"/>
      <c r="C7" s="303" t="s">
        <v>165</v>
      </c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4" t="s">
        <v>166</v>
      </c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</row>
    <row r="8" spans="1:80" ht="15" customHeight="1" x14ac:dyDescent="0.2">
      <c r="A8" s="6">
        <v>1</v>
      </c>
      <c r="B8" s="7" t="s">
        <v>37</v>
      </c>
      <c r="C8" s="133">
        <f>F8+I8+L8</f>
        <v>627278</v>
      </c>
      <c r="D8" s="133">
        <f>G8+J8+M8</f>
        <v>357340.99</v>
      </c>
      <c r="E8" s="133">
        <f t="shared" ref="E8:E44" si="0">(D8/C8)*100</f>
        <v>56.966925350482555</v>
      </c>
      <c r="F8" s="133">
        <v>593587</v>
      </c>
      <c r="G8" s="134">
        <v>315600.57</v>
      </c>
      <c r="H8" s="133">
        <f t="shared" ref="H8:H44" si="1">(G8/F8)*100</f>
        <v>53.168376328996423</v>
      </c>
      <c r="I8" s="133">
        <v>14977</v>
      </c>
      <c r="J8" s="134">
        <v>7259.0999999999995</v>
      </c>
      <c r="K8" s="133">
        <f t="shared" ref="K8:K44" si="2">(J8/I8)*100</f>
        <v>48.468318087734524</v>
      </c>
      <c r="L8" s="133">
        <v>18714</v>
      </c>
      <c r="M8" s="134">
        <v>34481.319999999992</v>
      </c>
      <c r="N8" s="133">
        <f t="shared" ref="N8:N44" si="3">(M8/L8)*100</f>
        <v>184.25414128459971</v>
      </c>
      <c r="O8" s="133">
        <v>482046</v>
      </c>
      <c r="P8" s="133">
        <v>253033.89</v>
      </c>
      <c r="Q8" s="133">
        <f t="shared" ref="Q8:Q44" si="4">(P8/O8)*100</f>
        <v>52.491648099973865</v>
      </c>
      <c r="R8" s="133">
        <f>U8+X8+AA8+AD8+AG8</f>
        <v>119765</v>
      </c>
      <c r="S8" s="133">
        <f>V8+Y8+AB8+AE8+AH8</f>
        <v>208000.47999999998</v>
      </c>
      <c r="T8" s="133">
        <f t="shared" ref="T8:T44" si="5">(S8/R8)*100</f>
        <v>173.67384461236585</v>
      </c>
      <c r="U8" s="133">
        <v>0</v>
      </c>
      <c r="V8" s="133">
        <v>80640.890000000014</v>
      </c>
      <c r="W8" s="133" t="e">
        <f t="shared" ref="W8:W44" si="6">(V8/U8)*100</f>
        <v>#DIV/0!</v>
      </c>
      <c r="X8" s="133">
        <v>0</v>
      </c>
      <c r="Y8" s="133">
        <v>103618.25</v>
      </c>
      <c r="Z8" s="133" t="e">
        <f t="shared" ref="Z8:Z44" si="7">(Y8/X8)*100</f>
        <v>#DIV/0!</v>
      </c>
      <c r="AA8" s="133">
        <v>0</v>
      </c>
      <c r="AB8" s="133">
        <v>17432.11</v>
      </c>
      <c r="AC8" s="133" t="e">
        <f t="shared" ref="AC8:AC44" si="8">(AB8/AA8)*100</f>
        <v>#DIV/0!</v>
      </c>
      <c r="AD8" s="133">
        <v>0</v>
      </c>
      <c r="AE8" s="133">
        <v>832.84</v>
      </c>
      <c r="AF8" s="133" t="e">
        <f t="shared" ref="AF8:AF44" si="9">(AE8/AD8)*100</f>
        <v>#DIV/0!</v>
      </c>
      <c r="AG8" s="133">
        <v>119765</v>
      </c>
      <c r="AH8" s="133">
        <v>5476.3899999999994</v>
      </c>
      <c r="AI8" s="133">
        <f t="shared" ref="AI8:AI44" si="10">(AH8/AG8)*100</f>
        <v>4.572613033857972</v>
      </c>
      <c r="AJ8" s="133">
        <v>0</v>
      </c>
      <c r="AK8" s="133">
        <v>845</v>
      </c>
      <c r="AL8" s="133" t="e">
        <f t="shared" ref="AL8:AL44" si="11">(AK8/AJ8)*100</f>
        <v>#DIV/0!</v>
      </c>
      <c r="AM8" s="135">
        <v>22834</v>
      </c>
      <c r="AN8" s="133">
        <v>3032.92</v>
      </c>
      <c r="AO8" s="133">
        <f t="shared" ref="AO8:AO44" si="12">(AN8/AM8)*100</f>
        <v>13.282473504423228</v>
      </c>
      <c r="AP8" s="133">
        <v>85280</v>
      </c>
      <c r="AQ8" s="133">
        <v>38471.089999999997</v>
      </c>
      <c r="AR8" s="133">
        <f t="shared" ref="AR8:AR44" si="13">(AQ8/AP8)*100</f>
        <v>45.111503283302063</v>
      </c>
      <c r="AS8" s="133">
        <v>0</v>
      </c>
      <c r="AT8" s="133">
        <v>259.5</v>
      </c>
      <c r="AU8" s="133" t="e">
        <f t="shared" ref="AU8:AU44" si="14">(AT8/AS8)*100</f>
        <v>#DIV/0!</v>
      </c>
      <c r="AV8" s="133">
        <v>0</v>
      </c>
      <c r="AW8" s="133">
        <v>57.07</v>
      </c>
      <c r="AX8" s="133" t="e">
        <f t="shared" ref="AX8:AX44" si="15">(AW8/AV8)*100</f>
        <v>#DIV/0!</v>
      </c>
      <c r="AY8" s="133">
        <v>171555</v>
      </c>
      <c r="AZ8" s="133">
        <v>10229.85</v>
      </c>
      <c r="BA8" s="133">
        <f t="shared" ref="BA8:BA44" si="16">(AZ8/AY8)*100</f>
        <v>5.9630147766022557</v>
      </c>
      <c r="BB8" s="133">
        <f>C8+R8+AJ8+AM8+AP8+AS8+AV8+AY8</f>
        <v>1026712</v>
      </c>
      <c r="BC8" s="133">
        <f>D8+S8+AK8+AN8+AQ8+AT8+AW8+AZ8</f>
        <v>618236.89999999991</v>
      </c>
      <c r="BD8" s="133">
        <f t="shared" ref="BD8:BD44" si="17">(BC8/BB8)*100</f>
        <v>60.215221016214862</v>
      </c>
      <c r="BE8" s="133">
        <v>0</v>
      </c>
      <c r="BF8" s="133">
        <v>220341.2</v>
      </c>
      <c r="BG8" s="133" t="e">
        <f t="shared" ref="BG8:BG44" si="18">(BF8/BE8)*100</f>
        <v>#DIV/0!</v>
      </c>
      <c r="BH8" s="133">
        <v>0</v>
      </c>
      <c r="BI8" s="133">
        <v>451.5</v>
      </c>
      <c r="BJ8" s="133" t="e">
        <f t="shared" ref="BJ8:BJ44" si="19">(BI8/BH8)*100</f>
        <v>#DIV/0!</v>
      </c>
      <c r="BK8" s="133">
        <v>0</v>
      </c>
      <c r="BL8" s="133">
        <v>1352.23</v>
      </c>
      <c r="BM8" s="133" t="e">
        <f t="shared" ref="BM8:BM44" si="20">(BL8/BK8)*100</f>
        <v>#DIV/0!</v>
      </c>
      <c r="BN8" s="133">
        <v>31153</v>
      </c>
      <c r="BO8" s="133">
        <v>30258.12</v>
      </c>
      <c r="BP8" s="133">
        <f t="shared" ref="BP8:BP44" si="21">(BO8/BN8)*100</f>
        <v>97.127467659615434</v>
      </c>
      <c r="BQ8" s="133">
        <v>0</v>
      </c>
      <c r="BR8" s="133">
        <v>46446.05999999999</v>
      </c>
      <c r="BS8" s="133" t="e">
        <f t="shared" ref="BS8:BS44" si="22">(BR8/BQ8)*100</f>
        <v>#DIV/0!</v>
      </c>
      <c r="BT8" s="133">
        <v>73405</v>
      </c>
      <c r="BU8" s="133">
        <v>134540.21000000002</v>
      </c>
      <c r="BV8" s="133">
        <f t="shared" ref="BV8:BV44" si="23">(BU8/BT8)*100</f>
        <v>183.28480348750088</v>
      </c>
      <c r="BW8" s="133">
        <f>BH8+BK8+BN8+BQ8+BT8</f>
        <v>104558</v>
      </c>
      <c r="BX8" s="133">
        <f>BI8+BL8+BO8+BR8+BU8</f>
        <v>213048.12</v>
      </c>
      <c r="BY8" s="133">
        <f>(BX8/BW8)*100</f>
        <v>203.76070697603245</v>
      </c>
      <c r="BZ8" s="133">
        <f>BB8+BW8</f>
        <v>1131270</v>
      </c>
      <c r="CA8" s="133">
        <f>BC8+BX8</f>
        <v>831285.0199999999</v>
      </c>
      <c r="CB8" s="133">
        <f>(CA8/BZ8)*100</f>
        <v>73.482459536626962</v>
      </c>
    </row>
    <row r="9" spans="1:80" ht="15" customHeight="1" x14ac:dyDescent="0.2">
      <c r="A9" s="26">
        <v>2</v>
      </c>
      <c r="B9" s="27" t="s">
        <v>38</v>
      </c>
      <c r="C9" s="133">
        <f t="shared" ref="C9:D43" si="24">F9+I9+L9</f>
        <v>195565</v>
      </c>
      <c r="D9" s="133">
        <f t="shared" si="24"/>
        <v>100823.51999999999</v>
      </c>
      <c r="E9" s="133">
        <f t="shared" si="0"/>
        <v>51.554991946411675</v>
      </c>
      <c r="F9" s="133">
        <v>176008</v>
      </c>
      <c r="G9" s="134">
        <v>81518.899999999994</v>
      </c>
      <c r="H9" s="133">
        <f t="shared" si="1"/>
        <v>46.315451570383161</v>
      </c>
      <c r="I9" s="133">
        <v>7823</v>
      </c>
      <c r="J9" s="134">
        <v>1141.04</v>
      </c>
      <c r="K9" s="133">
        <f t="shared" si="2"/>
        <v>14.585708807362904</v>
      </c>
      <c r="L9" s="133">
        <v>11734</v>
      </c>
      <c r="M9" s="134">
        <v>18163.579999999998</v>
      </c>
      <c r="N9" s="133">
        <f t="shared" si="3"/>
        <v>154.79444349752853</v>
      </c>
      <c r="O9" s="133">
        <v>147240</v>
      </c>
      <c r="P9" s="133">
        <v>49262</v>
      </c>
      <c r="Q9" s="133">
        <f t="shared" si="4"/>
        <v>33.456941048628089</v>
      </c>
      <c r="R9" s="133">
        <f>U9+X9+AA9+AD9+AG9</f>
        <v>42400</v>
      </c>
      <c r="S9" s="133">
        <f>V9+Y9+AB9+AE9+AH9</f>
        <v>110012.68999999997</v>
      </c>
      <c r="T9" s="133">
        <f t="shared" si="5"/>
        <v>259.46389150943389</v>
      </c>
      <c r="U9" s="133">
        <v>21200</v>
      </c>
      <c r="V9" s="133">
        <v>39799.74</v>
      </c>
      <c r="W9" s="133">
        <f t="shared" si="6"/>
        <v>187.73462264150942</v>
      </c>
      <c r="X9" s="133">
        <v>12720</v>
      </c>
      <c r="Y9" s="133">
        <v>65282.759999999987</v>
      </c>
      <c r="Z9" s="133">
        <f t="shared" si="7"/>
        <v>513.22924528301883</v>
      </c>
      <c r="AA9" s="133">
        <v>8480</v>
      </c>
      <c r="AB9" s="133">
        <v>3892.37</v>
      </c>
      <c r="AC9" s="133">
        <f t="shared" si="8"/>
        <v>45.900589622641505</v>
      </c>
      <c r="AD9" s="133">
        <v>0</v>
      </c>
      <c r="AE9" s="133">
        <v>559.79</v>
      </c>
      <c r="AF9" s="133" t="e">
        <f t="shared" si="9"/>
        <v>#DIV/0!</v>
      </c>
      <c r="AG9" s="133">
        <v>0</v>
      </c>
      <c r="AH9" s="133">
        <v>478.03</v>
      </c>
      <c r="AI9" s="133" t="e">
        <f t="shared" si="10"/>
        <v>#DIV/0!</v>
      </c>
      <c r="AJ9" s="133">
        <v>0</v>
      </c>
      <c r="AK9" s="133">
        <v>657</v>
      </c>
      <c r="AL9" s="133" t="e">
        <f t="shared" si="11"/>
        <v>#DIV/0!</v>
      </c>
      <c r="AM9" s="135">
        <v>4770</v>
      </c>
      <c r="AN9" s="133">
        <v>1306.2199999999998</v>
      </c>
      <c r="AO9" s="133">
        <f t="shared" si="12"/>
        <v>27.384067085953873</v>
      </c>
      <c r="AP9" s="133">
        <v>36500</v>
      </c>
      <c r="AQ9" s="133">
        <v>7867.5</v>
      </c>
      <c r="AR9" s="133">
        <f t="shared" si="13"/>
        <v>21.554794520547947</v>
      </c>
      <c r="AS9" s="133">
        <v>0</v>
      </c>
      <c r="AT9" s="133">
        <v>0</v>
      </c>
      <c r="AU9" s="133" t="e">
        <f t="shared" si="14"/>
        <v>#DIV/0!</v>
      </c>
      <c r="AV9" s="133">
        <v>0</v>
      </c>
      <c r="AW9" s="133">
        <v>36.53</v>
      </c>
      <c r="AX9" s="133" t="e">
        <f t="shared" si="15"/>
        <v>#DIV/0!</v>
      </c>
      <c r="AY9" s="133">
        <v>39280</v>
      </c>
      <c r="AZ9" s="133">
        <v>3759.4900000000002</v>
      </c>
      <c r="BA9" s="133">
        <f t="shared" si="16"/>
        <v>9.5710030549898164</v>
      </c>
      <c r="BB9" s="133">
        <f t="shared" ref="BB9:BC43" si="25">C9+R9+AJ9+AM9+AP9+AS9+AV9+AY9</f>
        <v>318515</v>
      </c>
      <c r="BC9" s="133">
        <f t="shared" si="25"/>
        <v>224462.94999999995</v>
      </c>
      <c r="BD9" s="133">
        <f t="shared" si="17"/>
        <v>70.471704629295303</v>
      </c>
      <c r="BE9" s="133">
        <v>31852</v>
      </c>
      <c r="BF9" s="133">
        <v>43983.83</v>
      </c>
      <c r="BG9" s="133">
        <f t="shared" si="18"/>
        <v>138.08812633429613</v>
      </c>
      <c r="BH9" s="133">
        <v>0</v>
      </c>
      <c r="BI9" s="133">
        <v>36.06</v>
      </c>
      <c r="BJ9" s="133" t="e">
        <f t="shared" si="19"/>
        <v>#DIV/0!</v>
      </c>
      <c r="BK9" s="133">
        <v>0</v>
      </c>
      <c r="BL9" s="133">
        <v>514.24</v>
      </c>
      <c r="BM9" s="133" t="e">
        <f t="shared" si="20"/>
        <v>#DIV/0!</v>
      </c>
      <c r="BN9" s="133">
        <v>0</v>
      </c>
      <c r="BO9" s="133">
        <v>10468.59</v>
      </c>
      <c r="BP9" s="133" t="e">
        <f t="shared" si="21"/>
        <v>#DIV/0!</v>
      </c>
      <c r="BQ9" s="133">
        <v>0</v>
      </c>
      <c r="BR9" s="133">
        <v>26015.96</v>
      </c>
      <c r="BS9" s="133" t="e">
        <f t="shared" si="22"/>
        <v>#DIV/0!</v>
      </c>
      <c r="BT9" s="133">
        <v>25325</v>
      </c>
      <c r="BU9" s="133">
        <v>33952.159999999996</v>
      </c>
      <c r="BV9" s="133">
        <f t="shared" si="23"/>
        <v>134.06578479763078</v>
      </c>
      <c r="BW9" s="133">
        <f t="shared" ref="BW9:BX43" si="26">BH9+BK9+BN9+BQ9+BT9</f>
        <v>25325</v>
      </c>
      <c r="BX9" s="133">
        <f t="shared" si="26"/>
        <v>70987.009999999995</v>
      </c>
      <c r="BY9" s="133">
        <f t="shared" ref="BY9:BY43" si="27">(BX9/BW9)*100</f>
        <v>280.30408687068109</v>
      </c>
      <c r="BZ9" s="133">
        <f t="shared" ref="BZ9:CA43" si="28">BB9+BW9</f>
        <v>343840</v>
      </c>
      <c r="CA9" s="133">
        <f t="shared" si="28"/>
        <v>295449.95999999996</v>
      </c>
      <c r="CB9" s="133">
        <f t="shared" ref="CB9:CB43" si="29">(CA9/BZ9)*100</f>
        <v>85.92658213122381</v>
      </c>
    </row>
    <row r="10" spans="1:80" ht="15" customHeight="1" x14ac:dyDescent="0.2">
      <c r="A10" s="26">
        <v>3</v>
      </c>
      <c r="B10" s="27" t="s">
        <v>39</v>
      </c>
      <c r="C10" s="133">
        <f t="shared" si="24"/>
        <v>282000</v>
      </c>
      <c r="D10" s="133">
        <f t="shared" si="24"/>
        <v>96501.41</v>
      </c>
      <c r="E10" s="133">
        <f t="shared" si="0"/>
        <v>34.220358156028368</v>
      </c>
      <c r="F10" s="133">
        <v>265080</v>
      </c>
      <c r="G10" s="134">
        <v>83122.600000000006</v>
      </c>
      <c r="H10" s="133">
        <f t="shared" si="1"/>
        <v>31.357552437000152</v>
      </c>
      <c r="I10" s="133">
        <v>8460</v>
      </c>
      <c r="J10" s="134">
        <v>469.58</v>
      </c>
      <c r="K10" s="133">
        <f t="shared" si="2"/>
        <v>5.5505910165484629</v>
      </c>
      <c r="L10" s="133">
        <v>8460</v>
      </c>
      <c r="M10" s="134">
        <v>12909.229999999998</v>
      </c>
      <c r="N10" s="133">
        <f t="shared" si="3"/>
        <v>152.59137115839241</v>
      </c>
      <c r="O10" s="133">
        <v>210000</v>
      </c>
      <c r="P10" s="133">
        <v>69334</v>
      </c>
      <c r="Q10" s="133">
        <f t="shared" si="4"/>
        <v>33.016190476190474</v>
      </c>
      <c r="R10" s="133">
        <f t="shared" ref="R10:S43" si="30">U10+X10+AA10+AD10+AG10</f>
        <v>69120</v>
      </c>
      <c r="S10" s="133">
        <f t="shared" si="30"/>
        <v>170707.59999999998</v>
      </c>
      <c r="T10" s="133">
        <f t="shared" si="5"/>
        <v>246.9728009259259</v>
      </c>
      <c r="U10" s="133">
        <v>34560</v>
      </c>
      <c r="V10" s="133">
        <v>88841.53</v>
      </c>
      <c r="W10" s="133">
        <f t="shared" si="6"/>
        <v>257.06461226851849</v>
      </c>
      <c r="X10" s="133">
        <v>20736</v>
      </c>
      <c r="Y10" s="133">
        <v>68546.58</v>
      </c>
      <c r="Z10" s="133">
        <f t="shared" si="7"/>
        <v>330.56799768518516</v>
      </c>
      <c r="AA10" s="133">
        <v>13824</v>
      </c>
      <c r="AB10" s="133">
        <v>8400.869999999999</v>
      </c>
      <c r="AC10" s="133">
        <f t="shared" si="8"/>
        <v>60.770182291666664</v>
      </c>
      <c r="AD10" s="133">
        <v>0</v>
      </c>
      <c r="AE10" s="133">
        <v>477.78</v>
      </c>
      <c r="AF10" s="133" t="e">
        <f t="shared" si="9"/>
        <v>#DIV/0!</v>
      </c>
      <c r="AG10" s="133">
        <v>0</v>
      </c>
      <c r="AH10" s="133">
        <v>4440.84</v>
      </c>
      <c r="AI10" s="133" t="e">
        <f t="shared" si="10"/>
        <v>#DIV/0!</v>
      </c>
      <c r="AJ10" s="133">
        <v>0</v>
      </c>
      <c r="AK10" s="133">
        <v>4024</v>
      </c>
      <c r="AL10" s="133" t="e">
        <f t="shared" si="11"/>
        <v>#DIV/0!</v>
      </c>
      <c r="AM10" s="135">
        <v>7760</v>
      </c>
      <c r="AN10" s="133">
        <v>2275.6299999999997</v>
      </c>
      <c r="AO10" s="133">
        <f t="shared" si="12"/>
        <v>29.325128865979377</v>
      </c>
      <c r="AP10" s="133">
        <v>46780</v>
      </c>
      <c r="AQ10" s="133">
        <v>19142.629999999994</v>
      </c>
      <c r="AR10" s="133">
        <f t="shared" si="13"/>
        <v>40.920542967079939</v>
      </c>
      <c r="AS10" s="133">
        <v>0</v>
      </c>
      <c r="AT10" s="133">
        <v>55.2</v>
      </c>
      <c r="AU10" s="133" t="e">
        <f t="shared" si="14"/>
        <v>#DIV/0!</v>
      </c>
      <c r="AV10" s="133">
        <v>0</v>
      </c>
      <c r="AW10" s="133">
        <v>125.51</v>
      </c>
      <c r="AX10" s="133" t="e">
        <f t="shared" si="15"/>
        <v>#DIV/0!</v>
      </c>
      <c r="AY10" s="133">
        <v>18620</v>
      </c>
      <c r="AZ10" s="133">
        <v>2299.9499999999998</v>
      </c>
      <c r="BA10" s="133">
        <f t="shared" si="16"/>
        <v>12.352040816326531</v>
      </c>
      <c r="BB10" s="133">
        <f t="shared" si="25"/>
        <v>424280</v>
      </c>
      <c r="BC10" s="133">
        <f t="shared" si="25"/>
        <v>295131.93000000005</v>
      </c>
      <c r="BD10" s="133">
        <f t="shared" si="17"/>
        <v>69.560650985198464</v>
      </c>
      <c r="BE10" s="133">
        <v>42428</v>
      </c>
      <c r="BF10" s="133">
        <v>69451.03</v>
      </c>
      <c r="BG10" s="133">
        <f t="shared" si="18"/>
        <v>163.69150089563496</v>
      </c>
      <c r="BH10" s="133">
        <v>0</v>
      </c>
      <c r="BI10" s="133">
        <v>299</v>
      </c>
      <c r="BJ10" s="133" t="e">
        <f t="shared" si="19"/>
        <v>#DIV/0!</v>
      </c>
      <c r="BK10" s="133">
        <v>0</v>
      </c>
      <c r="BL10" s="133">
        <v>1201.24</v>
      </c>
      <c r="BM10" s="133" t="e">
        <f t="shared" si="20"/>
        <v>#DIV/0!</v>
      </c>
      <c r="BN10" s="133">
        <v>0</v>
      </c>
      <c r="BO10" s="133">
        <v>24089.869999999995</v>
      </c>
      <c r="BP10" s="133" t="e">
        <f t="shared" si="21"/>
        <v>#DIV/0!</v>
      </c>
      <c r="BQ10" s="133">
        <v>0</v>
      </c>
      <c r="BR10" s="133">
        <v>37533.94</v>
      </c>
      <c r="BS10" s="133" t="e">
        <f t="shared" si="22"/>
        <v>#DIV/0!</v>
      </c>
      <c r="BT10" s="133">
        <v>23725</v>
      </c>
      <c r="BU10" s="133">
        <v>42913.220000000008</v>
      </c>
      <c r="BV10" s="133">
        <f t="shared" si="23"/>
        <v>180.87763962065335</v>
      </c>
      <c r="BW10" s="133">
        <f t="shared" si="26"/>
        <v>23725</v>
      </c>
      <c r="BX10" s="133">
        <f t="shared" si="26"/>
        <v>106037.27000000002</v>
      </c>
      <c r="BY10" s="133">
        <f t="shared" si="27"/>
        <v>446.94318229715498</v>
      </c>
      <c r="BZ10" s="133">
        <f t="shared" si="28"/>
        <v>448005</v>
      </c>
      <c r="CA10" s="133">
        <f t="shared" si="28"/>
        <v>401169.20000000007</v>
      </c>
      <c r="CB10" s="133">
        <f t="shared" si="29"/>
        <v>89.545697034631317</v>
      </c>
    </row>
    <row r="11" spans="1:80" ht="15" customHeight="1" x14ac:dyDescent="0.2">
      <c r="A11" s="26">
        <v>4</v>
      </c>
      <c r="B11" s="27" t="s">
        <v>40</v>
      </c>
      <c r="C11" s="133">
        <f t="shared" si="24"/>
        <v>211000</v>
      </c>
      <c r="D11" s="133">
        <f t="shared" si="24"/>
        <v>178930.89999999997</v>
      </c>
      <c r="E11" s="133">
        <f t="shared" si="0"/>
        <v>84.801374407582912</v>
      </c>
      <c r="F11" s="133">
        <v>176000</v>
      </c>
      <c r="G11" s="134">
        <v>140523.52999999997</v>
      </c>
      <c r="H11" s="133">
        <f t="shared" si="1"/>
        <v>79.842914772727255</v>
      </c>
      <c r="I11" s="133">
        <v>35000</v>
      </c>
      <c r="J11" s="134">
        <v>6990.27</v>
      </c>
      <c r="K11" s="133">
        <f t="shared" si="2"/>
        <v>19.972200000000001</v>
      </c>
      <c r="L11" s="133">
        <v>0</v>
      </c>
      <c r="M11" s="134">
        <v>31417.1</v>
      </c>
      <c r="N11" s="133" t="e">
        <f t="shared" si="3"/>
        <v>#DIV/0!</v>
      </c>
      <c r="O11" s="133">
        <v>176000</v>
      </c>
      <c r="P11" s="133">
        <v>84593.260000000009</v>
      </c>
      <c r="Q11" s="133">
        <f t="shared" si="4"/>
        <v>48.064352272727277</v>
      </c>
      <c r="R11" s="133">
        <f t="shared" si="30"/>
        <v>212020</v>
      </c>
      <c r="S11" s="133">
        <f t="shared" si="30"/>
        <v>427858.91000000003</v>
      </c>
      <c r="T11" s="133">
        <f t="shared" si="5"/>
        <v>201.80120271672484</v>
      </c>
      <c r="U11" s="133">
        <v>0</v>
      </c>
      <c r="V11" s="133">
        <v>151384.71</v>
      </c>
      <c r="W11" s="133" t="e">
        <f t="shared" si="6"/>
        <v>#DIV/0!</v>
      </c>
      <c r="X11" s="133">
        <v>0</v>
      </c>
      <c r="Y11" s="133">
        <v>205557.06000000003</v>
      </c>
      <c r="Z11" s="133" t="e">
        <f t="shared" si="7"/>
        <v>#DIV/0!</v>
      </c>
      <c r="AA11" s="133">
        <v>0</v>
      </c>
      <c r="AB11" s="133">
        <v>47363.740000000005</v>
      </c>
      <c r="AC11" s="133" t="e">
        <f t="shared" si="8"/>
        <v>#DIV/0!</v>
      </c>
      <c r="AD11" s="133">
        <v>0</v>
      </c>
      <c r="AE11" s="133">
        <v>385.52</v>
      </c>
      <c r="AF11" s="133" t="e">
        <f t="shared" si="9"/>
        <v>#DIV/0!</v>
      </c>
      <c r="AG11" s="133">
        <v>212020</v>
      </c>
      <c r="AH11" s="133">
        <v>23167.879999999997</v>
      </c>
      <c r="AI11" s="133">
        <f t="shared" si="10"/>
        <v>10.927214413734552</v>
      </c>
      <c r="AJ11" s="133">
        <v>0</v>
      </c>
      <c r="AK11" s="133">
        <v>941.04</v>
      </c>
      <c r="AL11" s="133" t="e">
        <f t="shared" si="11"/>
        <v>#DIV/0!</v>
      </c>
      <c r="AM11" s="135">
        <v>23731</v>
      </c>
      <c r="AN11" s="133">
        <v>3755.9099999999994</v>
      </c>
      <c r="AO11" s="133">
        <f t="shared" si="12"/>
        <v>15.827019510345117</v>
      </c>
      <c r="AP11" s="133">
        <v>85424</v>
      </c>
      <c r="AQ11" s="133">
        <v>142089.88999999998</v>
      </c>
      <c r="AR11" s="133">
        <f t="shared" si="13"/>
        <v>166.33485905600298</v>
      </c>
      <c r="AS11" s="133">
        <v>0</v>
      </c>
      <c r="AT11" s="133">
        <v>6283.5300000000007</v>
      </c>
      <c r="AU11" s="133" t="e">
        <f t="shared" si="14"/>
        <v>#DIV/0!</v>
      </c>
      <c r="AV11" s="133">
        <v>0</v>
      </c>
      <c r="AW11" s="133">
        <v>10147.18</v>
      </c>
      <c r="AX11" s="133" t="e">
        <f t="shared" si="15"/>
        <v>#DIV/0!</v>
      </c>
      <c r="AY11" s="133">
        <v>120845</v>
      </c>
      <c r="AZ11" s="133">
        <v>12431.26</v>
      </c>
      <c r="BA11" s="133">
        <f t="shared" si="16"/>
        <v>10.286946087963921</v>
      </c>
      <c r="BB11" s="133">
        <f t="shared" si="25"/>
        <v>653020</v>
      </c>
      <c r="BC11" s="133">
        <f t="shared" si="25"/>
        <v>782438.62000000023</v>
      </c>
      <c r="BD11" s="133">
        <f t="shared" si="17"/>
        <v>119.81847722887511</v>
      </c>
      <c r="BE11" s="133">
        <v>0</v>
      </c>
      <c r="BF11" s="133">
        <v>139287.04000000001</v>
      </c>
      <c r="BG11" s="133" t="e">
        <f t="shared" si="18"/>
        <v>#DIV/0!</v>
      </c>
      <c r="BH11" s="133">
        <v>0</v>
      </c>
      <c r="BI11" s="133">
        <v>347.12</v>
      </c>
      <c r="BJ11" s="133" t="e">
        <f t="shared" si="19"/>
        <v>#DIV/0!</v>
      </c>
      <c r="BK11" s="133">
        <v>0</v>
      </c>
      <c r="BL11" s="133">
        <v>2184.3000000000002</v>
      </c>
      <c r="BM11" s="133" t="e">
        <f t="shared" si="20"/>
        <v>#DIV/0!</v>
      </c>
      <c r="BN11" s="133">
        <v>31765</v>
      </c>
      <c r="BO11" s="133">
        <v>48318.639999999992</v>
      </c>
      <c r="BP11" s="133">
        <f t="shared" si="21"/>
        <v>152.11282858492046</v>
      </c>
      <c r="BQ11" s="133">
        <v>0</v>
      </c>
      <c r="BR11" s="133">
        <v>75499.839999999997</v>
      </c>
      <c r="BS11" s="133" t="e">
        <f t="shared" si="22"/>
        <v>#DIV/0!</v>
      </c>
      <c r="BT11" s="133">
        <v>96383</v>
      </c>
      <c r="BU11" s="133">
        <v>509453.07999999996</v>
      </c>
      <c r="BV11" s="133">
        <f t="shared" si="23"/>
        <v>528.57151157361773</v>
      </c>
      <c r="BW11" s="133">
        <f t="shared" si="26"/>
        <v>128148</v>
      </c>
      <c r="BX11" s="133">
        <f t="shared" si="26"/>
        <v>635802.98</v>
      </c>
      <c r="BY11" s="133">
        <f t="shared" si="27"/>
        <v>496.14740768486439</v>
      </c>
      <c r="BZ11" s="133">
        <f t="shared" si="28"/>
        <v>781168</v>
      </c>
      <c r="CA11" s="133">
        <f t="shared" si="28"/>
        <v>1418241.6</v>
      </c>
      <c r="CB11" s="133">
        <f t="shared" si="29"/>
        <v>181.55398070581489</v>
      </c>
    </row>
    <row r="12" spans="1:80" ht="15" customHeight="1" x14ac:dyDescent="0.2">
      <c r="A12" s="6">
        <v>5</v>
      </c>
      <c r="B12" s="7" t="s">
        <v>41</v>
      </c>
      <c r="C12" s="133">
        <f t="shared" si="24"/>
        <v>170100</v>
      </c>
      <c r="D12" s="133">
        <f t="shared" si="24"/>
        <v>65587.100000000006</v>
      </c>
      <c r="E12" s="133">
        <f t="shared" si="0"/>
        <v>38.557965902410352</v>
      </c>
      <c r="F12" s="133">
        <v>119000</v>
      </c>
      <c r="G12" s="134">
        <v>56429.270000000004</v>
      </c>
      <c r="H12" s="133">
        <f t="shared" si="1"/>
        <v>47.419554621848739</v>
      </c>
      <c r="I12" s="133">
        <v>25500</v>
      </c>
      <c r="J12" s="134">
        <v>115.17999999999999</v>
      </c>
      <c r="K12" s="133">
        <f t="shared" si="2"/>
        <v>0.45168627450980386</v>
      </c>
      <c r="L12" s="133">
        <v>25600</v>
      </c>
      <c r="M12" s="134">
        <v>9042.6500000000015</v>
      </c>
      <c r="N12" s="133">
        <f t="shared" si="3"/>
        <v>35.322851562500006</v>
      </c>
      <c r="O12" s="133">
        <v>119000</v>
      </c>
      <c r="P12" s="133">
        <v>56571</v>
      </c>
      <c r="Q12" s="133">
        <f t="shared" si="4"/>
        <v>47.538655462184877</v>
      </c>
      <c r="R12" s="133">
        <f t="shared" si="30"/>
        <v>104200</v>
      </c>
      <c r="S12" s="133">
        <f t="shared" si="30"/>
        <v>92242.700000000012</v>
      </c>
      <c r="T12" s="133">
        <f t="shared" si="5"/>
        <v>88.52466410748562</v>
      </c>
      <c r="U12" s="133">
        <v>0</v>
      </c>
      <c r="V12" s="133">
        <v>47759.759999999995</v>
      </c>
      <c r="W12" s="133" t="e">
        <f t="shared" si="6"/>
        <v>#DIV/0!</v>
      </c>
      <c r="X12" s="133">
        <v>0</v>
      </c>
      <c r="Y12" s="133">
        <v>42822.9</v>
      </c>
      <c r="Z12" s="133" t="e">
        <f t="shared" si="7"/>
        <v>#DIV/0!</v>
      </c>
      <c r="AA12" s="133">
        <v>0</v>
      </c>
      <c r="AB12" s="133">
        <v>764.52</v>
      </c>
      <c r="AC12" s="133" t="e">
        <f t="shared" si="8"/>
        <v>#DIV/0!</v>
      </c>
      <c r="AD12" s="133">
        <v>0</v>
      </c>
      <c r="AE12" s="133">
        <v>81.52</v>
      </c>
      <c r="AF12" s="133" t="e">
        <f t="shared" si="9"/>
        <v>#DIV/0!</v>
      </c>
      <c r="AG12" s="133">
        <v>104200</v>
      </c>
      <c r="AH12" s="133">
        <v>814</v>
      </c>
      <c r="AI12" s="133">
        <f t="shared" si="10"/>
        <v>0.781190019193858</v>
      </c>
      <c r="AJ12" s="133">
        <v>0</v>
      </c>
      <c r="AK12" s="133">
        <v>0</v>
      </c>
      <c r="AL12" s="133" t="e">
        <f t="shared" si="11"/>
        <v>#DIV/0!</v>
      </c>
      <c r="AM12" s="135">
        <v>1900</v>
      </c>
      <c r="AN12" s="133">
        <v>928.44999999999982</v>
      </c>
      <c r="AO12" s="133">
        <f t="shared" si="12"/>
        <v>48.865789473684202</v>
      </c>
      <c r="AP12" s="133">
        <v>25000</v>
      </c>
      <c r="AQ12" s="133">
        <v>8467.6200000000008</v>
      </c>
      <c r="AR12" s="133">
        <f t="shared" si="13"/>
        <v>33.870480000000001</v>
      </c>
      <c r="AS12" s="133">
        <v>0</v>
      </c>
      <c r="AT12" s="133">
        <v>2047</v>
      </c>
      <c r="AU12" s="133" t="e">
        <f t="shared" si="14"/>
        <v>#DIV/0!</v>
      </c>
      <c r="AV12" s="133">
        <v>0</v>
      </c>
      <c r="AW12" s="133">
        <v>30.7</v>
      </c>
      <c r="AX12" s="133" t="e">
        <f t="shared" si="15"/>
        <v>#DIV/0!</v>
      </c>
      <c r="AY12" s="133">
        <v>45100</v>
      </c>
      <c r="AZ12" s="133">
        <v>18042.77</v>
      </c>
      <c r="BA12" s="133">
        <f t="shared" si="16"/>
        <v>40.006141906873616</v>
      </c>
      <c r="BB12" s="133">
        <f t="shared" si="25"/>
        <v>346300</v>
      </c>
      <c r="BC12" s="133">
        <f t="shared" si="25"/>
        <v>187346.34000000003</v>
      </c>
      <c r="BD12" s="133">
        <f t="shared" si="17"/>
        <v>54.099434016748496</v>
      </c>
      <c r="BE12" s="133">
        <v>0</v>
      </c>
      <c r="BF12" s="133">
        <v>36113.449999999997</v>
      </c>
      <c r="BG12" s="133" t="e">
        <f t="shared" si="18"/>
        <v>#DIV/0!</v>
      </c>
      <c r="BH12" s="133">
        <v>0</v>
      </c>
      <c r="BI12" s="133">
        <v>40.92</v>
      </c>
      <c r="BJ12" s="133" t="e">
        <f t="shared" si="19"/>
        <v>#DIV/0!</v>
      </c>
      <c r="BK12" s="133">
        <v>0</v>
      </c>
      <c r="BL12" s="133">
        <v>365.15000000000003</v>
      </c>
      <c r="BM12" s="133" t="e">
        <f t="shared" si="20"/>
        <v>#DIV/0!</v>
      </c>
      <c r="BN12" s="133">
        <v>0</v>
      </c>
      <c r="BO12" s="133">
        <v>5606.9199999999992</v>
      </c>
      <c r="BP12" s="133" t="e">
        <f t="shared" si="21"/>
        <v>#DIV/0!</v>
      </c>
      <c r="BQ12" s="133">
        <v>0</v>
      </c>
      <c r="BR12" s="133">
        <v>27290.170000000002</v>
      </c>
      <c r="BS12" s="133" t="e">
        <f t="shared" si="22"/>
        <v>#DIV/0!</v>
      </c>
      <c r="BT12" s="133">
        <v>0</v>
      </c>
      <c r="BU12" s="133">
        <v>20673.510000000002</v>
      </c>
      <c r="BV12" s="133" t="e">
        <f t="shared" si="23"/>
        <v>#DIV/0!</v>
      </c>
      <c r="BW12" s="133">
        <f t="shared" si="26"/>
        <v>0</v>
      </c>
      <c r="BX12" s="133">
        <f t="shared" si="26"/>
        <v>53976.670000000006</v>
      </c>
      <c r="BY12" s="133" t="e">
        <f t="shared" si="27"/>
        <v>#DIV/0!</v>
      </c>
      <c r="BZ12" s="133">
        <f t="shared" si="28"/>
        <v>346300</v>
      </c>
      <c r="CA12" s="133">
        <f t="shared" si="28"/>
        <v>241323.01000000004</v>
      </c>
      <c r="CB12" s="133">
        <f t="shared" si="29"/>
        <v>69.686113196650311</v>
      </c>
    </row>
    <row r="13" spans="1:80" ht="15" customHeight="1" x14ac:dyDescent="0.2">
      <c r="A13" s="26">
        <v>6</v>
      </c>
      <c r="B13" s="27" t="s">
        <v>42</v>
      </c>
      <c r="C13" s="133">
        <f t="shared" si="24"/>
        <v>60045</v>
      </c>
      <c r="D13" s="133">
        <f t="shared" si="24"/>
        <v>47793.46</v>
      </c>
      <c r="E13" s="133">
        <f t="shared" si="0"/>
        <v>79.596069614455828</v>
      </c>
      <c r="F13" s="133">
        <v>43890</v>
      </c>
      <c r="G13" s="134">
        <v>42386.51</v>
      </c>
      <c r="H13" s="133">
        <f t="shared" si="1"/>
        <v>96.574413305992252</v>
      </c>
      <c r="I13" s="133">
        <v>16155</v>
      </c>
      <c r="J13" s="134">
        <v>136</v>
      </c>
      <c r="K13" s="133">
        <f t="shared" si="2"/>
        <v>0.84184463014546573</v>
      </c>
      <c r="L13" s="133">
        <v>0</v>
      </c>
      <c r="M13" s="134">
        <v>5270.9499999999989</v>
      </c>
      <c r="N13" s="133" t="e">
        <f t="shared" si="3"/>
        <v>#DIV/0!</v>
      </c>
      <c r="O13" s="133">
        <v>43890</v>
      </c>
      <c r="P13" s="133">
        <v>38876.229999999996</v>
      </c>
      <c r="Q13" s="133">
        <f t="shared" si="4"/>
        <v>88.576509455456815</v>
      </c>
      <c r="R13" s="133">
        <f t="shared" si="30"/>
        <v>33945</v>
      </c>
      <c r="S13" s="133">
        <f t="shared" si="30"/>
        <v>46166.360000000008</v>
      </c>
      <c r="T13" s="133">
        <f t="shared" si="5"/>
        <v>136.00341729267936</v>
      </c>
      <c r="U13" s="133">
        <v>0</v>
      </c>
      <c r="V13" s="133">
        <v>24944.200000000004</v>
      </c>
      <c r="W13" s="133" t="e">
        <f t="shared" si="6"/>
        <v>#DIV/0!</v>
      </c>
      <c r="X13" s="133">
        <v>0</v>
      </c>
      <c r="Y13" s="133">
        <v>17173.87</v>
      </c>
      <c r="Z13" s="133" t="e">
        <f t="shared" si="7"/>
        <v>#DIV/0!</v>
      </c>
      <c r="AA13" s="133">
        <v>0</v>
      </c>
      <c r="AB13" s="133">
        <v>1925.7099999999998</v>
      </c>
      <c r="AC13" s="133" t="e">
        <f t="shared" si="8"/>
        <v>#DIV/0!</v>
      </c>
      <c r="AD13" s="133">
        <v>0</v>
      </c>
      <c r="AE13" s="133">
        <v>124.28999999999999</v>
      </c>
      <c r="AF13" s="133" t="e">
        <f t="shared" si="9"/>
        <v>#DIV/0!</v>
      </c>
      <c r="AG13" s="133">
        <v>33945</v>
      </c>
      <c r="AH13" s="133">
        <v>1998.29</v>
      </c>
      <c r="AI13" s="133">
        <f t="shared" si="10"/>
        <v>5.8868463691265287</v>
      </c>
      <c r="AJ13" s="133">
        <v>0</v>
      </c>
      <c r="AK13" s="133">
        <v>782</v>
      </c>
      <c r="AL13" s="133" t="e">
        <f t="shared" si="11"/>
        <v>#DIV/0!</v>
      </c>
      <c r="AM13" s="135">
        <v>2013</v>
      </c>
      <c r="AN13" s="133">
        <v>571.67999999999984</v>
      </c>
      <c r="AO13" s="133">
        <f t="shared" si="12"/>
        <v>28.3994038748137</v>
      </c>
      <c r="AP13" s="133">
        <v>13614</v>
      </c>
      <c r="AQ13" s="133">
        <v>4789.8200000000006</v>
      </c>
      <c r="AR13" s="133">
        <f t="shared" si="13"/>
        <v>35.183046863522847</v>
      </c>
      <c r="AS13" s="133">
        <v>0</v>
      </c>
      <c r="AT13" s="133">
        <v>957</v>
      </c>
      <c r="AU13" s="133" t="e">
        <f t="shared" si="14"/>
        <v>#DIV/0!</v>
      </c>
      <c r="AV13" s="133">
        <v>0</v>
      </c>
      <c r="AW13" s="133">
        <v>31.94</v>
      </c>
      <c r="AX13" s="133" t="e">
        <f t="shared" si="15"/>
        <v>#DIV/0!</v>
      </c>
      <c r="AY13" s="133">
        <v>15890</v>
      </c>
      <c r="AZ13" s="133">
        <v>1948.0700000000002</v>
      </c>
      <c r="BA13" s="133">
        <f t="shared" si="16"/>
        <v>12.259723096286974</v>
      </c>
      <c r="BB13" s="133">
        <f t="shared" si="25"/>
        <v>125507</v>
      </c>
      <c r="BC13" s="133">
        <f t="shared" si="25"/>
        <v>103040.33000000002</v>
      </c>
      <c r="BD13" s="133">
        <f t="shared" si="17"/>
        <v>82.099269363461815</v>
      </c>
      <c r="BE13" s="133">
        <v>0</v>
      </c>
      <c r="BF13" s="133">
        <v>22642.760000000002</v>
      </c>
      <c r="BG13" s="133" t="e">
        <f t="shared" si="18"/>
        <v>#DIV/0!</v>
      </c>
      <c r="BH13" s="133">
        <v>0</v>
      </c>
      <c r="BI13" s="133">
        <v>84</v>
      </c>
      <c r="BJ13" s="133" t="e">
        <f t="shared" si="19"/>
        <v>#DIV/0!</v>
      </c>
      <c r="BK13" s="133">
        <v>0</v>
      </c>
      <c r="BL13" s="133">
        <v>244</v>
      </c>
      <c r="BM13" s="133" t="e">
        <f t="shared" si="20"/>
        <v>#DIV/0!</v>
      </c>
      <c r="BN13" s="133">
        <v>0</v>
      </c>
      <c r="BO13" s="133">
        <v>3737.82</v>
      </c>
      <c r="BP13" s="133" t="e">
        <f t="shared" si="21"/>
        <v>#DIV/0!</v>
      </c>
      <c r="BQ13" s="133">
        <v>0</v>
      </c>
      <c r="BR13" s="133">
        <v>9947.5300000000007</v>
      </c>
      <c r="BS13" s="133" t="e">
        <f t="shared" si="22"/>
        <v>#DIV/0!</v>
      </c>
      <c r="BT13" s="133">
        <v>17177</v>
      </c>
      <c r="BU13" s="133">
        <v>13038.74</v>
      </c>
      <c r="BV13" s="133">
        <f t="shared" si="23"/>
        <v>75.90813296850439</v>
      </c>
      <c r="BW13" s="133">
        <f t="shared" si="26"/>
        <v>17177</v>
      </c>
      <c r="BX13" s="133">
        <f t="shared" si="26"/>
        <v>27052.09</v>
      </c>
      <c r="BY13" s="133">
        <f t="shared" si="27"/>
        <v>157.49019037084474</v>
      </c>
      <c r="BZ13" s="133">
        <f t="shared" si="28"/>
        <v>142684</v>
      </c>
      <c r="CA13" s="133">
        <f t="shared" si="28"/>
        <v>130092.42000000001</v>
      </c>
      <c r="CB13" s="133">
        <f t="shared" si="29"/>
        <v>91.175198340388562</v>
      </c>
    </row>
    <row r="14" spans="1:80" ht="15" customHeight="1" x14ac:dyDescent="0.2">
      <c r="A14" s="26">
        <v>7</v>
      </c>
      <c r="B14" s="27" t="s">
        <v>43</v>
      </c>
      <c r="C14" s="133">
        <f t="shared" si="24"/>
        <v>259581</v>
      </c>
      <c r="D14" s="133">
        <f t="shared" si="24"/>
        <v>140809.02000000002</v>
      </c>
      <c r="E14" s="133">
        <f t="shared" si="0"/>
        <v>54.24473285795186</v>
      </c>
      <c r="F14" s="133">
        <v>238814</v>
      </c>
      <c r="G14" s="134">
        <v>69337.350000000006</v>
      </c>
      <c r="H14" s="133">
        <f t="shared" si="1"/>
        <v>29.034039042937181</v>
      </c>
      <c r="I14" s="133">
        <v>5192</v>
      </c>
      <c r="J14" s="134">
        <v>1945.57</v>
      </c>
      <c r="K14" s="133">
        <f t="shared" si="2"/>
        <v>37.472457627118644</v>
      </c>
      <c r="L14" s="133">
        <v>15575</v>
      </c>
      <c r="M14" s="134">
        <v>69526.100000000006</v>
      </c>
      <c r="N14" s="133">
        <f t="shared" si="3"/>
        <v>446.39550561797756</v>
      </c>
      <c r="O14" s="133">
        <v>197085</v>
      </c>
      <c r="P14" s="133">
        <v>51130.81</v>
      </c>
      <c r="Q14" s="133">
        <f t="shared" si="4"/>
        <v>25.94353197858792</v>
      </c>
      <c r="R14" s="133">
        <f t="shared" si="30"/>
        <v>30712</v>
      </c>
      <c r="S14" s="133">
        <f t="shared" si="30"/>
        <v>94178.21</v>
      </c>
      <c r="T14" s="133">
        <f t="shared" si="5"/>
        <v>306.64955066423551</v>
      </c>
      <c r="U14" s="133">
        <v>15356</v>
      </c>
      <c r="V14" s="133">
        <v>37911.640000000007</v>
      </c>
      <c r="W14" s="133">
        <f t="shared" si="6"/>
        <v>246.88486585048196</v>
      </c>
      <c r="X14" s="133">
        <v>12285</v>
      </c>
      <c r="Y14" s="133">
        <v>49560.80000000001</v>
      </c>
      <c r="Z14" s="133">
        <f t="shared" si="7"/>
        <v>403.42531542531549</v>
      </c>
      <c r="AA14" s="133">
        <v>3071</v>
      </c>
      <c r="AB14" s="133">
        <v>5554.26</v>
      </c>
      <c r="AC14" s="133">
        <f t="shared" si="8"/>
        <v>180.86160859654836</v>
      </c>
      <c r="AD14" s="133">
        <v>0</v>
      </c>
      <c r="AE14" s="133">
        <v>303.56</v>
      </c>
      <c r="AF14" s="133" t="e">
        <f t="shared" si="9"/>
        <v>#DIV/0!</v>
      </c>
      <c r="AG14" s="133">
        <v>0</v>
      </c>
      <c r="AH14" s="133">
        <v>847.95</v>
      </c>
      <c r="AI14" s="133" t="e">
        <f t="shared" si="10"/>
        <v>#DIV/0!</v>
      </c>
      <c r="AJ14" s="133">
        <v>0</v>
      </c>
      <c r="AK14" s="133">
        <v>848</v>
      </c>
      <c r="AL14" s="133" t="e">
        <f t="shared" si="11"/>
        <v>#DIV/0!</v>
      </c>
      <c r="AM14" s="135">
        <v>4230</v>
      </c>
      <c r="AN14" s="133">
        <v>1246.18</v>
      </c>
      <c r="AO14" s="133">
        <f t="shared" si="12"/>
        <v>29.460520094562646</v>
      </c>
      <c r="AP14" s="133">
        <v>26877</v>
      </c>
      <c r="AQ14" s="133">
        <v>9566.7400000000016</v>
      </c>
      <c r="AR14" s="133">
        <f t="shared" si="13"/>
        <v>35.594523198273627</v>
      </c>
      <c r="AS14" s="133">
        <v>0</v>
      </c>
      <c r="AT14" s="133">
        <v>470</v>
      </c>
      <c r="AU14" s="133" t="e">
        <f t="shared" si="14"/>
        <v>#DIV/0!</v>
      </c>
      <c r="AV14" s="133">
        <v>0</v>
      </c>
      <c r="AW14" s="133">
        <v>33.989999999999995</v>
      </c>
      <c r="AX14" s="133" t="e">
        <f t="shared" si="15"/>
        <v>#DIV/0!</v>
      </c>
      <c r="AY14" s="133">
        <v>46397</v>
      </c>
      <c r="AZ14" s="133">
        <v>3112.7599999999998</v>
      </c>
      <c r="BA14" s="133">
        <f t="shared" si="16"/>
        <v>6.7089682522576881</v>
      </c>
      <c r="BB14" s="133">
        <f t="shared" si="25"/>
        <v>367797</v>
      </c>
      <c r="BC14" s="133">
        <f t="shared" si="25"/>
        <v>250264.90000000002</v>
      </c>
      <c r="BD14" s="133">
        <f t="shared" si="17"/>
        <v>68.044301612030551</v>
      </c>
      <c r="BE14" s="133">
        <v>36779</v>
      </c>
      <c r="BF14" s="133">
        <v>75184.989999999991</v>
      </c>
      <c r="BG14" s="133">
        <f t="shared" si="18"/>
        <v>204.42369286821281</v>
      </c>
      <c r="BH14" s="133">
        <v>0</v>
      </c>
      <c r="BI14" s="133">
        <v>691.68000000000006</v>
      </c>
      <c r="BJ14" s="133" t="e">
        <f t="shared" si="19"/>
        <v>#DIV/0!</v>
      </c>
      <c r="BK14" s="133">
        <v>0</v>
      </c>
      <c r="BL14" s="133">
        <v>562.07000000000005</v>
      </c>
      <c r="BM14" s="133" t="e">
        <f t="shared" si="20"/>
        <v>#DIV/0!</v>
      </c>
      <c r="BN14" s="133">
        <v>0</v>
      </c>
      <c r="BO14" s="133">
        <v>9035.6799999999985</v>
      </c>
      <c r="BP14" s="133" t="e">
        <f t="shared" si="21"/>
        <v>#DIV/0!</v>
      </c>
      <c r="BQ14" s="133">
        <v>0</v>
      </c>
      <c r="BR14" s="133">
        <v>33376.199999999997</v>
      </c>
      <c r="BS14" s="133" t="e">
        <f t="shared" si="22"/>
        <v>#DIV/0!</v>
      </c>
      <c r="BT14" s="133">
        <v>19755</v>
      </c>
      <c r="BU14" s="133">
        <v>33953.699999999997</v>
      </c>
      <c r="BV14" s="133">
        <f t="shared" si="23"/>
        <v>171.8739559605163</v>
      </c>
      <c r="BW14" s="133">
        <f t="shared" si="26"/>
        <v>19755</v>
      </c>
      <c r="BX14" s="133">
        <f t="shared" si="26"/>
        <v>77619.329999999987</v>
      </c>
      <c r="BY14" s="133">
        <f t="shared" si="27"/>
        <v>392.90979498861043</v>
      </c>
      <c r="BZ14" s="133">
        <f t="shared" si="28"/>
        <v>387552</v>
      </c>
      <c r="CA14" s="133">
        <f t="shared" si="28"/>
        <v>327884.23</v>
      </c>
      <c r="CB14" s="133">
        <f t="shared" si="29"/>
        <v>84.603931859466599</v>
      </c>
    </row>
    <row r="15" spans="1:80" ht="15" customHeight="1" x14ac:dyDescent="0.2">
      <c r="A15" s="26">
        <v>8</v>
      </c>
      <c r="B15" s="27" t="s">
        <v>44</v>
      </c>
      <c r="C15" s="133">
        <f t="shared" si="24"/>
        <v>142000</v>
      </c>
      <c r="D15" s="133">
        <f t="shared" si="24"/>
        <v>75692.140000000014</v>
      </c>
      <c r="E15" s="133">
        <f t="shared" si="0"/>
        <v>53.304323943661977</v>
      </c>
      <c r="F15" s="133">
        <v>133480</v>
      </c>
      <c r="G15" s="134">
        <v>58451.600000000006</v>
      </c>
      <c r="H15" s="133">
        <f t="shared" si="1"/>
        <v>43.790530416541806</v>
      </c>
      <c r="I15" s="133">
        <v>3266</v>
      </c>
      <c r="J15" s="134">
        <v>63</v>
      </c>
      <c r="K15" s="133">
        <f t="shared" si="2"/>
        <v>1.92896509491733</v>
      </c>
      <c r="L15" s="133">
        <v>5254</v>
      </c>
      <c r="M15" s="134">
        <v>17177.54</v>
      </c>
      <c r="N15" s="133">
        <f t="shared" si="3"/>
        <v>326.94213932242104</v>
      </c>
      <c r="O15" s="133">
        <v>108915</v>
      </c>
      <c r="P15" s="133">
        <v>54208.899999999994</v>
      </c>
      <c r="Q15" s="133">
        <f t="shared" si="4"/>
        <v>49.771748611302385</v>
      </c>
      <c r="R15" s="133">
        <f t="shared" si="30"/>
        <v>59200</v>
      </c>
      <c r="S15" s="133">
        <f t="shared" si="30"/>
        <v>100958.25</v>
      </c>
      <c r="T15" s="133">
        <f t="shared" si="5"/>
        <v>170.53758445945945</v>
      </c>
      <c r="U15" s="133">
        <v>17760</v>
      </c>
      <c r="V15" s="133">
        <v>51881.260000000009</v>
      </c>
      <c r="W15" s="133">
        <f t="shared" si="6"/>
        <v>292.12421171171178</v>
      </c>
      <c r="X15" s="133">
        <v>20720</v>
      </c>
      <c r="Y15" s="133">
        <v>41314.259999999995</v>
      </c>
      <c r="Z15" s="133">
        <f t="shared" si="7"/>
        <v>199.39314671814671</v>
      </c>
      <c r="AA15" s="133">
        <v>20720</v>
      </c>
      <c r="AB15" s="133">
        <v>5844.3400000000011</v>
      </c>
      <c r="AC15" s="133">
        <f t="shared" si="8"/>
        <v>28.206274131274135</v>
      </c>
      <c r="AD15" s="133">
        <v>0</v>
      </c>
      <c r="AE15" s="133">
        <v>749.2</v>
      </c>
      <c r="AF15" s="133" t="e">
        <f t="shared" si="9"/>
        <v>#DIV/0!</v>
      </c>
      <c r="AG15" s="133">
        <v>0</v>
      </c>
      <c r="AH15" s="133">
        <v>1169.19</v>
      </c>
      <c r="AI15" s="133" t="e">
        <f t="shared" si="10"/>
        <v>#DIV/0!</v>
      </c>
      <c r="AJ15" s="133">
        <v>0</v>
      </c>
      <c r="AK15" s="133">
        <v>395</v>
      </c>
      <c r="AL15" s="133" t="e">
        <f t="shared" si="11"/>
        <v>#DIV/0!</v>
      </c>
      <c r="AM15" s="135">
        <v>1518</v>
      </c>
      <c r="AN15" s="133">
        <v>6796.7</v>
      </c>
      <c r="AO15" s="133">
        <f t="shared" si="12"/>
        <v>447.74044795783931</v>
      </c>
      <c r="AP15" s="133">
        <v>9631</v>
      </c>
      <c r="AQ15" s="133">
        <v>9171</v>
      </c>
      <c r="AR15" s="133">
        <f t="shared" si="13"/>
        <v>95.223756619250338</v>
      </c>
      <c r="AS15" s="133">
        <v>735</v>
      </c>
      <c r="AT15" s="133">
        <v>7</v>
      </c>
      <c r="AU15" s="133">
        <f t="shared" si="14"/>
        <v>0.95238095238095244</v>
      </c>
      <c r="AV15" s="133">
        <v>210</v>
      </c>
      <c r="AW15" s="133">
        <v>405.90999999999997</v>
      </c>
      <c r="AX15" s="133">
        <f t="shared" si="15"/>
        <v>193.29047619047617</v>
      </c>
      <c r="AY15" s="133">
        <v>16395</v>
      </c>
      <c r="AZ15" s="133">
        <v>8055.16</v>
      </c>
      <c r="BA15" s="133">
        <f t="shared" si="16"/>
        <v>49.131808478194571</v>
      </c>
      <c r="BB15" s="133">
        <f t="shared" si="25"/>
        <v>229689</v>
      </c>
      <c r="BC15" s="133">
        <f t="shared" si="25"/>
        <v>201481.16000000003</v>
      </c>
      <c r="BD15" s="133">
        <f t="shared" si="17"/>
        <v>87.719115847950931</v>
      </c>
      <c r="BE15" s="133">
        <v>11484</v>
      </c>
      <c r="BF15" s="133">
        <v>33245.990000000005</v>
      </c>
      <c r="BG15" s="133">
        <f t="shared" si="18"/>
        <v>289.49834552420765</v>
      </c>
      <c r="BH15" s="133">
        <v>0</v>
      </c>
      <c r="BI15" s="133">
        <v>10435</v>
      </c>
      <c r="BJ15" s="133" t="e">
        <f t="shared" si="19"/>
        <v>#DIV/0!</v>
      </c>
      <c r="BK15" s="133">
        <v>0</v>
      </c>
      <c r="BL15" s="133">
        <v>456.36</v>
      </c>
      <c r="BM15" s="133" t="e">
        <f t="shared" si="20"/>
        <v>#DIV/0!</v>
      </c>
      <c r="BN15" s="133">
        <v>0</v>
      </c>
      <c r="BO15" s="133">
        <v>8227.41</v>
      </c>
      <c r="BP15" s="133" t="e">
        <f t="shared" si="21"/>
        <v>#DIV/0!</v>
      </c>
      <c r="BQ15" s="133">
        <v>0</v>
      </c>
      <c r="BR15" s="133">
        <v>21062.950000000004</v>
      </c>
      <c r="BS15" s="133" t="e">
        <f t="shared" si="22"/>
        <v>#DIV/0!</v>
      </c>
      <c r="BT15" s="133">
        <v>23833</v>
      </c>
      <c r="BU15" s="133">
        <v>121214.3</v>
      </c>
      <c r="BV15" s="133">
        <f t="shared" si="23"/>
        <v>508.59858179834686</v>
      </c>
      <c r="BW15" s="133">
        <f t="shared" si="26"/>
        <v>23833</v>
      </c>
      <c r="BX15" s="133">
        <f t="shared" si="26"/>
        <v>161396.02000000002</v>
      </c>
      <c r="BY15" s="133">
        <f t="shared" si="27"/>
        <v>677.19556916879969</v>
      </c>
      <c r="BZ15" s="133">
        <f t="shared" si="28"/>
        <v>253522</v>
      </c>
      <c r="CA15" s="133">
        <f t="shared" si="28"/>
        <v>362877.18000000005</v>
      </c>
      <c r="CB15" s="133">
        <f t="shared" si="29"/>
        <v>143.13439464819623</v>
      </c>
    </row>
    <row r="16" spans="1:80" ht="15" customHeight="1" x14ac:dyDescent="0.2">
      <c r="A16" s="26">
        <v>9</v>
      </c>
      <c r="B16" s="27" t="s">
        <v>45</v>
      </c>
      <c r="C16" s="133">
        <f t="shared" si="24"/>
        <v>120000</v>
      </c>
      <c r="D16" s="133">
        <f t="shared" si="24"/>
        <v>68272.75</v>
      </c>
      <c r="E16" s="133">
        <f t="shared" si="0"/>
        <v>56.893958333333337</v>
      </c>
      <c r="F16" s="133">
        <v>102500</v>
      </c>
      <c r="G16" s="134">
        <v>54468.01</v>
      </c>
      <c r="H16" s="133">
        <f t="shared" si="1"/>
        <v>53.139521951219514</v>
      </c>
      <c r="I16" s="133">
        <v>17500</v>
      </c>
      <c r="J16" s="134">
        <v>2049.34</v>
      </c>
      <c r="K16" s="133">
        <f t="shared" si="2"/>
        <v>11.710514285714286</v>
      </c>
      <c r="L16" s="133">
        <v>0</v>
      </c>
      <c r="M16" s="134">
        <v>11755.4</v>
      </c>
      <c r="N16" s="133" t="e">
        <f t="shared" si="3"/>
        <v>#DIV/0!</v>
      </c>
      <c r="O16" s="133">
        <v>102500</v>
      </c>
      <c r="P16" s="133">
        <v>29711</v>
      </c>
      <c r="Q16" s="133">
        <f t="shared" si="4"/>
        <v>28.986341463414632</v>
      </c>
      <c r="R16" s="133">
        <f t="shared" si="30"/>
        <v>65847</v>
      </c>
      <c r="S16" s="133">
        <f t="shared" si="30"/>
        <v>100993.97</v>
      </c>
      <c r="T16" s="133">
        <f t="shared" si="5"/>
        <v>153.37672179446292</v>
      </c>
      <c r="U16" s="133">
        <v>0</v>
      </c>
      <c r="V16" s="133">
        <v>37802.089999999997</v>
      </c>
      <c r="W16" s="133" t="e">
        <f t="shared" si="6"/>
        <v>#DIV/0!</v>
      </c>
      <c r="X16" s="133">
        <v>0</v>
      </c>
      <c r="Y16" s="133">
        <v>56063.399999999994</v>
      </c>
      <c r="Z16" s="133" t="e">
        <f t="shared" si="7"/>
        <v>#DIV/0!</v>
      </c>
      <c r="AA16" s="133">
        <v>0</v>
      </c>
      <c r="AB16" s="133">
        <v>5651.1399999999994</v>
      </c>
      <c r="AC16" s="133" t="e">
        <f t="shared" si="8"/>
        <v>#DIV/0!</v>
      </c>
      <c r="AD16" s="133">
        <v>0</v>
      </c>
      <c r="AE16" s="133">
        <v>168.57</v>
      </c>
      <c r="AF16" s="133" t="e">
        <f t="shared" si="9"/>
        <v>#DIV/0!</v>
      </c>
      <c r="AG16" s="133">
        <v>65847</v>
      </c>
      <c r="AH16" s="133">
        <v>1308.77</v>
      </c>
      <c r="AI16" s="133">
        <f t="shared" si="10"/>
        <v>1.9875924491624521</v>
      </c>
      <c r="AJ16" s="133">
        <v>0</v>
      </c>
      <c r="AK16" s="133">
        <v>5205</v>
      </c>
      <c r="AL16" s="133" t="e">
        <f t="shared" si="11"/>
        <v>#DIV/0!</v>
      </c>
      <c r="AM16" s="135">
        <v>3110</v>
      </c>
      <c r="AN16" s="133">
        <v>846.18999999999994</v>
      </c>
      <c r="AO16" s="133">
        <f t="shared" si="12"/>
        <v>27.208681672025719</v>
      </c>
      <c r="AP16" s="133">
        <v>16624</v>
      </c>
      <c r="AQ16" s="133">
        <v>13068.7</v>
      </c>
      <c r="AR16" s="133">
        <f t="shared" si="13"/>
        <v>78.613450433108767</v>
      </c>
      <c r="AS16" s="133">
        <v>0</v>
      </c>
      <c r="AT16" s="133">
        <v>3564.46</v>
      </c>
      <c r="AU16" s="133" t="e">
        <f t="shared" si="14"/>
        <v>#DIV/0!</v>
      </c>
      <c r="AV16" s="133">
        <v>0</v>
      </c>
      <c r="AW16" s="133">
        <v>12.24</v>
      </c>
      <c r="AX16" s="133" t="e">
        <f t="shared" si="15"/>
        <v>#DIV/0!</v>
      </c>
      <c r="AY16" s="133">
        <v>44488</v>
      </c>
      <c r="AZ16" s="133">
        <v>3857.58</v>
      </c>
      <c r="BA16" s="133">
        <f t="shared" si="16"/>
        <v>8.6710573637834916</v>
      </c>
      <c r="BB16" s="133">
        <f t="shared" si="25"/>
        <v>250069</v>
      </c>
      <c r="BC16" s="133">
        <f t="shared" si="25"/>
        <v>195820.88999999998</v>
      </c>
      <c r="BD16" s="133">
        <f t="shared" si="17"/>
        <v>78.306743338838473</v>
      </c>
      <c r="BE16" s="133">
        <v>0</v>
      </c>
      <c r="BF16" s="133">
        <v>54125.659999999996</v>
      </c>
      <c r="BG16" s="133" t="e">
        <f t="shared" si="18"/>
        <v>#DIV/0!</v>
      </c>
      <c r="BH16" s="133">
        <v>0</v>
      </c>
      <c r="BI16" s="133">
        <v>14.879999999999999</v>
      </c>
      <c r="BJ16" s="133" t="e">
        <f t="shared" si="19"/>
        <v>#DIV/0!</v>
      </c>
      <c r="BK16" s="133">
        <v>0</v>
      </c>
      <c r="BL16" s="133">
        <v>367.7</v>
      </c>
      <c r="BM16" s="133" t="e">
        <f t="shared" si="20"/>
        <v>#DIV/0!</v>
      </c>
      <c r="BN16" s="133">
        <v>0</v>
      </c>
      <c r="BO16" s="133">
        <v>7027.7099999999991</v>
      </c>
      <c r="BP16" s="133" t="e">
        <f t="shared" si="21"/>
        <v>#DIV/0!</v>
      </c>
      <c r="BQ16" s="133">
        <v>0</v>
      </c>
      <c r="BR16" s="133">
        <v>22457.839999999997</v>
      </c>
      <c r="BS16" s="133" t="e">
        <f t="shared" si="22"/>
        <v>#DIV/0!</v>
      </c>
      <c r="BT16" s="133">
        <v>12980</v>
      </c>
      <c r="BU16" s="133">
        <v>32378.27</v>
      </c>
      <c r="BV16" s="133">
        <f t="shared" si="23"/>
        <v>249.44738058551619</v>
      </c>
      <c r="BW16" s="133">
        <f t="shared" si="26"/>
        <v>12980</v>
      </c>
      <c r="BX16" s="133">
        <f t="shared" si="26"/>
        <v>62246.399999999994</v>
      </c>
      <c r="BY16" s="133">
        <f t="shared" si="27"/>
        <v>479.55624036979964</v>
      </c>
      <c r="BZ16" s="133">
        <f t="shared" si="28"/>
        <v>263049</v>
      </c>
      <c r="CA16" s="133">
        <f t="shared" si="28"/>
        <v>258067.28999999998</v>
      </c>
      <c r="CB16" s="133">
        <f t="shared" si="29"/>
        <v>98.106166531710812</v>
      </c>
    </row>
    <row r="17" spans="1:80" ht="15" customHeight="1" x14ac:dyDescent="0.2">
      <c r="A17" s="26">
        <v>10</v>
      </c>
      <c r="B17" s="27" t="s">
        <v>46</v>
      </c>
      <c r="C17" s="133">
        <f t="shared" si="24"/>
        <v>27897</v>
      </c>
      <c r="D17" s="133">
        <f t="shared" si="24"/>
        <v>18578.980000000003</v>
      </c>
      <c r="E17" s="133">
        <f t="shared" si="0"/>
        <v>66.598487292540426</v>
      </c>
      <c r="F17" s="133">
        <v>26617</v>
      </c>
      <c r="G17" s="134">
        <v>14124.810000000001</v>
      </c>
      <c r="H17" s="133">
        <f t="shared" si="1"/>
        <v>53.066874553856557</v>
      </c>
      <c r="I17" s="133">
        <v>800</v>
      </c>
      <c r="J17" s="134">
        <v>10.58</v>
      </c>
      <c r="K17" s="133">
        <f t="shared" si="2"/>
        <v>1.3225</v>
      </c>
      <c r="L17" s="133">
        <v>480</v>
      </c>
      <c r="M17" s="134">
        <v>4443.59</v>
      </c>
      <c r="N17" s="133">
        <f t="shared" si="3"/>
        <v>925.74791666666658</v>
      </c>
      <c r="O17" s="133">
        <v>18087</v>
      </c>
      <c r="P17" s="133">
        <v>15166.739999999998</v>
      </c>
      <c r="Q17" s="133">
        <f t="shared" si="4"/>
        <v>83.854370542378504</v>
      </c>
      <c r="R17" s="133">
        <f t="shared" si="30"/>
        <v>14305</v>
      </c>
      <c r="S17" s="133">
        <f t="shared" si="30"/>
        <v>25369.439999999999</v>
      </c>
      <c r="T17" s="133">
        <f t="shared" si="5"/>
        <v>177.3466620062915</v>
      </c>
      <c r="U17" s="133">
        <v>7771</v>
      </c>
      <c r="V17" s="133">
        <v>14650.36</v>
      </c>
      <c r="W17" s="133">
        <f t="shared" si="6"/>
        <v>188.52605842233947</v>
      </c>
      <c r="X17" s="133">
        <v>1179</v>
      </c>
      <c r="Y17" s="133">
        <v>7531.82</v>
      </c>
      <c r="Z17" s="133">
        <f t="shared" si="7"/>
        <v>638.83121289228154</v>
      </c>
      <c r="AA17" s="133">
        <v>0</v>
      </c>
      <c r="AB17" s="133">
        <v>2528</v>
      </c>
      <c r="AC17" s="133" t="e">
        <f t="shared" si="8"/>
        <v>#DIV/0!</v>
      </c>
      <c r="AD17" s="133">
        <v>1077</v>
      </c>
      <c r="AE17" s="133">
        <v>654.26</v>
      </c>
      <c r="AF17" s="133">
        <f t="shared" si="9"/>
        <v>60.748375116063137</v>
      </c>
      <c r="AG17" s="133">
        <v>4278</v>
      </c>
      <c r="AH17" s="133">
        <v>5</v>
      </c>
      <c r="AI17" s="133">
        <f t="shared" si="10"/>
        <v>0.11687704534829359</v>
      </c>
      <c r="AJ17" s="133">
        <v>0</v>
      </c>
      <c r="AK17" s="133">
        <v>0</v>
      </c>
      <c r="AL17" s="133" t="e">
        <f t="shared" si="11"/>
        <v>#DIV/0!</v>
      </c>
      <c r="AM17" s="135">
        <v>3832</v>
      </c>
      <c r="AN17" s="133">
        <v>149.29999999999998</v>
      </c>
      <c r="AO17" s="133">
        <f t="shared" si="12"/>
        <v>3.8961377870563667</v>
      </c>
      <c r="AP17" s="133">
        <v>9555</v>
      </c>
      <c r="AQ17" s="133">
        <v>1378.9899999999998</v>
      </c>
      <c r="AR17" s="133">
        <f t="shared" si="13"/>
        <v>14.432129774986915</v>
      </c>
      <c r="AS17" s="133">
        <v>0</v>
      </c>
      <c r="AT17" s="133">
        <v>0</v>
      </c>
      <c r="AU17" s="133" t="e">
        <f t="shared" si="14"/>
        <v>#DIV/0!</v>
      </c>
      <c r="AV17" s="133">
        <v>0</v>
      </c>
      <c r="AW17" s="133">
        <v>33.409999999999997</v>
      </c>
      <c r="AX17" s="133" t="e">
        <f t="shared" si="15"/>
        <v>#DIV/0!</v>
      </c>
      <c r="AY17" s="133">
        <v>0</v>
      </c>
      <c r="AZ17" s="133">
        <v>687.63</v>
      </c>
      <c r="BA17" s="133" t="e">
        <f t="shared" si="16"/>
        <v>#DIV/0!</v>
      </c>
      <c r="BB17" s="133">
        <f t="shared" si="25"/>
        <v>55589</v>
      </c>
      <c r="BC17" s="133">
        <f t="shared" si="25"/>
        <v>46197.75</v>
      </c>
      <c r="BD17" s="133">
        <f t="shared" si="17"/>
        <v>83.105920236017923</v>
      </c>
      <c r="BE17" s="133">
        <v>0</v>
      </c>
      <c r="BF17" s="133">
        <v>9651</v>
      </c>
      <c r="BG17" s="133" t="e">
        <f t="shared" si="18"/>
        <v>#DIV/0!</v>
      </c>
      <c r="BH17" s="133">
        <v>0</v>
      </c>
      <c r="BI17" s="133">
        <v>0</v>
      </c>
      <c r="BJ17" s="133" t="e">
        <f t="shared" si="19"/>
        <v>#DIV/0!</v>
      </c>
      <c r="BK17" s="133">
        <v>0</v>
      </c>
      <c r="BL17" s="133">
        <v>80.580000000000013</v>
      </c>
      <c r="BM17" s="133" t="e">
        <f t="shared" si="20"/>
        <v>#DIV/0!</v>
      </c>
      <c r="BN17" s="133">
        <v>0</v>
      </c>
      <c r="BO17" s="133">
        <v>1124.3699999999999</v>
      </c>
      <c r="BP17" s="133" t="e">
        <f t="shared" si="21"/>
        <v>#DIV/0!</v>
      </c>
      <c r="BQ17" s="133">
        <v>1201</v>
      </c>
      <c r="BR17" s="133">
        <v>6272.96</v>
      </c>
      <c r="BS17" s="133">
        <f t="shared" si="22"/>
        <v>522.31140716069945</v>
      </c>
      <c r="BT17" s="133">
        <v>5036</v>
      </c>
      <c r="BU17" s="133">
        <v>3474.1</v>
      </c>
      <c r="BV17" s="133">
        <f t="shared" si="23"/>
        <v>68.985305798252583</v>
      </c>
      <c r="BW17" s="133">
        <f t="shared" si="26"/>
        <v>6237</v>
      </c>
      <c r="BX17" s="133">
        <f t="shared" si="26"/>
        <v>10952.01</v>
      </c>
      <c r="BY17" s="133">
        <f t="shared" si="27"/>
        <v>175.59740259740261</v>
      </c>
      <c r="BZ17" s="133">
        <f t="shared" si="28"/>
        <v>61826</v>
      </c>
      <c r="CA17" s="133">
        <f t="shared" si="28"/>
        <v>57149.760000000002</v>
      </c>
      <c r="CB17" s="133">
        <f t="shared" si="29"/>
        <v>92.436450684178183</v>
      </c>
    </row>
    <row r="18" spans="1:80" ht="15" customHeight="1" x14ac:dyDescent="0.2">
      <c r="A18" s="26">
        <v>11</v>
      </c>
      <c r="B18" s="27" t="s">
        <v>47</v>
      </c>
      <c r="C18" s="133">
        <f t="shared" si="24"/>
        <v>40500</v>
      </c>
      <c r="D18" s="133">
        <f t="shared" si="24"/>
        <v>33306.199999999997</v>
      </c>
      <c r="E18" s="133">
        <f t="shared" si="0"/>
        <v>82.237530864197524</v>
      </c>
      <c r="F18" s="133">
        <v>28604</v>
      </c>
      <c r="G18" s="134">
        <v>26069.54</v>
      </c>
      <c r="H18" s="133">
        <f t="shared" si="1"/>
        <v>91.139490980282474</v>
      </c>
      <c r="I18" s="133">
        <v>4541</v>
      </c>
      <c r="J18" s="134">
        <v>113.35</v>
      </c>
      <c r="K18" s="133">
        <f t="shared" si="2"/>
        <v>2.4961462232988327</v>
      </c>
      <c r="L18" s="133">
        <v>7355</v>
      </c>
      <c r="M18" s="134">
        <v>7123.3099999999986</v>
      </c>
      <c r="N18" s="133">
        <f t="shared" si="3"/>
        <v>96.849898028551991</v>
      </c>
      <c r="O18" s="133">
        <v>23000</v>
      </c>
      <c r="P18" s="133">
        <v>20982.36</v>
      </c>
      <c r="Q18" s="133">
        <f t="shared" si="4"/>
        <v>91.227652173913043</v>
      </c>
      <c r="R18" s="133">
        <f t="shared" si="30"/>
        <v>20100</v>
      </c>
      <c r="S18" s="133">
        <f t="shared" si="30"/>
        <v>64285.120000000003</v>
      </c>
      <c r="T18" s="133">
        <f t="shared" si="5"/>
        <v>319.82646766169154</v>
      </c>
      <c r="U18" s="133">
        <v>19265</v>
      </c>
      <c r="V18" s="133">
        <v>30307.889999999996</v>
      </c>
      <c r="W18" s="133">
        <f t="shared" si="6"/>
        <v>157.32099662600569</v>
      </c>
      <c r="X18" s="133">
        <v>0</v>
      </c>
      <c r="Y18" s="133">
        <v>27411.940000000002</v>
      </c>
      <c r="Z18" s="133" t="e">
        <f t="shared" si="7"/>
        <v>#DIV/0!</v>
      </c>
      <c r="AA18" s="133">
        <v>0</v>
      </c>
      <c r="AB18" s="133">
        <v>4437.07</v>
      </c>
      <c r="AC18" s="133" t="e">
        <f t="shared" si="8"/>
        <v>#DIV/0!</v>
      </c>
      <c r="AD18" s="133">
        <v>118</v>
      </c>
      <c r="AE18" s="133">
        <v>462</v>
      </c>
      <c r="AF18" s="133">
        <f t="shared" si="9"/>
        <v>391.52542372881356</v>
      </c>
      <c r="AG18" s="133">
        <v>717</v>
      </c>
      <c r="AH18" s="133">
        <v>1666.22</v>
      </c>
      <c r="AI18" s="133">
        <f t="shared" si="10"/>
        <v>232.38772663877265</v>
      </c>
      <c r="AJ18" s="133">
        <v>415</v>
      </c>
      <c r="AK18" s="133">
        <v>3955.5</v>
      </c>
      <c r="AL18" s="133">
        <f t="shared" si="11"/>
        <v>953.13253012048199</v>
      </c>
      <c r="AM18" s="135">
        <v>2884</v>
      </c>
      <c r="AN18" s="133">
        <v>392.85</v>
      </c>
      <c r="AO18" s="133">
        <f t="shared" si="12"/>
        <v>13.621705963938973</v>
      </c>
      <c r="AP18" s="133">
        <v>11904</v>
      </c>
      <c r="AQ18" s="133">
        <v>3538.9100000000003</v>
      </c>
      <c r="AR18" s="133">
        <f t="shared" si="13"/>
        <v>29.728746639784948</v>
      </c>
      <c r="AS18" s="133">
        <v>364</v>
      </c>
      <c r="AT18" s="133">
        <v>1763</v>
      </c>
      <c r="AU18" s="133">
        <f t="shared" si="14"/>
        <v>484.34065934065933</v>
      </c>
      <c r="AV18" s="133">
        <v>672</v>
      </c>
      <c r="AW18" s="133">
        <v>35.5</v>
      </c>
      <c r="AX18" s="133">
        <f t="shared" si="15"/>
        <v>5.2827380952380949</v>
      </c>
      <c r="AY18" s="133">
        <v>2961</v>
      </c>
      <c r="AZ18" s="133">
        <v>6756.9</v>
      </c>
      <c r="BA18" s="133">
        <f t="shared" si="16"/>
        <v>228.19655521783181</v>
      </c>
      <c r="BB18" s="133">
        <f t="shared" si="25"/>
        <v>79800</v>
      </c>
      <c r="BC18" s="133">
        <f t="shared" si="25"/>
        <v>114033.98000000001</v>
      </c>
      <c r="BD18" s="133">
        <f t="shared" si="17"/>
        <v>142.89972431077695</v>
      </c>
      <c r="BE18" s="133">
        <v>0</v>
      </c>
      <c r="BF18" s="133">
        <v>23800.47</v>
      </c>
      <c r="BG18" s="133" t="e">
        <f t="shared" si="18"/>
        <v>#DIV/0!</v>
      </c>
      <c r="BH18" s="133">
        <v>0</v>
      </c>
      <c r="BI18" s="133">
        <v>0</v>
      </c>
      <c r="BJ18" s="133" t="e">
        <f t="shared" si="19"/>
        <v>#DIV/0!</v>
      </c>
      <c r="BK18" s="133">
        <v>0</v>
      </c>
      <c r="BL18" s="133">
        <v>133.12</v>
      </c>
      <c r="BM18" s="133" t="e">
        <f t="shared" si="20"/>
        <v>#DIV/0!</v>
      </c>
      <c r="BN18" s="133">
        <v>0</v>
      </c>
      <c r="BO18" s="133">
        <v>3751.4</v>
      </c>
      <c r="BP18" s="133" t="e">
        <f t="shared" si="21"/>
        <v>#DIV/0!</v>
      </c>
      <c r="BQ18" s="133">
        <v>0</v>
      </c>
      <c r="BR18" s="133">
        <v>17971.48</v>
      </c>
      <c r="BS18" s="133" t="e">
        <f t="shared" si="22"/>
        <v>#DIV/0!</v>
      </c>
      <c r="BT18" s="133">
        <v>15000</v>
      </c>
      <c r="BU18" s="133">
        <v>16527.07</v>
      </c>
      <c r="BV18" s="133">
        <f t="shared" si="23"/>
        <v>110.18046666666666</v>
      </c>
      <c r="BW18" s="133">
        <f t="shared" si="26"/>
        <v>15000</v>
      </c>
      <c r="BX18" s="133">
        <f t="shared" si="26"/>
        <v>38383.07</v>
      </c>
      <c r="BY18" s="133">
        <f t="shared" si="27"/>
        <v>255.88713333333334</v>
      </c>
      <c r="BZ18" s="133">
        <f t="shared" si="28"/>
        <v>94800</v>
      </c>
      <c r="CA18" s="133">
        <f t="shared" si="28"/>
        <v>152417.05000000002</v>
      </c>
      <c r="CB18" s="133">
        <f t="shared" si="29"/>
        <v>160.77747890295359</v>
      </c>
    </row>
    <row r="19" spans="1:80" ht="15" customHeight="1" x14ac:dyDescent="0.2">
      <c r="A19" s="6">
        <v>12</v>
      </c>
      <c r="B19" s="7" t="s">
        <v>48</v>
      </c>
      <c r="C19" s="133">
        <f t="shared" si="24"/>
        <v>171355.49000000002</v>
      </c>
      <c r="D19" s="133">
        <f t="shared" si="24"/>
        <v>26915.910000000003</v>
      </c>
      <c r="E19" s="133">
        <f t="shared" si="0"/>
        <v>15.707643799448737</v>
      </c>
      <c r="F19" s="133">
        <v>162081.05000000002</v>
      </c>
      <c r="G19" s="134">
        <v>24853.890000000003</v>
      </c>
      <c r="H19" s="133">
        <f t="shared" si="1"/>
        <v>15.334235556840238</v>
      </c>
      <c r="I19" s="133">
        <v>5488.09</v>
      </c>
      <c r="J19" s="134">
        <v>173.81</v>
      </c>
      <c r="K19" s="133">
        <f t="shared" si="2"/>
        <v>3.1670398991270186</v>
      </c>
      <c r="L19" s="133">
        <v>3786.35</v>
      </c>
      <c r="M19" s="134">
        <v>1888.21</v>
      </c>
      <c r="N19" s="133">
        <f t="shared" si="3"/>
        <v>49.868871076366425</v>
      </c>
      <c r="O19" s="133">
        <v>143645</v>
      </c>
      <c r="P19" s="133">
        <v>27044.83</v>
      </c>
      <c r="Q19" s="133">
        <f t="shared" si="4"/>
        <v>18.827547077865571</v>
      </c>
      <c r="R19" s="133">
        <f t="shared" si="30"/>
        <v>30392</v>
      </c>
      <c r="S19" s="133">
        <f t="shared" si="30"/>
        <v>21541.320000000003</v>
      </c>
      <c r="T19" s="133">
        <f t="shared" si="5"/>
        <v>70.878257436167431</v>
      </c>
      <c r="U19" s="133">
        <v>18235</v>
      </c>
      <c r="V19" s="133">
        <v>15888.58</v>
      </c>
      <c r="W19" s="133">
        <f t="shared" si="6"/>
        <v>87.132327940773237</v>
      </c>
      <c r="X19" s="133">
        <v>9118</v>
      </c>
      <c r="Y19" s="133">
        <v>5514.6100000000006</v>
      </c>
      <c r="Z19" s="133">
        <f t="shared" si="7"/>
        <v>60.480478175038385</v>
      </c>
      <c r="AA19" s="133">
        <v>3039</v>
      </c>
      <c r="AB19" s="133">
        <v>17</v>
      </c>
      <c r="AC19" s="133">
        <f t="shared" si="8"/>
        <v>0.55939453767686742</v>
      </c>
      <c r="AD19" s="133">
        <v>0</v>
      </c>
      <c r="AE19" s="133">
        <v>30.13</v>
      </c>
      <c r="AF19" s="133" t="e">
        <f t="shared" si="9"/>
        <v>#DIV/0!</v>
      </c>
      <c r="AG19" s="133">
        <v>0</v>
      </c>
      <c r="AH19" s="133">
        <v>91</v>
      </c>
      <c r="AI19" s="133" t="e">
        <f t="shared" si="10"/>
        <v>#DIV/0!</v>
      </c>
      <c r="AJ19" s="133">
        <v>864</v>
      </c>
      <c r="AK19" s="133">
        <v>0</v>
      </c>
      <c r="AL19" s="133">
        <f t="shared" si="11"/>
        <v>0</v>
      </c>
      <c r="AM19" s="135">
        <v>1224</v>
      </c>
      <c r="AN19" s="133">
        <v>262.77000000000004</v>
      </c>
      <c r="AO19" s="133">
        <f t="shared" si="12"/>
        <v>21.468137254901965</v>
      </c>
      <c r="AP19" s="133">
        <v>5287.5</v>
      </c>
      <c r="AQ19" s="133">
        <v>4064.13</v>
      </c>
      <c r="AR19" s="133">
        <f t="shared" si="13"/>
        <v>76.862978723404268</v>
      </c>
      <c r="AS19" s="133">
        <v>3291</v>
      </c>
      <c r="AT19" s="133">
        <v>3.5</v>
      </c>
      <c r="AU19" s="133">
        <f t="shared" si="14"/>
        <v>0.10635065329687024</v>
      </c>
      <c r="AV19" s="133">
        <v>236.66</v>
      </c>
      <c r="AW19" s="133">
        <v>12.9</v>
      </c>
      <c r="AX19" s="133">
        <f t="shared" si="15"/>
        <v>5.4508577706414272</v>
      </c>
      <c r="AY19" s="133">
        <v>7465</v>
      </c>
      <c r="AZ19" s="133">
        <v>859.38</v>
      </c>
      <c r="BA19" s="133">
        <f t="shared" si="16"/>
        <v>11.512123241795043</v>
      </c>
      <c r="BB19" s="133">
        <f t="shared" si="25"/>
        <v>220115.65000000002</v>
      </c>
      <c r="BC19" s="133">
        <f t="shared" si="25"/>
        <v>53659.91</v>
      </c>
      <c r="BD19" s="133">
        <f t="shared" si="17"/>
        <v>24.378053082550014</v>
      </c>
      <c r="BE19" s="133">
        <v>0</v>
      </c>
      <c r="BF19" s="133">
        <v>15533.24</v>
      </c>
      <c r="BG19" s="133" t="e">
        <f t="shared" si="18"/>
        <v>#DIV/0!</v>
      </c>
      <c r="BH19" s="133">
        <v>0</v>
      </c>
      <c r="BI19" s="133">
        <v>0.22</v>
      </c>
      <c r="BJ19" s="133" t="e">
        <f t="shared" si="19"/>
        <v>#DIV/0!</v>
      </c>
      <c r="BK19" s="133">
        <v>0</v>
      </c>
      <c r="BL19" s="133">
        <v>37.65</v>
      </c>
      <c r="BM19" s="133" t="e">
        <f t="shared" si="20"/>
        <v>#DIV/0!</v>
      </c>
      <c r="BN19" s="133">
        <v>0</v>
      </c>
      <c r="BO19" s="133">
        <v>2828.4799999999996</v>
      </c>
      <c r="BP19" s="133" t="e">
        <f t="shared" si="21"/>
        <v>#DIV/0!</v>
      </c>
      <c r="BQ19" s="133">
        <v>0</v>
      </c>
      <c r="BR19" s="133">
        <v>10044.320000000002</v>
      </c>
      <c r="BS19" s="133" t="e">
        <f t="shared" si="22"/>
        <v>#DIV/0!</v>
      </c>
      <c r="BT19" s="133">
        <v>0</v>
      </c>
      <c r="BU19" s="133">
        <v>4336.46</v>
      </c>
      <c r="BV19" s="133" t="e">
        <f t="shared" si="23"/>
        <v>#DIV/0!</v>
      </c>
      <c r="BW19" s="133">
        <f t="shared" si="26"/>
        <v>0</v>
      </c>
      <c r="BX19" s="133">
        <f t="shared" si="26"/>
        <v>17247.13</v>
      </c>
      <c r="BY19" s="133" t="e">
        <f t="shared" si="27"/>
        <v>#DIV/0!</v>
      </c>
      <c r="BZ19" s="133">
        <f t="shared" si="28"/>
        <v>220115.65000000002</v>
      </c>
      <c r="CA19" s="133">
        <f t="shared" si="28"/>
        <v>70907.040000000008</v>
      </c>
      <c r="CB19" s="133">
        <f t="shared" si="29"/>
        <v>32.213538655702131</v>
      </c>
    </row>
    <row r="20" spans="1:80" ht="15" customHeight="1" x14ac:dyDescent="0.2">
      <c r="A20" s="26">
        <v>13</v>
      </c>
      <c r="B20" s="27" t="s">
        <v>49</v>
      </c>
      <c r="C20" s="133">
        <f t="shared" si="24"/>
        <v>432000</v>
      </c>
      <c r="D20" s="133">
        <f t="shared" si="24"/>
        <v>235086.71000000005</v>
      </c>
      <c r="E20" s="133">
        <f t="shared" si="0"/>
        <v>54.418219907407419</v>
      </c>
      <c r="F20" s="133">
        <v>330000</v>
      </c>
      <c r="G20" s="134">
        <v>196366.24000000005</v>
      </c>
      <c r="H20" s="133">
        <f t="shared" si="1"/>
        <v>59.504921212121232</v>
      </c>
      <c r="I20" s="133">
        <v>102000</v>
      </c>
      <c r="J20" s="134">
        <v>4369.1000000000004</v>
      </c>
      <c r="K20" s="133">
        <f t="shared" si="2"/>
        <v>4.2834313725490203</v>
      </c>
      <c r="L20" s="133">
        <v>0</v>
      </c>
      <c r="M20" s="134">
        <v>34351.370000000003</v>
      </c>
      <c r="N20" s="133" t="e">
        <f t="shared" si="3"/>
        <v>#DIV/0!</v>
      </c>
      <c r="O20" s="133">
        <v>330000</v>
      </c>
      <c r="P20" s="133">
        <v>129210.28999999998</v>
      </c>
      <c r="Q20" s="133">
        <f t="shared" si="4"/>
        <v>39.154633333333329</v>
      </c>
      <c r="R20" s="133">
        <f t="shared" si="30"/>
        <v>128000</v>
      </c>
      <c r="S20" s="133">
        <f t="shared" si="30"/>
        <v>216195.34000000003</v>
      </c>
      <c r="T20" s="133">
        <f t="shared" si="5"/>
        <v>168.90260937500003</v>
      </c>
      <c r="U20" s="133">
        <v>0</v>
      </c>
      <c r="V20" s="133">
        <v>94944.71</v>
      </c>
      <c r="W20" s="133" t="e">
        <f t="shared" si="6"/>
        <v>#DIV/0!</v>
      </c>
      <c r="X20" s="133">
        <v>0</v>
      </c>
      <c r="Y20" s="133">
        <v>105069.31</v>
      </c>
      <c r="Z20" s="133" t="e">
        <f t="shared" si="7"/>
        <v>#DIV/0!</v>
      </c>
      <c r="AA20" s="133">
        <v>0</v>
      </c>
      <c r="AB20" s="133">
        <v>11058.54</v>
      </c>
      <c r="AC20" s="133" t="e">
        <f t="shared" si="8"/>
        <v>#DIV/0!</v>
      </c>
      <c r="AD20" s="133">
        <v>0</v>
      </c>
      <c r="AE20" s="133">
        <v>373.51</v>
      </c>
      <c r="AF20" s="133" t="e">
        <f t="shared" si="9"/>
        <v>#DIV/0!</v>
      </c>
      <c r="AG20" s="133">
        <v>128000</v>
      </c>
      <c r="AH20" s="133">
        <v>4749.2700000000004</v>
      </c>
      <c r="AI20" s="133">
        <f t="shared" si="10"/>
        <v>3.7103671875000002</v>
      </c>
      <c r="AJ20" s="133">
        <v>0</v>
      </c>
      <c r="AK20" s="133">
        <v>962.12</v>
      </c>
      <c r="AL20" s="133" t="e">
        <f t="shared" si="11"/>
        <v>#DIV/0!</v>
      </c>
      <c r="AM20" s="135">
        <v>12754</v>
      </c>
      <c r="AN20" s="133">
        <v>2351.2800000000002</v>
      </c>
      <c r="AO20" s="133">
        <f t="shared" si="12"/>
        <v>18.435628038262507</v>
      </c>
      <c r="AP20" s="133">
        <v>22621</v>
      </c>
      <c r="AQ20" s="133">
        <v>42541.740000000005</v>
      </c>
      <c r="AR20" s="133">
        <f t="shared" si="13"/>
        <v>188.06303876928521</v>
      </c>
      <c r="AS20" s="133">
        <v>0</v>
      </c>
      <c r="AT20" s="133">
        <v>525.06999999999994</v>
      </c>
      <c r="AU20" s="133" t="e">
        <f t="shared" si="14"/>
        <v>#DIV/0!</v>
      </c>
      <c r="AV20" s="133">
        <v>0</v>
      </c>
      <c r="AW20" s="133">
        <v>330.16999999999996</v>
      </c>
      <c r="AX20" s="133" t="e">
        <f t="shared" si="15"/>
        <v>#DIV/0!</v>
      </c>
      <c r="AY20" s="133">
        <v>29625</v>
      </c>
      <c r="AZ20" s="133">
        <v>8081.76</v>
      </c>
      <c r="BA20" s="133">
        <f t="shared" si="16"/>
        <v>27.280202531645571</v>
      </c>
      <c r="BB20" s="133">
        <f t="shared" si="25"/>
        <v>625000</v>
      </c>
      <c r="BC20" s="133">
        <f t="shared" si="25"/>
        <v>506074.19000000006</v>
      </c>
      <c r="BD20" s="133">
        <f t="shared" si="17"/>
        <v>80.971870400000014</v>
      </c>
      <c r="BE20" s="133">
        <v>0</v>
      </c>
      <c r="BF20" s="133">
        <v>180939.90999999997</v>
      </c>
      <c r="BG20" s="133" t="e">
        <f t="shared" si="18"/>
        <v>#DIV/0!</v>
      </c>
      <c r="BH20" s="133">
        <v>0</v>
      </c>
      <c r="BI20" s="133">
        <v>11</v>
      </c>
      <c r="BJ20" s="133" t="e">
        <f t="shared" si="19"/>
        <v>#DIV/0!</v>
      </c>
      <c r="BK20" s="133">
        <v>0</v>
      </c>
      <c r="BL20" s="133">
        <v>1414.68</v>
      </c>
      <c r="BM20" s="133" t="e">
        <f t="shared" si="20"/>
        <v>#DIV/0!</v>
      </c>
      <c r="BN20" s="133">
        <v>6162</v>
      </c>
      <c r="BO20" s="133">
        <v>19775.829999999998</v>
      </c>
      <c r="BP20" s="133">
        <f t="shared" si="21"/>
        <v>320.93200259655953</v>
      </c>
      <c r="BQ20" s="133">
        <v>0</v>
      </c>
      <c r="BR20" s="133">
        <v>46462.81</v>
      </c>
      <c r="BS20" s="133" t="e">
        <f t="shared" si="22"/>
        <v>#DIV/0!</v>
      </c>
      <c r="BT20" s="133">
        <v>14338</v>
      </c>
      <c r="BU20" s="133">
        <v>102150.25</v>
      </c>
      <c r="BV20" s="133">
        <f t="shared" si="23"/>
        <v>712.44420421258189</v>
      </c>
      <c r="BW20" s="133">
        <f t="shared" si="26"/>
        <v>20500</v>
      </c>
      <c r="BX20" s="133">
        <f t="shared" si="26"/>
        <v>169814.57</v>
      </c>
      <c r="BY20" s="133">
        <f t="shared" si="27"/>
        <v>828.36375609756101</v>
      </c>
      <c r="BZ20" s="133">
        <f t="shared" si="28"/>
        <v>645500</v>
      </c>
      <c r="CA20" s="133">
        <f t="shared" si="28"/>
        <v>675888.76</v>
      </c>
      <c r="CB20" s="133">
        <f t="shared" si="29"/>
        <v>104.70778621223857</v>
      </c>
    </row>
    <row r="21" spans="1:80" ht="15" customHeight="1" x14ac:dyDescent="0.2">
      <c r="A21" s="26">
        <v>14</v>
      </c>
      <c r="B21" s="27" t="s">
        <v>50</v>
      </c>
      <c r="C21" s="133">
        <f t="shared" si="24"/>
        <v>184993</v>
      </c>
      <c r="D21" s="133">
        <f t="shared" si="24"/>
        <v>84116.250000000015</v>
      </c>
      <c r="E21" s="133">
        <f t="shared" si="0"/>
        <v>45.4699637283573</v>
      </c>
      <c r="F21" s="133">
        <v>149998</v>
      </c>
      <c r="G21" s="134">
        <v>76442.16</v>
      </c>
      <c r="H21" s="133">
        <f t="shared" si="1"/>
        <v>50.962119494926604</v>
      </c>
      <c r="I21" s="133">
        <v>34995</v>
      </c>
      <c r="J21" s="134">
        <v>2627.46</v>
      </c>
      <c r="K21" s="133">
        <f t="shared" si="2"/>
        <v>7.5081011573081877</v>
      </c>
      <c r="L21" s="133">
        <v>0</v>
      </c>
      <c r="M21" s="134">
        <v>5046.6299999999992</v>
      </c>
      <c r="N21" s="133" t="e">
        <f t="shared" si="3"/>
        <v>#DIV/0!</v>
      </c>
      <c r="O21" s="133">
        <v>149998</v>
      </c>
      <c r="P21" s="133">
        <v>58923.07</v>
      </c>
      <c r="Q21" s="133">
        <f t="shared" si="4"/>
        <v>39.282570434272458</v>
      </c>
      <c r="R21" s="133">
        <f t="shared" si="30"/>
        <v>48999</v>
      </c>
      <c r="S21" s="133">
        <f t="shared" si="30"/>
        <v>78545.02</v>
      </c>
      <c r="T21" s="133">
        <f t="shared" si="5"/>
        <v>160.2992305965428</v>
      </c>
      <c r="U21" s="133">
        <v>0</v>
      </c>
      <c r="V21" s="133">
        <v>35771.54</v>
      </c>
      <c r="W21" s="133" t="e">
        <f t="shared" si="6"/>
        <v>#DIV/0!</v>
      </c>
      <c r="X21" s="133">
        <v>0</v>
      </c>
      <c r="Y21" s="133">
        <v>37884.22</v>
      </c>
      <c r="Z21" s="133" t="e">
        <f t="shared" si="7"/>
        <v>#DIV/0!</v>
      </c>
      <c r="AA21" s="133">
        <v>0</v>
      </c>
      <c r="AB21" s="133">
        <v>3902.36</v>
      </c>
      <c r="AC21" s="133" t="e">
        <f t="shared" si="8"/>
        <v>#DIV/0!</v>
      </c>
      <c r="AD21" s="133">
        <v>0</v>
      </c>
      <c r="AE21" s="133">
        <v>73.78</v>
      </c>
      <c r="AF21" s="133" t="e">
        <f t="shared" si="9"/>
        <v>#DIV/0!</v>
      </c>
      <c r="AG21" s="133">
        <v>48999</v>
      </c>
      <c r="AH21" s="133">
        <v>913.12</v>
      </c>
      <c r="AI21" s="133">
        <f t="shared" si="10"/>
        <v>1.8635482356782793</v>
      </c>
      <c r="AJ21" s="133">
        <v>0</v>
      </c>
      <c r="AK21" s="133">
        <v>0</v>
      </c>
      <c r="AL21" s="133" t="e">
        <f t="shared" si="11"/>
        <v>#DIV/0!</v>
      </c>
      <c r="AM21" s="135">
        <v>738</v>
      </c>
      <c r="AN21" s="133">
        <v>729.34000000000015</v>
      </c>
      <c r="AO21" s="133">
        <f t="shared" si="12"/>
        <v>98.826558265582676</v>
      </c>
      <c r="AP21" s="133">
        <v>13533</v>
      </c>
      <c r="AQ21" s="133">
        <v>5595.92</v>
      </c>
      <c r="AR21" s="133">
        <f t="shared" si="13"/>
        <v>41.350181038941848</v>
      </c>
      <c r="AS21" s="133">
        <v>0</v>
      </c>
      <c r="AT21" s="133">
        <v>31.5</v>
      </c>
      <c r="AU21" s="133" t="e">
        <f t="shared" si="14"/>
        <v>#DIV/0!</v>
      </c>
      <c r="AV21" s="133">
        <v>0</v>
      </c>
      <c r="AW21" s="133">
        <v>4.63</v>
      </c>
      <c r="AX21" s="133" t="e">
        <f t="shared" si="15"/>
        <v>#DIV/0!</v>
      </c>
      <c r="AY21" s="133">
        <v>22727</v>
      </c>
      <c r="AZ21" s="133">
        <v>5148.74</v>
      </c>
      <c r="BA21" s="133">
        <f t="shared" si="16"/>
        <v>22.654727856734279</v>
      </c>
      <c r="BB21" s="133">
        <f t="shared" si="25"/>
        <v>270990</v>
      </c>
      <c r="BC21" s="133">
        <f t="shared" si="25"/>
        <v>174171.40000000002</v>
      </c>
      <c r="BD21" s="133">
        <f t="shared" si="17"/>
        <v>64.272260969039451</v>
      </c>
      <c r="BE21" s="133">
        <v>27101</v>
      </c>
      <c r="BF21" s="133">
        <v>39691.679999999993</v>
      </c>
      <c r="BG21" s="133">
        <f t="shared" si="18"/>
        <v>146.4583594701302</v>
      </c>
      <c r="BH21" s="133">
        <v>0</v>
      </c>
      <c r="BI21" s="133">
        <v>4</v>
      </c>
      <c r="BJ21" s="133" t="e">
        <f t="shared" si="19"/>
        <v>#DIV/0!</v>
      </c>
      <c r="BK21" s="133">
        <v>0</v>
      </c>
      <c r="BL21" s="133">
        <v>178.75</v>
      </c>
      <c r="BM21" s="133" t="e">
        <f t="shared" si="20"/>
        <v>#DIV/0!</v>
      </c>
      <c r="BN21" s="133">
        <v>4991</v>
      </c>
      <c r="BO21" s="133">
        <v>5754.78</v>
      </c>
      <c r="BP21" s="133">
        <f t="shared" si="21"/>
        <v>115.30314566219192</v>
      </c>
      <c r="BQ21" s="133">
        <v>0</v>
      </c>
      <c r="BR21" s="133">
        <v>18566.8</v>
      </c>
      <c r="BS21" s="133" t="e">
        <f t="shared" si="22"/>
        <v>#DIV/0!</v>
      </c>
      <c r="BT21" s="133">
        <v>9294</v>
      </c>
      <c r="BU21" s="133">
        <v>29482.449999999997</v>
      </c>
      <c r="BV21" s="133">
        <f t="shared" si="23"/>
        <v>317.22024962341294</v>
      </c>
      <c r="BW21" s="133">
        <f t="shared" si="26"/>
        <v>14285</v>
      </c>
      <c r="BX21" s="133">
        <f t="shared" si="26"/>
        <v>53986.78</v>
      </c>
      <c r="BY21" s="133">
        <f t="shared" si="27"/>
        <v>377.92635631781593</v>
      </c>
      <c r="BZ21" s="133">
        <f t="shared" si="28"/>
        <v>285275</v>
      </c>
      <c r="CA21" s="133">
        <f t="shared" si="28"/>
        <v>228158.18000000002</v>
      </c>
      <c r="CB21" s="133">
        <f t="shared" si="29"/>
        <v>79.97832968188591</v>
      </c>
    </row>
    <row r="22" spans="1:80" ht="15" customHeight="1" x14ac:dyDescent="0.2">
      <c r="A22" s="26">
        <v>15</v>
      </c>
      <c r="B22" s="27" t="s">
        <v>51</v>
      </c>
      <c r="C22" s="133">
        <f t="shared" si="24"/>
        <v>411541.19499999995</v>
      </c>
      <c r="D22" s="133">
        <f t="shared" si="24"/>
        <v>272476.40999999997</v>
      </c>
      <c r="E22" s="133">
        <f t="shared" si="0"/>
        <v>66.2087813590569</v>
      </c>
      <c r="F22" s="133">
        <v>390963.27749999997</v>
      </c>
      <c r="G22" s="134">
        <v>198615.74999999997</v>
      </c>
      <c r="H22" s="133">
        <f t="shared" si="1"/>
        <v>50.801638268954804</v>
      </c>
      <c r="I22" s="133">
        <v>16461.684000000001</v>
      </c>
      <c r="J22" s="134">
        <v>10372.130000000001</v>
      </c>
      <c r="K22" s="133">
        <f t="shared" si="2"/>
        <v>63.00770929632715</v>
      </c>
      <c r="L22" s="133">
        <v>4116.2335000000003</v>
      </c>
      <c r="M22" s="134">
        <v>63488.530000000006</v>
      </c>
      <c r="N22" s="133">
        <f t="shared" si="3"/>
        <v>1542.3937927719601</v>
      </c>
      <c r="O22" s="133">
        <v>243006.64</v>
      </c>
      <c r="P22" s="133">
        <v>189976</v>
      </c>
      <c r="Q22" s="133">
        <f t="shared" si="4"/>
        <v>78.17728766588435</v>
      </c>
      <c r="R22" s="133">
        <f t="shared" si="30"/>
        <v>294547.45</v>
      </c>
      <c r="S22" s="133">
        <f t="shared" si="30"/>
        <v>362779.93999999994</v>
      </c>
      <c r="T22" s="133">
        <f t="shared" si="5"/>
        <v>123.16519460616615</v>
      </c>
      <c r="U22" s="133">
        <v>162000.95000000001</v>
      </c>
      <c r="V22" s="133">
        <v>170694.59999999998</v>
      </c>
      <c r="W22" s="133">
        <f t="shared" si="6"/>
        <v>105.36641914754202</v>
      </c>
      <c r="X22" s="133">
        <v>88364.219999999987</v>
      </c>
      <c r="Y22" s="133">
        <v>140506.49</v>
      </c>
      <c r="Z22" s="133">
        <f t="shared" si="7"/>
        <v>159.00835202302471</v>
      </c>
      <c r="AA22" s="133">
        <v>29456.809999999994</v>
      </c>
      <c r="AB22" s="133">
        <v>40888.980000000003</v>
      </c>
      <c r="AC22" s="133">
        <f t="shared" si="8"/>
        <v>138.80993902598416</v>
      </c>
      <c r="AD22" s="133">
        <v>1472.8199999999997</v>
      </c>
      <c r="AE22" s="133">
        <v>824.3</v>
      </c>
      <c r="AF22" s="133">
        <f t="shared" si="9"/>
        <v>55.967463776972068</v>
      </c>
      <c r="AG22" s="133">
        <v>13252.650000000001</v>
      </c>
      <c r="AH22" s="133">
        <v>9865.57</v>
      </c>
      <c r="AI22" s="133">
        <f t="shared" si="10"/>
        <v>74.442243626746347</v>
      </c>
      <c r="AJ22" s="133">
        <v>16501.849999999999</v>
      </c>
      <c r="AK22" s="133">
        <v>5181.03</v>
      </c>
      <c r="AL22" s="133">
        <f t="shared" si="11"/>
        <v>31.396661586428188</v>
      </c>
      <c r="AM22" s="135">
        <v>26128.54</v>
      </c>
      <c r="AN22" s="133">
        <v>3762.79</v>
      </c>
      <c r="AO22" s="133">
        <f t="shared" si="12"/>
        <v>14.401072543662982</v>
      </c>
      <c r="AP22" s="133">
        <v>83197.540000000008</v>
      </c>
      <c r="AQ22" s="133">
        <v>35247.25</v>
      </c>
      <c r="AR22" s="133">
        <f t="shared" si="13"/>
        <v>42.365735813823335</v>
      </c>
      <c r="AS22" s="133">
        <v>688.07999999999981</v>
      </c>
      <c r="AT22" s="133">
        <v>154</v>
      </c>
      <c r="AU22" s="133">
        <f t="shared" si="14"/>
        <v>22.381118474595986</v>
      </c>
      <c r="AV22" s="133">
        <v>1374.1999999999998</v>
      </c>
      <c r="AW22" s="133">
        <v>784.83</v>
      </c>
      <c r="AX22" s="133">
        <f t="shared" si="15"/>
        <v>57.111774123126189</v>
      </c>
      <c r="AY22" s="133">
        <v>9628.630000000001</v>
      </c>
      <c r="AZ22" s="133">
        <v>65770.41</v>
      </c>
      <c r="BA22" s="133">
        <f t="shared" si="16"/>
        <v>683.07131959583035</v>
      </c>
      <c r="BB22" s="133">
        <f t="shared" si="25"/>
        <v>843607.48499999999</v>
      </c>
      <c r="BC22" s="133">
        <f t="shared" si="25"/>
        <v>746156.65999999992</v>
      </c>
      <c r="BD22" s="133">
        <f t="shared" si="17"/>
        <v>88.448321437072124</v>
      </c>
      <c r="BE22" s="133">
        <v>128690.89</v>
      </c>
      <c r="BF22" s="133">
        <v>135864.82999999999</v>
      </c>
      <c r="BG22" s="133">
        <f t="shared" si="18"/>
        <v>105.57455154751045</v>
      </c>
      <c r="BH22" s="133">
        <v>8865.9699999999993</v>
      </c>
      <c r="BI22" s="133">
        <v>1057.6199999999999</v>
      </c>
      <c r="BJ22" s="133">
        <f t="shared" si="19"/>
        <v>11.928982389969738</v>
      </c>
      <c r="BK22" s="133">
        <v>13299.47</v>
      </c>
      <c r="BL22" s="133">
        <v>1675.48</v>
      </c>
      <c r="BM22" s="133">
        <f t="shared" si="20"/>
        <v>12.598096014352453</v>
      </c>
      <c r="BN22" s="133">
        <v>44331.97</v>
      </c>
      <c r="BO22" s="133">
        <v>35183.969999999994</v>
      </c>
      <c r="BP22" s="133">
        <f t="shared" si="21"/>
        <v>79.364778961999633</v>
      </c>
      <c r="BQ22" s="133">
        <v>110827.45</v>
      </c>
      <c r="BR22" s="133">
        <v>50318.18</v>
      </c>
      <c r="BS22" s="133">
        <f t="shared" si="22"/>
        <v>45.402271729612117</v>
      </c>
      <c r="BT22" s="133">
        <v>265988.75999999995</v>
      </c>
      <c r="BU22" s="133">
        <v>322978.64</v>
      </c>
      <c r="BV22" s="133">
        <f t="shared" si="23"/>
        <v>121.42567227276824</v>
      </c>
      <c r="BW22" s="133">
        <f t="shared" si="26"/>
        <v>443313.61999999994</v>
      </c>
      <c r="BX22" s="133">
        <f t="shared" si="26"/>
        <v>411213.89</v>
      </c>
      <c r="BY22" s="133">
        <f t="shared" si="27"/>
        <v>92.759137425103262</v>
      </c>
      <c r="BZ22" s="133">
        <f t="shared" si="28"/>
        <v>1286921.105</v>
      </c>
      <c r="CA22" s="133">
        <f t="shared" si="28"/>
        <v>1157370.5499999998</v>
      </c>
      <c r="CB22" s="133">
        <f t="shared" si="29"/>
        <v>89.933294706515809</v>
      </c>
    </row>
    <row r="23" spans="1:80" ht="15" customHeight="1" x14ac:dyDescent="0.2">
      <c r="A23" s="26">
        <v>16</v>
      </c>
      <c r="B23" s="27" t="s">
        <v>52</v>
      </c>
      <c r="C23" s="133">
        <f t="shared" si="24"/>
        <v>295827</v>
      </c>
      <c r="D23" s="133">
        <f t="shared" si="24"/>
        <v>180665.57</v>
      </c>
      <c r="E23" s="133">
        <f t="shared" si="0"/>
        <v>61.071359274170376</v>
      </c>
      <c r="F23" s="133">
        <v>275479</v>
      </c>
      <c r="G23" s="134">
        <v>144041.36000000002</v>
      </c>
      <c r="H23" s="133">
        <f t="shared" si="1"/>
        <v>52.287600869757775</v>
      </c>
      <c r="I23" s="133">
        <v>5202</v>
      </c>
      <c r="J23" s="134">
        <v>837.27</v>
      </c>
      <c r="K23" s="133">
        <f t="shared" si="2"/>
        <v>16.09515570934256</v>
      </c>
      <c r="L23" s="133">
        <v>15146</v>
      </c>
      <c r="M23" s="134">
        <v>35786.939999999995</v>
      </c>
      <c r="N23" s="133">
        <f t="shared" si="3"/>
        <v>236.27980985078568</v>
      </c>
      <c r="O23" s="133">
        <v>237396</v>
      </c>
      <c r="P23" s="133">
        <v>114976.57</v>
      </c>
      <c r="Q23" s="133">
        <f t="shared" si="4"/>
        <v>48.432395659573032</v>
      </c>
      <c r="R23" s="133">
        <f t="shared" si="30"/>
        <v>153682</v>
      </c>
      <c r="S23" s="133">
        <f t="shared" si="30"/>
        <v>130392.48000000001</v>
      </c>
      <c r="T23" s="133">
        <f t="shared" si="5"/>
        <v>84.845642300334461</v>
      </c>
      <c r="U23" s="133">
        <v>122454</v>
      </c>
      <c r="V23" s="133">
        <v>67820.239999999991</v>
      </c>
      <c r="W23" s="133">
        <f t="shared" si="6"/>
        <v>55.38425857873159</v>
      </c>
      <c r="X23" s="133">
        <v>31228</v>
      </c>
      <c r="Y23" s="133">
        <v>50258.05</v>
      </c>
      <c r="Z23" s="133">
        <f t="shared" si="7"/>
        <v>160.93906109901371</v>
      </c>
      <c r="AA23" s="133">
        <v>0</v>
      </c>
      <c r="AB23" s="133">
        <v>5758.18</v>
      </c>
      <c r="AC23" s="133" t="e">
        <f t="shared" si="8"/>
        <v>#DIV/0!</v>
      </c>
      <c r="AD23" s="133">
        <v>0</v>
      </c>
      <c r="AE23" s="133">
        <v>1570.1</v>
      </c>
      <c r="AF23" s="133" t="e">
        <f t="shared" si="9"/>
        <v>#DIV/0!</v>
      </c>
      <c r="AG23" s="133">
        <v>0</v>
      </c>
      <c r="AH23" s="133">
        <v>4985.91</v>
      </c>
      <c r="AI23" s="133" t="e">
        <f t="shared" si="10"/>
        <v>#DIV/0!</v>
      </c>
      <c r="AJ23" s="133">
        <v>0</v>
      </c>
      <c r="AK23" s="133">
        <v>0</v>
      </c>
      <c r="AL23" s="133" t="e">
        <f t="shared" si="11"/>
        <v>#DIV/0!</v>
      </c>
      <c r="AM23" s="135">
        <v>12000</v>
      </c>
      <c r="AN23" s="133">
        <v>1325.47</v>
      </c>
      <c r="AO23" s="133">
        <f t="shared" si="12"/>
        <v>11.045583333333333</v>
      </c>
      <c r="AP23" s="133">
        <v>18180</v>
      </c>
      <c r="AQ23" s="133">
        <v>13146.949999999999</v>
      </c>
      <c r="AR23" s="133">
        <f t="shared" si="13"/>
        <v>72.315456545654555</v>
      </c>
      <c r="AS23" s="133">
        <v>4218</v>
      </c>
      <c r="AT23" s="133">
        <v>72</v>
      </c>
      <c r="AU23" s="133">
        <f t="shared" si="14"/>
        <v>1.7069701280227598</v>
      </c>
      <c r="AV23" s="133">
        <v>731</v>
      </c>
      <c r="AW23" s="133">
        <v>43.9</v>
      </c>
      <c r="AX23" s="133">
        <f t="shared" si="15"/>
        <v>6.0054719562243504</v>
      </c>
      <c r="AY23" s="133">
        <v>3687</v>
      </c>
      <c r="AZ23" s="133">
        <v>12058.07</v>
      </c>
      <c r="BA23" s="133">
        <f t="shared" si="16"/>
        <v>327.04285326823975</v>
      </c>
      <c r="BB23" s="133">
        <f t="shared" si="25"/>
        <v>488325</v>
      </c>
      <c r="BC23" s="133">
        <f t="shared" si="25"/>
        <v>337704.44000000006</v>
      </c>
      <c r="BD23" s="133">
        <f t="shared" si="17"/>
        <v>69.155672963702457</v>
      </c>
      <c r="BE23" s="133">
        <v>0</v>
      </c>
      <c r="BF23" s="133">
        <v>72089.47</v>
      </c>
      <c r="BG23" s="133" t="e">
        <f t="shared" si="18"/>
        <v>#DIV/0!</v>
      </c>
      <c r="BH23" s="133">
        <v>0</v>
      </c>
      <c r="BI23" s="133">
        <v>407.53</v>
      </c>
      <c r="BJ23" s="133" t="e">
        <f t="shared" si="19"/>
        <v>#DIV/0!</v>
      </c>
      <c r="BK23" s="133">
        <v>10628</v>
      </c>
      <c r="BL23" s="133">
        <v>477.96</v>
      </c>
      <c r="BM23" s="133">
        <f t="shared" si="20"/>
        <v>4.4971772675950312</v>
      </c>
      <c r="BN23" s="133">
        <v>19276</v>
      </c>
      <c r="BO23" s="133">
        <v>18272.540000000005</v>
      </c>
      <c r="BP23" s="133">
        <f t="shared" si="21"/>
        <v>94.79425191948539</v>
      </c>
      <c r="BQ23" s="133">
        <v>23416</v>
      </c>
      <c r="BR23" s="133">
        <v>30390.77</v>
      </c>
      <c r="BS23" s="133">
        <f t="shared" si="22"/>
        <v>129.78634267167749</v>
      </c>
      <c r="BT23" s="133">
        <v>6353</v>
      </c>
      <c r="BU23" s="133">
        <v>43973.1</v>
      </c>
      <c r="BV23" s="133">
        <f t="shared" si="23"/>
        <v>692.16275775224301</v>
      </c>
      <c r="BW23" s="133">
        <f t="shared" si="26"/>
        <v>59673</v>
      </c>
      <c r="BX23" s="133">
        <f t="shared" si="26"/>
        <v>93521.9</v>
      </c>
      <c r="BY23" s="133">
        <f t="shared" si="27"/>
        <v>156.7239790189868</v>
      </c>
      <c r="BZ23" s="133">
        <f t="shared" si="28"/>
        <v>547998</v>
      </c>
      <c r="CA23" s="133">
        <f t="shared" si="28"/>
        <v>431226.34000000008</v>
      </c>
      <c r="CB23" s="133">
        <f t="shared" si="29"/>
        <v>78.691225150456773</v>
      </c>
    </row>
    <row r="24" spans="1:80" ht="15" customHeight="1" x14ac:dyDescent="0.2">
      <c r="A24" s="26">
        <v>17</v>
      </c>
      <c r="B24" s="27" t="s">
        <v>118</v>
      </c>
      <c r="C24" s="133">
        <f t="shared" si="24"/>
        <v>8373</v>
      </c>
      <c r="D24" s="133">
        <f t="shared" si="24"/>
        <v>904810.83000000007</v>
      </c>
      <c r="E24" s="133">
        <f t="shared" si="0"/>
        <v>10806.292010032248</v>
      </c>
      <c r="F24" s="133">
        <v>0</v>
      </c>
      <c r="G24" s="134">
        <v>428365.11000000004</v>
      </c>
      <c r="H24" s="133" t="e">
        <f t="shared" si="1"/>
        <v>#DIV/0!</v>
      </c>
      <c r="I24" s="133">
        <v>0</v>
      </c>
      <c r="J24" s="134">
        <v>33226</v>
      </c>
      <c r="K24" s="133" t="e">
        <f t="shared" si="2"/>
        <v>#DIV/0!</v>
      </c>
      <c r="L24" s="133">
        <v>8373</v>
      </c>
      <c r="M24" s="134">
        <v>443219.72</v>
      </c>
      <c r="N24" s="133">
        <f t="shared" si="3"/>
        <v>5293.439866236713</v>
      </c>
      <c r="O24" s="133">
        <v>0</v>
      </c>
      <c r="P24" s="133">
        <v>0</v>
      </c>
      <c r="Q24" s="133" t="e">
        <f t="shared" si="4"/>
        <v>#DIV/0!</v>
      </c>
      <c r="R24" s="133">
        <f t="shared" si="30"/>
        <v>11099601</v>
      </c>
      <c r="S24" s="133">
        <f t="shared" si="30"/>
        <v>8417559.3399999999</v>
      </c>
      <c r="T24" s="133">
        <f t="shared" si="5"/>
        <v>75.83659394603464</v>
      </c>
      <c r="U24" s="133">
        <v>2780405</v>
      </c>
      <c r="V24" s="133">
        <v>3120408.4799999995</v>
      </c>
      <c r="W24" s="133">
        <f t="shared" si="6"/>
        <v>112.22855950841692</v>
      </c>
      <c r="X24" s="133">
        <v>3884860</v>
      </c>
      <c r="Y24" s="133">
        <v>3146828.5800000005</v>
      </c>
      <c r="Z24" s="133">
        <f t="shared" si="7"/>
        <v>81.00236765288841</v>
      </c>
      <c r="AA24" s="133">
        <v>3402093</v>
      </c>
      <c r="AB24" s="133">
        <v>1887795.0999999999</v>
      </c>
      <c r="AC24" s="133">
        <f t="shared" si="8"/>
        <v>55.48922677892697</v>
      </c>
      <c r="AD24" s="133">
        <v>0</v>
      </c>
      <c r="AE24" s="133">
        <v>22668.42</v>
      </c>
      <c r="AF24" s="133" t="e">
        <f t="shared" si="9"/>
        <v>#DIV/0!</v>
      </c>
      <c r="AG24" s="133">
        <v>1032243</v>
      </c>
      <c r="AH24" s="133">
        <v>239858.76</v>
      </c>
      <c r="AI24" s="133">
        <f t="shared" si="10"/>
        <v>23.236656484955578</v>
      </c>
      <c r="AJ24" s="133">
        <v>2889000</v>
      </c>
      <c r="AK24" s="133">
        <v>164518.08000000002</v>
      </c>
      <c r="AL24" s="133">
        <f t="shared" si="11"/>
        <v>5.6946375908618903</v>
      </c>
      <c r="AM24" s="135">
        <v>34193</v>
      </c>
      <c r="AN24" s="133">
        <v>16695.53</v>
      </c>
      <c r="AO24" s="133">
        <f t="shared" si="12"/>
        <v>48.827333079870144</v>
      </c>
      <c r="AP24" s="133">
        <v>377200</v>
      </c>
      <c r="AQ24" s="133">
        <v>586538.84999999986</v>
      </c>
      <c r="AR24" s="133">
        <f t="shared" si="13"/>
        <v>155.49810445387058</v>
      </c>
      <c r="AS24" s="133">
        <v>4500</v>
      </c>
      <c r="AT24" s="133">
        <v>43959</v>
      </c>
      <c r="AU24" s="133">
        <f t="shared" si="14"/>
        <v>976.86666666666667</v>
      </c>
      <c r="AV24" s="133">
        <v>4800</v>
      </c>
      <c r="AW24" s="133">
        <v>1699</v>
      </c>
      <c r="AX24" s="133">
        <f t="shared" si="15"/>
        <v>35.395833333333329</v>
      </c>
      <c r="AY24" s="133">
        <v>16296</v>
      </c>
      <c r="AZ24" s="133">
        <v>83514.039999999994</v>
      </c>
      <c r="BA24" s="133">
        <f t="shared" si="16"/>
        <v>512.48183603338236</v>
      </c>
      <c r="BB24" s="133">
        <f t="shared" si="25"/>
        <v>14433963</v>
      </c>
      <c r="BC24" s="133">
        <f t="shared" si="25"/>
        <v>10219294.669999998</v>
      </c>
      <c r="BD24" s="133">
        <f t="shared" si="17"/>
        <v>70.800338548740896</v>
      </c>
      <c r="BE24" s="133">
        <v>0</v>
      </c>
      <c r="BF24" s="133">
        <v>438385.49999999994</v>
      </c>
      <c r="BG24" s="133" t="e">
        <f t="shared" si="18"/>
        <v>#DIV/0!</v>
      </c>
      <c r="BH24" s="133">
        <v>0</v>
      </c>
      <c r="BI24" s="133">
        <v>16454.55</v>
      </c>
      <c r="BJ24" s="133" t="e">
        <f t="shared" si="19"/>
        <v>#DIV/0!</v>
      </c>
      <c r="BK24" s="133">
        <v>10370</v>
      </c>
      <c r="BL24" s="133">
        <v>12958.099999999999</v>
      </c>
      <c r="BM24" s="133">
        <f t="shared" si="20"/>
        <v>124.95756991321116</v>
      </c>
      <c r="BN24" s="133">
        <v>435000</v>
      </c>
      <c r="BO24" s="133">
        <v>1957908.76</v>
      </c>
      <c r="BP24" s="133">
        <f t="shared" si="21"/>
        <v>450.09396781609195</v>
      </c>
      <c r="BQ24" s="133">
        <v>3735</v>
      </c>
      <c r="BR24" s="133">
        <v>1813295.6999999997</v>
      </c>
      <c r="BS24" s="133">
        <f t="shared" si="22"/>
        <v>48548.746987951803</v>
      </c>
      <c r="BT24" s="133">
        <v>13559457</v>
      </c>
      <c r="BU24" s="133">
        <v>86457795.019999996</v>
      </c>
      <c r="BV24" s="133">
        <f t="shared" si="23"/>
        <v>637.61989156350432</v>
      </c>
      <c r="BW24" s="133">
        <f t="shared" si="26"/>
        <v>14008562</v>
      </c>
      <c r="BX24" s="133">
        <f t="shared" si="26"/>
        <v>90258412.129999995</v>
      </c>
      <c r="BY24" s="133">
        <f t="shared" si="27"/>
        <v>644.30890286954502</v>
      </c>
      <c r="BZ24" s="133">
        <f t="shared" si="28"/>
        <v>28442525</v>
      </c>
      <c r="CA24" s="133">
        <f t="shared" si="28"/>
        <v>100477706.8</v>
      </c>
      <c r="CB24" s="133">
        <f t="shared" si="29"/>
        <v>353.26577650894217</v>
      </c>
    </row>
    <row r="25" spans="1:80" ht="15" customHeight="1" x14ac:dyDescent="0.2">
      <c r="A25" s="26">
        <v>18</v>
      </c>
      <c r="B25" s="27" t="s">
        <v>135</v>
      </c>
      <c r="C25" s="133">
        <f t="shared" si="24"/>
        <v>237267.44003199998</v>
      </c>
      <c r="D25" s="133">
        <f t="shared" si="24"/>
        <v>609880.8899999999</v>
      </c>
      <c r="E25" s="133">
        <f t="shared" si="0"/>
        <v>257.0436507924332</v>
      </c>
      <c r="F25" s="133">
        <v>233536.72003199998</v>
      </c>
      <c r="G25" s="134">
        <v>456700.44999999995</v>
      </c>
      <c r="H25" s="133">
        <f t="shared" si="1"/>
        <v>195.55830446596207</v>
      </c>
      <c r="I25" s="133">
        <v>1.1200000000000001</v>
      </c>
      <c r="J25" s="134">
        <v>16539.829999999998</v>
      </c>
      <c r="K25" s="133">
        <f t="shared" si="2"/>
        <v>1476770.5357142852</v>
      </c>
      <c r="L25" s="133">
        <v>3729.6</v>
      </c>
      <c r="M25" s="134">
        <v>136640.60999999999</v>
      </c>
      <c r="N25" s="133">
        <f t="shared" si="3"/>
        <v>3663.6800193050194</v>
      </c>
      <c r="O25" s="133">
        <v>0</v>
      </c>
      <c r="P25" s="133">
        <v>0</v>
      </c>
      <c r="Q25" s="133" t="e">
        <f t="shared" si="4"/>
        <v>#DIV/0!</v>
      </c>
      <c r="R25" s="133">
        <f t="shared" si="30"/>
        <v>6967857.9917178396</v>
      </c>
      <c r="S25" s="133">
        <f t="shared" si="30"/>
        <v>3690369.66</v>
      </c>
      <c r="T25" s="133">
        <f t="shared" si="5"/>
        <v>52.962756479630627</v>
      </c>
      <c r="U25" s="133">
        <v>990071.87999999989</v>
      </c>
      <c r="V25" s="133">
        <v>886979.40000000014</v>
      </c>
      <c r="W25" s="133">
        <f t="shared" si="6"/>
        <v>89.587374201558006</v>
      </c>
      <c r="X25" s="133">
        <v>94942.848000000013</v>
      </c>
      <c r="Y25" s="133">
        <v>1675870.2599999998</v>
      </c>
      <c r="Z25" s="133">
        <f t="shared" si="7"/>
        <v>1765.1358636302962</v>
      </c>
      <c r="AA25" s="133">
        <v>5882836.5437178398</v>
      </c>
      <c r="AB25" s="133">
        <v>1003562.3500000001</v>
      </c>
      <c r="AC25" s="133">
        <f t="shared" si="8"/>
        <v>17.059157475175539</v>
      </c>
      <c r="AD25" s="133">
        <v>6.72</v>
      </c>
      <c r="AE25" s="133">
        <v>3324.54</v>
      </c>
      <c r="AF25" s="133">
        <f t="shared" si="9"/>
        <v>49472.321428571428</v>
      </c>
      <c r="AG25" s="133">
        <v>0</v>
      </c>
      <c r="AH25" s="133">
        <v>120633.11000000002</v>
      </c>
      <c r="AI25" s="133" t="e">
        <f t="shared" si="10"/>
        <v>#DIV/0!</v>
      </c>
      <c r="AJ25" s="133">
        <v>0</v>
      </c>
      <c r="AK25" s="133">
        <v>83496.010000000009</v>
      </c>
      <c r="AL25" s="133" t="e">
        <f t="shared" si="11"/>
        <v>#DIV/0!</v>
      </c>
      <c r="AM25" s="135">
        <v>59573.080000000009</v>
      </c>
      <c r="AN25" s="133">
        <v>29414.340000000004</v>
      </c>
      <c r="AO25" s="133">
        <f t="shared" si="12"/>
        <v>49.375221156938672</v>
      </c>
      <c r="AP25" s="133">
        <v>1184400.4032000001</v>
      </c>
      <c r="AQ25" s="133">
        <v>292091.17000000004</v>
      </c>
      <c r="AR25" s="133">
        <f t="shared" si="13"/>
        <v>24.661522337448663</v>
      </c>
      <c r="AS25" s="133">
        <v>196</v>
      </c>
      <c r="AT25" s="133">
        <v>8389.380000000001</v>
      </c>
      <c r="AU25" s="133">
        <f t="shared" si="14"/>
        <v>4280.2959183673474</v>
      </c>
      <c r="AV25" s="133">
        <v>4.24</v>
      </c>
      <c r="AW25" s="133">
        <v>22.96</v>
      </c>
      <c r="AX25" s="133">
        <f t="shared" si="15"/>
        <v>541.50943396226421</v>
      </c>
      <c r="AY25" s="133">
        <v>1588533.0704000005</v>
      </c>
      <c r="AZ25" s="133">
        <v>25646.879999999997</v>
      </c>
      <c r="BA25" s="133">
        <f t="shared" si="16"/>
        <v>1.6145008547755313</v>
      </c>
      <c r="BB25" s="133">
        <f t="shared" si="25"/>
        <v>10037832.22534984</v>
      </c>
      <c r="BC25" s="133">
        <f t="shared" si="25"/>
        <v>4739311.2899999991</v>
      </c>
      <c r="BD25" s="133">
        <f t="shared" si="17"/>
        <v>47.214489977539195</v>
      </c>
      <c r="BE25" s="133">
        <v>2926.4723487999995</v>
      </c>
      <c r="BF25" s="133">
        <v>318473.43</v>
      </c>
      <c r="BG25" s="133">
        <f t="shared" si="18"/>
        <v>10882.502618915572</v>
      </c>
      <c r="BH25" s="133">
        <v>107.93104000000001</v>
      </c>
      <c r="BI25" s="133">
        <v>2430.02</v>
      </c>
      <c r="BJ25" s="133">
        <f t="shared" si="19"/>
        <v>2251.4561149415404</v>
      </c>
      <c r="BK25" s="133">
        <v>87190.468641136016</v>
      </c>
      <c r="BL25" s="133">
        <v>27842.86</v>
      </c>
      <c r="BM25" s="133">
        <f t="shared" si="20"/>
        <v>31.933375785141589</v>
      </c>
      <c r="BN25" s="133">
        <v>1796569.6842575998</v>
      </c>
      <c r="BO25" s="133">
        <v>828152.45999999973</v>
      </c>
      <c r="BP25" s="133">
        <f t="shared" si="21"/>
        <v>46.096317179159065</v>
      </c>
      <c r="BQ25" s="133">
        <v>5230.7359999999999</v>
      </c>
      <c r="BR25" s="133">
        <v>560540.35</v>
      </c>
      <c r="BS25" s="133">
        <f t="shared" si="22"/>
        <v>10716.280653430033</v>
      </c>
      <c r="BT25" s="133">
        <v>1432996.1147434243</v>
      </c>
      <c r="BU25" s="133">
        <v>15296955.83</v>
      </c>
      <c r="BV25" s="133">
        <f t="shared" si="23"/>
        <v>1067.4806213789975</v>
      </c>
      <c r="BW25" s="133">
        <f t="shared" si="26"/>
        <v>3322094.9346821602</v>
      </c>
      <c r="BX25" s="133">
        <f t="shared" si="26"/>
        <v>16715921.52</v>
      </c>
      <c r="BY25" s="133">
        <f t="shared" si="27"/>
        <v>503.17410696149443</v>
      </c>
      <c r="BZ25" s="133">
        <f t="shared" si="28"/>
        <v>13359927.160032</v>
      </c>
      <c r="CA25" s="133">
        <f t="shared" si="28"/>
        <v>21455232.809999999</v>
      </c>
      <c r="CB25" s="133">
        <f t="shared" si="29"/>
        <v>160.59393552822789</v>
      </c>
    </row>
    <row r="26" spans="1:80" ht="15" customHeight="1" x14ac:dyDescent="0.2">
      <c r="A26" s="26">
        <v>19</v>
      </c>
      <c r="B26" s="27" t="s">
        <v>53</v>
      </c>
      <c r="C26" s="133">
        <f t="shared" si="24"/>
        <v>168152</v>
      </c>
      <c r="D26" s="133">
        <f t="shared" si="24"/>
        <v>230047.02000000002</v>
      </c>
      <c r="E26" s="133">
        <f t="shared" si="0"/>
        <v>136.80897045530236</v>
      </c>
      <c r="F26" s="133">
        <v>130418</v>
      </c>
      <c r="G26" s="134">
        <v>90315.650000000009</v>
      </c>
      <c r="H26" s="133">
        <f t="shared" si="1"/>
        <v>69.250908616908717</v>
      </c>
      <c r="I26" s="133">
        <v>11276</v>
      </c>
      <c r="J26" s="134">
        <v>22405.74</v>
      </c>
      <c r="K26" s="133">
        <f t="shared" si="2"/>
        <v>198.70290883291949</v>
      </c>
      <c r="L26" s="133">
        <v>26458</v>
      </c>
      <c r="M26" s="134">
        <v>117325.63</v>
      </c>
      <c r="N26" s="133">
        <f t="shared" si="3"/>
        <v>443.44103862725837</v>
      </c>
      <c r="O26" s="133">
        <v>108683</v>
      </c>
      <c r="P26" s="133">
        <v>66438</v>
      </c>
      <c r="Q26" s="133">
        <f t="shared" si="4"/>
        <v>61.130075540792951</v>
      </c>
      <c r="R26" s="133">
        <f t="shared" si="30"/>
        <v>79571</v>
      </c>
      <c r="S26" s="133">
        <f t="shared" si="30"/>
        <v>806513.05</v>
      </c>
      <c r="T26" s="133">
        <f t="shared" si="5"/>
        <v>1013.5766171092484</v>
      </c>
      <c r="U26" s="133">
        <v>45072</v>
      </c>
      <c r="V26" s="133">
        <v>310407.61000000004</v>
      </c>
      <c r="W26" s="133">
        <f t="shared" si="6"/>
        <v>688.69278044018461</v>
      </c>
      <c r="X26" s="133">
        <v>23092</v>
      </c>
      <c r="Y26" s="133">
        <v>351390.23000000004</v>
      </c>
      <c r="Z26" s="133">
        <f t="shared" si="7"/>
        <v>1521.6968214100123</v>
      </c>
      <c r="AA26" s="133">
        <v>5250</v>
      </c>
      <c r="AB26" s="133">
        <v>130569.59</v>
      </c>
      <c r="AC26" s="133">
        <f t="shared" si="8"/>
        <v>2487.0398095238093</v>
      </c>
      <c r="AD26" s="133">
        <v>2300</v>
      </c>
      <c r="AE26" s="133">
        <v>766.8</v>
      </c>
      <c r="AF26" s="133">
        <f t="shared" si="9"/>
        <v>33.339130434782604</v>
      </c>
      <c r="AG26" s="133">
        <v>3857</v>
      </c>
      <c r="AH26" s="133">
        <v>13378.82</v>
      </c>
      <c r="AI26" s="133">
        <f t="shared" si="10"/>
        <v>346.87114337568062</v>
      </c>
      <c r="AJ26" s="133">
        <v>0</v>
      </c>
      <c r="AK26" s="133">
        <v>20616.16</v>
      </c>
      <c r="AL26" s="133" t="e">
        <f t="shared" si="11"/>
        <v>#DIV/0!</v>
      </c>
      <c r="AM26" s="135">
        <v>6922</v>
      </c>
      <c r="AN26" s="133">
        <v>11535.45</v>
      </c>
      <c r="AO26" s="133">
        <f t="shared" si="12"/>
        <v>166.64908985842243</v>
      </c>
      <c r="AP26" s="133">
        <v>28210</v>
      </c>
      <c r="AQ26" s="133">
        <v>157490.11000000002</v>
      </c>
      <c r="AR26" s="133">
        <f t="shared" si="13"/>
        <v>558.27759659695153</v>
      </c>
      <c r="AS26" s="133">
        <v>0</v>
      </c>
      <c r="AT26" s="133">
        <v>1870.95</v>
      </c>
      <c r="AU26" s="133" t="e">
        <f t="shared" si="14"/>
        <v>#DIV/0!</v>
      </c>
      <c r="AV26" s="133">
        <v>0</v>
      </c>
      <c r="AW26" s="133">
        <v>40.54</v>
      </c>
      <c r="AX26" s="133" t="e">
        <f t="shared" si="15"/>
        <v>#DIV/0!</v>
      </c>
      <c r="AY26" s="133">
        <v>898</v>
      </c>
      <c r="AZ26" s="133">
        <v>35394.509999999995</v>
      </c>
      <c r="BA26" s="133">
        <f t="shared" si="16"/>
        <v>3941.4821826280613</v>
      </c>
      <c r="BB26" s="133">
        <f t="shared" si="25"/>
        <v>283753</v>
      </c>
      <c r="BC26" s="133">
        <f t="shared" si="25"/>
        <v>1263507.79</v>
      </c>
      <c r="BD26" s="133">
        <f t="shared" si="17"/>
        <v>445.28438113429638</v>
      </c>
      <c r="BE26" s="133">
        <v>45615.786</v>
      </c>
      <c r="BF26" s="133">
        <v>150549.72</v>
      </c>
      <c r="BG26" s="133">
        <f t="shared" si="18"/>
        <v>330.03864057061298</v>
      </c>
      <c r="BH26" s="133">
        <v>0</v>
      </c>
      <c r="BI26" s="133">
        <v>329.5</v>
      </c>
      <c r="BJ26" s="133" t="e">
        <f t="shared" si="19"/>
        <v>#DIV/0!</v>
      </c>
      <c r="BK26" s="133">
        <v>8163</v>
      </c>
      <c r="BL26" s="133">
        <v>7311.4</v>
      </c>
      <c r="BM26" s="133">
        <f t="shared" si="20"/>
        <v>89.567560945730733</v>
      </c>
      <c r="BN26" s="133">
        <v>27820</v>
      </c>
      <c r="BO26" s="133">
        <v>109398.08000000002</v>
      </c>
      <c r="BP26" s="133">
        <f t="shared" si="21"/>
        <v>393.23537023723947</v>
      </c>
      <c r="BQ26" s="133">
        <v>0</v>
      </c>
      <c r="BR26" s="133">
        <v>140714.42000000004</v>
      </c>
      <c r="BS26" s="133" t="e">
        <f t="shared" si="22"/>
        <v>#DIV/0!</v>
      </c>
      <c r="BT26" s="133">
        <v>24904</v>
      </c>
      <c r="BU26" s="133">
        <v>783052.68</v>
      </c>
      <c r="BV26" s="133">
        <f t="shared" si="23"/>
        <v>3144.2847735303567</v>
      </c>
      <c r="BW26" s="133">
        <f t="shared" si="26"/>
        <v>60887</v>
      </c>
      <c r="BX26" s="133">
        <f t="shared" si="26"/>
        <v>1040806.0800000001</v>
      </c>
      <c r="BY26" s="133">
        <f t="shared" si="27"/>
        <v>1709.4060801156243</v>
      </c>
      <c r="BZ26" s="133">
        <f t="shared" si="28"/>
        <v>344640</v>
      </c>
      <c r="CA26" s="133">
        <f t="shared" si="28"/>
        <v>2304313.87</v>
      </c>
      <c r="CB26" s="133">
        <f t="shared" si="29"/>
        <v>668.61474872330552</v>
      </c>
    </row>
    <row r="27" spans="1:80" ht="15" customHeight="1" x14ac:dyDescent="0.2">
      <c r="A27" s="6">
        <v>20</v>
      </c>
      <c r="B27" s="7" t="s">
        <v>54</v>
      </c>
      <c r="C27" s="133">
        <f t="shared" si="24"/>
        <v>294602.49874600006</v>
      </c>
      <c r="D27" s="133">
        <f t="shared" si="24"/>
        <v>107975.27</v>
      </c>
      <c r="E27" s="133">
        <f t="shared" si="0"/>
        <v>36.651172498402318</v>
      </c>
      <c r="F27" s="133">
        <v>260537.54767800003</v>
      </c>
      <c r="G27" s="134">
        <v>89264.540000000008</v>
      </c>
      <c r="H27" s="133">
        <f t="shared" si="1"/>
        <v>34.26167966788519</v>
      </c>
      <c r="I27" s="133">
        <v>14598.836171999998</v>
      </c>
      <c r="J27" s="134">
        <v>232.09</v>
      </c>
      <c r="K27" s="133">
        <f t="shared" si="2"/>
        <v>1.5897842627012941</v>
      </c>
      <c r="L27" s="133">
        <v>19466.114895999999</v>
      </c>
      <c r="M27" s="134">
        <v>18478.64</v>
      </c>
      <c r="N27" s="133">
        <f t="shared" si="3"/>
        <v>94.927211201229937</v>
      </c>
      <c r="O27" s="133">
        <v>245938.71150600002</v>
      </c>
      <c r="P27" s="133">
        <v>66496.429999999993</v>
      </c>
      <c r="Q27" s="133">
        <f t="shared" si="4"/>
        <v>27.037805310441222</v>
      </c>
      <c r="R27" s="133">
        <f t="shared" si="30"/>
        <v>71776.01204799999</v>
      </c>
      <c r="S27" s="133">
        <f t="shared" si="30"/>
        <v>165487.52999999997</v>
      </c>
      <c r="T27" s="133">
        <f t="shared" si="5"/>
        <v>230.56105414345214</v>
      </c>
      <c r="U27" s="133">
        <v>28710.004819199999</v>
      </c>
      <c r="V27" s="133">
        <v>78296.06</v>
      </c>
      <c r="W27" s="133">
        <f t="shared" si="6"/>
        <v>272.71350350885001</v>
      </c>
      <c r="X27" s="133">
        <v>21533.003614399993</v>
      </c>
      <c r="Y27" s="133">
        <v>63368.090000000004</v>
      </c>
      <c r="Z27" s="133">
        <f t="shared" si="7"/>
        <v>294.2835618047414</v>
      </c>
      <c r="AA27" s="133">
        <v>21533.003614399993</v>
      </c>
      <c r="AB27" s="133">
        <v>12073.08</v>
      </c>
      <c r="AC27" s="133">
        <f t="shared" si="8"/>
        <v>56.067793495962825</v>
      </c>
      <c r="AD27" s="133">
        <v>0</v>
      </c>
      <c r="AE27" s="133">
        <v>213.41</v>
      </c>
      <c r="AF27" s="133" t="e">
        <f t="shared" si="9"/>
        <v>#DIV/0!</v>
      </c>
      <c r="AG27" s="133">
        <v>0</v>
      </c>
      <c r="AH27" s="133">
        <v>11536.89</v>
      </c>
      <c r="AI27" s="133" t="e">
        <f t="shared" si="10"/>
        <v>#DIV/0!</v>
      </c>
      <c r="AJ27" s="133">
        <v>0</v>
      </c>
      <c r="AK27" s="133">
        <v>884</v>
      </c>
      <c r="AL27" s="133" t="e">
        <f t="shared" si="11"/>
        <v>#DIV/0!</v>
      </c>
      <c r="AM27" s="135">
        <v>16841.022599999997</v>
      </c>
      <c r="AN27" s="133">
        <v>1587.9699999999998</v>
      </c>
      <c r="AO27" s="133">
        <f t="shared" si="12"/>
        <v>9.429178012028796</v>
      </c>
      <c r="AP27" s="133">
        <v>39297.719399999994</v>
      </c>
      <c r="AQ27" s="133">
        <v>17378.03</v>
      </c>
      <c r="AR27" s="133">
        <f t="shared" si="13"/>
        <v>44.221472048070048</v>
      </c>
      <c r="AS27" s="133">
        <v>0</v>
      </c>
      <c r="AT27" s="133">
        <v>2152.98</v>
      </c>
      <c r="AU27" s="133" t="e">
        <f t="shared" si="14"/>
        <v>#DIV/0!</v>
      </c>
      <c r="AV27" s="133">
        <v>0</v>
      </c>
      <c r="AW27" s="133">
        <v>155.27000000000001</v>
      </c>
      <c r="AX27" s="133" t="e">
        <f t="shared" si="15"/>
        <v>#DIV/0!</v>
      </c>
      <c r="AY27" s="133">
        <v>9424.9655999999977</v>
      </c>
      <c r="AZ27" s="133">
        <v>6942.329999999999</v>
      </c>
      <c r="BA27" s="133">
        <f t="shared" si="16"/>
        <v>73.658942585424398</v>
      </c>
      <c r="BB27" s="133">
        <f t="shared" si="25"/>
        <v>431942.21839400003</v>
      </c>
      <c r="BC27" s="133">
        <f t="shared" si="25"/>
        <v>302563.37999999995</v>
      </c>
      <c r="BD27" s="133">
        <f t="shared" si="17"/>
        <v>70.047188516315401</v>
      </c>
      <c r="BE27" s="133">
        <v>0</v>
      </c>
      <c r="BF27" s="133">
        <v>63957.96</v>
      </c>
      <c r="BG27" s="133" t="e">
        <f t="shared" si="18"/>
        <v>#DIV/0!</v>
      </c>
      <c r="BH27" s="133">
        <v>0</v>
      </c>
      <c r="BI27" s="133">
        <v>80.709999999999994</v>
      </c>
      <c r="BJ27" s="133" t="e">
        <f t="shared" si="19"/>
        <v>#DIV/0!</v>
      </c>
      <c r="BK27" s="133">
        <v>0</v>
      </c>
      <c r="BL27" s="133">
        <v>497.4</v>
      </c>
      <c r="BM27" s="133" t="e">
        <f t="shared" si="20"/>
        <v>#DIV/0!</v>
      </c>
      <c r="BN27" s="133">
        <v>0</v>
      </c>
      <c r="BO27" s="133">
        <v>16498.03</v>
      </c>
      <c r="BP27" s="133" t="e">
        <f t="shared" si="21"/>
        <v>#DIV/0!</v>
      </c>
      <c r="BQ27" s="133">
        <v>0</v>
      </c>
      <c r="BR27" s="133">
        <v>51468.04</v>
      </c>
      <c r="BS27" s="133" t="e">
        <f t="shared" si="22"/>
        <v>#DIV/0!</v>
      </c>
      <c r="BT27" s="133">
        <v>0</v>
      </c>
      <c r="BU27" s="133">
        <v>32277.510000000002</v>
      </c>
      <c r="BV27" s="133" t="e">
        <f t="shared" si="23"/>
        <v>#DIV/0!</v>
      </c>
      <c r="BW27" s="133">
        <f t="shared" si="26"/>
        <v>0</v>
      </c>
      <c r="BX27" s="133">
        <f t="shared" si="26"/>
        <v>100821.69</v>
      </c>
      <c r="BY27" s="133" t="e">
        <f t="shared" si="27"/>
        <v>#DIV/0!</v>
      </c>
      <c r="BZ27" s="133">
        <f t="shared" si="28"/>
        <v>431942.21839400003</v>
      </c>
      <c r="CA27" s="133">
        <f t="shared" si="28"/>
        <v>403385.06999999995</v>
      </c>
      <c r="CB27" s="133">
        <f t="shared" si="29"/>
        <v>93.388664692194681</v>
      </c>
    </row>
    <row r="28" spans="1:80" ht="15" customHeight="1" x14ac:dyDescent="0.2">
      <c r="A28" s="6">
        <v>21</v>
      </c>
      <c r="B28" s="7" t="s">
        <v>55</v>
      </c>
      <c r="C28" s="133">
        <f t="shared" si="24"/>
        <v>101788</v>
      </c>
      <c r="D28" s="133">
        <f t="shared" si="24"/>
        <v>34354.700000000004</v>
      </c>
      <c r="E28" s="133">
        <f t="shared" si="0"/>
        <v>33.751228042598349</v>
      </c>
      <c r="F28" s="133">
        <v>72916</v>
      </c>
      <c r="G28" s="134">
        <v>29187.86</v>
      </c>
      <c r="H28" s="133">
        <f t="shared" si="1"/>
        <v>40.029431126227436</v>
      </c>
      <c r="I28" s="133">
        <v>17323</v>
      </c>
      <c r="J28" s="134">
        <v>9.0399999999999991</v>
      </c>
      <c r="K28" s="133">
        <f t="shared" si="2"/>
        <v>5.2184956416325104E-2</v>
      </c>
      <c r="L28" s="133">
        <v>11549</v>
      </c>
      <c r="M28" s="134">
        <v>5157.8</v>
      </c>
      <c r="N28" s="133">
        <f t="shared" si="3"/>
        <v>44.660143735388345</v>
      </c>
      <c r="O28" s="133">
        <v>72916</v>
      </c>
      <c r="P28" s="133">
        <v>29120</v>
      </c>
      <c r="Q28" s="133">
        <f t="shared" si="4"/>
        <v>39.936365132481214</v>
      </c>
      <c r="R28" s="133">
        <f t="shared" si="30"/>
        <v>13260</v>
      </c>
      <c r="S28" s="133">
        <f t="shared" si="30"/>
        <v>21686.019999999997</v>
      </c>
      <c r="T28" s="133">
        <f t="shared" si="5"/>
        <v>163.54464555052789</v>
      </c>
      <c r="U28" s="133">
        <v>6313</v>
      </c>
      <c r="V28" s="133">
        <v>9587.9499999999989</v>
      </c>
      <c r="W28" s="133">
        <f t="shared" si="6"/>
        <v>151.87628702677014</v>
      </c>
      <c r="X28" s="133">
        <v>3647</v>
      </c>
      <c r="Y28" s="133">
        <v>9783.32</v>
      </c>
      <c r="Z28" s="133">
        <f t="shared" si="7"/>
        <v>268.25664930079517</v>
      </c>
      <c r="AA28" s="133">
        <v>0</v>
      </c>
      <c r="AB28" s="133">
        <v>2261.6800000000003</v>
      </c>
      <c r="AC28" s="133" t="e">
        <f t="shared" si="8"/>
        <v>#DIV/0!</v>
      </c>
      <c r="AD28" s="133">
        <v>3300</v>
      </c>
      <c r="AE28" s="133">
        <v>47.07</v>
      </c>
      <c r="AF28" s="133">
        <f t="shared" si="9"/>
        <v>1.4263636363636363</v>
      </c>
      <c r="AG28" s="133">
        <v>0</v>
      </c>
      <c r="AH28" s="133">
        <v>6</v>
      </c>
      <c r="AI28" s="133" t="e">
        <f t="shared" si="10"/>
        <v>#DIV/0!</v>
      </c>
      <c r="AJ28" s="133">
        <v>0</v>
      </c>
      <c r="AK28" s="133">
        <v>0</v>
      </c>
      <c r="AL28" s="133" t="e">
        <f t="shared" si="11"/>
        <v>#DIV/0!</v>
      </c>
      <c r="AM28" s="135">
        <v>1263</v>
      </c>
      <c r="AN28" s="133">
        <v>263.23</v>
      </c>
      <c r="AO28" s="133">
        <f t="shared" si="12"/>
        <v>20.841646872525736</v>
      </c>
      <c r="AP28" s="133">
        <v>12873</v>
      </c>
      <c r="AQ28" s="133">
        <v>4231.42</v>
      </c>
      <c r="AR28" s="133">
        <f t="shared" si="13"/>
        <v>32.870504155985394</v>
      </c>
      <c r="AS28" s="133">
        <v>0</v>
      </c>
      <c r="AT28" s="133">
        <v>420</v>
      </c>
      <c r="AU28" s="133" t="e">
        <f t="shared" si="14"/>
        <v>#DIV/0!</v>
      </c>
      <c r="AV28" s="133">
        <v>0</v>
      </c>
      <c r="AW28" s="133">
        <v>24</v>
      </c>
      <c r="AX28" s="133" t="e">
        <f t="shared" si="15"/>
        <v>#DIV/0!</v>
      </c>
      <c r="AY28" s="133">
        <v>5856</v>
      </c>
      <c r="AZ28" s="133">
        <v>512.78</v>
      </c>
      <c r="BA28" s="133">
        <f t="shared" si="16"/>
        <v>8.756489071038251</v>
      </c>
      <c r="BB28" s="133">
        <f t="shared" si="25"/>
        <v>135040</v>
      </c>
      <c r="BC28" s="133">
        <f t="shared" si="25"/>
        <v>61492.15</v>
      </c>
      <c r="BD28" s="133">
        <f t="shared" si="17"/>
        <v>45.536248518957343</v>
      </c>
      <c r="BE28" s="133">
        <v>0</v>
      </c>
      <c r="BF28" s="133">
        <v>33504.89</v>
      </c>
      <c r="BG28" s="133" t="e">
        <f t="shared" si="18"/>
        <v>#DIV/0!</v>
      </c>
      <c r="BH28" s="133">
        <v>0</v>
      </c>
      <c r="BI28" s="133">
        <v>5</v>
      </c>
      <c r="BJ28" s="133" t="e">
        <f t="shared" si="19"/>
        <v>#DIV/0!</v>
      </c>
      <c r="BK28" s="133">
        <v>0</v>
      </c>
      <c r="BL28" s="133">
        <v>201.98</v>
      </c>
      <c r="BM28" s="133" t="e">
        <f t="shared" si="20"/>
        <v>#DIV/0!</v>
      </c>
      <c r="BN28" s="133">
        <v>4340</v>
      </c>
      <c r="BO28" s="133">
        <v>3010.86</v>
      </c>
      <c r="BP28" s="133">
        <f t="shared" si="21"/>
        <v>69.374654377880191</v>
      </c>
      <c r="BQ28" s="133">
        <v>0</v>
      </c>
      <c r="BR28" s="133">
        <v>11434.890000000001</v>
      </c>
      <c r="BS28" s="133" t="e">
        <f t="shared" si="22"/>
        <v>#DIV/0!</v>
      </c>
      <c r="BT28" s="133">
        <v>4025</v>
      </c>
      <c r="BU28" s="133">
        <v>8435.32</v>
      </c>
      <c r="BV28" s="133">
        <f t="shared" si="23"/>
        <v>209.57316770186333</v>
      </c>
      <c r="BW28" s="133">
        <f t="shared" si="26"/>
        <v>8365</v>
      </c>
      <c r="BX28" s="133">
        <f t="shared" si="26"/>
        <v>23088.050000000003</v>
      </c>
      <c r="BY28" s="133">
        <f t="shared" si="27"/>
        <v>276.00777047220566</v>
      </c>
      <c r="BZ28" s="133">
        <f t="shared" si="28"/>
        <v>143405</v>
      </c>
      <c r="CA28" s="133">
        <f t="shared" si="28"/>
        <v>84580.200000000012</v>
      </c>
      <c r="CB28" s="133">
        <f t="shared" si="29"/>
        <v>58.979951884522862</v>
      </c>
    </row>
    <row r="29" spans="1:80" ht="15" customHeight="1" x14ac:dyDescent="0.2">
      <c r="A29" s="26">
        <v>22</v>
      </c>
      <c r="B29" s="27" t="s">
        <v>136</v>
      </c>
      <c r="C29" s="133">
        <f t="shared" si="24"/>
        <v>700000</v>
      </c>
      <c r="D29" s="133">
        <f t="shared" si="24"/>
        <v>271317.78000000003</v>
      </c>
      <c r="E29" s="133">
        <f t="shared" si="0"/>
        <v>38.759682857142863</v>
      </c>
      <c r="F29" s="133">
        <v>450000</v>
      </c>
      <c r="G29" s="134">
        <v>233685.26</v>
      </c>
      <c r="H29" s="133">
        <f t="shared" si="1"/>
        <v>51.930057777777783</v>
      </c>
      <c r="I29" s="133">
        <v>250000</v>
      </c>
      <c r="J29" s="134">
        <v>3439.2</v>
      </c>
      <c r="K29" s="133">
        <f t="shared" si="2"/>
        <v>1.37568</v>
      </c>
      <c r="L29" s="133">
        <v>0</v>
      </c>
      <c r="M29" s="134">
        <v>34193.32</v>
      </c>
      <c r="N29" s="133" t="e">
        <f t="shared" si="3"/>
        <v>#DIV/0!</v>
      </c>
      <c r="O29" s="133">
        <v>450000</v>
      </c>
      <c r="P29" s="133">
        <v>193047.12</v>
      </c>
      <c r="Q29" s="133">
        <f t="shared" si="4"/>
        <v>42.899359999999994</v>
      </c>
      <c r="R29" s="133">
        <f t="shared" si="30"/>
        <v>400000</v>
      </c>
      <c r="S29" s="133">
        <f t="shared" si="30"/>
        <v>422166.75</v>
      </c>
      <c r="T29" s="133">
        <f t="shared" si="5"/>
        <v>105.54168749999999</v>
      </c>
      <c r="U29" s="133">
        <v>0</v>
      </c>
      <c r="V29" s="133">
        <v>188549.18999999997</v>
      </c>
      <c r="W29" s="133" t="e">
        <f t="shared" si="6"/>
        <v>#DIV/0!</v>
      </c>
      <c r="X29" s="133">
        <v>0</v>
      </c>
      <c r="Y29" s="133">
        <v>185679.21</v>
      </c>
      <c r="Z29" s="133" t="e">
        <f t="shared" si="7"/>
        <v>#DIV/0!</v>
      </c>
      <c r="AA29" s="133">
        <v>0</v>
      </c>
      <c r="AB29" s="133">
        <v>41226.83</v>
      </c>
      <c r="AC29" s="133" t="e">
        <f t="shared" si="8"/>
        <v>#DIV/0!</v>
      </c>
      <c r="AD29" s="133">
        <v>0</v>
      </c>
      <c r="AE29" s="133">
        <v>1311.6799999999998</v>
      </c>
      <c r="AF29" s="133" t="e">
        <f t="shared" si="9"/>
        <v>#DIV/0!</v>
      </c>
      <c r="AG29" s="133">
        <v>400000</v>
      </c>
      <c r="AH29" s="133">
        <v>5399.8400000000011</v>
      </c>
      <c r="AI29" s="133">
        <f t="shared" si="10"/>
        <v>1.3499600000000003</v>
      </c>
      <c r="AJ29" s="133">
        <v>0</v>
      </c>
      <c r="AK29" s="133">
        <v>5783.67</v>
      </c>
      <c r="AL29" s="133" t="e">
        <f t="shared" si="11"/>
        <v>#DIV/0!</v>
      </c>
      <c r="AM29" s="135">
        <v>39134</v>
      </c>
      <c r="AN29" s="133">
        <v>6966.5999999999995</v>
      </c>
      <c r="AO29" s="133">
        <f t="shared" si="12"/>
        <v>17.801911381407471</v>
      </c>
      <c r="AP29" s="133">
        <v>142106</v>
      </c>
      <c r="AQ29" s="133">
        <v>130328.14000000001</v>
      </c>
      <c r="AR29" s="133">
        <f t="shared" si="13"/>
        <v>91.711919271529723</v>
      </c>
      <c r="AS29" s="133">
        <v>0</v>
      </c>
      <c r="AT29" s="133">
        <v>8566.31</v>
      </c>
      <c r="AU29" s="133" t="e">
        <f t="shared" si="14"/>
        <v>#DIV/0!</v>
      </c>
      <c r="AV29" s="133">
        <v>0</v>
      </c>
      <c r="AW29" s="133">
        <v>187.57</v>
      </c>
      <c r="AX29" s="133" t="e">
        <f t="shared" si="15"/>
        <v>#DIV/0!</v>
      </c>
      <c r="AY29" s="133">
        <v>118760</v>
      </c>
      <c r="AZ29" s="133">
        <v>14246.75</v>
      </c>
      <c r="BA29" s="133">
        <f t="shared" si="16"/>
        <v>11.996252947120242</v>
      </c>
      <c r="BB29" s="133">
        <f t="shared" si="25"/>
        <v>1400000</v>
      </c>
      <c r="BC29" s="133">
        <f t="shared" si="25"/>
        <v>859563.57000000007</v>
      </c>
      <c r="BD29" s="133">
        <f t="shared" si="17"/>
        <v>61.397397857142863</v>
      </c>
      <c r="BE29" s="133">
        <v>0</v>
      </c>
      <c r="BF29" s="133">
        <v>190749.95999999996</v>
      </c>
      <c r="BG29" s="133" t="e">
        <f t="shared" si="18"/>
        <v>#DIV/0!</v>
      </c>
      <c r="BH29" s="133">
        <v>0</v>
      </c>
      <c r="BI29" s="133">
        <v>1693.26</v>
      </c>
      <c r="BJ29" s="133" t="e">
        <f t="shared" si="19"/>
        <v>#DIV/0!</v>
      </c>
      <c r="BK29" s="133">
        <v>0</v>
      </c>
      <c r="BL29" s="133">
        <v>4915.05</v>
      </c>
      <c r="BM29" s="133" t="e">
        <f t="shared" si="20"/>
        <v>#DIV/0!</v>
      </c>
      <c r="BN29" s="133">
        <v>128588</v>
      </c>
      <c r="BO29" s="133">
        <v>60927.459999999992</v>
      </c>
      <c r="BP29" s="133">
        <f t="shared" si="21"/>
        <v>47.381917441751945</v>
      </c>
      <c r="BQ29" s="133">
        <v>0</v>
      </c>
      <c r="BR29" s="133">
        <v>105847.28</v>
      </c>
      <c r="BS29" s="133" t="e">
        <f t="shared" si="22"/>
        <v>#DIV/0!</v>
      </c>
      <c r="BT29" s="133">
        <v>271412</v>
      </c>
      <c r="BU29" s="133">
        <v>416901.26</v>
      </c>
      <c r="BV29" s="133">
        <f t="shared" si="23"/>
        <v>153.60457901640311</v>
      </c>
      <c r="BW29" s="133">
        <f t="shared" si="26"/>
        <v>400000</v>
      </c>
      <c r="BX29" s="133">
        <f t="shared" si="26"/>
        <v>590284.31000000006</v>
      </c>
      <c r="BY29" s="133">
        <f t="shared" si="27"/>
        <v>147.5710775</v>
      </c>
      <c r="BZ29" s="133">
        <f t="shared" si="28"/>
        <v>1800000</v>
      </c>
      <c r="CA29" s="133">
        <f t="shared" si="28"/>
        <v>1449847.8800000001</v>
      </c>
      <c r="CB29" s="133">
        <f t="shared" si="29"/>
        <v>80.547104444444457</v>
      </c>
    </row>
    <row r="30" spans="1:80" ht="15" customHeight="1" x14ac:dyDescent="0.2">
      <c r="A30" s="26">
        <v>23</v>
      </c>
      <c r="B30" s="27" t="s">
        <v>57</v>
      </c>
      <c r="C30" s="133">
        <f t="shared" si="24"/>
        <v>263282</v>
      </c>
      <c r="D30" s="133">
        <f t="shared" si="24"/>
        <v>80279.05</v>
      </c>
      <c r="E30" s="133">
        <f t="shared" si="0"/>
        <v>30.491659133552616</v>
      </c>
      <c r="F30" s="133">
        <v>227222</v>
      </c>
      <c r="G30" s="134">
        <v>74535.87000000001</v>
      </c>
      <c r="H30" s="133">
        <f t="shared" si="1"/>
        <v>32.803104452913892</v>
      </c>
      <c r="I30" s="133">
        <v>24213</v>
      </c>
      <c r="J30" s="134">
        <v>37.700000000000003</v>
      </c>
      <c r="K30" s="133">
        <f t="shared" si="2"/>
        <v>0.1557014826745963</v>
      </c>
      <c r="L30" s="133">
        <v>11847</v>
      </c>
      <c r="M30" s="134">
        <v>5705.4800000000005</v>
      </c>
      <c r="N30" s="133">
        <f t="shared" si="3"/>
        <v>48.159702878365835</v>
      </c>
      <c r="O30" s="133">
        <v>227222</v>
      </c>
      <c r="P30" s="133">
        <v>60721</v>
      </c>
      <c r="Q30" s="133">
        <f t="shared" si="4"/>
        <v>26.723204619271023</v>
      </c>
      <c r="R30" s="133">
        <f t="shared" si="30"/>
        <v>14533</v>
      </c>
      <c r="S30" s="133">
        <f t="shared" si="30"/>
        <v>46999.14</v>
      </c>
      <c r="T30" s="133">
        <f t="shared" si="5"/>
        <v>323.39599532099356</v>
      </c>
      <c r="U30" s="133">
        <v>7274</v>
      </c>
      <c r="V30" s="133">
        <v>28834.539999999997</v>
      </c>
      <c r="W30" s="133">
        <f t="shared" si="6"/>
        <v>396.40555402804506</v>
      </c>
      <c r="X30" s="133">
        <v>7259</v>
      </c>
      <c r="Y30" s="133">
        <v>13801.08</v>
      </c>
      <c r="Z30" s="133">
        <f t="shared" si="7"/>
        <v>190.12370849979337</v>
      </c>
      <c r="AA30" s="133">
        <v>0</v>
      </c>
      <c r="AB30" s="133">
        <v>3092.12</v>
      </c>
      <c r="AC30" s="133" t="e">
        <f t="shared" si="8"/>
        <v>#DIV/0!</v>
      </c>
      <c r="AD30" s="133">
        <v>0</v>
      </c>
      <c r="AE30" s="133">
        <v>59.65</v>
      </c>
      <c r="AF30" s="133" t="e">
        <f t="shared" si="9"/>
        <v>#DIV/0!</v>
      </c>
      <c r="AG30" s="133">
        <v>0</v>
      </c>
      <c r="AH30" s="133">
        <v>1211.75</v>
      </c>
      <c r="AI30" s="133" t="e">
        <f t="shared" si="10"/>
        <v>#DIV/0!</v>
      </c>
      <c r="AJ30" s="133">
        <v>0</v>
      </c>
      <c r="AK30" s="133">
        <v>0</v>
      </c>
      <c r="AL30" s="133" t="e">
        <f t="shared" si="11"/>
        <v>#DIV/0!</v>
      </c>
      <c r="AM30" s="135">
        <v>4374</v>
      </c>
      <c r="AN30" s="133">
        <v>513.04</v>
      </c>
      <c r="AO30" s="133">
        <f t="shared" si="12"/>
        <v>11.729309556470049</v>
      </c>
      <c r="AP30" s="133">
        <v>20900</v>
      </c>
      <c r="AQ30" s="133">
        <v>4094.4700000000003</v>
      </c>
      <c r="AR30" s="133">
        <f t="shared" si="13"/>
        <v>19.590765550239237</v>
      </c>
      <c r="AS30" s="133">
        <v>0</v>
      </c>
      <c r="AT30" s="133">
        <v>52.7</v>
      </c>
      <c r="AU30" s="133" t="e">
        <f t="shared" si="14"/>
        <v>#DIV/0!</v>
      </c>
      <c r="AV30" s="133">
        <v>0</v>
      </c>
      <c r="AW30" s="133">
        <v>10.5</v>
      </c>
      <c r="AX30" s="133" t="e">
        <f t="shared" si="15"/>
        <v>#DIV/0!</v>
      </c>
      <c r="AY30" s="133">
        <v>9124</v>
      </c>
      <c r="AZ30" s="133">
        <v>2106.06</v>
      </c>
      <c r="BA30" s="133">
        <f t="shared" si="16"/>
        <v>23.082639193336256</v>
      </c>
      <c r="BB30" s="133">
        <f t="shared" si="25"/>
        <v>312213</v>
      </c>
      <c r="BC30" s="133">
        <f t="shared" si="25"/>
        <v>134054.96</v>
      </c>
      <c r="BD30" s="133">
        <f t="shared" si="17"/>
        <v>42.937020559682011</v>
      </c>
      <c r="BE30" s="133">
        <v>0</v>
      </c>
      <c r="BF30" s="133">
        <v>41345.050000000003</v>
      </c>
      <c r="BG30" s="133" t="e">
        <f t="shared" si="18"/>
        <v>#DIV/0!</v>
      </c>
      <c r="BH30" s="133">
        <v>0</v>
      </c>
      <c r="BI30" s="133">
        <v>435</v>
      </c>
      <c r="BJ30" s="133" t="e">
        <f t="shared" si="19"/>
        <v>#DIV/0!</v>
      </c>
      <c r="BK30" s="133">
        <v>0</v>
      </c>
      <c r="BL30" s="133">
        <v>142.21</v>
      </c>
      <c r="BM30" s="133" t="e">
        <f t="shared" si="20"/>
        <v>#DIV/0!</v>
      </c>
      <c r="BN30" s="133">
        <v>0</v>
      </c>
      <c r="BO30" s="133">
        <v>5571.1900000000005</v>
      </c>
      <c r="BP30" s="133" t="e">
        <f t="shared" si="21"/>
        <v>#DIV/0!</v>
      </c>
      <c r="BQ30" s="133">
        <v>0</v>
      </c>
      <c r="BR30" s="133">
        <v>21944.6</v>
      </c>
      <c r="BS30" s="133" t="e">
        <f t="shared" si="22"/>
        <v>#DIV/0!</v>
      </c>
      <c r="BT30" s="133">
        <v>0</v>
      </c>
      <c r="BU30" s="133">
        <v>12883.619999999999</v>
      </c>
      <c r="BV30" s="133" t="e">
        <f t="shared" si="23"/>
        <v>#DIV/0!</v>
      </c>
      <c r="BW30" s="133">
        <f t="shared" si="26"/>
        <v>0</v>
      </c>
      <c r="BX30" s="133">
        <f t="shared" si="26"/>
        <v>40976.619999999995</v>
      </c>
      <c r="BY30" s="133" t="e">
        <f t="shared" si="27"/>
        <v>#DIV/0!</v>
      </c>
      <c r="BZ30" s="133">
        <f t="shared" si="28"/>
        <v>312213</v>
      </c>
      <c r="CA30" s="133">
        <f t="shared" si="28"/>
        <v>175031.58</v>
      </c>
      <c r="CB30" s="133">
        <f t="shared" si="29"/>
        <v>56.061592566613172</v>
      </c>
    </row>
    <row r="31" spans="1:80" ht="15" customHeight="1" x14ac:dyDescent="0.2">
      <c r="A31" s="26">
        <v>24</v>
      </c>
      <c r="B31" s="27" t="s">
        <v>137</v>
      </c>
      <c r="C31" s="133">
        <f t="shared" si="24"/>
        <v>42985</v>
      </c>
      <c r="D31" s="133">
        <f t="shared" si="24"/>
        <v>12772.899999999998</v>
      </c>
      <c r="E31" s="133">
        <f t="shared" si="0"/>
        <v>29.714784227055947</v>
      </c>
      <c r="F31" s="133">
        <v>18025</v>
      </c>
      <c r="G31" s="134">
        <v>10245.459999999999</v>
      </c>
      <c r="H31" s="133">
        <f t="shared" si="1"/>
        <v>56.840277392510394</v>
      </c>
      <c r="I31" s="133">
        <v>24960</v>
      </c>
      <c r="J31" s="134">
        <v>207.79999999999998</v>
      </c>
      <c r="K31" s="133">
        <f t="shared" si="2"/>
        <v>0.83253205128205121</v>
      </c>
      <c r="L31" s="133">
        <v>0</v>
      </c>
      <c r="M31" s="134">
        <v>2319.6400000000003</v>
      </c>
      <c r="N31" s="133" t="e">
        <f t="shared" si="3"/>
        <v>#DIV/0!</v>
      </c>
      <c r="O31" s="133">
        <v>18025</v>
      </c>
      <c r="P31" s="133">
        <v>10667.57</v>
      </c>
      <c r="Q31" s="133">
        <f t="shared" si="4"/>
        <v>59.182080443828013</v>
      </c>
      <c r="R31" s="133">
        <f t="shared" si="30"/>
        <v>96500</v>
      </c>
      <c r="S31" s="133">
        <f t="shared" si="30"/>
        <v>129969.57000000002</v>
      </c>
      <c r="T31" s="133">
        <f t="shared" si="5"/>
        <v>134.68349222797931</v>
      </c>
      <c r="U31" s="133">
        <v>0</v>
      </c>
      <c r="V31" s="133">
        <v>56738.960000000014</v>
      </c>
      <c r="W31" s="133" t="e">
        <f t="shared" si="6"/>
        <v>#DIV/0!</v>
      </c>
      <c r="X31" s="133">
        <v>0</v>
      </c>
      <c r="Y31" s="133">
        <v>51064.63</v>
      </c>
      <c r="Z31" s="133" t="e">
        <f t="shared" si="7"/>
        <v>#DIV/0!</v>
      </c>
      <c r="AA31" s="133">
        <v>0</v>
      </c>
      <c r="AB31" s="133">
        <v>20380</v>
      </c>
      <c r="AC31" s="133" t="e">
        <f t="shared" si="8"/>
        <v>#DIV/0!</v>
      </c>
      <c r="AD31" s="133">
        <v>0</v>
      </c>
      <c r="AE31" s="133">
        <v>51.66</v>
      </c>
      <c r="AF31" s="133" t="e">
        <f t="shared" si="9"/>
        <v>#DIV/0!</v>
      </c>
      <c r="AG31" s="133">
        <v>96500</v>
      </c>
      <c r="AH31" s="133">
        <v>1734.3200000000002</v>
      </c>
      <c r="AI31" s="133">
        <f t="shared" si="10"/>
        <v>1.7972227979274613</v>
      </c>
      <c r="AJ31" s="133">
        <v>0</v>
      </c>
      <c r="AK31" s="133">
        <v>1912.32</v>
      </c>
      <c r="AL31" s="133" t="e">
        <f t="shared" si="11"/>
        <v>#DIV/0!</v>
      </c>
      <c r="AM31" s="135">
        <v>12498</v>
      </c>
      <c r="AN31" s="133">
        <v>3455.0600000000004</v>
      </c>
      <c r="AO31" s="133">
        <f t="shared" si="12"/>
        <v>27.644903184509523</v>
      </c>
      <c r="AP31" s="133">
        <v>37502</v>
      </c>
      <c r="AQ31" s="133">
        <v>41965.9</v>
      </c>
      <c r="AR31" s="133">
        <f t="shared" si="13"/>
        <v>111.90309850141327</v>
      </c>
      <c r="AS31" s="133">
        <v>0</v>
      </c>
      <c r="AT31" s="133">
        <v>2.2999999999999998</v>
      </c>
      <c r="AU31" s="133" t="e">
        <f t="shared" si="14"/>
        <v>#DIV/0!</v>
      </c>
      <c r="AV31" s="133">
        <v>0</v>
      </c>
      <c r="AW31" s="133">
        <v>0</v>
      </c>
      <c r="AX31" s="133" t="e">
        <f t="shared" si="15"/>
        <v>#DIV/0!</v>
      </c>
      <c r="AY31" s="133">
        <v>60000</v>
      </c>
      <c r="AZ31" s="133">
        <v>2712.03</v>
      </c>
      <c r="BA31" s="133">
        <f t="shared" si="16"/>
        <v>4.5200500000000003</v>
      </c>
      <c r="BB31" s="133">
        <f t="shared" si="25"/>
        <v>249485</v>
      </c>
      <c r="BC31" s="133">
        <f t="shared" si="25"/>
        <v>192790.08000000002</v>
      </c>
      <c r="BD31" s="133">
        <f t="shared" si="17"/>
        <v>77.27521895103915</v>
      </c>
      <c r="BE31" s="133">
        <v>0</v>
      </c>
      <c r="BF31" s="133">
        <v>25676.11</v>
      </c>
      <c r="BG31" s="133" t="e">
        <f t="shared" si="18"/>
        <v>#DIV/0!</v>
      </c>
      <c r="BH31" s="133">
        <v>0</v>
      </c>
      <c r="BI31" s="133">
        <v>19.39</v>
      </c>
      <c r="BJ31" s="133" t="e">
        <f t="shared" si="19"/>
        <v>#DIV/0!</v>
      </c>
      <c r="BK31" s="133">
        <v>0</v>
      </c>
      <c r="BL31" s="133">
        <v>1244.95</v>
      </c>
      <c r="BM31" s="133" t="e">
        <f t="shared" si="20"/>
        <v>#DIV/0!</v>
      </c>
      <c r="BN31" s="133">
        <v>16959</v>
      </c>
      <c r="BO31" s="133">
        <v>44042.049999999996</v>
      </c>
      <c r="BP31" s="133">
        <f t="shared" si="21"/>
        <v>259.69721092045518</v>
      </c>
      <c r="BQ31" s="133">
        <v>0</v>
      </c>
      <c r="BR31" s="133">
        <v>72090.930000000008</v>
      </c>
      <c r="BS31" s="133" t="e">
        <f t="shared" si="22"/>
        <v>#DIV/0!</v>
      </c>
      <c r="BT31" s="133">
        <v>25441</v>
      </c>
      <c r="BU31" s="133">
        <v>148384.02000000002</v>
      </c>
      <c r="BV31" s="133">
        <f t="shared" si="23"/>
        <v>583.24759246884958</v>
      </c>
      <c r="BW31" s="133">
        <f t="shared" si="26"/>
        <v>42400</v>
      </c>
      <c r="BX31" s="133">
        <f t="shared" si="26"/>
        <v>265781.34000000003</v>
      </c>
      <c r="BY31" s="133">
        <f t="shared" si="27"/>
        <v>626.84278301886798</v>
      </c>
      <c r="BZ31" s="133">
        <f t="shared" si="28"/>
        <v>291885</v>
      </c>
      <c r="CA31" s="133">
        <f t="shared" si="28"/>
        <v>458571.42000000004</v>
      </c>
      <c r="CB31" s="133">
        <f t="shared" si="29"/>
        <v>157.10688113469345</v>
      </c>
    </row>
    <row r="32" spans="1:80" ht="15" customHeight="1" x14ac:dyDescent="0.2">
      <c r="A32" s="26">
        <v>25</v>
      </c>
      <c r="B32" s="7" t="s">
        <v>58</v>
      </c>
      <c r="C32" s="133">
        <f t="shared" si="24"/>
        <v>274459</v>
      </c>
      <c r="D32" s="133">
        <f t="shared" si="24"/>
        <v>67192.800000000003</v>
      </c>
      <c r="E32" s="133">
        <f t="shared" si="0"/>
        <v>24.481908044553105</v>
      </c>
      <c r="F32" s="133">
        <v>250874</v>
      </c>
      <c r="G32" s="134">
        <v>61846.92</v>
      </c>
      <c r="H32" s="133">
        <f t="shared" si="1"/>
        <v>24.652582571330626</v>
      </c>
      <c r="I32" s="133">
        <v>7917</v>
      </c>
      <c r="J32" s="134">
        <v>519.1</v>
      </c>
      <c r="K32" s="133">
        <f t="shared" si="2"/>
        <v>6.5567765567765575</v>
      </c>
      <c r="L32" s="133">
        <v>15668</v>
      </c>
      <c r="M32" s="134">
        <v>4826.7800000000007</v>
      </c>
      <c r="N32" s="133">
        <f t="shared" si="3"/>
        <v>30.806612203216755</v>
      </c>
      <c r="O32" s="133">
        <v>178390.47999999998</v>
      </c>
      <c r="P32" s="133">
        <v>40576</v>
      </c>
      <c r="Q32" s="133">
        <f t="shared" si="4"/>
        <v>22.745608397936934</v>
      </c>
      <c r="R32" s="133">
        <f t="shared" si="30"/>
        <v>43417.205621148467</v>
      </c>
      <c r="S32" s="133">
        <f t="shared" si="30"/>
        <v>101985.59</v>
      </c>
      <c r="T32" s="133">
        <f t="shared" si="5"/>
        <v>234.89671557840413</v>
      </c>
      <c r="U32" s="133">
        <v>0</v>
      </c>
      <c r="V32" s="133">
        <v>35688.939999999995</v>
      </c>
      <c r="W32" s="133" t="e">
        <f t="shared" si="6"/>
        <v>#DIV/0!</v>
      </c>
      <c r="X32" s="133">
        <v>0</v>
      </c>
      <c r="Y32" s="133">
        <v>60944.229999999996</v>
      </c>
      <c r="Z32" s="133" t="e">
        <f t="shared" si="7"/>
        <v>#DIV/0!</v>
      </c>
      <c r="AA32" s="133">
        <v>43417.205621148467</v>
      </c>
      <c r="AB32" s="133">
        <v>5065.32</v>
      </c>
      <c r="AC32" s="133">
        <f t="shared" si="8"/>
        <v>11.66661909151677</v>
      </c>
      <c r="AD32" s="133">
        <v>0</v>
      </c>
      <c r="AE32" s="133">
        <v>44.07</v>
      </c>
      <c r="AF32" s="133" t="e">
        <f t="shared" si="9"/>
        <v>#DIV/0!</v>
      </c>
      <c r="AG32" s="133">
        <v>0</v>
      </c>
      <c r="AH32" s="133">
        <v>243.03</v>
      </c>
      <c r="AI32" s="133" t="e">
        <f t="shared" si="10"/>
        <v>#DIV/0!</v>
      </c>
      <c r="AJ32" s="133">
        <v>2882.2457568341083</v>
      </c>
      <c r="AK32" s="133">
        <v>395</v>
      </c>
      <c r="AL32" s="133">
        <f t="shared" si="11"/>
        <v>13.70459125712696</v>
      </c>
      <c r="AM32" s="135">
        <v>3186.0094629176397</v>
      </c>
      <c r="AN32" s="133">
        <v>704.29000000000008</v>
      </c>
      <c r="AO32" s="133">
        <f t="shared" si="12"/>
        <v>22.105709609381861</v>
      </c>
      <c r="AP32" s="133">
        <v>8099.8225643151536</v>
      </c>
      <c r="AQ32" s="133">
        <v>5861.2199999999993</v>
      </c>
      <c r="AR32" s="133">
        <f t="shared" si="13"/>
        <v>72.362325883808666</v>
      </c>
      <c r="AS32" s="133">
        <v>5090.483605315816</v>
      </c>
      <c r="AT32" s="133">
        <v>2261</v>
      </c>
      <c r="AU32" s="133">
        <f t="shared" si="14"/>
        <v>44.416212197185274</v>
      </c>
      <c r="AV32" s="133">
        <v>779.85013991087158</v>
      </c>
      <c r="AW32" s="133">
        <v>2.5</v>
      </c>
      <c r="AX32" s="133">
        <f t="shared" si="15"/>
        <v>0.32057441193582692</v>
      </c>
      <c r="AY32" s="133">
        <v>9527.9490262043892</v>
      </c>
      <c r="AZ32" s="133">
        <v>18470.46</v>
      </c>
      <c r="BA32" s="133">
        <f t="shared" si="16"/>
        <v>193.85557111190803</v>
      </c>
      <c r="BB32" s="133">
        <f t="shared" si="25"/>
        <v>347442.56617664645</v>
      </c>
      <c r="BC32" s="133">
        <f t="shared" si="25"/>
        <v>196872.86000000002</v>
      </c>
      <c r="BD32" s="133">
        <f t="shared" si="17"/>
        <v>56.66342560338623</v>
      </c>
      <c r="BE32" s="133">
        <v>0</v>
      </c>
      <c r="BF32" s="133">
        <v>23092.190000000002</v>
      </c>
      <c r="BG32" s="133" t="e">
        <f t="shared" si="18"/>
        <v>#DIV/0!</v>
      </c>
      <c r="BH32" s="133">
        <v>0</v>
      </c>
      <c r="BI32" s="133">
        <v>1</v>
      </c>
      <c r="BJ32" s="133" t="e">
        <f t="shared" si="19"/>
        <v>#DIV/0!</v>
      </c>
      <c r="BK32" s="133">
        <v>0</v>
      </c>
      <c r="BL32" s="133">
        <v>198.38</v>
      </c>
      <c r="BM32" s="133" t="e">
        <f t="shared" si="20"/>
        <v>#DIV/0!</v>
      </c>
      <c r="BN32" s="133">
        <v>0</v>
      </c>
      <c r="BO32" s="133">
        <v>7816.68</v>
      </c>
      <c r="BP32" s="133" t="e">
        <f t="shared" si="21"/>
        <v>#DIV/0!</v>
      </c>
      <c r="BQ32" s="133">
        <v>0</v>
      </c>
      <c r="BR32" s="133">
        <v>19848.82</v>
      </c>
      <c r="BS32" s="133" t="e">
        <f t="shared" si="22"/>
        <v>#DIV/0!</v>
      </c>
      <c r="BT32" s="133">
        <v>17798</v>
      </c>
      <c r="BU32" s="133">
        <v>9923.6200000000008</v>
      </c>
      <c r="BV32" s="133">
        <f t="shared" si="23"/>
        <v>55.756938981908085</v>
      </c>
      <c r="BW32" s="133">
        <f t="shared" si="26"/>
        <v>17798</v>
      </c>
      <c r="BX32" s="133">
        <f t="shared" si="26"/>
        <v>37788.5</v>
      </c>
      <c r="BY32" s="133">
        <f t="shared" si="27"/>
        <v>212.31879986515341</v>
      </c>
      <c r="BZ32" s="133">
        <f t="shared" si="28"/>
        <v>365240.56617664645</v>
      </c>
      <c r="CA32" s="133">
        <f t="shared" si="28"/>
        <v>234661.36000000002</v>
      </c>
      <c r="CB32" s="133">
        <f t="shared" si="29"/>
        <v>64.248438352958701</v>
      </c>
    </row>
    <row r="33" spans="1:80" ht="15" customHeight="1" x14ac:dyDescent="0.2">
      <c r="A33" s="26">
        <v>26</v>
      </c>
      <c r="B33" s="27" t="s">
        <v>59</v>
      </c>
      <c r="C33" s="133">
        <f t="shared" si="24"/>
        <v>655100</v>
      </c>
      <c r="D33" s="133">
        <f t="shared" si="24"/>
        <v>662976.6100000001</v>
      </c>
      <c r="E33" s="133">
        <f t="shared" si="0"/>
        <v>101.20235231262404</v>
      </c>
      <c r="F33" s="133">
        <v>325250</v>
      </c>
      <c r="G33" s="134">
        <v>425720.17000000004</v>
      </c>
      <c r="H33" s="133">
        <f t="shared" si="1"/>
        <v>130.89013681783246</v>
      </c>
      <c r="I33" s="133">
        <v>329850</v>
      </c>
      <c r="J33" s="134">
        <v>14066.689999999999</v>
      </c>
      <c r="K33" s="133">
        <f t="shared" si="2"/>
        <v>4.2645717750492649</v>
      </c>
      <c r="L33" s="133">
        <v>0</v>
      </c>
      <c r="M33" s="134">
        <v>223189.75</v>
      </c>
      <c r="N33" s="133" t="e">
        <f t="shared" si="3"/>
        <v>#DIV/0!</v>
      </c>
      <c r="O33" s="133">
        <v>325250</v>
      </c>
      <c r="P33" s="133">
        <v>304930.77</v>
      </c>
      <c r="Q33" s="133">
        <f t="shared" si="4"/>
        <v>93.752734819369721</v>
      </c>
      <c r="R33" s="133">
        <f t="shared" si="30"/>
        <v>2290867</v>
      </c>
      <c r="S33" s="133">
        <f t="shared" si="30"/>
        <v>1953133.65</v>
      </c>
      <c r="T33" s="133">
        <f t="shared" si="5"/>
        <v>85.257400364141617</v>
      </c>
      <c r="U33" s="133">
        <v>0</v>
      </c>
      <c r="V33" s="133">
        <v>639791.69000000018</v>
      </c>
      <c r="W33" s="133" t="e">
        <f t="shared" si="6"/>
        <v>#DIV/0!</v>
      </c>
      <c r="X33" s="133">
        <v>0</v>
      </c>
      <c r="Y33" s="133">
        <v>936547.81999999983</v>
      </c>
      <c r="Z33" s="133" t="e">
        <f t="shared" si="7"/>
        <v>#DIV/0!</v>
      </c>
      <c r="AA33" s="133">
        <v>0</v>
      </c>
      <c r="AB33" s="133">
        <v>326185.64</v>
      </c>
      <c r="AC33" s="133" t="e">
        <f t="shared" si="8"/>
        <v>#DIV/0!</v>
      </c>
      <c r="AD33" s="133">
        <v>0</v>
      </c>
      <c r="AE33" s="133">
        <v>2311.2200000000003</v>
      </c>
      <c r="AF33" s="133" t="e">
        <f t="shared" si="9"/>
        <v>#DIV/0!</v>
      </c>
      <c r="AG33" s="133">
        <v>2290867</v>
      </c>
      <c r="AH33" s="133">
        <v>48297.280000000006</v>
      </c>
      <c r="AI33" s="133">
        <f t="shared" si="10"/>
        <v>2.1082533381466493</v>
      </c>
      <c r="AJ33" s="133">
        <v>0</v>
      </c>
      <c r="AK33" s="133">
        <v>14606.249999999998</v>
      </c>
      <c r="AL33" s="133" t="e">
        <f t="shared" si="11"/>
        <v>#DIV/0!</v>
      </c>
      <c r="AM33" s="135">
        <v>95217</v>
      </c>
      <c r="AN33" s="133">
        <v>21910.489999999998</v>
      </c>
      <c r="AO33" s="133">
        <f t="shared" si="12"/>
        <v>23.011111461188651</v>
      </c>
      <c r="AP33" s="133">
        <v>380356</v>
      </c>
      <c r="AQ33" s="133">
        <v>401042.45</v>
      </c>
      <c r="AR33" s="133">
        <f t="shared" si="13"/>
        <v>105.43870742146831</v>
      </c>
      <c r="AS33" s="133">
        <v>0</v>
      </c>
      <c r="AT33" s="133">
        <v>7408.05</v>
      </c>
      <c r="AU33" s="133" t="e">
        <f t="shared" si="14"/>
        <v>#DIV/0!</v>
      </c>
      <c r="AV33" s="133">
        <v>0</v>
      </c>
      <c r="AW33" s="133">
        <v>1032.98</v>
      </c>
      <c r="AX33" s="133" t="e">
        <f t="shared" si="15"/>
        <v>#DIV/0!</v>
      </c>
      <c r="AY33" s="133">
        <v>325317</v>
      </c>
      <c r="AZ33" s="133">
        <v>45246.34</v>
      </c>
      <c r="BA33" s="133">
        <f t="shared" si="16"/>
        <v>13.908384744725913</v>
      </c>
      <c r="BB33" s="133">
        <f t="shared" si="25"/>
        <v>3746857</v>
      </c>
      <c r="BC33" s="133">
        <f t="shared" si="25"/>
        <v>3107356.82</v>
      </c>
      <c r="BD33" s="133">
        <f t="shared" si="17"/>
        <v>82.932356906068208</v>
      </c>
      <c r="BE33" s="133">
        <v>0</v>
      </c>
      <c r="BF33" s="133">
        <v>305270.03000000003</v>
      </c>
      <c r="BG33" s="133" t="e">
        <f t="shared" si="18"/>
        <v>#DIV/0!</v>
      </c>
      <c r="BH33" s="133">
        <v>0</v>
      </c>
      <c r="BI33" s="133">
        <v>26014.98</v>
      </c>
      <c r="BJ33" s="133" t="e">
        <f t="shared" si="19"/>
        <v>#DIV/0!</v>
      </c>
      <c r="BK33" s="133">
        <v>0</v>
      </c>
      <c r="BL33" s="133">
        <v>18806.479999999996</v>
      </c>
      <c r="BM33" s="133" t="e">
        <f t="shared" si="20"/>
        <v>#DIV/0!</v>
      </c>
      <c r="BN33" s="133">
        <v>1239930</v>
      </c>
      <c r="BO33" s="133">
        <v>958738.8600000001</v>
      </c>
      <c r="BP33" s="133">
        <f t="shared" si="21"/>
        <v>77.322014952456996</v>
      </c>
      <c r="BQ33" s="133">
        <v>0</v>
      </c>
      <c r="BR33" s="133">
        <v>639980.07999999984</v>
      </c>
      <c r="BS33" s="133" t="e">
        <f t="shared" si="22"/>
        <v>#DIV/0!</v>
      </c>
      <c r="BT33" s="133">
        <v>1076225</v>
      </c>
      <c r="BU33" s="133">
        <v>8381518.5299999993</v>
      </c>
      <c r="BV33" s="133">
        <f t="shared" si="23"/>
        <v>778.78868545146224</v>
      </c>
      <c r="BW33" s="133">
        <f t="shared" si="26"/>
        <v>2316155</v>
      </c>
      <c r="BX33" s="133">
        <f t="shared" si="26"/>
        <v>10025058.93</v>
      </c>
      <c r="BY33" s="133">
        <f t="shared" si="27"/>
        <v>432.8319533882663</v>
      </c>
      <c r="BZ33" s="133">
        <f t="shared" si="28"/>
        <v>6063012</v>
      </c>
      <c r="CA33" s="133">
        <f t="shared" si="28"/>
        <v>13132415.75</v>
      </c>
      <c r="CB33" s="133">
        <f t="shared" si="29"/>
        <v>216.59887445381935</v>
      </c>
    </row>
    <row r="34" spans="1:80" ht="15" customHeight="1" x14ac:dyDescent="0.2">
      <c r="A34" s="26">
        <v>27</v>
      </c>
      <c r="B34" s="27" t="s">
        <v>60</v>
      </c>
      <c r="C34" s="133">
        <f t="shared" si="24"/>
        <v>52500</v>
      </c>
      <c r="D34" s="133">
        <f t="shared" si="24"/>
        <v>58365.770000000019</v>
      </c>
      <c r="E34" s="133">
        <f t="shared" si="0"/>
        <v>111.17289523809528</v>
      </c>
      <c r="F34" s="133">
        <v>51800</v>
      </c>
      <c r="G34" s="134">
        <v>49178.880000000019</v>
      </c>
      <c r="H34" s="133">
        <f t="shared" si="1"/>
        <v>94.93992277992281</v>
      </c>
      <c r="I34" s="133">
        <v>520</v>
      </c>
      <c r="J34" s="134">
        <v>120.71</v>
      </c>
      <c r="K34" s="133">
        <f t="shared" si="2"/>
        <v>23.213461538461537</v>
      </c>
      <c r="L34" s="133">
        <v>180</v>
      </c>
      <c r="M34" s="134">
        <v>9066.18</v>
      </c>
      <c r="N34" s="133">
        <f t="shared" si="3"/>
        <v>5036.7666666666664</v>
      </c>
      <c r="O34" s="133">
        <v>26000</v>
      </c>
      <c r="P34" s="133">
        <v>22652</v>
      </c>
      <c r="Q34" s="133">
        <f t="shared" si="4"/>
        <v>87.123076923076923</v>
      </c>
      <c r="R34" s="133">
        <f t="shared" si="30"/>
        <v>164500.13967499998</v>
      </c>
      <c r="S34" s="133">
        <f t="shared" si="30"/>
        <v>163216.43</v>
      </c>
      <c r="T34" s="133">
        <f t="shared" si="5"/>
        <v>99.219630039502576</v>
      </c>
      <c r="U34" s="133">
        <v>77590</v>
      </c>
      <c r="V34" s="133">
        <v>78757.359999999986</v>
      </c>
      <c r="W34" s="133">
        <f t="shared" si="6"/>
        <v>101.50452377883745</v>
      </c>
      <c r="X34" s="133">
        <v>44600</v>
      </c>
      <c r="Y34" s="133">
        <v>67900.28</v>
      </c>
      <c r="Z34" s="133">
        <f t="shared" si="7"/>
        <v>152.2427802690583</v>
      </c>
      <c r="AA34" s="133">
        <v>29890.310594999999</v>
      </c>
      <c r="AB34" s="133">
        <v>11497.199999999999</v>
      </c>
      <c r="AC34" s="133">
        <f t="shared" si="8"/>
        <v>38.464638778036758</v>
      </c>
      <c r="AD34" s="133">
        <v>6009.9145399999998</v>
      </c>
      <c r="AE34" s="133">
        <v>124.74000000000001</v>
      </c>
      <c r="AF34" s="133">
        <f t="shared" si="9"/>
        <v>2.0755702792406101</v>
      </c>
      <c r="AG34" s="133">
        <v>6409.9145399999998</v>
      </c>
      <c r="AH34" s="133">
        <v>4936.8500000000004</v>
      </c>
      <c r="AI34" s="133">
        <f t="shared" si="10"/>
        <v>77.018967557093205</v>
      </c>
      <c r="AJ34" s="133">
        <v>0</v>
      </c>
      <c r="AK34" s="133">
        <v>3</v>
      </c>
      <c r="AL34" s="133" t="e">
        <f t="shared" si="11"/>
        <v>#DIV/0!</v>
      </c>
      <c r="AM34" s="135">
        <v>3400</v>
      </c>
      <c r="AN34" s="133">
        <v>4313.0600000000004</v>
      </c>
      <c r="AO34" s="133">
        <f t="shared" si="12"/>
        <v>126.85470588235295</v>
      </c>
      <c r="AP34" s="133">
        <v>129000</v>
      </c>
      <c r="AQ34" s="133">
        <v>107403.96</v>
      </c>
      <c r="AR34" s="133">
        <f t="shared" si="13"/>
        <v>83.258883720930228</v>
      </c>
      <c r="AS34" s="133">
        <v>0</v>
      </c>
      <c r="AT34" s="133">
        <v>925.06</v>
      </c>
      <c r="AU34" s="133" t="e">
        <f t="shared" si="14"/>
        <v>#DIV/0!</v>
      </c>
      <c r="AV34" s="133">
        <v>0</v>
      </c>
      <c r="AW34" s="133">
        <v>687.12</v>
      </c>
      <c r="AX34" s="133" t="e">
        <f t="shared" si="15"/>
        <v>#DIV/0!</v>
      </c>
      <c r="AY34" s="133">
        <v>6600</v>
      </c>
      <c r="AZ34" s="133">
        <v>13879.780000000002</v>
      </c>
      <c r="BA34" s="133">
        <f t="shared" si="16"/>
        <v>210.29969696969698</v>
      </c>
      <c r="BB34" s="133">
        <f t="shared" si="25"/>
        <v>356000.13967499998</v>
      </c>
      <c r="BC34" s="133">
        <f t="shared" si="25"/>
        <v>348794.18000000005</v>
      </c>
      <c r="BD34" s="133">
        <f t="shared" si="17"/>
        <v>97.975854818040688</v>
      </c>
      <c r="BE34" s="133">
        <v>0</v>
      </c>
      <c r="BF34" s="133">
        <v>52282.960000000006</v>
      </c>
      <c r="BG34" s="133" t="e">
        <f t="shared" si="18"/>
        <v>#DIV/0!</v>
      </c>
      <c r="BH34" s="133">
        <v>71999.875</v>
      </c>
      <c r="BI34" s="133">
        <v>25.22</v>
      </c>
      <c r="BJ34" s="133">
        <f t="shared" si="19"/>
        <v>3.5027838589997556E-2</v>
      </c>
      <c r="BK34" s="133">
        <v>16300</v>
      </c>
      <c r="BL34" s="133">
        <v>2888.4</v>
      </c>
      <c r="BM34" s="133">
        <f t="shared" si="20"/>
        <v>17.720245398773006</v>
      </c>
      <c r="BN34" s="133">
        <v>26464</v>
      </c>
      <c r="BO34" s="133">
        <v>117077.87999999999</v>
      </c>
      <c r="BP34" s="133">
        <f t="shared" si="21"/>
        <v>442.40432285368803</v>
      </c>
      <c r="BQ34" s="133">
        <v>5235.4202562500004</v>
      </c>
      <c r="BR34" s="133">
        <v>103068.07999999999</v>
      </c>
      <c r="BS34" s="133">
        <f t="shared" si="22"/>
        <v>1968.6687019434246</v>
      </c>
      <c r="BT34" s="133">
        <v>20000.221474999998</v>
      </c>
      <c r="BU34" s="133">
        <v>275670.84999999998</v>
      </c>
      <c r="BV34" s="133">
        <f t="shared" si="23"/>
        <v>1378.3389866186469</v>
      </c>
      <c r="BW34" s="133">
        <f t="shared" si="26"/>
        <v>139999.51673124998</v>
      </c>
      <c r="BX34" s="133">
        <f t="shared" si="26"/>
        <v>498730.42999999993</v>
      </c>
      <c r="BY34" s="133">
        <f t="shared" si="27"/>
        <v>356.23725113093616</v>
      </c>
      <c r="BZ34" s="133">
        <f t="shared" si="28"/>
        <v>495999.65640624997</v>
      </c>
      <c r="CA34" s="133">
        <f t="shared" si="28"/>
        <v>847524.61</v>
      </c>
      <c r="CB34" s="133">
        <f t="shared" si="29"/>
        <v>170.87201554547698</v>
      </c>
    </row>
    <row r="35" spans="1:80" ht="15" customHeight="1" x14ac:dyDescent="0.2">
      <c r="A35" s="26">
        <v>28</v>
      </c>
      <c r="B35" s="7" t="s">
        <v>61</v>
      </c>
      <c r="C35" s="133">
        <f t="shared" si="24"/>
        <v>101650</v>
      </c>
      <c r="D35" s="133">
        <f t="shared" si="24"/>
        <v>72648.909999999989</v>
      </c>
      <c r="E35" s="133">
        <f t="shared" si="0"/>
        <v>71.469660600098365</v>
      </c>
      <c r="F35" s="133">
        <v>97676</v>
      </c>
      <c r="G35" s="134">
        <v>45244.679999999986</v>
      </c>
      <c r="H35" s="133">
        <f t="shared" si="1"/>
        <v>46.32118432368236</v>
      </c>
      <c r="I35" s="133">
        <v>0</v>
      </c>
      <c r="J35" s="134">
        <v>1441.9</v>
      </c>
      <c r="K35" s="133" t="e">
        <f t="shared" si="2"/>
        <v>#DIV/0!</v>
      </c>
      <c r="L35" s="133">
        <v>3974</v>
      </c>
      <c r="M35" s="134">
        <v>25962.33</v>
      </c>
      <c r="N35" s="133">
        <f t="shared" si="3"/>
        <v>653.30473074987424</v>
      </c>
      <c r="O35" s="133">
        <v>52000</v>
      </c>
      <c r="P35" s="133">
        <v>39741</v>
      </c>
      <c r="Q35" s="133">
        <f t="shared" si="4"/>
        <v>76.424999999999997</v>
      </c>
      <c r="R35" s="133">
        <f t="shared" si="30"/>
        <v>56200</v>
      </c>
      <c r="S35" s="133">
        <f t="shared" si="30"/>
        <v>53276.47</v>
      </c>
      <c r="T35" s="133">
        <f t="shared" si="5"/>
        <v>94.797989323843424</v>
      </c>
      <c r="U35" s="133">
        <v>43786</v>
      </c>
      <c r="V35" s="133">
        <v>32332.600000000002</v>
      </c>
      <c r="W35" s="133">
        <f t="shared" si="6"/>
        <v>73.842324030512046</v>
      </c>
      <c r="X35" s="133">
        <v>12414</v>
      </c>
      <c r="Y35" s="133">
        <v>20166.13</v>
      </c>
      <c r="Z35" s="133">
        <f t="shared" si="7"/>
        <v>162.44667311100372</v>
      </c>
      <c r="AA35" s="133">
        <v>0</v>
      </c>
      <c r="AB35" s="133">
        <v>379.26000000000005</v>
      </c>
      <c r="AC35" s="133" t="e">
        <f t="shared" si="8"/>
        <v>#DIV/0!</v>
      </c>
      <c r="AD35" s="133">
        <v>0</v>
      </c>
      <c r="AE35" s="133">
        <v>296.52</v>
      </c>
      <c r="AF35" s="133" t="e">
        <f t="shared" si="9"/>
        <v>#DIV/0!</v>
      </c>
      <c r="AG35" s="133">
        <v>0</v>
      </c>
      <c r="AH35" s="133">
        <v>101.96</v>
      </c>
      <c r="AI35" s="133" t="e">
        <f t="shared" si="10"/>
        <v>#DIV/0!</v>
      </c>
      <c r="AJ35" s="133">
        <v>0</v>
      </c>
      <c r="AK35" s="133">
        <v>10490</v>
      </c>
      <c r="AL35" s="133" t="e">
        <f t="shared" si="11"/>
        <v>#DIV/0!</v>
      </c>
      <c r="AM35" s="135">
        <v>7692</v>
      </c>
      <c r="AN35" s="133">
        <v>1372.1999999999998</v>
      </c>
      <c r="AO35" s="133">
        <f t="shared" si="12"/>
        <v>17.839313572542899</v>
      </c>
      <c r="AP35" s="133">
        <v>35101</v>
      </c>
      <c r="AQ35" s="133">
        <v>8688.0099999999984</v>
      </c>
      <c r="AR35" s="133">
        <f t="shared" si="13"/>
        <v>24.751460072362605</v>
      </c>
      <c r="AS35" s="133">
        <v>0</v>
      </c>
      <c r="AT35" s="133">
        <v>0</v>
      </c>
      <c r="AU35" s="133" t="e">
        <f t="shared" si="14"/>
        <v>#DIV/0!</v>
      </c>
      <c r="AV35" s="133">
        <v>0</v>
      </c>
      <c r="AW35" s="133">
        <v>0</v>
      </c>
      <c r="AX35" s="133" t="e">
        <f t="shared" si="15"/>
        <v>#DIV/0!</v>
      </c>
      <c r="AY35" s="133">
        <v>69542</v>
      </c>
      <c r="AZ35" s="133">
        <v>2421.83</v>
      </c>
      <c r="BA35" s="133">
        <f t="shared" si="16"/>
        <v>3.4825429237007848</v>
      </c>
      <c r="BB35" s="133">
        <f t="shared" si="25"/>
        <v>270185</v>
      </c>
      <c r="BC35" s="133">
        <f t="shared" si="25"/>
        <v>148897.42000000001</v>
      </c>
      <c r="BD35" s="133">
        <f t="shared" si="17"/>
        <v>55.109432425930379</v>
      </c>
      <c r="BE35" s="133">
        <v>27652</v>
      </c>
      <c r="BF35" s="133">
        <v>52522.729999999996</v>
      </c>
      <c r="BG35" s="133">
        <f t="shared" si="18"/>
        <v>189.94188485462172</v>
      </c>
      <c r="BH35" s="133">
        <v>0</v>
      </c>
      <c r="BI35" s="133">
        <v>94.48</v>
      </c>
      <c r="BJ35" s="133" t="e">
        <f t="shared" si="19"/>
        <v>#DIV/0!</v>
      </c>
      <c r="BK35" s="133">
        <v>0</v>
      </c>
      <c r="BL35" s="133">
        <v>611.3900000000001</v>
      </c>
      <c r="BM35" s="133" t="e">
        <f t="shared" si="20"/>
        <v>#DIV/0!</v>
      </c>
      <c r="BN35" s="133">
        <v>0</v>
      </c>
      <c r="BO35" s="133">
        <v>6533.41</v>
      </c>
      <c r="BP35" s="133" t="e">
        <f t="shared" si="21"/>
        <v>#DIV/0!</v>
      </c>
      <c r="BQ35" s="133">
        <v>0</v>
      </c>
      <c r="BR35" s="133">
        <v>18363.579999999998</v>
      </c>
      <c r="BS35" s="133" t="e">
        <f t="shared" si="22"/>
        <v>#DIV/0!</v>
      </c>
      <c r="BT35" s="133">
        <v>23661</v>
      </c>
      <c r="BU35" s="133">
        <v>90927.93</v>
      </c>
      <c r="BV35" s="133">
        <f t="shared" si="23"/>
        <v>384.29453531127166</v>
      </c>
      <c r="BW35" s="133">
        <f t="shared" si="26"/>
        <v>23661</v>
      </c>
      <c r="BX35" s="133">
        <f t="shared" si="26"/>
        <v>116530.79</v>
      </c>
      <c r="BY35" s="133">
        <f t="shared" si="27"/>
        <v>492.50154262288152</v>
      </c>
      <c r="BZ35" s="133">
        <f t="shared" si="28"/>
        <v>293846</v>
      </c>
      <c r="CA35" s="133">
        <f t="shared" si="28"/>
        <v>265428.21000000002</v>
      </c>
      <c r="CB35" s="133">
        <f t="shared" si="29"/>
        <v>90.32901928220906</v>
      </c>
    </row>
    <row r="36" spans="1:80" ht="15" customHeight="1" x14ac:dyDescent="0.2">
      <c r="A36" s="26">
        <v>29</v>
      </c>
      <c r="B36" s="27" t="s">
        <v>62</v>
      </c>
      <c r="C36" s="133">
        <f t="shared" si="24"/>
        <v>422540</v>
      </c>
      <c r="D36" s="133">
        <f t="shared" si="24"/>
        <v>224344.91000000003</v>
      </c>
      <c r="E36" s="133">
        <f t="shared" si="0"/>
        <v>53.094360297249978</v>
      </c>
      <c r="F36" s="133">
        <v>382298</v>
      </c>
      <c r="G36" s="134">
        <v>196676.72000000003</v>
      </c>
      <c r="H36" s="133">
        <f t="shared" si="1"/>
        <v>51.445919152075092</v>
      </c>
      <c r="I36" s="133">
        <v>34162</v>
      </c>
      <c r="J36" s="134">
        <v>1240.1599999999999</v>
      </c>
      <c r="K36" s="133">
        <f t="shared" si="2"/>
        <v>3.6302324219893447</v>
      </c>
      <c r="L36" s="133">
        <v>6080</v>
      </c>
      <c r="M36" s="134">
        <v>26428.030000000002</v>
      </c>
      <c r="N36" s="133">
        <f t="shared" si="3"/>
        <v>434.67154605263164</v>
      </c>
      <c r="O36" s="133">
        <v>241722</v>
      </c>
      <c r="P36" s="133">
        <v>132815</v>
      </c>
      <c r="Q36" s="133">
        <f t="shared" si="4"/>
        <v>54.945350443898363</v>
      </c>
      <c r="R36" s="133">
        <f t="shared" si="30"/>
        <v>126596</v>
      </c>
      <c r="S36" s="133">
        <f t="shared" si="30"/>
        <v>114166.16999999997</v>
      </c>
      <c r="T36" s="133">
        <f t="shared" si="5"/>
        <v>90.181498625548954</v>
      </c>
      <c r="U36" s="133">
        <v>59143</v>
      </c>
      <c r="V36" s="133">
        <v>68071</v>
      </c>
      <c r="W36" s="133">
        <f t="shared" si="6"/>
        <v>115.09561571107317</v>
      </c>
      <c r="X36" s="133">
        <v>47881</v>
      </c>
      <c r="Y36" s="133">
        <v>38639.829999999987</v>
      </c>
      <c r="Z36" s="133">
        <f t="shared" si="7"/>
        <v>80.699713873979221</v>
      </c>
      <c r="AA36" s="133">
        <v>7818</v>
      </c>
      <c r="AB36" s="133">
        <v>5990.9800000000005</v>
      </c>
      <c r="AC36" s="133">
        <f t="shared" si="8"/>
        <v>76.630596060373506</v>
      </c>
      <c r="AD36" s="133">
        <v>6166</v>
      </c>
      <c r="AE36" s="133">
        <v>172.18</v>
      </c>
      <c r="AF36" s="133">
        <f t="shared" si="9"/>
        <v>2.7924099902692188</v>
      </c>
      <c r="AG36" s="133">
        <v>5588</v>
      </c>
      <c r="AH36" s="133">
        <v>1292.18</v>
      </c>
      <c r="AI36" s="133">
        <f t="shared" si="10"/>
        <v>23.124194702934862</v>
      </c>
      <c r="AJ36" s="133">
        <v>1096</v>
      </c>
      <c r="AK36" s="133">
        <v>225</v>
      </c>
      <c r="AL36" s="133">
        <f t="shared" si="11"/>
        <v>20.529197080291972</v>
      </c>
      <c r="AM36" s="135">
        <v>12065</v>
      </c>
      <c r="AN36" s="133">
        <v>1640.25</v>
      </c>
      <c r="AO36" s="133">
        <f t="shared" si="12"/>
        <v>13.595109821798591</v>
      </c>
      <c r="AP36" s="133">
        <v>16724</v>
      </c>
      <c r="AQ36" s="133">
        <v>8827.77</v>
      </c>
      <c r="AR36" s="133">
        <f t="shared" si="13"/>
        <v>52.785039464243013</v>
      </c>
      <c r="AS36" s="133">
        <v>8654</v>
      </c>
      <c r="AT36" s="133">
        <v>0</v>
      </c>
      <c r="AU36" s="133">
        <f t="shared" si="14"/>
        <v>0</v>
      </c>
      <c r="AV36" s="133">
        <v>6437</v>
      </c>
      <c r="AW36" s="133">
        <v>13.98</v>
      </c>
      <c r="AX36" s="133">
        <f t="shared" si="15"/>
        <v>0.21718191704210035</v>
      </c>
      <c r="AY36" s="133">
        <v>1888</v>
      </c>
      <c r="AZ36" s="133">
        <v>7615.83</v>
      </c>
      <c r="BA36" s="133">
        <f t="shared" si="16"/>
        <v>403.38082627118644</v>
      </c>
      <c r="BB36" s="133">
        <f t="shared" si="25"/>
        <v>596000</v>
      </c>
      <c r="BC36" s="133">
        <f t="shared" si="25"/>
        <v>356833.91000000003</v>
      </c>
      <c r="BD36" s="133">
        <f t="shared" si="17"/>
        <v>59.871461409395977</v>
      </c>
      <c r="BE36" s="133">
        <v>2070</v>
      </c>
      <c r="BF36" s="133">
        <v>115496.62</v>
      </c>
      <c r="BG36" s="133">
        <f t="shared" si="18"/>
        <v>5579.546859903382</v>
      </c>
      <c r="BH36" s="133">
        <v>53199</v>
      </c>
      <c r="BI36" s="133">
        <v>1502.52</v>
      </c>
      <c r="BJ36" s="133">
        <f t="shared" si="19"/>
        <v>2.8243388033609653</v>
      </c>
      <c r="BK36" s="133">
        <v>20202</v>
      </c>
      <c r="BL36" s="133">
        <v>744.51</v>
      </c>
      <c r="BM36" s="133">
        <f t="shared" si="20"/>
        <v>3.685328185328185</v>
      </c>
      <c r="BN36" s="133">
        <v>19771</v>
      </c>
      <c r="BO36" s="133">
        <v>12015.829999999998</v>
      </c>
      <c r="BP36" s="133">
        <f t="shared" si="21"/>
        <v>60.775024025087241</v>
      </c>
      <c r="BQ36" s="133">
        <v>2986</v>
      </c>
      <c r="BR36" s="133">
        <v>44796.28</v>
      </c>
      <c r="BS36" s="133">
        <f t="shared" si="22"/>
        <v>1500.2103148024112</v>
      </c>
      <c r="BT36" s="133">
        <v>7842</v>
      </c>
      <c r="BU36" s="133">
        <v>213463.20000000004</v>
      </c>
      <c r="BV36" s="133">
        <f t="shared" si="23"/>
        <v>2722.0504973221123</v>
      </c>
      <c r="BW36" s="133">
        <f t="shared" si="26"/>
        <v>104000</v>
      </c>
      <c r="BX36" s="133">
        <f t="shared" si="26"/>
        <v>272522.34000000003</v>
      </c>
      <c r="BY36" s="133">
        <f t="shared" si="27"/>
        <v>262.04071153846155</v>
      </c>
      <c r="BZ36" s="133">
        <f t="shared" si="28"/>
        <v>700000</v>
      </c>
      <c r="CA36" s="133">
        <f t="shared" si="28"/>
        <v>629356.25</v>
      </c>
      <c r="CB36" s="133">
        <f t="shared" si="29"/>
        <v>89.908035714285717</v>
      </c>
    </row>
    <row r="37" spans="1:80" ht="15" customHeight="1" x14ac:dyDescent="0.2">
      <c r="A37" s="26">
        <v>30</v>
      </c>
      <c r="B37" s="27" t="s">
        <v>63</v>
      </c>
      <c r="C37" s="133">
        <f t="shared" si="24"/>
        <v>400000</v>
      </c>
      <c r="D37" s="133">
        <f t="shared" si="24"/>
        <v>274783.63</v>
      </c>
      <c r="E37" s="133">
        <f t="shared" si="0"/>
        <v>68.695907500000004</v>
      </c>
      <c r="F37" s="133">
        <v>360000</v>
      </c>
      <c r="G37" s="134">
        <v>242904.45</v>
      </c>
      <c r="H37" s="133">
        <f t="shared" si="1"/>
        <v>67.47345833333334</v>
      </c>
      <c r="I37" s="133">
        <v>40000</v>
      </c>
      <c r="J37" s="134">
        <v>1211.54</v>
      </c>
      <c r="K37" s="133">
        <f t="shared" si="2"/>
        <v>3.0288499999999998</v>
      </c>
      <c r="L37" s="133">
        <v>0</v>
      </c>
      <c r="M37" s="134">
        <v>30667.640000000003</v>
      </c>
      <c r="N37" s="133" t="e">
        <f t="shared" si="3"/>
        <v>#DIV/0!</v>
      </c>
      <c r="O37" s="133">
        <v>360000</v>
      </c>
      <c r="P37" s="133">
        <v>214609</v>
      </c>
      <c r="Q37" s="133">
        <f t="shared" si="4"/>
        <v>59.613611111111112</v>
      </c>
      <c r="R37" s="133">
        <f t="shared" si="30"/>
        <v>40000</v>
      </c>
      <c r="S37" s="133">
        <f t="shared" si="30"/>
        <v>130737.52000000002</v>
      </c>
      <c r="T37" s="133">
        <f t="shared" si="5"/>
        <v>326.84380000000004</v>
      </c>
      <c r="U37" s="133">
        <v>0</v>
      </c>
      <c r="V37" s="133">
        <v>62201.830000000009</v>
      </c>
      <c r="W37" s="133" t="e">
        <f t="shared" si="6"/>
        <v>#DIV/0!</v>
      </c>
      <c r="X37" s="133">
        <v>0</v>
      </c>
      <c r="Y37" s="133">
        <v>55906.439999999995</v>
      </c>
      <c r="Z37" s="133" t="e">
        <f t="shared" si="7"/>
        <v>#DIV/0!</v>
      </c>
      <c r="AA37" s="133">
        <v>0</v>
      </c>
      <c r="AB37" s="133">
        <v>7122.8</v>
      </c>
      <c r="AC37" s="133" t="e">
        <f t="shared" si="8"/>
        <v>#DIV/0!</v>
      </c>
      <c r="AD37" s="133">
        <v>0</v>
      </c>
      <c r="AE37" s="133">
        <v>122.07</v>
      </c>
      <c r="AF37" s="133" t="e">
        <f t="shared" si="9"/>
        <v>#DIV/0!</v>
      </c>
      <c r="AG37" s="133">
        <v>40000</v>
      </c>
      <c r="AH37" s="133">
        <v>5384.38</v>
      </c>
      <c r="AI37" s="133">
        <f t="shared" si="10"/>
        <v>13.460949999999999</v>
      </c>
      <c r="AJ37" s="133">
        <v>0</v>
      </c>
      <c r="AK37" s="133">
        <v>14.35</v>
      </c>
      <c r="AL37" s="133" t="e">
        <f t="shared" si="11"/>
        <v>#DIV/0!</v>
      </c>
      <c r="AM37" s="135">
        <v>43870</v>
      </c>
      <c r="AN37" s="133">
        <v>2254.5</v>
      </c>
      <c r="AO37" s="133">
        <f t="shared" si="12"/>
        <v>5.1390471848643715</v>
      </c>
      <c r="AP37" s="133">
        <v>80751</v>
      </c>
      <c r="AQ37" s="133">
        <v>60815.499999999993</v>
      </c>
      <c r="AR37" s="133">
        <f t="shared" si="13"/>
        <v>75.312380032445418</v>
      </c>
      <c r="AS37" s="133">
        <v>0</v>
      </c>
      <c r="AT37" s="133">
        <v>478.12</v>
      </c>
      <c r="AU37" s="133" t="e">
        <f t="shared" si="14"/>
        <v>#DIV/0!</v>
      </c>
      <c r="AV37" s="133">
        <v>0</v>
      </c>
      <c r="AW37" s="133">
        <v>89.91</v>
      </c>
      <c r="AX37" s="133" t="e">
        <f t="shared" si="15"/>
        <v>#DIV/0!</v>
      </c>
      <c r="AY37" s="133">
        <v>135378</v>
      </c>
      <c r="AZ37" s="133">
        <v>206965.18</v>
      </c>
      <c r="BA37" s="133">
        <f t="shared" si="16"/>
        <v>152.87947820177575</v>
      </c>
      <c r="BB37" s="133">
        <f t="shared" si="25"/>
        <v>699999</v>
      </c>
      <c r="BC37" s="133">
        <f t="shared" si="25"/>
        <v>676138.71</v>
      </c>
      <c r="BD37" s="133">
        <f t="shared" si="17"/>
        <v>96.591382273403241</v>
      </c>
      <c r="BE37" s="133">
        <v>0</v>
      </c>
      <c r="BF37" s="133">
        <v>95052.46</v>
      </c>
      <c r="BG37" s="133" t="e">
        <f t="shared" si="18"/>
        <v>#DIV/0!</v>
      </c>
      <c r="BH37" s="133">
        <v>0</v>
      </c>
      <c r="BI37" s="133">
        <v>1233.6499999999999</v>
      </c>
      <c r="BJ37" s="133" t="e">
        <f t="shared" si="19"/>
        <v>#DIV/0!</v>
      </c>
      <c r="BK37" s="133">
        <v>0</v>
      </c>
      <c r="BL37" s="133">
        <v>793.93000000000006</v>
      </c>
      <c r="BM37" s="133" t="e">
        <f t="shared" si="20"/>
        <v>#DIV/0!</v>
      </c>
      <c r="BN37" s="133">
        <v>20513</v>
      </c>
      <c r="BO37" s="133">
        <v>18498.27</v>
      </c>
      <c r="BP37" s="133">
        <f t="shared" si="21"/>
        <v>90.178277190074581</v>
      </c>
      <c r="BQ37" s="133">
        <v>0</v>
      </c>
      <c r="BR37" s="133">
        <v>51886.659999999996</v>
      </c>
      <c r="BS37" s="133" t="e">
        <f t="shared" si="22"/>
        <v>#DIV/0!</v>
      </c>
      <c r="BT37" s="133">
        <v>59487</v>
      </c>
      <c r="BU37" s="133">
        <v>113192.34</v>
      </c>
      <c r="BV37" s="133">
        <f t="shared" si="23"/>
        <v>190.28080084724394</v>
      </c>
      <c r="BW37" s="133">
        <f t="shared" si="26"/>
        <v>80000</v>
      </c>
      <c r="BX37" s="133">
        <f t="shared" si="26"/>
        <v>185604.84999999998</v>
      </c>
      <c r="BY37" s="133">
        <f t="shared" si="27"/>
        <v>232.00606249999996</v>
      </c>
      <c r="BZ37" s="133">
        <f t="shared" si="28"/>
        <v>779999</v>
      </c>
      <c r="CA37" s="133">
        <f t="shared" si="28"/>
        <v>861743.55999999994</v>
      </c>
      <c r="CB37" s="133">
        <f t="shared" si="29"/>
        <v>110.48008523087849</v>
      </c>
    </row>
    <row r="38" spans="1:80" ht="15" customHeight="1" x14ac:dyDescent="0.2">
      <c r="A38" s="26">
        <v>31</v>
      </c>
      <c r="B38" s="27" t="s">
        <v>64</v>
      </c>
      <c r="C38" s="133">
        <f t="shared" si="24"/>
        <v>78388</v>
      </c>
      <c r="D38" s="133">
        <f t="shared" si="24"/>
        <v>38253.270000000004</v>
      </c>
      <c r="E38" s="133">
        <f t="shared" si="0"/>
        <v>48.799905597795586</v>
      </c>
      <c r="F38" s="133">
        <v>17245</v>
      </c>
      <c r="G38" s="134">
        <v>32178.34</v>
      </c>
      <c r="H38" s="133">
        <f t="shared" si="1"/>
        <v>186.59518701072776</v>
      </c>
      <c r="I38" s="133">
        <v>31354</v>
      </c>
      <c r="J38" s="134">
        <v>18.399999999999999</v>
      </c>
      <c r="K38" s="133">
        <f t="shared" si="2"/>
        <v>5.8684697327294762E-2</v>
      </c>
      <c r="L38" s="133">
        <v>29789</v>
      </c>
      <c r="M38" s="134">
        <v>6056.53</v>
      </c>
      <c r="N38" s="133">
        <f t="shared" si="3"/>
        <v>20.331431065158277</v>
      </c>
      <c r="O38" s="133">
        <v>35501</v>
      </c>
      <c r="P38" s="133">
        <v>33382</v>
      </c>
      <c r="Q38" s="133">
        <f t="shared" si="4"/>
        <v>94.031154051998527</v>
      </c>
      <c r="R38" s="133">
        <f t="shared" si="30"/>
        <v>62462</v>
      </c>
      <c r="S38" s="133">
        <f t="shared" si="30"/>
        <v>37982.340000000004</v>
      </c>
      <c r="T38" s="133">
        <f t="shared" si="5"/>
        <v>60.80871569914509</v>
      </c>
      <c r="U38" s="133">
        <v>37477</v>
      </c>
      <c r="V38" s="133">
        <v>25148.95</v>
      </c>
      <c r="W38" s="133">
        <f t="shared" si="6"/>
        <v>67.105024414974523</v>
      </c>
      <c r="X38" s="133">
        <v>13740</v>
      </c>
      <c r="Y38" s="133">
        <v>11673.660000000002</v>
      </c>
      <c r="Z38" s="133">
        <f t="shared" si="7"/>
        <v>84.961135371179054</v>
      </c>
      <c r="AA38" s="133">
        <v>1873</v>
      </c>
      <c r="AB38" s="133">
        <v>592.86</v>
      </c>
      <c r="AC38" s="133">
        <f t="shared" si="8"/>
        <v>31.652963160704751</v>
      </c>
      <c r="AD38" s="133">
        <v>1873</v>
      </c>
      <c r="AE38" s="133">
        <v>217.62</v>
      </c>
      <c r="AF38" s="133">
        <f t="shared" si="9"/>
        <v>11.618793379604913</v>
      </c>
      <c r="AG38" s="133">
        <v>7499</v>
      </c>
      <c r="AH38" s="133">
        <v>349.25</v>
      </c>
      <c r="AI38" s="133">
        <f t="shared" si="10"/>
        <v>4.6572876383517796</v>
      </c>
      <c r="AJ38" s="133">
        <v>0</v>
      </c>
      <c r="AK38" s="133">
        <v>0</v>
      </c>
      <c r="AL38" s="133" t="e">
        <f t="shared" si="11"/>
        <v>#DIV/0!</v>
      </c>
      <c r="AM38" s="135">
        <v>7460</v>
      </c>
      <c r="AN38" s="133">
        <v>1167.1199999999999</v>
      </c>
      <c r="AO38" s="133">
        <f t="shared" si="12"/>
        <v>15.645040214477209</v>
      </c>
      <c r="AP38" s="133">
        <v>27520</v>
      </c>
      <c r="AQ38" s="133">
        <v>8675.25</v>
      </c>
      <c r="AR38" s="133">
        <f t="shared" si="13"/>
        <v>31.5234375</v>
      </c>
      <c r="AS38" s="133">
        <v>0</v>
      </c>
      <c r="AT38" s="133">
        <v>1597</v>
      </c>
      <c r="AU38" s="133" t="e">
        <f t="shared" si="14"/>
        <v>#DIV/0!</v>
      </c>
      <c r="AV38" s="133">
        <v>0</v>
      </c>
      <c r="AW38" s="133">
        <v>2</v>
      </c>
      <c r="AX38" s="133" t="e">
        <f t="shared" si="15"/>
        <v>#DIV/0!</v>
      </c>
      <c r="AY38" s="133">
        <v>16103</v>
      </c>
      <c r="AZ38" s="133">
        <v>4923.8999999999996</v>
      </c>
      <c r="BA38" s="133">
        <f t="shared" si="16"/>
        <v>30.577532136868907</v>
      </c>
      <c r="BB38" s="133">
        <f t="shared" si="25"/>
        <v>191933</v>
      </c>
      <c r="BC38" s="133">
        <f t="shared" si="25"/>
        <v>92600.88</v>
      </c>
      <c r="BD38" s="133">
        <f t="shared" si="17"/>
        <v>48.246461004621402</v>
      </c>
      <c r="BE38" s="133">
        <v>28801</v>
      </c>
      <c r="BF38" s="133">
        <v>31260.889999999996</v>
      </c>
      <c r="BG38" s="133">
        <f t="shared" si="18"/>
        <v>108.54098816013331</v>
      </c>
      <c r="BH38" s="133">
        <v>0</v>
      </c>
      <c r="BI38" s="133">
        <v>10</v>
      </c>
      <c r="BJ38" s="133" t="e">
        <f t="shared" si="19"/>
        <v>#DIV/0!</v>
      </c>
      <c r="BK38" s="133">
        <v>0</v>
      </c>
      <c r="BL38" s="133">
        <v>148.95000000000002</v>
      </c>
      <c r="BM38" s="133" t="e">
        <f t="shared" si="20"/>
        <v>#DIV/0!</v>
      </c>
      <c r="BN38" s="133">
        <v>0</v>
      </c>
      <c r="BO38" s="133">
        <v>3194.1099999999997</v>
      </c>
      <c r="BP38" s="133" t="e">
        <f t="shared" si="21"/>
        <v>#DIV/0!</v>
      </c>
      <c r="BQ38" s="133">
        <v>0</v>
      </c>
      <c r="BR38" s="133">
        <v>14653.93</v>
      </c>
      <c r="BS38" s="133" t="e">
        <f t="shared" si="22"/>
        <v>#DIV/0!</v>
      </c>
      <c r="BT38" s="133">
        <v>13720</v>
      </c>
      <c r="BU38" s="133">
        <v>76947.100000000006</v>
      </c>
      <c r="BV38" s="133">
        <f t="shared" si="23"/>
        <v>560.83892128279888</v>
      </c>
      <c r="BW38" s="133">
        <f t="shared" si="26"/>
        <v>13720</v>
      </c>
      <c r="BX38" s="133">
        <f t="shared" si="26"/>
        <v>94954.09</v>
      </c>
      <c r="BY38" s="133">
        <f t="shared" si="27"/>
        <v>692.08520408163258</v>
      </c>
      <c r="BZ38" s="133">
        <f t="shared" si="28"/>
        <v>205653</v>
      </c>
      <c r="CA38" s="133">
        <f t="shared" si="28"/>
        <v>187554.97</v>
      </c>
      <c r="CB38" s="133">
        <f t="shared" si="29"/>
        <v>91.199724779118213</v>
      </c>
    </row>
    <row r="39" spans="1:80" ht="15" customHeight="1" x14ac:dyDescent="0.2">
      <c r="A39" s="26">
        <v>32</v>
      </c>
      <c r="B39" s="27" t="s">
        <v>65</v>
      </c>
      <c r="C39" s="133">
        <f t="shared" si="24"/>
        <v>663223</v>
      </c>
      <c r="D39" s="133">
        <f t="shared" si="24"/>
        <v>263140.77999999997</v>
      </c>
      <c r="E39" s="133">
        <f t="shared" si="0"/>
        <v>39.67606370707891</v>
      </c>
      <c r="F39" s="133">
        <v>403250</v>
      </c>
      <c r="G39" s="134">
        <v>217336.76999999996</v>
      </c>
      <c r="H39" s="133">
        <f t="shared" si="1"/>
        <v>53.896285182889017</v>
      </c>
      <c r="I39" s="133">
        <v>259973</v>
      </c>
      <c r="J39" s="134">
        <v>4926.1899999999987</v>
      </c>
      <c r="K39" s="133">
        <f t="shared" si="2"/>
        <v>1.8948852380824159</v>
      </c>
      <c r="L39" s="133">
        <v>0</v>
      </c>
      <c r="M39" s="134">
        <v>40877.820000000007</v>
      </c>
      <c r="N39" s="133" t="e">
        <f t="shared" si="3"/>
        <v>#DIV/0!</v>
      </c>
      <c r="O39" s="133">
        <v>403254</v>
      </c>
      <c r="P39" s="133">
        <v>156753.22999999998</v>
      </c>
      <c r="Q39" s="133">
        <f t="shared" si="4"/>
        <v>38.872083103949365</v>
      </c>
      <c r="R39" s="133">
        <f t="shared" si="30"/>
        <v>191315</v>
      </c>
      <c r="S39" s="133">
        <f t="shared" si="30"/>
        <v>194638.55</v>
      </c>
      <c r="T39" s="133">
        <f t="shared" si="5"/>
        <v>101.73721349606669</v>
      </c>
      <c r="U39" s="133">
        <v>95661</v>
      </c>
      <c r="V39" s="133">
        <v>93041.999999999985</v>
      </c>
      <c r="W39" s="133">
        <f t="shared" si="6"/>
        <v>97.262207169065746</v>
      </c>
      <c r="X39" s="133">
        <v>38261</v>
      </c>
      <c r="Y39" s="133">
        <v>79771.44</v>
      </c>
      <c r="Z39" s="133">
        <f t="shared" si="7"/>
        <v>208.49282559264003</v>
      </c>
      <c r="AA39" s="133">
        <v>19131</v>
      </c>
      <c r="AB39" s="133">
        <v>13397.960000000001</v>
      </c>
      <c r="AC39" s="133">
        <f t="shared" si="8"/>
        <v>70.032721760493445</v>
      </c>
      <c r="AD39" s="133">
        <v>19131</v>
      </c>
      <c r="AE39" s="133">
        <v>735.93000000000006</v>
      </c>
      <c r="AF39" s="133">
        <f t="shared" si="9"/>
        <v>3.8467931629292775</v>
      </c>
      <c r="AG39" s="133">
        <v>19131</v>
      </c>
      <c r="AH39" s="133">
        <v>7691.2199999999993</v>
      </c>
      <c r="AI39" s="133">
        <f t="shared" si="10"/>
        <v>40.202916732005647</v>
      </c>
      <c r="AJ39" s="133">
        <v>0</v>
      </c>
      <c r="AK39" s="133">
        <v>963.53</v>
      </c>
      <c r="AL39" s="133" t="e">
        <f t="shared" si="11"/>
        <v>#DIV/0!</v>
      </c>
      <c r="AM39" s="135">
        <v>12186</v>
      </c>
      <c r="AN39" s="133">
        <v>2476.0099999999998</v>
      </c>
      <c r="AO39" s="133">
        <f t="shared" si="12"/>
        <v>20.318480223206954</v>
      </c>
      <c r="AP39" s="133">
        <v>50737</v>
      </c>
      <c r="AQ39" s="133">
        <v>30061.489999999998</v>
      </c>
      <c r="AR39" s="133">
        <f t="shared" si="13"/>
        <v>59.24964030194927</v>
      </c>
      <c r="AS39" s="133">
        <v>0</v>
      </c>
      <c r="AT39" s="133">
        <v>166</v>
      </c>
      <c r="AU39" s="133" t="e">
        <f t="shared" si="14"/>
        <v>#DIV/0!</v>
      </c>
      <c r="AV39" s="133">
        <v>0</v>
      </c>
      <c r="AW39" s="133">
        <v>4</v>
      </c>
      <c r="AX39" s="133" t="e">
        <f t="shared" si="15"/>
        <v>#DIV/0!</v>
      </c>
      <c r="AY39" s="133">
        <v>4955</v>
      </c>
      <c r="AZ39" s="133">
        <v>17776.04</v>
      </c>
      <c r="BA39" s="133">
        <f t="shared" si="16"/>
        <v>358.74954591321898</v>
      </c>
      <c r="BB39" s="133">
        <f t="shared" si="25"/>
        <v>922416</v>
      </c>
      <c r="BC39" s="133">
        <f t="shared" si="25"/>
        <v>509226.39999999997</v>
      </c>
      <c r="BD39" s="133">
        <f t="shared" si="17"/>
        <v>55.205720629303912</v>
      </c>
      <c r="BE39" s="133">
        <v>0</v>
      </c>
      <c r="BF39" s="133">
        <v>184890.53999999995</v>
      </c>
      <c r="BG39" s="133" t="e">
        <f t="shared" si="18"/>
        <v>#DIV/0!</v>
      </c>
      <c r="BH39" s="133">
        <v>0</v>
      </c>
      <c r="BI39" s="133">
        <v>976.1099999999999</v>
      </c>
      <c r="BJ39" s="133" t="e">
        <f t="shared" si="19"/>
        <v>#DIV/0!</v>
      </c>
      <c r="BK39" s="133">
        <v>0</v>
      </c>
      <c r="BL39" s="133">
        <v>818.44999999999993</v>
      </c>
      <c r="BM39" s="133" t="e">
        <f t="shared" si="20"/>
        <v>#DIV/0!</v>
      </c>
      <c r="BN39" s="133">
        <v>0</v>
      </c>
      <c r="BO39" s="133">
        <v>25320.449999999993</v>
      </c>
      <c r="BP39" s="133" t="e">
        <f t="shared" si="21"/>
        <v>#DIV/0!</v>
      </c>
      <c r="BQ39" s="133">
        <v>0</v>
      </c>
      <c r="BR39" s="133">
        <v>38423.15</v>
      </c>
      <c r="BS39" s="133" t="e">
        <f t="shared" si="22"/>
        <v>#DIV/0!</v>
      </c>
      <c r="BT39" s="133">
        <v>6546</v>
      </c>
      <c r="BU39" s="133">
        <v>133484.75</v>
      </c>
      <c r="BV39" s="133">
        <f t="shared" si="23"/>
        <v>2039.180415520929</v>
      </c>
      <c r="BW39" s="133">
        <f t="shared" si="26"/>
        <v>6546</v>
      </c>
      <c r="BX39" s="133">
        <f t="shared" si="26"/>
        <v>199022.91</v>
      </c>
      <c r="BY39" s="133">
        <f t="shared" si="27"/>
        <v>3040.3744271310725</v>
      </c>
      <c r="BZ39" s="133">
        <f t="shared" si="28"/>
        <v>928962</v>
      </c>
      <c r="CA39" s="133">
        <f t="shared" si="28"/>
        <v>708249.30999999994</v>
      </c>
      <c r="CB39" s="133">
        <f t="shared" si="29"/>
        <v>76.240934505394193</v>
      </c>
    </row>
    <row r="40" spans="1:80" ht="15" customHeight="1" x14ac:dyDescent="0.2">
      <c r="A40" s="26">
        <v>33</v>
      </c>
      <c r="B40" s="27" t="s">
        <v>66</v>
      </c>
      <c r="C40" s="133">
        <f t="shared" si="24"/>
        <v>36500</v>
      </c>
      <c r="D40" s="133">
        <f t="shared" si="24"/>
        <v>124877.94</v>
      </c>
      <c r="E40" s="133">
        <f t="shared" si="0"/>
        <v>342.13134246575345</v>
      </c>
      <c r="F40" s="133">
        <v>22000</v>
      </c>
      <c r="G40" s="134">
        <v>57415.520000000004</v>
      </c>
      <c r="H40" s="133">
        <f t="shared" si="1"/>
        <v>260.97963636363642</v>
      </c>
      <c r="I40" s="133">
        <v>14500</v>
      </c>
      <c r="J40" s="134">
        <v>3661.6099999999997</v>
      </c>
      <c r="K40" s="133">
        <f t="shared" si="2"/>
        <v>25.252482758620687</v>
      </c>
      <c r="L40" s="133">
        <v>0</v>
      </c>
      <c r="M40" s="134">
        <v>63800.810000000005</v>
      </c>
      <c r="N40" s="133" t="e">
        <f t="shared" si="3"/>
        <v>#DIV/0!</v>
      </c>
      <c r="O40" s="133">
        <v>22000</v>
      </c>
      <c r="P40" s="133">
        <v>13909</v>
      </c>
      <c r="Q40" s="133">
        <f t="shared" si="4"/>
        <v>63.222727272727276</v>
      </c>
      <c r="R40" s="133">
        <f t="shared" si="30"/>
        <v>322500</v>
      </c>
      <c r="S40" s="133">
        <f t="shared" si="30"/>
        <v>1141407.24</v>
      </c>
      <c r="T40" s="133">
        <f t="shared" si="5"/>
        <v>353.92472558139536</v>
      </c>
      <c r="U40" s="133">
        <v>0</v>
      </c>
      <c r="V40" s="133">
        <v>510854.56000000006</v>
      </c>
      <c r="W40" s="133" t="e">
        <f t="shared" si="6"/>
        <v>#DIV/0!</v>
      </c>
      <c r="X40" s="133">
        <v>0</v>
      </c>
      <c r="Y40" s="133">
        <v>485764.98</v>
      </c>
      <c r="Z40" s="133" t="e">
        <f t="shared" si="7"/>
        <v>#DIV/0!</v>
      </c>
      <c r="AA40" s="133">
        <v>0</v>
      </c>
      <c r="AB40" s="133">
        <v>128862.07</v>
      </c>
      <c r="AC40" s="133" t="e">
        <f t="shared" si="8"/>
        <v>#DIV/0!</v>
      </c>
      <c r="AD40" s="133">
        <v>0</v>
      </c>
      <c r="AE40" s="133">
        <v>1609.16</v>
      </c>
      <c r="AF40" s="133" t="e">
        <f t="shared" si="9"/>
        <v>#DIV/0!</v>
      </c>
      <c r="AG40" s="133">
        <v>322500</v>
      </c>
      <c r="AH40" s="133">
        <v>14316.470000000001</v>
      </c>
      <c r="AI40" s="133">
        <f t="shared" si="10"/>
        <v>4.4392155038759693</v>
      </c>
      <c r="AJ40" s="133">
        <v>0</v>
      </c>
      <c r="AK40" s="133">
        <v>11244.740000000002</v>
      </c>
      <c r="AL40" s="133" t="e">
        <f t="shared" si="11"/>
        <v>#DIV/0!</v>
      </c>
      <c r="AM40" s="135">
        <v>28516</v>
      </c>
      <c r="AN40" s="133">
        <v>27213.460000000003</v>
      </c>
      <c r="AO40" s="133">
        <f t="shared" si="12"/>
        <v>95.432248562210702</v>
      </c>
      <c r="AP40" s="133">
        <v>207678</v>
      </c>
      <c r="AQ40" s="133">
        <v>319895.5</v>
      </c>
      <c r="AR40" s="133">
        <f t="shared" si="13"/>
        <v>154.03437051589478</v>
      </c>
      <c r="AS40" s="133">
        <v>0</v>
      </c>
      <c r="AT40" s="133">
        <v>2478</v>
      </c>
      <c r="AU40" s="133" t="e">
        <f t="shared" si="14"/>
        <v>#DIV/0!</v>
      </c>
      <c r="AV40" s="133">
        <v>0</v>
      </c>
      <c r="AW40" s="133">
        <v>55</v>
      </c>
      <c r="AX40" s="133" t="e">
        <f t="shared" si="15"/>
        <v>#DIV/0!</v>
      </c>
      <c r="AY40" s="133">
        <v>304806</v>
      </c>
      <c r="AZ40" s="133">
        <v>32234.75</v>
      </c>
      <c r="BA40" s="133">
        <f t="shared" si="16"/>
        <v>10.575497201498658</v>
      </c>
      <c r="BB40" s="133">
        <f t="shared" si="25"/>
        <v>900000</v>
      </c>
      <c r="BC40" s="133">
        <f t="shared" si="25"/>
        <v>1659406.63</v>
      </c>
      <c r="BD40" s="133">
        <f t="shared" si="17"/>
        <v>184.37851444444445</v>
      </c>
      <c r="BE40" s="133">
        <v>0</v>
      </c>
      <c r="BF40" s="133">
        <v>183540.89999999997</v>
      </c>
      <c r="BG40" s="133" t="e">
        <f t="shared" si="18"/>
        <v>#DIV/0!</v>
      </c>
      <c r="BH40" s="133">
        <v>0</v>
      </c>
      <c r="BI40" s="133">
        <v>91.210000000000008</v>
      </c>
      <c r="BJ40" s="133" t="e">
        <f t="shared" si="19"/>
        <v>#DIV/0!</v>
      </c>
      <c r="BK40" s="133">
        <v>0</v>
      </c>
      <c r="BL40" s="133">
        <v>20870.260000000002</v>
      </c>
      <c r="BM40" s="133" t="e">
        <f t="shared" si="20"/>
        <v>#DIV/0!</v>
      </c>
      <c r="BN40" s="133">
        <v>0</v>
      </c>
      <c r="BO40" s="133">
        <v>597657.35000000009</v>
      </c>
      <c r="BP40" s="133" t="e">
        <f t="shared" si="21"/>
        <v>#DIV/0!</v>
      </c>
      <c r="BQ40" s="133">
        <v>0</v>
      </c>
      <c r="BR40" s="133">
        <v>685041.67999999993</v>
      </c>
      <c r="BS40" s="133" t="e">
        <f t="shared" si="22"/>
        <v>#DIV/0!</v>
      </c>
      <c r="BT40" s="133">
        <v>250000</v>
      </c>
      <c r="BU40" s="133">
        <v>2313429.3000000003</v>
      </c>
      <c r="BV40" s="133">
        <f t="shared" si="23"/>
        <v>925.3717200000001</v>
      </c>
      <c r="BW40" s="133">
        <f t="shared" si="26"/>
        <v>250000</v>
      </c>
      <c r="BX40" s="133">
        <f t="shared" si="26"/>
        <v>3617089.8000000003</v>
      </c>
      <c r="BY40" s="133">
        <f t="shared" si="27"/>
        <v>1446.8359200000002</v>
      </c>
      <c r="BZ40" s="133">
        <f t="shared" si="28"/>
        <v>1150000</v>
      </c>
      <c r="CA40" s="133">
        <f t="shared" si="28"/>
        <v>5276496.43</v>
      </c>
      <c r="CB40" s="133">
        <f t="shared" si="29"/>
        <v>458.8257765217391</v>
      </c>
    </row>
    <row r="41" spans="1:80" ht="15" customHeight="1" x14ac:dyDescent="0.2">
      <c r="A41" s="26">
        <v>34</v>
      </c>
      <c r="B41" s="27" t="s">
        <v>67</v>
      </c>
      <c r="C41" s="133">
        <f t="shared" si="24"/>
        <v>142600</v>
      </c>
      <c r="D41" s="133">
        <f t="shared" si="24"/>
        <v>78210.89</v>
      </c>
      <c r="E41" s="133">
        <f t="shared" si="0"/>
        <v>54.846346423562409</v>
      </c>
      <c r="F41" s="133">
        <v>97997</v>
      </c>
      <c r="G41" s="134">
        <v>46249.279999999999</v>
      </c>
      <c r="H41" s="133">
        <f t="shared" si="1"/>
        <v>47.194587589416003</v>
      </c>
      <c r="I41" s="133">
        <v>44603</v>
      </c>
      <c r="J41" s="134">
        <v>407.09</v>
      </c>
      <c r="K41" s="133">
        <f t="shared" si="2"/>
        <v>0.91269645539537692</v>
      </c>
      <c r="L41" s="133">
        <v>0</v>
      </c>
      <c r="M41" s="134">
        <v>31554.52</v>
      </c>
      <c r="N41" s="133" t="e">
        <f t="shared" si="3"/>
        <v>#DIV/0!</v>
      </c>
      <c r="O41" s="133">
        <v>98000</v>
      </c>
      <c r="P41" s="133">
        <v>49022.979999999996</v>
      </c>
      <c r="Q41" s="133">
        <f t="shared" si="4"/>
        <v>50.023448979591834</v>
      </c>
      <c r="R41" s="133">
        <f t="shared" si="30"/>
        <v>23100</v>
      </c>
      <c r="S41" s="133">
        <f t="shared" si="30"/>
        <v>78463.399999999994</v>
      </c>
      <c r="T41" s="133">
        <f t="shared" si="5"/>
        <v>339.66839826839828</v>
      </c>
      <c r="U41" s="133">
        <v>0</v>
      </c>
      <c r="V41" s="133">
        <v>30169.75</v>
      </c>
      <c r="W41" s="133" t="e">
        <f t="shared" si="6"/>
        <v>#DIV/0!</v>
      </c>
      <c r="X41" s="133">
        <v>0</v>
      </c>
      <c r="Y41" s="133">
        <v>41132.369999999995</v>
      </c>
      <c r="Z41" s="133" t="e">
        <f t="shared" si="7"/>
        <v>#DIV/0!</v>
      </c>
      <c r="AA41" s="133">
        <v>0</v>
      </c>
      <c r="AB41" s="133">
        <v>5885.89</v>
      </c>
      <c r="AC41" s="133" t="e">
        <f t="shared" si="8"/>
        <v>#DIV/0!</v>
      </c>
      <c r="AD41" s="133">
        <v>0</v>
      </c>
      <c r="AE41" s="133">
        <v>399.77</v>
      </c>
      <c r="AF41" s="133" t="e">
        <f t="shared" si="9"/>
        <v>#DIV/0!</v>
      </c>
      <c r="AG41" s="133">
        <v>23100</v>
      </c>
      <c r="AH41" s="133">
        <v>875.61999999999989</v>
      </c>
      <c r="AI41" s="133">
        <f t="shared" si="10"/>
        <v>3.79056277056277</v>
      </c>
      <c r="AJ41" s="133">
        <v>0</v>
      </c>
      <c r="AK41" s="133">
        <v>698.16</v>
      </c>
      <c r="AL41" s="133" t="e">
        <f t="shared" si="11"/>
        <v>#DIV/0!</v>
      </c>
      <c r="AM41" s="135">
        <v>9199</v>
      </c>
      <c r="AN41" s="133">
        <v>987.98</v>
      </c>
      <c r="AO41" s="133">
        <f t="shared" si="12"/>
        <v>10.74008044352647</v>
      </c>
      <c r="AP41" s="133">
        <v>18301</v>
      </c>
      <c r="AQ41" s="133">
        <v>5013.99</v>
      </c>
      <c r="AR41" s="133">
        <f t="shared" si="13"/>
        <v>27.397355335773998</v>
      </c>
      <c r="AS41" s="133">
        <v>0</v>
      </c>
      <c r="AT41" s="133">
        <v>1348.35</v>
      </c>
      <c r="AU41" s="133" t="e">
        <f t="shared" si="14"/>
        <v>#DIV/0!</v>
      </c>
      <c r="AV41" s="133">
        <v>0</v>
      </c>
      <c r="AW41" s="133">
        <v>1.1499999999999999</v>
      </c>
      <c r="AX41" s="133" t="e">
        <f t="shared" si="15"/>
        <v>#DIV/0!</v>
      </c>
      <c r="AY41" s="133">
        <v>0</v>
      </c>
      <c r="AZ41" s="133">
        <v>2301.06</v>
      </c>
      <c r="BA41" s="133" t="e">
        <f t="shared" si="16"/>
        <v>#DIV/0!</v>
      </c>
      <c r="BB41" s="133">
        <f t="shared" si="25"/>
        <v>193200</v>
      </c>
      <c r="BC41" s="133">
        <f t="shared" si="25"/>
        <v>167024.97999999998</v>
      </c>
      <c r="BD41" s="133">
        <f t="shared" si="17"/>
        <v>86.451853002070393</v>
      </c>
      <c r="BE41" s="133">
        <v>0</v>
      </c>
      <c r="BF41" s="133">
        <v>41882.240000000005</v>
      </c>
      <c r="BG41" s="133" t="e">
        <f t="shared" si="18"/>
        <v>#DIV/0!</v>
      </c>
      <c r="BH41" s="133">
        <v>0</v>
      </c>
      <c r="BI41" s="133">
        <v>508</v>
      </c>
      <c r="BJ41" s="133" t="e">
        <f t="shared" si="19"/>
        <v>#DIV/0!</v>
      </c>
      <c r="BK41" s="133">
        <v>0</v>
      </c>
      <c r="BL41" s="133">
        <v>291.40999999999997</v>
      </c>
      <c r="BM41" s="133" t="e">
        <f t="shared" si="20"/>
        <v>#DIV/0!</v>
      </c>
      <c r="BN41" s="133">
        <v>0</v>
      </c>
      <c r="BO41" s="133">
        <v>5427.3099999999995</v>
      </c>
      <c r="BP41" s="133" t="e">
        <f t="shared" si="21"/>
        <v>#DIV/0!</v>
      </c>
      <c r="BQ41" s="133">
        <v>0</v>
      </c>
      <c r="BR41" s="133">
        <v>15362.48</v>
      </c>
      <c r="BS41" s="133" t="e">
        <f t="shared" si="22"/>
        <v>#DIV/0!</v>
      </c>
      <c r="BT41" s="133">
        <v>23500</v>
      </c>
      <c r="BU41" s="133">
        <v>39461.159999999996</v>
      </c>
      <c r="BV41" s="133">
        <f t="shared" si="23"/>
        <v>167.91982978723402</v>
      </c>
      <c r="BW41" s="133">
        <f t="shared" si="26"/>
        <v>23500</v>
      </c>
      <c r="BX41" s="133">
        <f t="shared" si="26"/>
        <v>61050.359999999993</v>
      </c>
      <c r="BY41" s="133">
        <f t="shared" si="27"/>
        <v>259.7887659574468</v>
      </c>
      <c r="BZ41" s="133">
        <f t="shared" si="28"/>
        <v>216700</v>
      </c>
      <c r="CA41" s="133">
        <f t="shared" si="28"/>
        <v>228075.33999999997</v>
      </c>
      <c r="CB41" s="133">
        <f t="shared" si="29"/>
        <v>105.24934933087215</v>
      </c>
    </row>
    <row r="42" spans="1:80" ht="15" customHeight="1" x14ac:dyDescent="0.2">
      <c r="A42" s="26">
        <v>35</v>
      </c>
      <c r="B42" s="27" t="s">
        <v>68</v>
      </c>
      <c r="C42" s="133">
        <f t="shared" si="24"/>
        <v>174000</v>
      </c>
      <c r="D42" s="133">
        <f t="shared" si="24"/>
        <v>32430.549999999996</v>
      </c>
      <c r="E42" s="133">
        <f t="shared" si="0"/>
        <v>18.638247126436781</v>
      </c>
      <c r="F42" s="133">
        <v>170520</v>
      </c>
      <c r="G42" s="134">
        <v>27672.009999999995</v>
      </c>
      <c r="H42" s="133">
        <f t="shared" si="1"/>
        <v>16.228014309171943</v>
      </c>
      <c r="I42" s="133">
        <v>1218</v>
      </c>
      <c r="J42" s="134">
        <v>630.77</v>
      </c>
      <c r="K42" s="133">
        <f t="shared" si="2"/>
        <v>51.787356321839084</v>
      </c>
      <c r="L42" s="133">
        <v>2262</v>
      </c>
      <c r="M42" s="134">
        <v>4127.7700000000004</v>
      </c>
      <c r="N42" s="133">
        <f t="shared" si="3"/>
        <v>182.48320070733865</v>
      </c>
      <c r="O42" s="133">
        <v>157000</v>
      </c>
      <c r="P42" s="133">
        <v>40739.5</v>
      </c>
      <c r="Q42" s="133">
        <f t="shared" si="4"/>
        <v>25.948726114649684</v>
      </c>
      <c r="R42" s="133">
        <f t="shared" si="30"/>
        <v>9300</v>
      </c>
      <c r="S42" s="133">
        <f t="shared" si="30"/>
        <v>80308.160000000003</v>
      </c>
      <c r="T42" s="133">
        <f t="shared" si="5"/>
        <v>863.52860215053761</v>
      </c>
      <c r="U42" s="133">
        <v>4650</v>
      </c>
      <c r="V42" s="133">
        <v>43097.350000000006</v>
      </c>
      <c r="W42" s="133">
        <f t="shared" si="6"/>
        <v>926.82473118279574</v>
      </c>
      <c r="X42" s="133">
        <v>2790</v>
      </c>
      <c r="Y42" s="133">
        <v>31962.15</v>
      </c>
      <c r="Z42" s="133">
        <f t="shared" si="7"/>
        <v>1145.5967741935485</v>
      </c>
      <c r="AA42" s="133">
        <v>1860</v>
      </c>
      <c r="AB42" s="133">
        <v>4561.2699999999995</v>
      </c>
      <c r="AC42" s="133">
        <f t="shared" si="8"/>
        <v>245.22956989247308</v>
      </c>
      <c r="AD42" s="133">
        <v>0</v>
      </c>
      <c r="AE42" s="133">
        <v>351.48</v>
      </c>
      <c r="AF42" s="133" t="e">
        <f t="shared" si="9"/>
        <v>#DIV/0!</v>
      </c>
      <c r="AG42" s="133">
        <v>0</v>
      </c>
      <c r="AH42" s="133">
        <v>335.91</v>
      </c>
      <c r="AI42" s="133" t="e">
        <f t="shared" si="10"/>
        <v>#DIV/0!</v>
      </c>
      <c r="AJ42" s="133">
        <v>0</v>
      </c>
      <c r="AK42" s="133">
        <v>526</v>
      </c>
      <c r="AL42" s="133" t="e">
        <f t="shared" si="11"/>
        <v>#DIV/0!</v>
      </c>
      <c r="AM42" s="135">
        <v>2100</v>
      </c>
      <c r="AN42" s="133">
        <v>276.08</v>
      </c>
      <c r="AO42" s="133">
        <f t="shared" si="12"/>
        <v>13.146666666666665</v>
      </c>
      <c r="AP42" s="133">
        <v>7500</v>
      </c>
      <c r="AQ42" s="133">
        <v>3110.38</v>
      </c>
      <c r="AR42" s="133">
        <f t="shared" si="13"/>
        <v>41.471733333333333</v>
      </c>
      <c r="AS42" s="133">
        <v>0</v>
      </c>
      <c r="AT42" s="133">
        <v>250</v>
      </c>
      <c r="AU42" s="133" t="e">
        <f t="shared" si="14"/>
        <v>#DIV/0!</v>
      </c>
      <c r="AV42" s="133">
        <v>0</v>
      </c>
      <c r="AW42" s="133">
        <v>0</v>
      </c>
      <c r="AX42" s="133" t="e">
        <f t="shared" si="15"/>
        <v>#DIV/0!</v>
      </c>
      <c r="AY42" s="133">
        <v>4600</v>
      </c>
      <c r="AZ42" s="133">
        <v>1128.23</v>
      </c>
      <c r="BA42" s="133">
        <f t="shared" si="16"/>
        <v>24.526739130434784</v>
      </c>
      <c r="BB42" s="133">
        <f t="shared" si="25"/>
        <v>197500</v>
      </c>
      <c r="BC42" s="133">
        <f t="shared" si="25"/>
        <v>118029.4</v>
      </c>
      <c r="BD42" s="133">
        <f t="shared" si="17"/>
        <v>59.761721518987343</v>
      </c>
      <c r="BE42" s="133">
        <v>19750</v>
      </c>
      <c r="BF42" s="133">
        <v>25680.210000000003</v>
      </c>
      <c r="BG42" s="133">
        <f t="shared" si="18"/>
        <v>130.02637974683546</v>
      </c>
      <c r="BH42" s="133">
        <v>0</v>
      </c>
      <c r="BI42" s="133">
        <v>50</v>
      </c>
      <c r="BJ42" s="133" t="e">
        <f t="shared" si="19"/>
        <v>#DIV/0!</v>
      </c>
      <c r="BK42" s="133">
        <v>0</v>
      </c>
      <c r="BL42" s="133">
        <v>154.54999999999998</v>
      </c>
      <c r="BM42" s="133" t="e">
        <f t="shared" si="20"/>
        <v>#DIV/0!</v>
      </c>
      <c r="BN42" s="133">
        <v>0</v>
      </c>
      <c r="BO42" s="133">
        <v>3669.33</v>
      </c>
      <c r="BP42" s="133" t="e">
        <f t="shared" si="21"/>
        <v>#DIV/0!</v>
      </c>
      <c r="BQ42" s="133">
        <v>0</v>
      </c>
      <c r="BR42" s="133">
        <v>21588.350000000002</v>
      </c>
      <c r="BS42" s="133" t="e">
        <f t="shared" si="22"/>
        <v>#DIV/0!</v>
      </c>
      <c r="BT42" s="133">
        <v>1500</v>
      </c>
      <c r="BU42" s="133">
        <v>6398.93</v>
      </c>
      <c r="BV42" s="133">
        <f t="shared" si="23"/>
        <v>426.59533333333337</v>
      </c>
      <c r="BW42" s="133">
        <f t="shared" si="26"/>
        <v>1500</v>
      </c>
      <c r="BX42" s="133">
        <f t="shared" si="26"/>
        <v>31861.160000000003</v>
      </c>
      <c r="BY42" s="133">
        <f t="shared" si="27"/>
        <v>2124.0773333333336</v>
      </c>
      <c r="BZ42" s="133">
        <f t="shared" si="28"/>
        <v>199000</v>
      </c>
      <c r="CA42" s="133">
        <f t="shared" si="28"/>
        <v>149890.56</v>
      </c>
      <c r="CB42" s="133">
        <f t="shared" si="29"/>
        <v>75.321889447236174</v>
      </c>
    </row>
    <row r="43" spans="1:80" ht="15" customHeight="1" x14ac:dyDescent="0.2">
      <c r="A43" s="26">
        <v>36</v>
      </c>
      <c r="B43" s="7" t="s">
        <v>138</v>
      </c>
      <c r="C43" s="133">
        <f t="shared" si="24"/>
        <v>283088</v>
      </c>
      <c r="D43" s="133">
        <f t="shared" si="24"/>
        <v>171519.53999999998</v>
      </c>
      <c r="E43" s="133">
        <f t="shared" si="0"/>
        <v>60.588770982874571</v>
      </c>
      <c r="F43" s="133">
        <v>271764</v>
      </c>
      <c r="G43" s="134">
        <v>152762.41</v>
      </c>
      <c r="H43" s="133">
        <f t="shared" si="1"/>
        <v>56.211422410620983</v>
      </c>
      <c r="I43" s="133">
        <v>7360</v>
      </c>
      <c r="J43" s="134">
        <v>219.27</v>
      </c>
      <c r="K43" s="133">
        <f t="shared" si="2"/>
        <v>2.9792119565217394</v>
      </c>
      <c r="L43" s="133">
        <v>3964</v>
      </c>
      <c r="M43" s="134">
        <v>18537.86</v>
      </c>
      <c r="N43" s="133">
        <f t="shared" si="3"/>
        <v>467.65539858728556</v>
      </c>
      <c r="O43" s="133">
        <v>222863</v>
      </c>
      <c r="P43" s="133">
        <v>141752.75</v>
      </c>
      <c r="Q43" s="133">
        <f t="shared" si="4"/>
        <v>63.60533152654321</v>
      </c>
      <c r="R43" s="133">
        <f t="shared" si="30"/>
        <v>37000</v>
      </c>
      <c r="S43" s="133">
        <f t="shared" si="30"/>
        <v>104142.00000000001</v>
      </c>
      <c r="T43" s="133">
        <f t="shared" si="5"/>
        <v>281.46486486486492</v>
      </c>
      <c r="U43" s="133">
        <v>14800</v>
      </c>
      <c r="V43" s="133">
        <v>39959.430000000008</v>
      </c>
      <c r="W43" s="133">
        <f t="shared" si="6"/>
        <v>269.99614864864873</v>
      </c>
      <c r="X43" s="133">
        <v>11100</v>
      </c>
      <c r="Y43" s="133">
        <v>51008.08</v>
      </c>
      <c r="Z43" s="133">
        <f t="shared" si="7"/>
        <v>459.53225225225225</v>
      </c>
      <c r="AA43" s="133">
        <v>11100</v>
      </c>
      <c r="AB43" s="133">
        <v>11640.02</v>
      </c>
      <c r="AC43" s="133">
        <f t="shared" si="8"/>
        <v>104.86504504504506</v>
      </c>
      <c r="AD43" s="133">
        <v>0</v>
      </c>
      <c r="AE43" s="133">
        <v>1155.05</v>
      </c>
      <c r="AF43" s="133" t="e">
        <f t="shared" si="9"/>
        <v>#DIV/0!</v>
      </c>
      <c r="AG43" s="133">
        <v>0</v>
      </c>
      <c r="AH43" s="133">
        <v>379.42</v>
      </c>
      <c r="AI43" s="133" t="e">
        <f t="shared" si="10"/>
        <v>#DIV/0!</v>
      </c>
      <c r="AJ43" s="133">
        <v>0</v>
      </c>
      <c r="AK43" s="133">
        <v>903</v>
      </c>
      <c r="AL43" s="133" t="e">
        <f t="shared" si="11"/>
        <v>#DIV/0!</v>
      </c>
      <c r="AM43" s="135">
        <v>8170</v>
      </c>
      <c r="AN43" s="133">
        <v>1471.25</v>
      </c>
      <c r="AO43" s="133">
        <f t="shared" si="12"/>
        <v>18.007955936352509</v>
      </c>
      <c r="AP43" s="133">
        <v>30780</v>
      </c>
      <c r="AQ43" s="133">
        <v>12632.899999999998</v>
      </c>
      <c r="AR43" s="133">
        <f t="shared" si="13"/>
        <v>41.042560103963602</v>
      </c>
      <c r="AS43" s="133">
        <v>0</v>
      </c>
      <c r="AT43" s="133">
        <v>449</v>
      </c>
      <c r="AU43" s="133" t="e">
        <f t="shared" si="14"/>
        <v>#DIV/0!</v>
      </c>
      <c r="AV43" s="133">
        <v>0</v>
      </c>
      <c r="AW43" s="133">
        <v>9</v>
      </c>
      <c r="AX43" s="133" t="e">
        <f t="shared" si="15"/>
        <v>#DIV/0!</v>
      </c>
      <c r="AY43" s="133">
        <v>12800</v>
      </c>
      <c r="AZ43" s="133">
        <v>4623.9800000000005</v>
      </c>
      <c r="BA43" s="133">
        <f t="shared" si="16"/>
        <v>36.124843750000004</v>
      </c>
      <c r="BB43" s="133">
        <f t="shared" si="25"/>
        <v>371838</v>
      </c>
      <c r="BC43" s="133">
        <f t="shared" si="25"/>
        <v>295750.67</v>
      </c>
      <c r="BD43" s="133">
        <f t="shared" si="17"/>
        <v>79.537505580387162</v>
      </c>
      <c r="BE43" s="133">
        <v>18592</v>
      </c>
      <c r="BF43" s="133">
        <v>76283.78</v>
      </c>
      <c r="BG43" s="133">
        <f t="shared" si="18"/>
        <v>410.30432444061961</v>
      </c>
      <c r="BH43" s="133">
        <v>0</v>
      </c>
      <c r="BI43" s="133">
        <v>991</v>
      </c>
      <c r="BJ43" s="133" t="e">
        <f t="shared" si="19"/>
        <v>#DIV/0!</v>
      </c>
      <c r="BK43" s="133">
        <v>0</v>
      </c>
      <c r="BL43" s="133">
        <v>693.4</v>
      </c>
      <c r="BM43" s="133" t="e">
        <f t="shared" si="20"/>
        <v>#DIV/0!</v>
      </c>
      <c r="BN43" s="133">
        <v>0</v>
      </c>
      <c r="BO43" s="133">
        <v>12121.330000000002</v>
      </c>
      <c r="BP43" s="133" t="e">
        <f t="shared" si="21"/>
        <v>#DIV/0!</v>
      </c>
      <c r="BQ43" s="133">
        <v>0</v>
      </c>
      <c r="BR43" s="133">
        <v>29866.03</v>
      </c>
      <c r="BS43" s="133" t="e">
        <f t="shared" si="22"/>
        <v>#DIV/0!</v>
      </c>
      <c r="BT43" s="133">
        <v>34631</v>
      </c>
      <c r="BU43" s="133">
        <v>19287.650000000001</v>
      </c>
      <c r="BV43" s="133">
        <f t="shared" si="23"/>
        <v>55.694753255753518</v>
      </c>
      <c r="BW43" s="133">
        <f t="shared" si="26"/>
        <v>34631</v>
      </c>
      <c r="BX43" s="133">
        <f t="shared" si="26"/>
        <v>62959.41</v>
      </c>
      <c r="BY43" s="133">
        <f t="shared" si="27"/>
        <v>181.8007276717392</v>
      </c>
      <c r="BZ43" s="133">
        <f t="shared" si="28"/>
        <v>406469</v>
      </c>
      <c r="CA43" s="133">
        <f t="shared" si="28"/>
        <v>358710.07999999996</v>
      </c>
      <c r="CB43" s="133">
        <f t="shared" si="29"/>
        <v>88.250292150200877</v>
      </c>
    </row>
    <row r="44" spans="1:80" ht="15" customHeight="1" x14ac:dyDescent="0.2">
      <c r="A44" s="45"/>
      <c r="B44" s="61" t="s">
        <v>167</v>
      </c>
      <c r="C44" s="19">
        <f>SUM(C8:C43)</f>
        <v>8732180.6237780005</v>
      </c>
      <c r="D44" s="19">
        <f>SUM(D8:D43)</f>
        <v>6303081.3600000013</v>
      </c>
      <c r="E44" s="19">
        <f t="shared" si="0"/>
        <v>72.1822146330381</v>
      </c>
      <c r="F44" s="19">
        <f>SUM(F8:F43)</f>
        <v>7055430.595209999</v>
      </c>
      <c r="G44" s="19">
        <f>SUM(G8:G43)</f>
        <v>4549838.4399999995</v>
      </c>
      <c r="H44" s="19">
        <f t="shared" si="1"/>
        <v>64.487041274120529</v>
      </c>
      <c r="I44" s="19">
        <f>SUM(I8:I43)</f>
        <v>1417189.7301719999</v>
      </c>
      <c r="J44" s="19">
        <f>SUM(J8:J43)</f>
        <v>143233.60999999996</v>
      </c>
      <c r="K44" s="19">
        <f t="shared" si="2"/>
        <v>10.106876090798099</v>
      </c>
      <c r="L44" s="19">
        <f>SUM(L8:L43)</f>
        <v>259560.298396</v>
      </c>
      <c r="M44" s="19">
        <f>SUM(M8:M43)</f>
        <v>1610009.31</v>
      </c>
      <c r="N44" s="19">
        <f t="shared" si="3"/>
        <v>620.2833483970179</v>
      </c>
      <c r="O44" s="19">
        <f>SUM(O8:O43)</f>
        <v>5976573.8315060008</v>
      </c>
      <c r="P44" s="19">
        <f>SUM(P8:P43)</f>
        <v>2860374.3</v>
      </c>
      <c r="Q44" s="19">
        <f t="shared" si="4"/>
        <v>47.859766826961987</v>
      </c>
      <c r="R44" s="19">
        <f>SUM(R8:R43)</f>
        <v>23537590.799061988</v>
      </c>
      <c r="S44" s="19">
        <f>SUM(S8:S43)</f>
        <v>20104436.409999996</v>
      </c>
      <c r="T44" s="19">
        <f t="shared" si="5"/>
        <v>85.414164013766396</v>
      </c>
      <c r="U44" s="19">
        <f>SUM(U8:U43)</f>
        <v>4609554.8348192004</v>
      </c>
      <c r="V44" s="19">
        <f>SUM(V8:V43)</f>
        <v>7329961.3900000006</v>
      </c>
      <c r="W44" s="19">
        <f t="shared" si="6"/>
        <v>159.01668713498452</v>
      </c>
      <c r="X44" s="19">
        <f>SUM(X8:X43)</f>
        <v>4402470.0716143996</v>
      </c>
      <c r="Y44" s="19">
        <f>SUM(Y8:Y43)</f>
        <v>8403319.1300000027</v>
      </c>
      <c r="Z44" s="19">
        <f t="shared" si="7"/>
        <v>190.87737096003653</v>
      </c>
      <c r="AA44" s="19">
        <f>SUM(AA8:AA43)</f>
        <v>9505392.8735483885</v>
      </c>
      <c r="AB44" s="19">
        <f>SUM(AB8:AB43)</f>
        <v>3787561.2099999995</v>
      </c>
      <c r="AC44" s="19">
        <f t="shared" si="8"/>
        <v>39.846445700735067</v>
      </c>
      <c r="AD44" s="19">
        <f>SUM(AD8:AD43)</f>
        <v>41454.454539999999</v>
      </c>
      <c r="AE44" s="19">
        <f>SUM(AE8:AE43)</f>
        <v>43654.190000000017</v>
      </c>
      <c r="AF44" s="19">
        <f t="shared" si="9"/>
        <v>105.3063910366435</v>
      </c>
      <c r="AG44" s="19">
        <f>SUM(AG8:AG43)</f>
        <v>4978718.5645400006</v>
      </c>
      <c r="AH44" s="19">
        <f>SUM(AH8:AH43)</f>
        <v>539940.49000000022</v>
      </c>
      <c r="AI44" s="19">
        <f t="shared" si="10"/>
        <v>10.844969102001993</v>
      </c>
      <c r="AJ44" s="19">
        <f>SUM(AJ8:AJ43)</f>
        <v>2910759.0957568344</v>
      </c>
      <c r="AK44" s="19">
        <f>SUM(AK8:AK43)</f>
        <v>341074.95999999996</v>
      </c>
      <c r="AL44" s="19">
        <f t="shared" si="11"/>
        <v>11.717732343332802</v>
      </c>
      <c r="AM44" s="19">
        <f>SUM(AM8:AM43)</f>
        <v>539285.65206291759</v>
      </c>
      <c r="AN44" s="19">
        <f>SUM(AN8:AN43)</f>
        <v>165951.58999999994</v>
      </c>
      <c r="AO44" s="19">
        <f t="shared" si="12"/>
        <v>30.772483815430462</v>
      </c>
      <c r="AP44" s="19">
        <f>SUM(AP8:AP43)</f>
        <v>3345044.985164315</v>
      </c>
      <c r="AQ44" s="19">
        <f>SUM(AQ8:AQ43)</f>
        <v>2564295.39</v>
      </c>
      <c r="AR44" s="19">
        <f t="shared" si="13"/>
        <v>76.659518821808518</v>
      </c>
      <c r="AS44" s="19">
        <f>SUM(AS8:AS43)</f>
        <v>27736.563605315816</v>
      </c>
      <c r="AT44" s="19">
        <f>SUM(AT8:AT43)</f>
        <v>98966.959999999992</v>
      </c>
      <c r="AU44" s="19">
        <f t="shared" si="14"/>
        <v>356.81045932104081</v>
      </c>
      <c r="AV44" s="19">
        <f>SUM(AV8:AV43)</f>
        <v>15244.95013991087</v>
      </c>
      <c r="AW44" s="19">
        <f>SUM(AW8:AW43)</f>
        <v>16163.89</v>
      </c>
      <c r="AX44" s="19">
        <f t="shared" si="15"/>
        <v>106.02783119430066</v>
      </c>
      <c r="AY44" s="19">
        <f>SUM(AY8:AY43)</f>
        <v>3295072.6150262048</v>
      </c>
      <c r="AZ44" s="19">
        <f>SUM(AZ8:AZ43)</f>
        <v>691762.54000000015</v>
      </c>
      <c r="BA44" s="19">
        <f t="shared" si="16"/>
        <v>20.993848112646184</v>
      </c>
      <c r="BB44" s="19">
        <f>SUM(BB8:BB43)</f>
        <v>42402915.28459549</v>
      </c>
      <c r="BC44" s="19">
        <f>SUM(BC8:BC43)</f>
        <v>30285733.099999994</v>
      </c>
      <c r="BD44" s="19">
        <f t="shared" si="17"/>
        <v>71.423704942764786</v>
      </c>
      <c r="BE44" s="19">
        <f>SUM(BE8:BE43)</f>
        <v>423742.14834880002</v>
      </c>
      <c r="BF44" s="19">
        <f>SUM(BF8:BF43)</f>
        <v>3621844.7199999997</v>
      </c>
      <c r="BG44" s="19">
        <f t="shared" si="18"/>
        <v>854.72845552732383</v>
      </c>
      <c r="BH44" s="19">
        <f>SUM(BH8:BH43)</f>
        <v>134172.77604</v>
      </c>
      <c r="BI44" s="19">
        <f>SUM(BI8:BI43)</f>
        <v>66826.13</v>
      </c>
      <c r="BJ44" s="19">
        <f t="shared" si="19"/>
        <v>49.806027699745584</v>
      </c>
      <c r="BK44" s="19">
        <f>SUM(BK8:BK43)</f>
        <v>166152.93864113602</v>
      </c>
      <c r="BL44" s="19">
        <f>SUM(BL8:BL43)</f>
        <v>113379.56999999999</v>
      </c>
      <c r="BM44" s="19">
        <f t="shared" si="20"/>
        <v>68.238076874993993</v>
      </c>
      <c r="BN44" s="19">
        <f>SUM(BN8:BN43)</f>
        <v>3853633.6542575997</v>
      </c>
      <c r="BO44" s="19">
        <f>SUM(BO8:BO43)</f>
        <v>5027041.8299999991</v>
      </c>
      <c r="BP44" s="19">
        <f t="shared" si="21"/>
        <v>130.44939610297376</v>
      </c>
      <c r="BQ44" s="19">
        <f>SUM(BQ8:BQ43)</f>
        <v>152631.60625625003</v>
      </c>
      <c r="BR44" s="19">
        <f>SUM(BR8:BR43)</f>
        <v>4939873.1400000006</v>
      </c>
      <c r="BS44" s="19">
        <f t="shared" si="22"/>
        <v>3236.4680298958197</v>
      </c>
      <c r="BT44" s="19">
        <f>SUM(BT8:BT43)</f>
        <v>17461738.096218426</v>
      </c>
      <c r="BU44" s="19">
        <f>SUM(BU8:BU43)</f>
        <v>116295429.88000003</v>
      </c>
      <c r="BV44" s="19">
        <f t="shared" si="23"/>
        <v>666.0014555205438</v>
      </c>
      <c r="BW44" s="19">
        <f>SUM(BW8:BW43)</f>
        <v>21768329.071413409</v>
      </c>
      <c r="BX44" s="19">
        <f>SUM(BX8:BX43)</f>
        <v>126442550.55</v>
      </c>
      <c r="BY44" s="19">
        <f>(BX44/BW44)*100</f>
        <v>580.85556376509771</v>
      </c>
      <c r="BZ44" s="19">
        <f>SUM(BZ8:BZ43)</f>
        <v>64171244.356008895</v>
      </c>
      <c r="CA44" s="19">
        <f>SUM(CA8:CA43)</f>
        <v>156728283.65000004</v>
      </c>
      <c r="CB44" s="19">
        <f>(CA44/BZ44)*100</f>
        <v>244.23444678819641</v>
      </c>
    </row>
    <row r="45" spans="1:80" ht="15" customHeight="1" x14ac:dyDescent="0.2"/>
    <row r="46" spans="1:80" ht="15" customHeight="1" x14ac:dyDescent="0.2"/>
    <row r="47" spans="1:80" ht="15" customHeight="1" x14ac:dyDescent="0.2"/>
    <row r="48" spans="1:80" ht="15" customHeight="1" x14ac:dyDescent="0.2"/>
    <row r="49" ht="15" customHeight="1" x14ac:dyDescent="0.2"/>
    <row r="50" ht="15" customHeight="1" x14ac:dyDescent="0.2"/>
  </sheetData>
  <sheetProtection password="CA2B" sheet="1" objects="1" scenarios="1"/>
  <mergeCells count="30">
    <mergeCell ref="BQ5:BS5"/>
    <mergeCell ref="BT5:BV5"/>
    <mergeCell ref="BW5:BY5"/>
    <mergeCell ref="BZ5:CB5"/>
    <mergeCell ref="C7:BG7"/>
    <mergeCell ref="BH7:CB7"/>
    <mergeCell ref="AY5:BA5"/>
    <mergeCell ref="BB5:BD5"/>
    <mergeCell ref="BE5:BG5"/>
    <mergeCell ref="BH5:BJ5"/>
    <mergeCell ref="BK5:BM5"/>
    <mergeCell ref="BN5:BP5"/>
    <mergeCell ref="AG5:AI5"/>
    <mergeCell ref="AJ5:AL5"/>
    <mergeCell ref="AM5:AO5"/>
    <mergeCell ref="AP5:AR5"/>
    <mergeCell ref="AS5:AU5"/>
    <mergeCell ref="AV5:AX5"/>
    <mergeCell ref="O5:Q5"/>
    <mergeCell ref="R5:T5"/>
    <mergeCell ref="U5:W5"/>
    <mergeCell ref="X5:Z5"/>
    <mergeCell ref="AA5:AC5"/>
    <mergeCell ref="AD5:AF5"/>
    <mergeCell ref="L5:N5"/>
    <mergeCell ref="A5:A7"/>
    <mergeCell ref="B5:B7"/>
    <mergeCell ref="C5:E5"/>
    <mergeCell ref="F5:H5"/>
    <mergeCell ref="I5:K5"/>
  </mergeCells>
  <printOptions horizontalCentered="1" verticalCentered="1"/>
  <pageMargins left="0.31496062992125984" right="0.31496062992125984" top="0.31496062992125984" bottom="0.31496062992125984" header="0.19685039370078741" footer="0.19685039370078741"/>
  <pageSetup paperSize="9" scale="91" orientation="portrait" verticalDpi="2438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C7" sqref="C7"/>
    </sheetView>
  </sheetViews>
  <sheetFormatPr defaultRowHeight="12.75" x14ac:dyDescent="0.2"/>
  <cols>
    <col min="1" max="1" width="5.7109375" customWidth="1"/>
    <col min="2" max="2" width="18.85546875" customWidth="1"/>
    <col min="3" max="13" width="10.7109375" customWidth="1"/>
  </cols>
  <sheetData>
    <row r="1" spans="1:13" ht="20.25" x14ac:dyDescent="0.2">
      <c r="A1" s="138" t="s">
        <v>193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5.75" x14ac:dyDescent="0.2">
      <c r="A3" s="149" t="s">
        <v>194</v>
      </c>
      <c r="B3" s="149"/>
      <c r="C3" s="149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15.75" x14ac:dyDescent="0.2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2"/>
      <c r="M4" s="142" t="s">
        <v>209</v>
      </c>
    </row>
    <row r="5" spans="1:13" ht="12.75" customHeight="1" x14ac:dyDescent="0.2">
      <c r="A5" s="309" t="s">
        <v>36</v>
      </c>
      <c r="B5" s="309" t="s">
        <v>1</v>
      </c>
      <c r="C5" s="305" t="s">
        <v>125</v>
      </c>
      <c r="D5" s="305" t="s">
        <v>147</v>
      </c>
      <c r="E5" s="305" t="s">
        <v>204</v>
      </c>
      <c r="F5" s="305" t="s">
        <v>127</v>
      </c>
      <c r="G5" s="305" t="s">
        <v>128</v>
      </c>
      <c r="H5" s="305" t="s">
        <v>205</v>
      </c>
      <c r="I5" s="307" t="s">
        <v>206</v>
      </c>
      <c r="J5" s="305" t="s">
        <v>34</v>
      </c>
      <c r="K5" s="305" t="s">
        <v>207</v>
      </c>
      <c r="L5" s="305" t="s">
        <v>208</v>
      </c>
      <c r="M5" s="305" t="s">
        <v>35</v>
      </c>
    </row>
    <row r="6" spans="1:13" x14ac:dyDescent="0.2">
      <c r="A6" s="310"/>
      <c r="B6" s="310"/>
      <c r="C6" s="306"/>
      <c r="D6" s="306"/>
      <c r="E6" s="306"/>
      <c r="F6" s="306"/>
      <c r="G6" s="306"/>
      <c r="H6" s="306"/>
      <c r="I6" s="308"/>
      <c r="J6" s="306"/>
      <c r="K6" s="306"/>
      <c r="L6" s="306"/>
      <c r="M6" s="306"/>
    </row>
    <row r="7" spans="1:13" x14ac:dyDescent="0.2">
      <c r="A7" s="118">
        <v>1</v>
      </c>
      <c r="B7" s="143" t="s">
        <v>11</v>
      </c>
      <c r="C7" s="135">
        <v>665992</v>
      </c>
      <c r="D7" s="135">
        <v>256516</v>
      </c>
      <c r="E7" s="144">
        <v>0</v>
      </c>
      <c r="F7" s="144">
        <v>0</v>
      </c>
      <c r="G7" s="144">
        <v>552.99999999999989</v>
      </c>
      <c r="H7" s="144">
        <v>0</v>
      </c>
      <c r="I7" s="144">
        <v>0</v>
      </c>
      <c r="J7" s="144">
        <v>253521</v>
      </c>
      <c r="K7" s="120">
        <v>1176582</v>
      </c>
      <c r="L7" s="120">
        <v>86589</v>
      </c>
      <c r="M7" s="120">
        <v>1263171</v>
      </c>
    </row>
    <row r="8" spans="1:13" x14ac:dyDescent="0.2">
      <c r="A8" s="118">
        <v>2</v>
      </c>
      <c r="B8" s="143" t="s">
        <v>12</v>
      </c>
      <c r="C8" s="135">
        <v>596200</v>
      </c>
      <c r="D8" s="135">
        <v>5611800</v>
      </c>
      <c r="E8" s="144">
        <v>0</v>
      </c>
      <c r="F8" s="144">
        <v>0</v>
      </c>
      <c r="G8" s="144">
        <v>37900</v>
      </c>
      <c r="H8" s="144">
        <v>0</v>
      </c>
      <c r="I8" s="144">
        <v>0</v>
      </c>
      <c r="J8" s="144">
        <v>1600</v>
      </c>
      <c r="K8" s="120">
        <v>6247500</v>
      </c>
      <c r="L8" s="120">
        <v>7215000</v>
      </c>
      <c r="M8" s="120">
        <v>13462500</v>
      </c>
    </row>
    <row r="9" spans="1:13" x14ac:dyDescent="0.2">
      <c r="A9" s="118">
        <v>3</v>
      </c>
      <c r="B9" s="143" t="s">
        <v>14</v>
      </c>
      <c r="C9" s="135">
        <v>7674800</v>
      </c>
      <c r="D9" s="135">
        <v>6694300</v>
      </c>
      <c r="E9" s="144">
        <v>0</v>
      </c>
      <c r="F9" s="144">
        <v>33400</v>
      </c>
      <c r="G9" s="144">
        <v>519400</v>
      </c>
      <c r="H9" s="144">
        <v>0</v>
      </c>
      <c r="I9" s="144">
        <v>200</v>
      </c>
      <c r="J9" s="144">
        <v>0</v>
      </c>
      <c r="K9" s="120">
        <v>14922100</v>
      </c>
      <c r="L9" s="120">
        <v>3652300</v>
      </c>
      <c r="M9" s="120">
        <v>18574400</v>
      </c>
    </row>
    <row r="10" spans="1:13" x14ac:dyDescent="0.2">
      <c r="A10" s="118">
        <v>4</v>
      </c>
      <c r="B10" s="143" t="s">
        <v>15</v>
      </c>
      <c r="C10" s="135">
        <v>14578529.000000004</v>
      </c>
      <c r="D10" s="135">
        <v>43092142.999999993</v>
      </c>
      <c r="E10" s="144">
        <v>24645</v>
      </c>
      <c r="F10" s="144">
        <v>67933.999999999985</v>
      </c>
      <c r="G10" s="144">
        <v>435.99999999999994</v>
      </c>
      <c r="H10" s="144">
        <v>0</v>
      </c>
      <c r="I10" s="144">
        <v>147</v>
      </c>
      <c r="J10" s="144">
        <v>60770.000000000007</v>
      </c>
      <c r="K10" s="120">
        <v>57824603.999999978</v>
      </c>
      <c r="L10" s="120">
        <v>230901718.99999991</v>
      </c>
      <c r="M10" s="120">
        <v>288726322.99999988</v>
      </c>
    </row>
    <row r="11" spans="1:13" x14ac:dyDescent="0.2">
      <c r="A11" s="118">
        <v>5</v>
      </c>
      <c r="B11" s="143" t="s">
        <v>13</v>
      </c>
      <c r="C11" s="135">
        <v>17329984.999999996</v>
      </c>
      <c r="D11" s="135">
        <v>31949087</v>
      </c>
      <c r="E11" s="144">
        <v>1039654.0000000001</v>
      </c>
      <c r="F11" s="144">
        <v>24178.000000000004</v>
      </c>
      <c r="G11" s="144">
        <v>473353.00000000006</v>
      </c>
      <c r="H11" s="144">
        <v>7264</v>
      </c>
      <c r="I11" s="144">
        <v>2110619.0000000009</v>
      </c>
      <c r="J11" s="144">
        <v>355501</v>
      </c>
      <c r="K11" s="120">
        <v>53289641</v>
      </c>
      <c r="L11" s="120">
        <v>31251788.999999996</v>
      </c>
      <c r="M11" s="120">
        <v>84541430</v>
      </c>
    </row>
    <row r="12" spans="1:13" x14ac:dyDescent="0.2">
      <c r="A12" s="118">
        <v>6</v>
      </c>
      <c r="B12" s="143" t="s">
        <v>17</v>
      </c>
      <c r="C12" s="135">
        <v>1478237</v>
      </c>
      <c r="D12" s="135">
        <v>14122625.999999998</v>
      </c>
      <c r="E12" s="144">
        <v>0</v>
      </c>
      <c r="F12" s="144">
        <v>1472</v>
      </c>
      <c r="G12" s="144">
        <v>291518</v>
      </c>
      <c r="H12" s="144">
        <v>0</v>
      </c>
      <c r="I12" s="144">
        <v>0</v>
      </c>
      <c r="J12" s="144">
        <v>7570</v>
      </c>
      <c r="K12" s="120">
        <v>15901422.999999998</v>
      </c>
      <c r="L12" s="120">
        <v>31053107.000000007</v>
      </c>
      <c r="M12" s="120">
        <v>46954530.000000007</v>
      </c>
    </row>
    <row r="13" spans="1:13" x14ac:dyDescent="0.2">
      <c r="A13" s="118">
        <v>7</v>
      </c>
      <c r="B13" s="143" t="s">
        <v>16</v>
      </c>
      <c r="C13" s="135">
        <v>7362776.0000000009</v>
      </c>
      <c r="D13" s="135">
        <v>12138448.000000002</v>
      </c>
      <c r="E13" s="144">
        <v>1013016</v>
      </c>
      <c r="F13" s="144">
        <v>20463</v>
      </c>
      <c r="G13" s="144">
        <v>288193</v>
      </c>
      <c r="H13" s="144">
        <v>0</v>
      </c>
      <c r="I13" s="144">
        <v>0</v>
      </c>
      <c r="J13" s="144">
        <v>3</v>
      </c>
      <c r="K13" s="120">
        <v>20822899.000000004</v>
      </c>
      <c r="L13" s="120">
        <v>92100874.999999985</v>
      </c>
      <c r="M13" s="120">
        <v>112923774</v>
      </c>
    </row>
    <row r="14" spans="1:13" x14ac:dyDescent="0.2">
      <c r="A14" s="118">
        <v>8</v>
      </c>
      <c r="B14" s="143" t="s">
        <v>18</v>
      </c>
      <c r="C14" s="135">
        <v>1236426</v>
      </c>
      <c r="D14" s="135">
        <v>2901998.9999999995</v>
      </c>
      <c r="E14" s="144">
        <v>1366433</v>
      </c>
      <c r="F14" s="144">
        <v>54199</v>
      </c>
      <c r="G14" s="144">
        <v>598370.00000000012</v>
      </c>
      <c r="H14" s="144">
        <v>0</v>
      </c>
      <c r="I14" s="144">
        <v>0</v>
      </c>
      <c r="J14" s="144">
        <v>3007794.9999999995</v>
      </c>
      <c r="K14" s="120">
        <v>9165221.9999999981</v>
      </c>
      <c r="L14" s="120">
        <v>44276924.999999993</v>
      </c>
      <c r="M14" s="120">
        <v>53442147</v>
      </c>
    </row>
    <row r="15" spans="1:13" x14ac:dyDescent="0.2">
      <c r="A15" s="118">
        <v>9</v>
      </c>
      <c r="B15" s="143" t="s">
        <v>21</v>
      </c>
      <c r="C15" s="135">
        <v>316194.99999999994</v>
      </c>
      <c r="D15" s="135">
        <v>862252.99999999988</v>
      </c>
      <c r="E15" s="144">
        <v>0</v>
      </c>
      <c r="F15" s="144">
        <v>24753</v>
      </c>
      <c r="G15" s="144">
        <v>41679.999999999993</v>
      </c>
      <c r="H15" s="144">
        <v>0</v>
      </c>
      <c r="I15" s="144">
        <v>8665</v>
      </c>
      <c r="J15" s="144">
        <v>0</v>
      </c>
      <c r="K15" s="120">
        <v>1253545.9999999998</v>
      </c>
      <c r="L15" s="120">
        <v>22273410.000000004</v>
      </c>
      <c r="M15" s="120">
        <v>23526956.000000004</v>
      </c>
    </row>
    <row r="16" spans="1:13" x14ac:dyDescent="0.2">
      <c r="A16" s="118">
        <v>10</v>
      </c>
      <c r="B16" s="143" t="s">
        <v>20</v>
      </c>
      <c r="C16" s="135">
        <v>1565000</v>
      </c>
      <c r="D16" s="135">
        <v>4249100</v>
      </c>
      <c r="E16" s="144">
        <v>3621200</v>
      </c>
      <c r="F16" s="144">
        <v>282200</v>
      </c>
      <c r="G16" s="144">
        <v>2855800</v>
      </c>
      <c r="H16" s="144">
        <v>85700</v>
      </c>
      <c r="I16" s="144">
        <v>28500</v>
      </c>
      <c r="J16" s="144">
        <v>9888200</v>
      </c>
      <c r="K16" s="120">
        <v>22575700</v>
      </c>
      <c r="L16" s="120">
        <v>41376300</v>
      </c>
      <c r="M16" s="120">
        <v>63952000</v>
      </c>
    </row>
    <row r="17" spans="1:13" x14ac:dyDescent="0.2">
      <c r="A17" s="118">
        <v>11</v>
      </c>
      <c r="B17" s="143" t="s">
        <v>22</v>
      </c>
      <c r="C17" s="135">
        <v>231786</v>
      </c>
      <c r="D17" s="135">
        <v>391500</v>
      </c>
      <c r="E17" s="144">
        <v>0</v>
      </c>
      <c r="F17" s="144">
        <v>25585.000000000004</v>
      </c>
      <c r="G17" s="144">
        <v>63751</v>
      </c>
      <c r="H17" s="144">
        <v>0</v>
      </c>
      <c r="I17" s="144">
        <v>0</v>
      </c>
      <c r="J17" s="144">
        <v>0</v>
      </c>
      <c r="K17" s="120">
        <v>712622.00000000012</v>
      </c>
      <c r="L17" s="120">
        <v>7649400</v>
      </c>
      <c r="M17" s="120">
        <v>8362022</v>
      </c>
    </row>
    <row r="18" spans="1:13" x14ac:dyDescent="0.2">
      <c r="A18" s="118">
        <v>12</v>
      </c>
      <c r="B18" s="143" t="s">
        <v>81</v>
      </c>
      <c r="C18" s="135">
        <v>6725</v>
      </c>
      <c r="D18" s="135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  <c r="K18" s="120">
        <v>6725</v>
      </c>
      <c r="L18" s="120">
        <v>0</v>
      </c>
      <c r="M18" s="120">
        <v>6725</v>
      </c>
    </row>
    <row r="19" spans="1:13" x14ac:dyDescent="0.2">
      <c r="A19" s="118">
        <v>13</v>
      </c>
      <c r="B19" s="143" t="s">
        <v>23</v>
      </c>
      <c r="C19" s="135">
        <v>5615089</v>
      </c>
      <c r="D19" s="135">
        <v>43003731</v>
      </c>
      <c r="E19" s="144">
        <v>193805.00000000003</v>
      </c>
      <c r="F19" s="144">
        <v>80306</v>
      </c>
      <c r="G19" s="144">
        <v>119441.00000000001</v>
      </c>
      <c r="H19" s="144">
        <v>8265.0000000000018</v>
      </c>
      <c r="I19" s="144">
        <v>0</v>
      </c>
      <c r="J19" s="144">
        <v>4246</v>
      </c>
      <c r="K19" s="120">
        <v>49024883</v>
      </c>
      <c r="L19" s="120">
        <v>278103574</v>
      </c>
      <c r="M19" s="120">
        <v>327128457</v>
      </c>
    </row>
    <row r="20" spans="1:13" x14ac:dyDescent="0.2">
      <c r="A20" s="118">
        <v>14</v>
      </c>
      <c r="B20" s="143" t="s">
        <v>25</v>
      </c>
      <c r="C20" s="135">
        <v>18258035</v>
      </c>
      <c r="D20" s="135">
        <v>71393600</v>
      </c>
      <c r="E20" s="144">
        <v>155900</v>
      </c>
      <c r="F20" s="144">
        <v>472000</v>
      </c>
      <c r="G20" s="144">
        <v>2695600</v>
      </c>
      <c r="H20" s="144">
        <v>1181400</v>
      </c>
      <c r="I20" s="144">
        <v>114700</v>
      </c>
      <c r="J20" s="144">
        <v>98200</v>
      </c>
      <c r="K20" s="120">
        <v>94369435</v>
      </c>
      <c r="L20" s="120">
        <v>306213100</v>
      </c>
      <c r="M20" s="120">
        <v>400582535</v>
      </c>
    </row>
    <row r="21" spans="1:13" x14ac:dyDescent="0.2">
      <c r="A21" s="118">
        <v>15</v>
      </c>
      <c r="B21" s="143" t="s">
        <v>28</v>
      </c>
      <c r="C21" s="135">
        <v>1015800</v>
      </c>
      <c r="D21" s="135">
        <v>5907400</v>
      </c>
      <c r="E21" s="144">
        <v>100</v>
      </c>
      <c r="F21" s="144">
        <v>7600</v>
      </c>
      <c r="G21" s="144">
        <v>65500</v>
      </c>
      <c r="H21" s="144">
        <v>100</v>
      </c>
      <c r="I21" s="144">
        <v>0</v>
      </c>
      <c r="J21" s="144">
        <v>200</v>
      </c>
      <c r="K21" s="120">
        <v>6996700</v>
      </c>
      <c r="L21" s="120">
        <v>27931500</v>
      </c>
      <c r="M21" s="120">
        <v>34928200</v>
      </c>
    </row>
    <row r="22" spans="1:13" x14ac:dyDescent="0.2">
      <c r="A22" s="118">
        <v>16</v>
      </c>
      <c r="B22" s="143" t="s">
        <v>29</v>
      </c>
      <c r="C22" s="135">
        <v>929400</v>
      </c>
      <c r="D22" s="135">
        <v>3674500</v>
      </c>
      <c r="E22" s="144">
        <v>0</v>
      </c>
      <c r="F22" s="144">
        <v>5700</v>
      </c>
      <c r="G22" s="144">
        <v>265600</v>
      </c>
      <c r="H22" s="144">
        <v>0</v>
      </c>
      <c r="I22" s="144">
        <v>0</v>
      </c>
      <c r="J22" s="144">
        <v>7100</v>
      </c>
      <c r="K22" s="120">
        <v>4882300</v>
      </c>
      <c r="L22" s="120">
        <v>0</v>
      </c>
      <c r="M22" s="120">
        <v>4882300</v>
      </c>
    </row>
    <row r="23" spans="1:13" x14ac:dyDescent="0.2">
      <c r="A23" s="118">
        <v>17</v>
      </c>
      <c r="B23" s="143" t="s">
        <v>72</v>
      </c>
      <c r="C23" s="135">
        <v>4137439.9999999995</v>
      </c>
      <c r="D23" s="135">
        <v>3552074</v>
      </c>
      <c r="E23" s="144">
        <v>37500</v>
      </c>
      <c r="F23" s="144">
        <v>2300</v>
      </c>
      <c r="G23" s="144">
        <v>5500</v>
      </c>
      <c r="H23" s="144">
        <v>300</v>
      </c>
      <c r="I23" s="144">
        <v>0</v>
      </c>
      <c r="J23" s="144">
        <v>24.000000000000004</v>
      </c>
      <c r="K23" s="120">
        <v>7735137.9999999991</v>
      </c>
      <c r="L23" s="120">
        <v>1816432.9999999998</v>
      </c>
      <c r="M23" s="120">
        <v>9551571</v>
      </c>
    </row>
    <row r="24" spans="1:13" x14ac:dyDescent="0.2">
      <c r="A24" s="118">
        <v>18</v>
      </c>
      <c r="B24" s="143" t="s">
        <v>82</v>
      </c>
      <c r="C24" s="135">
        <v>8650</v>
      </c>
      <c r="D24" s="135">
        <v>178100</v>
      </c>
      <c r="E24" s="144">
        <v>0</v>
      </c>
      <c r="F24" s="144">
        <v>0</v>
      </c>
      <c r="G24" s="144">
        <v>11600</v>
      </c>
      <c r="H24" s="144">
        <v>0</v>
      </c>
      <c r="I24" s="144">
        <v>0</v>
      </c>
      <c r="J24" s="144">
        <v>0</v>
      </c>
      <c r="K24" s="120">
        <v>198350</v>
      </c>
      <c r="L24" s="120">
        <v>293000</v>
      </c>
      <c r="M24" s="120">
        <v>491350</v>
      </c>
    </row>
    <row r="25" spans="1:13" x14ac:dyDescent="0.2">
      <c r="A25" s="121"/>
      <c r="B25" s="145" t="s">
        <v>83</v>
      </c>
      <c r="C25" s="123">
        <v>83007065</v>
      </c>
      <c r="D25" s="123">
        <v>249979177.00000006</v>
      </c>
      <c r="E25" s="123">
        <v>7452253.0000000009</v>
      </c>
      <c r="F25" s="123">
        <v>1102090</v>
      </c>
      <c r="G25" s="123">
        <v>8334195.0000000009</v>
      </c>
      <c r="H25" s="123">
        <v>1283029</v>
      </c>
      <c r="I25" s="123">
        <v>2262831.0000000009</v>
      </c>
      <c r="J25" s="123">
        <v>13684729.999999998</v>
      </c>
      <c r="K25" s="123">
        <v>367105370</v>
      </c>
      <c r="L25" s="123">
        <v>1126195021</v>
      </c>
      <c r="M25" s="123">
        <v>1493300390.9999998</v>
      </c>
    </row>
    <row r="26" spans="1:13" x14ac:dyDescent="0.2">
      <c r="A26" s="118">
        <v>19</v>
      </c>
      <c r="B26" s="143" t="s">
        <v>33</v>
      </c>
      <c r="C26" s="135">
        <v>2628281.0000000005</v>
      </c>
      <c r="D26" s="135">
        <v>1239219</v>
      </c>
      <c r="E26" s="144">
        <v>357578</v>
      </c>
      <c r="F26" s="144">
        <v>21382</v>
      </c>
      <c r="G26" s="144">
        <v>867152</v>
      </c>
      <c r="H26" s="144">
        <v>0</v>
      </c>
      <c r="I26" s="144">
        <v>0</v>
      </c>
      <c r="J26" s="144">
        <v>776</v>
      </c>
      <c r="K26" s="120">
        <v>5114388.0000000009</v>
      </c>
      <c r="L26" s="120">
        <v>87250828.999999985</v>
      </c>
      <c r="M26" s="120">
        <v>92365217</v>
      </c>
    </row>
    <row r="27" spans="1:13" x14ac:dyDescent="0.2">
      <c r="A27" s="118">
        <v>20</v>
      </c>
      <c r="B27" s="143" t="s">
        <v>176</v>
      </c>
      <c r="C27" s="135">
        <v>243219.99999999997</v>
      </c>
      <c r="D27" s="135">
        <v>624830.00000000012</v>
      </c>
      <c r="E27" s="144">
        <v>0</v>
      </c>
      <c r="F27" s="144">
        <v>0</v>
      </c>
      <c r="G27" s="144">
        <v>146165</v>
      </c>
      <c r="H27" s="144">
        <v>0</v>
      </c>
      <c r="I27" s="144">
        <v>0</v>
      </c>
      <c r="J27" s="144">
        <v>0</v>
      </c>
      <c r="K27" s="120">
        <v>1014215</v>
      </c>
      <c r="L27" s="120">
        <v>77380</v>
      </c>
      <c r="M27" s="120">
        <v>1091595</v>
      </c>
    </row>
    <row r="28" spans="1:13" x14ac:dyDescent="0.2">
      <c r="A28" s="118">
        <v>21</v>
      </c>
      <c r="B28" s="143" t="s">
        <v>195</v>
      </c>
      <c r="C28" s="135">
        <v>50000</v>
      </c>
      <c r="D28" s="135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20">
        <v>50000</v>
      </c>
      <c r="L28" s="120">
        <v>0</v>
      </c>
      <c r="M28" s="120">
        <v>50000</v>
      </c>
    </row>
    <row r="29" spans="1:13" x14ac:dyDescent="0.2">
      <c r="A29" s="118">
        <v>22</v>
      </c>
      <c r="B29" s="143" t="s">
        <v>106</v>
      </c>
      <c r="C29" s="135">
        <v>195961.00000000003</v>
      </c>
      <c r="D29" s="135">
        <v>226837</v>
      </c>
      <c r="E29" s="144">
        <v>0</v>
      </c>
      <c r="F29" s="144">
        <v>10841.000000000002</v>
      </c>
      <c r="G29" s="144">
        <v>22570</v>
      </c>
      <c r="H29" s="144">
        <v>0</v>
      </c>
      <c r="I29" s="144">
        <v>0</v>
      </c>
      <c r="J29" s="144">
        <v>0</v>
      </c>
      <c r="K29" s="120">
        <v>456209</v>
      </c>
      <c r="L29" s="120">
        <v>2612490</v>
      </c>
      <c r="M29" s="120">
        <v>3068699</v>
      </c>
    </row>
    <row r="30" spans="1:13" x14ac:dyDescent="0.2">
      <c r="A30" s="118">
        <v>23</v>
      </c>
      <c r="B30" s="143" t="s">
        <v>30</v>
      </c>
      <c r="C30" s="135">
        <v>1753722</v>
      </c>
      <c r="D30" s="135">
        <v>7962200</v>
      </c>
      <c r="E30" s="144">
        <v>0</v>
      </c>
      <c r="F30" s="144">
        <v>4000</v>
      </c>
      <c r="G30" s="144">
        <v>27800</v>
      </c>
      <c r="H30" s="144">
        <v>0</v>
      </c>
      <c r="I30" s="144">
        <v>0</v>
      </c>
      <c r="J30" s="144">
        <v>2100</v>
      </c>
      <c r="K30" s="120">
        <v>9749822</v>
      </c>
      <c r="L30" s="120">
        <v>65804000</v>
      </c>
      <c r="M30" s="120">
        <v>75553822</v>
      </c>
    </row>
    <row r="31" spans="1:13" x14ac:dyDescent="0.2">
      <c r="A31" s="118">
        <v>24</v>
      </c>
      <c r="B31" s="143" t="s">
        <v>31</v>
      </c>
      <c r="C31" s="135">
        <v>16692442.000000002</v>
      </c>
      <c r="D31" s="135">
        <v>46737894.000000007</v>
      </c>
      <c r="E31" s="144">
        <v>0</v>
      </c>
      <c r="F31" s="144">
        <v>0</v>
      </c>
      <c r="G31" s="144">
        <v>335727</v>
      </c>
      <c r="H31" s="144">
        <v>1071</v>
      </c>
      <c r="I31" s="144">
        <v>0</v>
      </c>
      <c r="J31" s="144">
        <v>4983</v>
      </c>
      <c r="K31" s="120">
        <v>63772117.000000007</v>
      </c>
      <c r="L31" s="120">
        <v>579855912.99999988</v>
      </c>
      <c r="M31" s="120">
        <v>643628029.99999988</v>
      </c>
    </row>
    <row r="32" spans="1:13" x14ac:dyDescent="0.2">
      <c r="A32" s="118">
        <v>25</v>
      </c>
      <c r="B32" s="143" t="s">
        <v>84</v>
      </c>
      <c r="C32" s="135">
        <v>11725050</v>
      </c>
      <c r="D32" s="135">
        <v>68791538</v>
      </c>
      <c r="E32" s="144">
        <v>99285</v>
      </c>
      <c r="F32" s="144">
        <v>24467</v>
      </c>
      <c r="G32" s="144">
        <v>761915</v>
      </c>
      <c r="H32" s="144">
        <v>0</v>
      </c>
      <c r="I32" s="144">
        <v>0</v>
      </c>
      <c r="J32" s="144">
        <v>51225</v>
      </c>
      <c r="K32" s="120">
        <v>81453480</v>
      </c>
      <c r="L32" s="120">
        <v>525962411.99999994</v>
      </c>
      <c r="M32" s="120">
        <v>607415891.99999988</v>
      </c>
    </row>
    <row r="33" spans="1:13" x14ac:dyDescent="0.2">
      <c r="A33" s="118">
        <v>26</v>
      </c>
      <c r="B33" s="143" t="s">
        <v>80</v>
      </c>
      <c r="C33" s="135">
        <v>3163900</v>
      </c>
      <c r="D33" s="135">
        <v>16784700</v>
      </c>
      <c r="E33" s="144">
        <v>0</v>
      </c>
      <c r="F33" s="144">
        <v>54900</v>
      </c>
      <c r="G33" s="144">
        <v>449000</v>
      </c>
      <c r="H33" s="144">
        <v>1700</v>
      </c>
      <c r="I33" s="144">
        <v>0</v>
      </c>
      <c r="J33" s="144">
        <v>0</v>
      </c>
      <c r="K33" s="120">
        <v>20454200</v>
      </c>
      <c r="L33" s="120">
        <v>43569500</v>
      </c>
      <c r="M33" s="120">
        <v>64023700</v>
      </c>
    </row>
    <row r="34" spans="1:13" x14ac:dyDescent="0.2">
      <c r="A34" s="118">
        <v>27</v>
      </c>
      <c r="B34" s="143" t="s">
        <v>196</v>
      </c>
      <c r="C34" s="135">
        <v>889660.99999999988</v>
      </c>
      <c r="D34" s="135">
        <v>1922389</v>
      </c>
      <c r="E34" s="144">
        <v>0</v>
      </c>
      <c r="F34" s="144">
        <v>0</v>
      </c>
      <c r="G34" s="144">
        <v>24162.999999999996</v>
      </c>
      <c r="H34" s="144">
        <v>1486.0000000000002</v>
      </c>
      <c r="I34" s="144">
        <v>0</v>
      </c>
      <c r="J34" s="144">
        <v>0</v>
      </c>
      <c r="K34" s="120">
        <v>2837699</v>
      </c>
      <c r="L34" s="120">
        <v>36624066.999999993</v>
      </c>
      <c r="M34" s="120">
        <v>39461765.999999993</v>
      </c>
    </row>
    <row r="35" spans="1:13" x14ac:dyDescent="0.2">
      <c r="A35" s="118">
        <v>28</v>
      </c>
      <c r="B35" s="143" t="s">
        <v>177</v>
      </c>
      <c r="C35" s="135">
        <v>443558.00000000006</v>
      </c>
      <c r="D35" s="135">
        <v>1155660.9999999998</v>
      </c>
      <c r="E35" s="144">
        <v>0</v>
      </c>
      <c r="F35" s="144">
        <v>0</v>
      </c>
      <c r="G35" s="144">
        <v>18423.999999999996</v>
      </c>
      <c r="H35" s="144">
        <v>0</v>
      </c>
      <c r="I35" s="144">
        <v>0</v>
      </c>
      <c r="J35" s="144">
        <v>0</v>
      </c>
      <c r="K35" s="120">
        <v>1617642.9999999998</v>
      </c>
      <c r="L35" s="120">
        <v>8493106.0000000019</v>
      </c>
      <c r="M35" s="120">
        <v>10110749</v>
      </c>
    </row>
    <row r="36" spans="1:13" x14ac:dyDescent="0.2">
      <c r="A36" s="118">
        <v>29</v>
      </c>
      <c r="B36" s="143" t="s">
        <v>86</v>
      </c>
      <c r="C36" s="135">
        <v>206100</v>
      </c>
      <c r="D36" s="135">
        <v>2076300</v>
      </c>
      <c r="E36" s="144">
        <v>0</v>
      </c>
      <c r="F36" s="144">
        <v>0</v>
      </c>
      <c r="G36" s="144">
        <v>45500</v>
      </c>
      <c r="H36" s="144">
        <v>0</v>
      </c>
      <c r="I36" s="144">
        <v>0</v>
      </c>
      <c r="J36" s="144">
        <v>179300</v>
      </c>
      <c r="K36" s="120">
        <v>2507200</v>
      </c>
      <c r="L36" s="120">
        <v>12654000</v>
      </c>
      <c r="M36" s="120">
        <v>15161200</v>
      </c>
    </row>
    <row r="37" spans="1:13" x14ac:dyDescent="0.2">
      <c r="A37" s="118">
        <v>30</v>
      </c>
      <c r="B37" s="143" t="s">
        <v>178</v>
      </c>
      <c r="C37" s="135">
        <v>2381936</v>
      </c>
      <c r="D37" s="135">
        <v>9103031</v>
      </c>
      <c r="E37" s="144">
        <v>269361</v>
      </c>
      <c r="F37" s="144">
        <v>0</v>
      </c>
      <c r="G37" s="144">
        <v>4530.9999999999991</v>
      </c>
      <c r="H37" s="144">
        <v>0</v>
      </c>
      <c r="I37" s="144">
        <v>0</v>
      </c>
      <c r="J37" s="144">
        <v>63965</v>
      </c>
      <c r="K37" s="120">
        <v>11822824</v>
      </c>
      <c r="L37" s="120">
        <v>146694044</v>
      </c>
      <c r="M37" s="120">
        <v>158516868</v>
      </c>
    </row>
    <row r="38" spans="1:13" x14ac:dyDescent="0.2">
      <c r="A38" s="118">
        <v>31</v>
      </c>
      <c r="B38" s="143" t="s">
        <v>32</v>
      </c>
      <c r="C38" s="135">
        <v>856273</v>
      </c>
      <c r="D38" s="135">
        <v>2732119.9999999995</v>
      </c>
      <c r="E38" s="144">
        <v>0</v>
      </c>
      <c r="F38" s="144">
        <v>132</v>
      </c>
      <c r="G38" s="144">
        <v>6069.0000000000009</v>
      </c>
      <c r="H38" s="144">
        <v>0</v>
      </c>
      <c r="I38" s="144">
        <v>0</v>
      </c>
      <c r="J38" s="144">
        <v>34</v>
      </c>
      <c r="K38" s="120">
        <v>3594627.9999999991</v>
      </c>
      <c r="L38" s="120">
        <v>108901887.99999997</v>
      </c>
      <c r="M38" s="120">
        <v>112496515.99999997</v>
      </c>
    </row>
    <row r="39" spans="1:13" x14ac:dyDescent="0.2">
      <c r="A39" s="118">
        <v>32</v>
      </c>
      <c r="B39" s="143" t="s">
        <v>179</v>
      </c>
      <c r="C39" s="135">
        <v>2921900</v>
      </c>
      <c r="D39" s="135">
        <v>28203400</v>
      </c>
      <c r="E39" s="144">
        <v>1082900</v>
      </c>
      <c r="F39" s="144">
        <v>0</v>
      </c>
      <c r="G39" s="144">
        <v>34100</v>
      </c>
      <c r="H39" s="144">
        <v>0</v>
      </c>
      <c r="I39" s="144">
        <v>0</v>
      </c>
      <c r="J39" s="144">
        <v>29600</v>
      </c>
      <c r="K39" s="120">
        <v>32271900</v>
      </c>
      <c r="L39" s="120">
        <v>60782600</v>
      </c>
      <c r="M39" s="120">
        <v>93054500</v>
      </c>
    </row>
    <row r="40" spans="1:13" x14ac:dyDescent="0.2">
      <c r="A40" s="121"/>
      <c r="B40" s="145" t="s">
        <v>87</v>
      </c>
      <c r="C40" s="123">
        <v>44152004</v>
      </c>
      <c r="D40" s="123">
        <v>187560119.00000003</v>
      </c>
      <c r="E40" s="123">
        <v>1809123.9999999998</v>
      </c>
      <c r="F40" s="123">
        <v>115722</v>
      </c>
      <c r="G40" s="123">
        <v>2743116.0000000005</v>
      </c>
      <c r="H40" s="123">
        <v>4257</v>
      </c>
      <c r="I40" s="123">
        <v>0</v>
      </c>
      <c r="J40" s="123">
        <v>331983.00000000006</v>
      </c>
      <c r="K40" s="123">
        <v>236716325</v>
      </c>
      <c r="L40" s="123">
        <v>1679282229</v>
      </c>
      <c r="M40" s="123">
        <v>1915998554</v>
      </c>
    </row>
    <row r="41" spans="1:13" x14ac:dyDescent="0.2">
      <c r="A41" s="124">
        <v>33</v>
      </c>
      <c r="B41" s="119" t="s">
        <v>180</v>
      </c>
      <c r="C41" s="135">
        <v>24578</v>
      </c>
      <c r="D41" s="135">
        <v>102411.99999999999</v>
      </c>
      <c r="E41" s="144">
        <v>0</v>
      </c>
      <c r="F41" s="144">
        <v>0</v>
      </c>
      <c r="G41" s="144">
        <v>1567.0000000000002</v>
      </c>
      <c r="H41" s="144">
        <v>98400</v>
      </c>
      <c r="I41" s="144">
        <v>0</v>
      </c>
      <c r="J41" s="144">
        <v>0</v>
      </c>
      <c r="K41" s="120">
        <v>226956.99999999997</v>
      </c>
      <c r="L41" s="120">
        <v>1582119.0000000002</v>
      </c>
      <c r="M41" s="120">
        <v>1809076.0000000002</v>
      </c>
    </row>
    <row r="42" spans="1:13" x14ac:dyDescent="0.2">
      <c r="A42" s="124">
        <v>34</v>
      </c>
      <c r="B42" s="119" t="s">
        <v>181</v>
      </c>
      <c r="C42" s="135">
        <v>0</v>
      </c>
      <c r="D42" s="135">
        <v>0</v>
      </c>
      <c r="E42" s="144">
        <v>0</v>
      </c>
      <c r="F42" s="144">
        <v>0</v>
      </c>
      <c r="G42" s="144">
        <v>0</v>
      </c>
      <c r="H42" s="144">
        <v>0</v>
      </c>
      <c r="I42" s="144">
        <v>0</v>
      </c>
      <c r="J42" s="144">
        <v>0</v>
      </c>
      <c r="K42" s="120">
        <v>0</v>
      </c>
      <c r="L42" s="120">
        <v>0</v>
      </c>
      <c r="M42" s="120">
        <v>0</v>
      </c>
    </row>
    <row r="43" spans="1:13" x14ac:dyDescent="0.2">
      <c r="A43" s="124">
        <v>35</v>
      </c>
      <c r="B43" s="119" t="s">
        <v>183</v>
      </c>
      <c r="C43" s="135">
        <v>59600</v>
      </c>
      <c r="D43" s="135">
        <v>334000</v>
      </c>
      <c r="E43" s="144">
        <v>0</v>
      </c>
      <c r="F43" s="144">
        <v>0</v>
      </c>
      <c r="G43" s="144">
        <v>65900</v>
      </c>
      <c r="H43" s="144">
        <v>0</v>
      </c>
      <c r="I43" s="144">
        <v>0</v>
      </c>
      <c r="J43" s="144">
        <v>0</v>
      </c>
      <c r="K43" s="120">
        <v>459500</v>
      </c>
      <c r="L43" s="120">
        <v>136300</v>
      </c>
      <c r="M43" s="120">
        <v>595800</v>
      </c>
    </row>
    <row r="44" spans="1:13" x14ac:dyDescent="0.2">
      <c r="A44" s="124">
        <v>36</v>
      </c>
      <c r="B44" s="119" t="s">
        <v>184</v>
      </c>
      <c r="C44" s="135">
        <v>1400445</v>
      </c>
      <c r="D44" s="135">
        <v>2421700</v>
      </c>
      <c r="E44" s="144">
        <v>0</v>
      </c>
      <c r="F44" s="144">
        <v>700</v>
      </c>
      <c r="G44" s="144">
        <v>2900</v>
      </c>
      <c r="H44" s="144">
        <v>0</v>
      </c>
      <c r="I44" s="144">
        <v>0</v>
      </c>
      <c r="J44" s="144">
        <v>114800</v>
      </c>
      <c r="K44" s="120">
        <v>3940544.9999999995</v>
      </c>
      <c r="L44" s="120">
        <v>2585</v>
      </c>
      <c r="M44" s="120">
        <v>3943129.9999999995</v>
      </c>
    </row>
    <row r="45" spans="1:13" x14ac:dyDescent="0.2">
      <c r="A45" s="124">
        <v>37</v>
      </c>
      <c r="B45" s="119" t="s">
        <v>197</v>
      </c>
      <c r="C45" s="135">
        <v>273583</v>
      </c>
      <c r="D45" s="135">
        <v>217730.91499999998</v>
      </c>
      <c r="E45" s="144">
        <v>0</v>
      </c>
      <c r="F45" s="144">
        <v>0</v>
      </c>
      <c r="G45" s="144">
        <v>0</v>
      </c>
      <c r="H45" s="144">
        <v>0</v>
      </c>
      <c r="I45" s="144">
        <v>0</v>
      </c>
      <c r="J45" s="144">
        <v>21746.150000000005</v>
      </c>
      <c r="K45" s="120">
        <v>513060.06499999994</v>
      </c>
      <c r="L45" s="120">
        <v>195797.94132000001</v>
      </c>
      <c r="M45" s="120">
        <v>708858.00631999993</v>
      </c>
    </row>
    <row r="46" spans="1:13" x14ac:dyDescent="0.2">
      <c r="A46" s="124">
        <v>38</v>
      </c>
      <c r="B46" s="119" t="s">
        <v>185</v>
      </c>
      <c r="C46" s="135">
        <v>0</v>
      </c>
      <c r="D46" s="135">
        <v>0</v>
      </c>
      <c r="E46" s="144">
        <v>0</v>
      </c>
      <c r="F46" s="144">
        <v>0</v>
      </c>
      <c r="G46" s="144">
        <v>39</v>
      </c>
      <c r="H46" s="144">
        <v>0</v>
      </c>
      <c r="I46" s="144">
        <v>0</v>
      </c>
      <c r="J46" s="144">
        <v>15.000000000000002</v>
      </c>
      <c r="K46" s="120">
        <v>54</v>
      </c>
      <c r="L46" s="120">
        <v>382763</v>
      </c>
      <c r="M46" s="120">
        <v>382817</v>
      </c>
    </row>
    <row r="47" spans="1:13" x14ac:dyDescent="0.2">
      <c r="A47" s="124">
        <v>39</v>
      </c>
      <c r="B47" s="119" t="s">
        <v>186</v>
      </c>
      <c r="C47" s="135">
        <v>0</v>
      </c>
      <c r="D47" s="135">
        <v>0</v>
      </c>
      <c r="E47" s="144">
        <v>0</v>
      </c>
      <c r="F47" s="144">
        <v>0</v>
      </c>
      <c r="G47" s="144">
        <v>6005</v>
      </c>
      <c r="H47" s="144">
        <v>0</v>
      </c>
      <c r="I47" s="144">
        <v>0</v>
      </c>
      <c r="J47" s="144">
        <v>0</v>
      </c>
      <c r="K47" s="120">
        <v>6005</v>
      </c>
      <c r="L47" s="120">
        <v>25218</v>
      </c>
      <c r="M47" s="120">
        <v>31223</v>
      </c>
    </row>
    <row r="48" spans="1:13" x14ac:dyDescent="0.2">
      <c r="A48" s="124">
        <v>40</v>
      </c>
      <c r="B48" s="119" t="s">
        <v>187</v>
      </c>
      <c r="C48" s="135">
        <v>5129</v>
      </c>
      <c r="D48" s="135">
        <v>58539.000000000007</v>
      </c>
      <c r="E48" s="144">
        <v>0</v>
      </c>
      <c r="F48" s="144">
        <v>0</v>
      </c>
      <c r="G48" s="144">
        <v>32410.000000000004</v>
      </c>
      <c r="H48" s="144">
        <v>0</v>
      </c>
      <c r="I48" s="144">
        <v>0</v>
      </c>
      <c r="J48" s="144">
        <v>23357.000000000004</v>
      </c>
      <c r="K48" s="120">
        <v>119435.00000000001</v>
      </c>
      <c r="L48" s="120">
        <v>24565</v>
      </c>
      <c r="M48" s="120">
        <v>144000.00000000003</v>
      </c>
    </row>
    <row r="49" spans="1:13" x14ac:dyDescent="0.2">
      <c r="A49" s="124">
        <v>41</v>
      </c>
      <c r="B49" s="119" t="s">
        <v>188</v>
      </c>
      <c r="C49" s="135">
        <v>57300</v>
      </c>
      <c r="D49" s="135">
        <v>33300</v>
      </c>
      <c r="E49" s="144">
        <v>0</v>
      </c>
      <c r="F49" s="144">
        <v>0</v>
      </c>
      <c r="G49" s="144">
        <v>18200</v>
      </c>
      <c r="H49" s="144">
        <v>0</v>
      </c>
      <c r="I49" s="144">
        <v>0</v>
      </c>
      <c r="J49" s="144">
        <v>0</v>
      </c>
      <c r="K49" s="120">
        <v>108800</v>
      </c>
      <c r="L49" s="120">
        <v>13800</v>
      </c>
      <c r="M49" s="120">
        <v>122600</v>
      </c>
    </row>
    <row r="50" spans="1:13" x14ac:dyDescent="0.2">
      <c r="A50" s="121"/>
      <c r="B50" s="146" t="s">
        <v>198</v>
      </c>
      <c r="C50" s="123">
        <v>1820634.9999999998</v>
      </c>
      <c r="D50" s="123">
        <v>3167681.915</v>
      </c>
      <c r="E50" s="123">
        <v>0</v>
      </c>
      <c r="F50" s="123">
        <v>700</v>
      </c>
      <c r="G50" s="123">
        <v>127021</v>
      </c>
      <c r="H50" s="123">
        <v>98400</v>
      </c>
      <c r="I50" s="123">
        <v>0</v>
      </c>
      <c r="J50" s="123">
        <v>159918.15</v>
      </c>
      <c r="K50" s="123">
        <v>5374356.0650000004</v>
      </c>
      <c r="L50" s="123">
        <v>2363147.9413200002</v>
      </c>
      <c r="M50" s="123">
        <v>7737504.0063199997</v>
      </c>
    </row>
    <row r="51" spans="1:13" x14ac:dyDescent="0.2">
      <c r="A51" s="124">
        <v>42</v>
      </c>
      <c r="B51" s="119" t="s">
        <v>199</v>
      </c>
      <c r="C51" s="135">
        <v>4483791.7958800001</v>
      </c>
      <c r="D51" s="135">
        <v>2032401.4029659</v>
      </c>
      <c r="E51" s="144">
        <v>35655899.66251152</v>
      </c>
      <c r="F51" s="144">
        <v>0</v>
      </c>
      <c r="G51" s="144">
        <v>0</v>
      </c>
      <c r="H51" s="144">
        <v>0</v>
      </c>
      <c r="I51" s="144">
        <v>0</v>
      </c>
      <c r="J51" s="144">
        <v>0</v>
      </c>
      <c r="K51" s="120">
        <v>42172092.861357421</v>
      </c>
      <c r="L51" s="120">
        <v>31796951.979211692</v>
      </c>
      <c r="M51" s="120">
        <v>73969044.840569124</v>
      </c>
    </row>
    <row r="52" spans="1:13" x14ac:dyDescent="0.2">
      <c r="A52" s="121"/>
      <c r="B52" s="146" t="s">
        <v>200</v>
      </c>
      <c r="C52" s="147">
        <v>4483791.7958800001</v>
      </c>
      <c r="D52" s="147">
        <v>2032401.4029659</v>
      </c>
      <c r="E52" s="147">
        <v>35655899.66251152</v>
      </c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147">
        <v>42172092.861357421</v>
      </c>
      <c r="L52" s="147">
        <v>31796951.979211692</v>
      </c>
      <c r="M52" s="147">
        <v>73969044.840569124</v>
      </c>
    </row>
    <row r="53" spans="1:13" x14ac:dyDescent="0.2">
      <c r="A53" s="124">
        <v>43</v>
      </c>
      <c r="B53" s="143" t="s">
        <v>201</v>
      </c>
      <c r="C53" s="135">
        <v>0</v>
      </c>
      <c r="D53" s="135">
        <v>0</v>
      </c>
      <c r="E53" s="144">
        <v>0</v>
      </c>
      <c r="F53" s="144">
        <v>0</v>
      </c>
      <c r="G53" s="144">
        <v>0</v>
      </c>
      <c r="H53" s="144">
        <v>0</v>
      </c>
      <c r="I53" s="144">
        <v>0</v>
      </c>
      <c r="J53" s="144">
        <v>0</v>
      </c>
      <c r="K53" s="120">
        <v>0</v>
      </c>
      <c r="L53" s="120">
        <v>0</v>
      </c>
      <c r="M53" s="120">
        <v>0</v>
      </c>
    </row>
    <row r="54" spans="1:13" x14ac:dyDescent="0.2">
      <c r="A54" s="121"/>
      <c r="B54" s="146" t="s">
        <v>202</v>
      </c>
      <c r="C54" s="146">
        <v>0</v>
      </c>
      <c r="D54" s="146">
        <v>0</v>
      </c>
      <c r="E54" s="146">
        <v>0</v>
      </c>
      <c r="F54" s="146">
        <v>0</v>
      </c>
      <c r="G54" s="146">
        <v>0</v>
      </c>
      <c r="H54" s="146">
        <v>0</v>
      </c>
      <c r="I54" s="146">
        <v>0</v>
      </c>
      <c r="J54" s="146">
        <v>0</v>
      </c>
      <c r="K54" s="146">
        <v>0</v>
      </c>
      <c r="L54" s="146">
        <v>0</v>
      </c>
      <c r="M54" s="146">
        <v>0</v>
      </c>
    </row>
    <row r="55" spans="1:13" x14ac:dyDescent="0.2">
      <c r="A55" s="118">
        <v>44</v>
      </c>
      <c r="B55" s="143" t="s">
        <v>90</v>
      </c>
      <c r="C55" s="135">
        <v>6788342.9999999991</v>
      </c>
      <c r="D55" s="135">
        <v>1677962.9999999998</v>
      </c>
      <c r="E55" s="144">
        <v>0</v>
      </c>
      <c r="F55" s="144">
        <v>840</v>
      </c>
      <c r="G55" s="144">
        <v>176414</v>
      </c>
      <c r="H55" s="144">
        <v>0</v>
      </c>
      <c r="I55" s="144">
        <v>0</v>
      </c>
      <c r="J55" s="144">
        <v>172767</v>
      </c>
      <c r="K55" s="120">
        <v>8816326.9999999981</v>
      </c>
      <c r="L55" s="120">
        <v>485441</v>
      </c>
      <c r="M55" s="120">
        <v>9301768</v>
      </c>
    </row>
    <row r="56" spans="1:13" x14ac:dyDescent="0.2">
      <c r="A56" s="118">
        <v>45</v>
      </c>
      <c r="B56" s="143" t="s">
        <v>91</v>
      </c>
      <c r="C56" s="135">
        <v>4168047.9999999995</v>
      </c>
      <c r="D56" s="135">
        <v>304707</v>
      </c>
      <c r="E56" s="144">
        <v>0</v>
      </c>
      <c r="F56" s="144">
        <v>1360</v>
      </c>
      <c r="G56" s="144">
        <v>28809.000000000004</v>
      </c>
      <c r="H56" s="144">
        <v>0</v>
      </c>
      <c r="I56" s="144">
        <v>0</v>
      </c>
      <c r="J56" s="144">
        <v>373533.00000000006</v>
      </c>
      <c r="K56" s="120">
        <v>4876456.9999999991</v>
      </c>
      <c r="L56" s="120">
        <v>162073</v>
      </c>
      <c r="M56" s="120">
        <v>5038530</v>
      </c>
    </row>
    <row r="57" spans="1:13" x14ac:dyDescent="0.2">
      <c r="A57" s="136"/>
      <c r="B57" s="145" t="s">
        <v>94</v>
      </c>
      <c r="C57" s="123">
        <v>10956390.999999998</v>
      </c>
      <c r="D57" s="123">
        <v>1982669.9999999998</v>
      </c>
      <c r="E57" s="123">
        <v>0</v>
      </c>
      <c r="F57" s="123">
        <v>2200</v>
      </c>
      <c r="G57" s="123">
        <v>205223</v>
      </c>
      <c r="H57" s="123">
        <v>0</v>
      </c>
      <c r="I57" s="123">
        <v>0</v>
      </c>
      <c r="J57" s="123">
        <v>546300</v>
      </c>
      <c r="K57" s="123">
        <v>13692783.999999996</v>
      </c>
      <c r="L57" s="123">
        <v>647514</v>
      </c>
      <c r="M57" s="123">
        <v>14340297.999999998</v>
      </c>
    </row>
    <row r="58" spans="1:13" x14ac:dyDescent="0.2">
      <c r="A58" s="118">
        <v>46</v>
      </c>
      <c r="B58" s="143" t="s">
        <v>95</v>
      </c>
      <c r="C58" s="135">
        <v>102338098.99999999</v>
      </c>
      <c r="D58" s="135">
        <v>57498</v>
      </c>
      <c r="E58" s="144">
        <v>0</v>
      </c>
      <c r="F58" s="144">
        <v>4228</v>
      </c>
      <c r="G58" s="144">
        <v>2068644.0000000002</v>
      </c>
      <c r="H58" s="144">
        <v>0</v>
      </c>
      <c r="I58" s="144">
        <v>0</v>
      </c>
      <c r="J58" s="144">
        <v>28346953.999999996</v>
      </c>
      <c r="K58" s="120">
        <v>132815423</v>
      </c>
      <c r="L58" s="120">
        <v>10546572.999999998</v>
      </c>
      <c r="M58" s="120">
        <v>143361996</v>
      </c>
    </row>
    <row r="59" spans="1:13" x14ac:dyDescent="0.2">
      <c r="A59" s="118">
        <v>47</v>
      </c>
      <c r="B59" s="143" t="s">
        <v>96</v>
      </c>
      <c r="C59" s="135">
        <v>0</v>
      </c>
      <c r="D59" s="135">
        <v>0</v>
      </c>
      <c r="E59" s="144">
        <v>0</v>
      </c>
      <c r="F59" s="144">
        <v>0</v>
      </c>
      <c r="G59" s="144">
        <v>0</v>
      </c>
      <c r="H59" s="144">
        <v>0</v>
      </c>
      <c r="I59" s="144">
        <v>0</v>
      </c>
      <c r="J59" s="144">
        <v>0</v>
      </c>
      <c r="K59" s="120">
        <v>0</v>
      </c>
      <c r="L59" s="120">
        <v>0</v>
      </c>
      <c r="M59" s="120">
        <v>0</v>
      </c>
    </row>
    <row r="60" spans="1:13" x14ac:dyDescent="0.2">
      <c r="A60" s="136"/>
      <c r="B60" s="145" t="s">
        <v>98</v>
      </c>
      <c r="C60" s="123">
        <v>102338098.99999999</v>
      </c>
      <c r="D60" s="123">
        <v>57498</v>
      </c>
      <c r="E60" s="123">
        <v>0</v>
      </c>
      <c r="F60" s="123">
        <v>4228</v>
      </c>
      <c r="G60" s="123">
        <v>2068644.0000000002</v>
      </c>
      <c r="H60" s="123">
        <v>0</v>
      </c>
      <c r="I60" s="123">
        <v>0</v>
      </c>
      <c r="J60" s="123">
        <v>28346953.999999996</v>
      </c>
      <c r="K60" s="123">
        <v>132815423</v>
      </c>
      <c r="L60" s="123">
        <v>10546572.999999998</v>
      </c>
      <c r="M60" s="123">
        <v>143361996</v>
      </c>
    </row>
    <row r="61" spans="1:13" x14ac:dyDescent="0.2">
      <c r="A61" s="118">
        <v>48</v>
      </c>
      <c r="B61" s="143" t="s">
        <v>99</v>
      </c>
      <c r="C61" s="135">
        <v>0</v>
      </c>
      <c r="D61" s="135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20">
        <v>0</v>
      </c>
      <c r="L61" s="120">
        <v>0</v>
      </c>
      <c r="M61" s="120">
        <v>0</v>
      </c>
    </row>
    <row r="62" spans="1:13" x14ac:dyDescent="0.2">
      <c r="A62" s="118">
        <v>49</v>
      </c>
      <c r="B62" s="143" t="s">
        <v>123</v>
      </c>
      <c r="C62" s="120">
        <v>0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  <c r="L62" s="120">
        <v>0</v>
      </c>
      <c r="M62" s="120">
        <v>0</v>
      </c>
    </row>
    <row r="63" spans="1:13" x14ac:dyDescent="0.2">
      <c r="A63" s="136"/>
      <c r="B63" s="145" t="s">
        <v>101</v>
      </c>
      <c r="C63" s="123">
        <v>0</v>
      </c>
      <c r="D63" s="123">
        <v>0</v>
      </c>
      <c r="E63" s="123">
        <v>0</v>
      </c>
      <c r="F63" s="123">
        <v>0</v>
      </c>
      <c r="G63" s="123">
        <v>0</v>
      </c>
      <c r="H63" s="123">
        <v>0</v>
      </c>
      <c r="I63" s="123">
        <v>0</v>
      </c>
      <c r="J63" s="123">
        <v>0</v>
      </c>
      <c r="K63" s="123">
        <v>0</v>
      </c>
      <c r="L63" s="123">
        <v>0</v>
      </c>
      <c r="M63" s="123">
        <v>0</v>
      </c>
    </row>
    <row r="64" spans="1:13" x14ac:dyDescent="0.2">
      <c r="A64" s="137"/>
      <c r="B64" s="148" t="s">
        <v>203</v>
      </c>
      <c r="C64" s="128">
        <v>246757985.79587996</v>
      </c>
      <c r="D64" s="128">
        <v>444779547.31796604</v>
      </c>
      <c r="E64" s="128">
        <v>44917276.66251152</v>
      </c>
      <c r="F64" s="128">
        <v>1224940</v>
      </c>
      <c r="G64" s="128">
        <v>13478199.000000002</v>
      </c>
      <c r="H64" s="128">
        <v>1385686</v>
      </c>
      <c r="I64" s="128">
        <v>2262831.0000000009</v>
      </c>
      <c r="J64" s="128">
        <v>43069885.149999999</v>
      </c>
      <c r="K64" s="128">
        <v>797876350.92635727</v>
      </c>
      <c r="L64" s="128">
        <v>2850831436.9205317</v>
      </c>
      <c r="M64" s="128">
        <v>3648707787.8468885</v>
      </c>
    </row>
  </sheetData>
  <mergeCells count="13">
    <mergeCell ref="D5:D6"/>
    <mergeCell ref="A5:A6"/>
    <mergeCell ref="B5:B6"/>
    <mergeCell ref="C5:C6"/>
    <mergeCell ref="L5:L6"/>
    <mergeCell ref="M5:M6"/>
    <mergeCell ref="K5:K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2" ySplit="6" topLeftCell="C7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7" sqref="C7"/>
    </sheetView>
  </sheetViews>
  <sheetFormatPr defaultRowHeight="12.75" x14ac:dyDescent="0.2"/>
  <cols>
    <col min="1" max="1" width="5.42578125" style="28" customWidth="1"/>
    <col min="2" max="2" width="14.42578125" style="28" bestFit="1" customWidth="1"/>
    <col min="3" max="4" width="9.7109375" style="28" customWidth="1"/>
    <col min="5" max="5" width="5.7109375" style="28" customWidth="1"/>
    <col min="6" max="7" width="8.7109375" style="28" customWidth="1"/>
    <col min="8" max="8" width="5.7109375" style="28" customWidth="1"/>
    <col min="9" max="10" width="9.7109375" style="28" customWidth="1"/>
    <col min="11" max="11" width="5.7109375" style="28" customWidth="1"/>
    <col min="12" max="13" width="9.7109375" style="28" customWidth="1"/>
    <col min="14" max="14" width="5.7109375" style="28" customWidth="1"/>
    <col min="15" max="15" width="10.7109375" style="28" hidden="1" customWidth="1"/>
    <col min="16" max="17" width="10.7109375" style="28" customWidth="1"/>
    <col min="18" max="18" width="5.7109375" style="28" customWidth="1"/>
    <col min="19" max="20" width="9.7109375" style="28" customWidth="1"/>
    <col min="21" max="21" width="5.7109375" style="28" customWidth="1"/>
    <col min="22" max="23" width="10.7109375" style="28" customWidth="1"/>
    <col min="24" max="24" width="5.7109375" style="28" customWidth="1"/>
    <col min="25" max="25" width="0" style="28" hidden="1" customWidth="1"/>
    <col min="26" max="16384" width="9.140625" style="28"/>
  </cols>
  <sheetData>
    <row r="1" spans="1:25" ht="15" x14ac:dyDescent="0.2">
      <c r="A1" s="273" t="s">
        <v>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4"/>
      <c r="Y1" s="4"/>
    </row>
    <row r="2" spans="1:25" ht="15" x14ac:dyDescent="0.2">
      <c r="A2" s="275" t="s">
        <v>76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4"/>
      <c r="Y2" s="4"/>
    </row>
    <row r="3" spans="1:25" ht="1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84" t="s">
        <v>77</v>
      </c>
      <c r="W3" s="284"/>
      <c r="X3" s="4"/>
      <c r="Y3" s="4"/>
    </row>
    <row r="4" spans="1:25" ht="12.75" customHeight="1" x14ac:dyDescent="0.2">
      <c r="A4" s="285" t="s">
        <v>0</v>
      </c>
      <c r="B4" s="285" t="s">
        <v>74</v>
      </c>
      <c r="C4" s="285" t="s">
        <v>2</v>
      </c>
      <c r="D4" s="286"/>
      <c r="E4" s="286"/>
      <c r="F4" s="285" t="s">
        <v>3</v>
      </c>
      <c r="G4" s="286"/>
      <c r="H4" s="286"/>
      <c r="I4" s="285" t="s">
        <v>4</v>
      </c>
      <c r="J4" s="286"/>
      <c r="K4" s="286"/>
      <c r="L4" s="285" t="s">
        <v>5</v>
      </c>
      <c r="M4" s="286"/>
      <c r="N4" s="286"/>
      <c r="O4" s="285" t="s">
        <v>70</v>
      </c>
      <c r="P4" s="285" t="s">
        <v>6</v>
      </c>
      <c r="Q4" s="286"/>
      <c r="R4" s="286"/>
      <c r="S4" s="285" t="s">
        <v>7</v>
      </c>
      <c r="T4" s="286"/>
      <c r="U4" s="286"/>
      <c r="V4" s="285" t="s">
        <v>8</v>
      </c>
      <c r="W4" s="286"/>
      <c r="X4" s="286"/>
      <c r="Y4" s="282" t="s">
        <v>71</v>
      </c>
    </row>
    <row r="5" spans="1:25" x14ac:dyDescent="0.2">
      <c r="A5" s="285"/>
      <c r="B5" s="285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5"/>
      <c r="P5" s="286"/>
      <c r="Q5" s="286"/>
      <c r="R5" s="286"/>
      <c r="S5" s="286"/>
      <c r="T5" s="286"/>
      <c r="U5" s="286"/>
      <c r="V5" s="286"/>
      <c r="W5" s="286"/>
      <c r="X5" s="286"/>
      <c r="Y5" s="283"/>
    </row>
    <row r="6" spans="1:25" ht="23.25" customHeight="1" x14ac:dyDescent="0.2">
      <c r="A6" s="285"/>
      <c r="B6" s="285"/>
      <c r="C6" s="5" t="s">
        <v>9</v>
      </c>
      <c r="D6" s="5" t="s">
        <v>78</v>
      </c>
      <c r="E6" s="5" t="s">
        <v>10</v>
      </c>
      <c r="F6" s="5" t="s">
        <v>9</v>
      </c>
      <c r="G6" s="5" t="s">
        <v>78</v>
      </c>
      <c r="H6" s="5" t="s">
        <v>10</v>
      </c>
      <c r="I6" s="5" t="s">
        <v>9</v>
      </c>
      <c r="J6" s="5" t="s">
        <v>78</v>
      </c>
      <c r="K6" s="5" t="s">
        <v>10</v>
      </c>
      <c r="L6" s="5" t="s">
        <v>9</v>
      </c>
      <c r="M6" s="5" t="s">
        <v>78</v>
      </c>
      <c r="N6" s="5" t="s">
        <v>10</v>
      </c>
      <c r="O6" s="5"/>
      <c r="P6" s="5" t="s">
        <v>9</v>
      </c>
      <c r="Q6" s="5" t="s">
        <v>78</v>
      </c>
      <c r="R6" s="5" t="s">
        <v>10</v>
      </c>
      <c r="S6" s="5" t="s">
        <v>9</v>
      </c>
      <c r="T6" s="5" t="s">
        <v>78</v>
      </c>
      <c r="U6" s="5" t="s">
        <v>10</v>
      </c>
      <c r="V6" s="5" t="s">
        <v>9</v>
      </c>
      <c r="W6" s="5" t="s">
        <v>78</v>
      </c>
      <c r="X6" s="5" t="s">
        <v>10</v>
      </c>
      <c r="Y6" s="2"/>
    </row>
    <row r="7" spans="1:25" ht="18.95" customHeight="1" x14ac:dyDescent="0.2">
      <c r="A7" s="6">
        <v>1</v>
      </c>
      <c r="B7" s="7" t="s">
        <v>37</v>
      </c>
      <c r="C7" s="8">
        <v>225705.21</v>
      </c>
      <c r="D7" s="8">
        <v>112081.9</v>
      </c>
      <c r="E7" s="8">
        <f t="shared" ref="E7:E40" si="0">D7*100/C7</f>
        <v>49.658534687790329</v>
      </c>
      <c r="F7" s="8">
        <v>128075.44</v>
      </c>
      <c r="G7" s="8">
        <v>93824</v>
      </c>
      <c r="H7" s="8">
        <f t="shared" ref="H7:H40" si="1">G7*100/F7</f>
        <v>73.256824259202233</v>
      </c>
      <c r="I7" s="8">
        <v>31203.71</v>
      </c>
      <c r="J7" s="8">
        <v>43185.18</v>
      </c>
      <c r="K7" s="8">
        <f t="shared" ref="K7:K40" si="2">J7*100/I7</f>
        <v>138.39758156962745</v>
      </c>
      <c r="L7" s="8">
        <v>41358.58</v>
      </c>
      <c r="M7" s="8">
        <v>61804.04</v>
      </c>
      <c r="N7" s="8">
        <f t="shared" ref="N7:N40" si="3">M7*100/L7</f>
        <v>149.43462759117938</v>
      </c>
      <c r="O7" s="8"/>
      <c r="P7" s="8">
        <f t="shared" ref="P7:P39" si="4">C7+I7+L7</f>
        <v>298267.5</v>
      </c>
      <c r="Q7" s="8">
        <f t="shared" ref="Q7:Q39" si="5">D7+J7+M7</f>
        <v>217071.12</v>
      </c>
      <c r="R7" s="8">
        <f t="shared" ref="R7:R40" si="6">Q7*100/P7</f>
        <v>72.777329075410492</v>
      </c>
      <c r="S7" s="8">
        <v>103274.3</v>
      </c>
      <c r="T7" s="8">
        <v>129588.61</v>
      </c>
      <c r="U7" s="8">
        <f t="shared" ref="U7:U40" si="7">T7*100/S7</f>
        <v>125.48001777789827</v>
      </c>
      <c r="V7" s="8">
        <f t="shared" ref="V7:V39" si="8">P7+S7</f>
        <v>401541.8</v>
      </c>
      <c r="W7" s="8">
        <f t="shared" ref="W7:W39" si="9">Q7+T7</f>
        <v>346659.73</v>
      </c>
      <c r="X7" s="8">
        <f t="shared" ref="X7:X40" si="10">W7*100/V7</f>
        <v>86.332165169354724</v>
      </c>
      <c r="Y7" s="9">
        <v>0</v>
      </c>
    </row>
    <row r="8" spans="1:25" ht="18.95" customHeight="1" x14ac:dyDescent="0.2">
      <c r="A8" s="6">
        <v>2</v>
      </c>
      <c r="B8" s="7" t="s">
        <v>38</v>
      </c>
      <c r="C8" s="8">
        <v>63119.22</v>
      </c>
      <c r="D8" s="8">
        <v>89855.56</v>
      </c>
      <c r="E8" s="8">
        <f t="shared" si="0"/>
        <v>142.35847654644655</v>
      </c>
      <c r="F8" s="8">
        <v>40749.58</v>
      </c>
      <c r="G8" s="8">
        <v>75253.67</v>
      </c>
      <c r="H8" s="8">
        <f t="shared" si="1"/>
        <v>184.67348620525658</v>
      </c>
      <c r="I8" s="8">
        <v>9146.9</v>
      </c>
      <c r="J8" s="8">
        <v>5386.75</v>
      </c>
      <c r="K8" s="8">
        <f t="shared" si="2"/>
        <v>58.891537023472438</v>
      </c>
      <c r="L8" s="8">
        <v>18945.62</v>
      </c>
      <c r="M8" s="8">
        <v>22282.959999999999</v>
      </c>
      <c r="N8" s="8">
        <f t="shared" si="3"/>
        <v>117.61536439557007</v>
      </c>
      <c r="O8" s="8"/>
      <c r="P8" s="8">
        <f t="shared" si="4"/>
        <v>91211.739999999991</v>
      </c>
      <c r="Q8" s="8">
        <f t="shared" si="5"/>
        <v>117525.26999999999</v>
      </c>
      <c r="R8" s="8">
        <f t="shared" si="6"/>
        <v>128.84884116891092</v>
      </c>
      <c r="S8" s="8">
        <v>9098.7000000000007</v>
      </c>
      <c r="T8" s="8">
        <v>29567.03</v>
      </c>
      <c r="U8" s="8">
        <f t="shared" si="7"/>
        <v>324.95884027388524</v>
      </c>
      <c r="V8" s="8">
        <f t="shared" si="8"/>
        <v>100310.43999999999</v>
      </c>
      <c r="W8" s="8">
        <f t="shared" si="9"/>
        <v>147092.29999999999</v>
      </c>
      <c r="X8" s="8">
        <f t="shared" si="10"/>
        <v>146.6370798493158</v>
      </c>
      <c r="Y8" s="9">
        <v>8.1999999999999993</v>
      </c>
    </row>
    <row r="9" spans="1:25" ht="18.95" customHeight="1" x14ac:dyDescent="0.2">
      <c r="A9" s="6">
        <v>3</v>
      </c>
      <c r="B9" s="7" t="s">
        <v>39</v>
      </c>
      <c r="C9" s="8">
        <v>100700.06</v>
      </c>
      <c r="D9" s="8">
        <v>54451.31</v>
      </c>
      <c r="E9" s="8">
        <f t="shared" si="0"/>
        <v>54.072768179085493</v>
      </c>
      <c r="F9" s="8">
        <v>78199.92</v>
      </c>
      <c r="G9" s="8">
        <v>48651.56</v>
      </c>
      <c r="H9" s="8">
        <f t="shared" si="1"/>
        <v>62.214334746122503</v>
      </c>
      <c r="I9" s="8">
        <v>3028.66</v>
      </c>
      <c r="J9" s="8">
        <v>5812.05</v>
      </c>
      <c r="K9" s="8">
        <f t="shared" si="2"/>
        <v>191.90169910125272</v>
      </c>
      <c r="L9" s="8">
        <v>19699.84</v>
      </c>
      <c r="M9" s="8">
        <v>29148.28</v>
      </c>
      <c r="N9" s="8">
        <f t="shared" si="3"/>
        <v>147.96201390468147</v>
      </c>
      <c r="O9" s="8"/>
      <c r="P9" s="8">
        <f t="shared" si="4"/>
        <v>123428.56</v>
      </c>
      <c r="Q9" s="8">
        <f t="shared" si="5"/>
        <v>89411.64</v>
      </c>
      <c r="R9" s="8">
        <f t="shared" si="6"/>
        <v>72.439992818517851</v>
      </c>
      <c r="S9" s="8">
        <v>11265.92</v>
      </c>
      <c r="T9" s="8">
        <v>19868.54</v>
      </c>
      <c r="U9" s="8">
        <f t="shared" si="7"/>
        <v>176.35967590751576</v>
      </c>
      <c r="V9" s="8">
        <f t="shared" si="8"/>
        <v>134694.48000000001</v>
      </c>
      <c r="W9" s="8">
        <f t="shared" si="9"/>
        <v>109280.18</v>
      </c>
      <c r="X9" s="8">
        <f t="shared" si="10"/>
        <v>81.131891967658945</v>
      </c>
      <c r="Y9" s="9">
        <v>0</v>
      </c>
    </row>
    <row r="10" spans="1:25" ht="18.95" customHeight="1" x14ac:dyDescent="0.2">
      <c r="A10" s="6">
        <v>4</v>
      </c>
      <c r="B10" s="7" t="s">
        <v>40</v>
      </c>
      <c r="C10" s="8">
        <v>98461.3</v>
      </c>
      <c r="D10" s="8">
        <v>80569.070000000007</v>
      </c>
      <c r="E10" s="8">
        <f t="shared" si="0"/>
        <v>81.828159896324749</v>
      </c>
      <c r="F10" s="8">
        <v>59403.9</v>
      </c>
      <c r="G10" s="8">
        <v>54604.5</v>
      </c>
      <c r="H10" s="8">
        <f t="shared" si="1"/>
        <v>91.920732477160584</v>
      </c>
      <c r="I10" s="8">
        <v>49889.77</v>
      </c>
      <c r="J10" s="8">
        <v>114731.56</v>
      </c>
      <c r="K10" s="8">
        <f t="shared" si="2"/>
        <v>229.97011210915585</v>
      </c>
      <c r="L10" s="8">
        <v>66434.67</v>
      </c>
      <c r="M10" s="8">
        <v>79104.820000000007</v>
      </c>
      <c r="N10" s="8">
        <f t="shared" si="3"/>
        <v>119.07159319072407</v>
      </c>
      <c r="O10" s="8"/>
      <c r="P10" s="8">
        <f t="shared" si="4"/>
        <v>214785.74</v>
      </c>
      <c r="Q10" s="8">
        <f t="shared" si="5"/>
        <v>274405.45</v>
      </c>
      <c r="R10" s="8">
        <f t="shared" si="6"/>
        <v>127.7577598959782</v>
      </c>
      <c r="S10" s="8">
        <v>65277.98</v>
      </c>
      <c r="T10" s="8">
        <v>181294.44</v>
      </c>
      <c r="U10" s="8">
        <f t="shared" si="7"/>
        <v>277.72679240380904</v>
      </c>
      <c r="V10" s="8">
        <f t="shared" si="8"/>
        <v>280063.71999999997</v>
      </c>
      <c r="W10" s="8">
        <f t="shared" si="9"/>
        <v>455699.89</v>
      </c>
      <c r="X10" s="8">
        <f t="shared" si="10"/>
        <v>162.71293189992622</v>
      </c>
      <c r="Y10" s="9">
        <v>0</v>
      </c>
    </row>
    <row r="11" spans="1:25" ht="18.95" customHeight="1" x14ac:dyDescent="0.2">
      <c r="A11" s="6">
        <v>5</v>
      </c>
      <c r="B11" s="7" t="s">
        <v>41</v>
      </c>
      <c r="C11" s="8">
        <v>85500</v>
      </c>
      <c r="D11" s="8">
        <v>54933.04</v>
      </c>
      <c r="E11" s="8">
        <f t="shared" si="0"/>
        <v>64.249169590643277</v>
      </c>
      <c r="F11" s="8">
        <v>70000</v>
      </c>
      <c r="G11" s="8">
        <v>49730.28</v>
      </c>
      <c r="H11" s="8">
        <f t="shared" si="1"/>
        <v>71.043257142857144</v>
      </c>
      <c r="I11" s="8">
        <v>2850</v>
      </c>
      <c r="J11" s="8">
        <v>10661.21</v>
      </c>
      <c r="K11" s="8">
        <f t="shared" si="2"/>
        <v>374.0775438596491</v>
      </c>
      <c r="L11" s="8">
        <v>18260</v>
      </c>
      <c r="M11" s="8">
        <v>48621.8</v>
      </c>
      <c r="N11" s="8">
        <f t="shared" si="3"/>
        <v>266.2749178532311</v>
      </c>
      <c r="O11" s="8"/>
      <c r="P11" s="8">
        <f t="shared" si="4"/>
        <v>106610</v>
      </c>
      <c r="Q11" s="8">
        <f t="shared" si="5"/>
        <v>114216.05</v>
      </c>
      <c r="R11" s="8">
        <f t="shared" si="6"/>
        <v>107.13446205796829</v>
      </c>
      <c r="S11" s="8">
        <v>2521.6</v>
      </c>
      <c r="T11" s="8">
        <v>14666.53</v>
      </c>
      <c r="U11" s="8">
        <f t="shared" si="7"/>
        <v>581.63586611675134</v>
      </c>
      <c r="V11" s="8">
        <f t="shared" si="8"/>
        <v>109131.6</v>
      </c>
      <c r="W11" s="8">
        <f t="shared" si="9"/>
        <v>128882.58</v>
      </c>
      <c r="X11" s="8">
        <f t="shared" si="10"/>
        <v>118.09831432875536</v>
      </c>
      <c r="Y11" s="9">
        <v>0</v>
      </c>
    </row>
    <row r="12" spans="1:25" ht="18.95" customHeight="1" x14ac:dyDescent="0.2">
      <c r="A12" s="6">
        <v>6</v>
      </c>
      <c r="B12" s="7" t="s">
        <v>42</v>
      </c>
      <c r="C12" s="8">
        <v>34068.21</v>
      </c>
      <c r="D12" s="8">
        <v>30346.97</v>
      </c>
      <c r="E12" s="8">
        <f t="shared" si="0"/>
        <v>89.077089756109871</v>
      </c>
      <c r="F12" s="8">
        <v>26264.33</v>
      </c>
      <c r="G12" s="8">
        <v>23319</v>
      </c>
      <c r="H12" s="8">
        <f t="shared" si="1"/>
        <v>88.785817113933604</v>
      </c>
      <c r="I12" s="8">
        <v>8240.59</v>
      </c>
      <c r="J12" s="8">
        <v>6424</v>
      </c>
      <c r="K12" s="8">
        <f t="shared" si="2"/>
        <v>77.955583277410966</v>
      </c>
      <c r="L12" s="8">
        <v>23941.54</v>
      </c>
      <c r="M12" s="8">
        <v>16445.96</v>
      </c>
      <c r="N12" s="8">
        <f t="shared" si="3"/>
        <v>68.692155976599665</v>
      </c>
      <c r="O12" s="8"/>
      <c r="P12" s="8">
        <f t="shared" si="4"/>
        <v>66250.34</v>
      </c>
      <c r="Q12" s="8">
        <f t="shared" si="5"/>
        <v>53216.93</v>
      </c>
      <c r="R12" s="8">
        <f t="shared" si="6"/>
        <v>80.327029265057362</v>
      </c>
      <c r="S12" s="8">
        <v>8039.28</v>
      </c>
      <c r="T12" s="8">
        <v>7790.63</v>
      </c>
      <c r="U12" s="8">
        <f t="shared" si="7"/>
        <v>96.90706132887523</v>
      </c>
      <c r="V12" s="8">
        <f t="shared" si="8"/>
        <v>74289.62</v>
      </c>
      <c r="W12" s="8">
        <f t="shared" si="9"/>
        <v>61007.56</v>
      </c>
      <c r="X12" s="8">
        <f t="shared" si="10"/>
        <v>82.121243856140339</v>
      </c>
      <c r="Y12" s="9">
        <v>4.51</v>
      </c>
    </row>
    <row r="13" spans="1:25" ht="18.95" customHeight="1" x14ac:dyDescent="0.2">
      <c r="A13" s="6">
        <v>7</v>
      </c>
      <c r="B13" s="7" t="s">
        <v>43</v>
      </c>
      <c r="C13" s="8">
        <v>73616.09</v>
      </c>
      <c r="D13" s="8">
        <v>80474.53</v>
      </c>
      <c r="E13" s="8">
        <f t="shared" si="0"/>
        <v>109.31649589104774</v>
      </c>
      <c r="F13" s="8">
        <v>55048.91</v>
      </c>
      <c r="G13" s="8">
        <v>72649.960000000006</v>
      </c>
      <c r="H13" s="8">
        <f t="shared" si="1"/>
        <v>131.97347595074999</v>
      </c>
      <c r="I13" s="8">
        <v>2859.2</v>
      </c>
      <c r="J13" s="8">
        <v>3911.01</v>
      </c>
      <c r="K13" s="8">
        <f t="shared" si="2"/>
        <v>136.78686345831002</v>
      </c>
      <c r="L13" s="8">
        <v>11500.83</v>
      </c>
      <c r="M13" s="8">
        <v>24949.9</v>
      </c>
      <c r="N13" s="8">
        <f t="shared" si="3"/>
        <v>216.93999476559517</v>
      </c>
      <c r="O13" s="8"/>
      <c r="P13" s="8">
        <f t="shared" si="4"/>
        <v>87976.12</v>
      </c>
      <c r="Q13" s="8">
        <f t="shared" si="5"/>
        <v>109335.44</v>
      </c>
      <c r="R13" s="8">
        <f t="shared" si="6"/>
        <v>124.27854285913041</v>
      </c>
      <c r="S13" s="8">
        <v>4459.34</v>
      </c>
      <c r="T13" s="8">
        <v>24709.3</v>
      </c>
      <c r="U13" s="8">
        <f t="shared" si="7"/>
        <v>554.10217655527492</v>
      </c>
      <c r="V13" s="8">
        <f t="shared" si="8"/>
        <v>92435.459999999992</v>
      </c>
      <c r="W13" s="8">
        <f t="shared" si="9"/>
        <v>134044.74</v>
      </c>
      <c r="X13" s="8">
        <f t="shared" si="10"/>
        <v>145.01441329983106</v>
      </c>
      <c r="Y13" s="9">
        <v>33.93</v>
      </c>
    </row>
    <row r="14" spans="1:25" ht="18.95" customHeight="1" x14ac:dyDescent="0.2">
      <c r="A14" s="6">
        <v>8</v>
      </c>
      <c r="B14" s="7" t="s">
        <v>44</v>
      </c>
      <c r="C14" s="8">
        <v>51909</v>
      </c>
      <c r="D14" s="8">
        <v>40210.17</v>
      </c>
      <c r="E14" s="8">
        <f t="shared" si="0"/>
        <v>77.462809917355372</v>
      </c>
      <c r="F14" s="8">
        <v>36234</v>
      </c>
      <c r="G14" s="8">
        <v>38776.75</v>
      </c>
      <c r="H14" s="8">
        <f t="shared" si="1"/>
        <v>107.01758017331788</v>
      </c>
      <c r="I14" s="8">
        <v>8129</v>
      </c>
      <c r="J14" s="8">
        <v>2908.55</v>
      </c>
      <c r="K14" s="8">
        <f t="shared" si="2"/>
        <v>35.779923729856073</v>
      </c>
      <c r="L14" s="8">
        <v>40250</v>
      </c>
      <c r="M14" s="8">
        <v>15872.42</v>
      </c>
      <c r="N14" s="8">
        <f t="shared" si="3"/>
        <v>39.434583850931674</v>
      </c>
      <c r="O14" s="8"/>
      <c r="P14" s="8">
        <f t="shared" si="4"/>
        <v>100288</v>
      </c>
      <c r="Q14" s="8">
        <f t="shared" si="5"/>
        <v>58991.14</v>
      </c>
      <c r="R14" s="8">
        <f t="shared" si="6"/>
        <v>58.82173340778558</v>
      </c>
      <c r="S14" s="8">
        <v>16500.53</v>
      </c>
      <c r="T14" s="8">
        <v>33417.9</v>
      </c>
      <c r="U14" s="8">
        <f t="shared" si="7"/>
        <v>202.52622188499402</v>
      </c>
      <c r="V14" s="8">
        <f t="shared" si="8"/>
        <v>116788.53</v>
      </c>
      <c r="W14" s="8">
        <f t="shared" si="9"/>
        <v>92409.040000000008</v>
      </c>
      <c r="X14" s="8">
        <f t="shared" si="10"/>
        <v>79.125099014432323</v>
      </c>
      <c r="Y14" s="9">
        <v>0</v>
      </c>
    </row>
    <row r="15" spans="1:25" ht="18.95" customHeight="1" x14ac:dyDescent="0.2">
      <c r="A15" s="6">
        <v>9</v>
      </c>
      <c r="B15" s="7" t="s">
        <v>45</v>
      </c>
      <c r="C15" s="8">
        <v>55550.62</v>
      </c>
      <c r="D15" s="8">
        <v>36630.839999999997</v>
      </c>
      <c r="E15" s="8">
        <f t="shared" si="0"/>
        <v>65.941370231331334</v>
      </c>
      <c r="F15" s="8">
        <v>35000.29</v>
      </c>
      <c r="G15" s="8">
        <v>26627.52</v>
      </c>
      <c r="H15" s="8">
        <f t="shared" si="1"/>
        <v>76.077998210871968</v>
      </c>
      <c r="I15" s="8">
        <v>5317.22</v>
      </c>
      <c r="J15" s="8">
        <v>35272.49</v>
      </c>
      <c r="K15" s="8">
        <f t="shared" si="2"/>
        <v>663.36337409398141</v>
      </c>
      <c r="L15" s="8">
        <v>14140.1</v>
      </c>
      <c r="M15" s="8">
        <v>25064.29</v>
      </c>
      <c r="N15" s="8">
        <f t="shared" si="3"/>
        <v>177.25680865057532</v>
      </c>
      <c r="O15" s="8"/>
      <c r="P15" s="8">
        <f t="shared" si="4"/>
        <v>75007.94</v>
      </c>
      <c r="Q15" s="8">
        <f t="shared" si="5"/>
        <v>96967.62</v>
      </c>
      <c r="R15" s="8">
        <f t="shared" si="6"/>
        <v>129.27647393062654</v>
      </c>
      <c r="S15" s="8">
        <v>5402</v>
      </c>
      <c r="T15" s="8">
        <v>14339.93</v>
      </c>
      <c r="U15" s="8">
        <f t="shared" si="7"/>
        <v>265.45594224361349</v>
      </c>
      <c r="V15" s="8">
        <f t="shared" si="8"/>
        <v>80409.94</v>
      </c>
      <c r="W15" s="8">
        <f t="shared" si="9"/>
        <v>111307.54999999999</v>
      </c>
      <c r="X15" s="8">
        <f t="shared" si="10"/>
        <v>138.42511261667397</v>
      </c>
      <c r="Y15" s="9">
        <v>0</v>
      </c>
    </row>
    <row r="16" spans="1:25" ht="18.95" customHeight="1" x14ac:dyDescent="0.2">
      <c r="A16" s="6">
        <v>10</v>
      </c>
      <c r="B16" s="7" t="s">
        <v>46</v>
      </c>
      <c r="C16" s="8">
        <v>18217.54</v>
      </c>
      <c r="D16" s="8">
        <v>8747.5300000000007</v>
      </c>
      <c r="E16" s="8">
        <f t="shared" si="0"/>
        <v>48.017075851075397</v>
      </c>
      <c r="F16" s="8">
        <v>9065</v>
      </c>
      <c r="G16" s="8">
        <v>7208.47</v>
      </c>
      <c r="H16" s="8">
        <f t="shared" si="1"/>
        <v>79.519801434087142</v>
      </c>
      <c r="I16" s="8">
        <v>1401.79</v>
      </c>
      <c r="J16" s="8">
        <v>1331.5</v>
      </c>
      <c r="K16" s="8">
        <f t="shared" si="2"/>
        <v>94.985696859015974</v>
      </c>
      <c r="L16" s="8">
        <v>8036.61</v>
      </c>
      <c r="M16" s="8">
        <v>6271.22</v>
      </c>
      <c r="N16" s="8">
        <f t="shared" si="3"/>
        <v>78.03315079368042</v>
      </c>
      <c r="O16" s="8"/>
      <c r="P16" s="8">
        <f t="shared" si="4"/>
        <v>27655.940000000002</v>
      </c>
      <c r="Q16" s="8">
        <f t="shared" si="5"/>
        <v>16350.25</v>
      </c>
      <c r="R16" s="8">
        <f t="shared" si="6"/>
        <v>59.120210703378724</v>
      </c>
      <c r="S16" s="8">
        <v>2342.34</v>
      </c>
      <c r="T16" s="8">
        <v>10788.85</v>
      </c>
      <c r="U16" s="8">
        <f t="shared" si="7"/>
        <v>460.60136444751828</v>
      </c>
      <c r="V16" s="8">
        <f t="shared" si="8"/>
        <v>29998.280000000002</v>
      </c>
      <c r="W16" s="8">
        <f t="shared" si="9"/>
        <v>27139.1</v>
      </c>
      <c r="X16" s="8">
        <f t="shared" si="10"/>
        <v>90.468853547603388</v>
      </c>
      <c r="Y16" s="9">
        <v>0</v>
      </c>
    </row>
    <row r="17" spans="1:25" ht="18.95" customHeight="1" x14ac:dyDescent="0.2">
      <c r="A17" s="6">
        <v>11</v>
      </c>
      <c r="B17" s="7" t="s">
        <v>47</v>
      </c>
      <c r="C17" s="8">
        <v>20841.98</v>
      </c>
      <c r="D17" s="8">
        <v>13753.58</v>
      </c>
      <c r="E17" s="8">
        <f t="shared" si="0"/>
        <v>65.98979559523616</v>
      </c>
      <c r="F17" s="8">
        <v>14340.72</v>
      </c>
      <c r="G17" s="8">
        <v>10446.709999999999</v>
      </c>
      <c r="H17" s="8">
        <f t="shared" si="1"/>
        <v>72.846481906068874</v>
      </c>
      <c r="I17" s="8">
        <v>5188.41</v>
      </c>
      <c r="J17" s="8">
        <v>4737.26</v>
      </c>
      <c r="K17" s="8">
        <f t="shared" si="2"/>
        <v>91.304657881701715</v>
      </c>
      <c r="L17" s="8">
        <v>6594.35</v>
      </c>
      <c r="M17" s="8">
        <v>9697.31</v>
      </c>
      <c r="N17" s="8">
        <f t="shared" si="3"/>
        <v>147.0548272384693</v>
      </c>
      <c r="O17" s="8"/>
      <c r="P17" s="8">
        <f t="shared" si="4"/>
        <v>32624.739999999998</v>
      </c>
      <c r="Q17" s="8">
        <f t="shared" si="5"/>
        <v>28188.15</v>
      </c>
      <c r="R17" s="8">
        <f t="shared" si="6"/>
        <v>86.401148330990537</v>
      </c>
      <c r="S17" s="8">
        <v>4128.09</v>
      </c>
      <c r="T17" s="8">
        <v>4311.1499999999996</v>
      </c>
      <c r="U17" s="8">
        <f t="shared" si="7"/>
        <v>104.43449634092278</v>
      </c>
      <c r="V17" s="8">
        <f t="shared" si="8"/>
        <v>36752.83</v>
      </c>
      <c r="W17" s="8">
        <f t="shared" si="9"/>
        <v>32499.300000000003</v>
      </c>
      <c r="X17" s="8">
        <f t="shared" si="10"/>
        <v>88.426659933398341</v>
      </c>
      <c r="Y17" s="9">
        <v>3</v>
      </c>
    </row>
    <row r="18" spans="1:25" ht="18.95" customHeight="1" x14ac:dyDescent="0.2">
      <c r="A18" s="6">
        <v>12</v>
      </c>
      <c r="B18" s="7" t="s">
        <v>48</v>
      </c>
      <c r="C18" s="8">
        <v>26725</v>
      </c>
      <c r="D18" s="8">
        <v>26837.22</v>
      </c>
      <c r="E18" s="8">
        <f t="shared" si="0"/>
        <v>100.41990645463049</v>
      </c>
      <c r="F18" s="8">
        <v>20070</v>
      </c>
      <c r="G18" s="8">
        <v>24634.55</v>
      </c>
      <c r="H18" s="8">
        <f t="shared" si="1"/>
        <v>122.74314897857499</v>
      </c>
      <c r="I18" s="8">
        <v>1112</v>
      </c>
      <c r="J18" s="8">
        <v>234.8</v>
      </c>
      <c r="K18" s="8">
        <f t="shared" si="2"/>
        <v>21.115107913669064</v>
      </c>
      <c r="L18" s="8">
        <v>5225</v>
      </c>
      <c r="M18" s="8">
        <v>3219.86</v>
      </c>
      <c r="N18" s="8">
        <f t="shared" si="3"/>
        <v>61.624114832535888</v>
      </c>
      <c r="O18" s="8"/>
      <c r="P18" s="8">
        <f t="shared" si="4"/>
        <v>33062</v>
      </c>
      <c r="Q18" s="8">
        <f t="shared" si="5"/>
        <v>30291.88</v>
      </c>
      <c r="R18" s="8">
        <f t="shared" si="6"/>
        <v>91.621438509467069</v>
      </c>
      <c r="S18" s="8">
        <v>2821</v>
      </c>
      <c r="T18" s="8">
        <v>1195.1600000000001</v>
      </c>
      <c r="U18" s="8">
        <f t="shared" si="7"/>
        <v>42.366536689117339</v>
      </c>
      <c r="V18" s="8">
        <f t="shared" si="8"/>
        <v>35883</v>
      </c>
      <c r="W18" s="8">
        <f t="shared" si="9"/>
        <v>31487.040000000001</v>
      </c>
      <c r="X18" s="8">
        <f t="shared" si="10"/>
        <v>87.749184850764991</v>
      </c>
      <c r="Y18" s="9">
        <v>0</v>
      </c>
    </row>
    <row r="19" spans="1:25" ht="18.95" customHeight="1" x14ac:dyDescent="0.2">
      <c r="A19" s="6">
        <v>13</v>
      </c>
      <c r="B19" s="7" t="s">
        <v>49</v>
      </c>
      <c r="C19" s="8">
        <v>130006.67</v>
      </c>
      <c r="D19" s="8">
        <v>142120.91</v>
      </c>
      <c r="E19" s="8">
        <f t="shared" si="0"/>
        <v>109.31816806014645</v>
      </c>
      <c r="F19" s="8">
        <v>92503.27</v>
      </c>
      <c r="G19" s="8">
        <v>121345.24</v>
      </c>
      <c r="H19" s="8">
        <f t="shared" si="1"/>
        <v>131.17940587397612</v>
      </c>
      <c r="I19" s="8">
        <v>67650.039999999994</v>
      </c>
      <c r="J19" s="8">
        <v>35588.69</v>
      </c>
      <c r="K19" s="8">
        <f t="shared" si="2"/>
        <v>52.607049456290056</v>
      </c>
      <c r="L19" s="8">
        <v>45999.8</v>
      </c>
      <c r="M19" s="8">
        <v>39416.5</v>
      </c>
      <c r="N19" s="8">
        <f t="shared" si="3"/>
        <v>85.688416036591462</v>
      </c>
      <c r="O19" s="8"/>
      <c r="P19" s="8">
        <f t="shared" si="4"/>
        <v>243656.51</v>
      </c>
      <c r="Q19" s="8">
        <f t="shared" si="5"/>
        <v>217126.1</v>
      </c>
      <c r="R19" s="8">
        <f t="shared" si="6"/>
        <v>89.111552980874592</v>
      </c>
      <c r="S19" s="8">
        <v>8260.32</v>
      </c>
      <c r="T19" s="8">
        <v>22680.38</v>
      </c>
      <c r="U19" s="8">
        <f t="shared" si="7"/>
        <v>274.57023456718383</v>
      </c>
      <c r="V19" s="8">
        <f t="shared" si="8"/>
        <v>251916.83000000002</v>
      </c>
      <c r="W19" s="8">
        <f t="shared" si="9"/>
        <v>239806.48</v>
      </c>
      <c r="X19" s="8">
        <f t="shared" si="10"/>
        <v>95.192718962047906</v>
      </c>
      <c r="Y19" s="9">
        <v>0</v>
      </c>
    </row>
    <row r="20" spans="1:25" ht="18.95" customHeight="1" x14ac:dyDescent="0.2">
      <c r="A20" s="6">
        <v>14</v>
      </c>
      <c r="B20" s="7" t="s">
        <v>50</v>
      </c>
      <c r="C20" s="8">
        <v>78030.009999999995</v>
      </c>
      <c r="D20" s="8">
        <v>61443.88</v>
      </c>
      <c r="E20" s="8">
        <f t="shared" si="0"/>
        <v>78.743908914019116</v>
      </c>
      <c r="F20" s="8">
        <v>60029.79</v>
      </c>
      <c r="G20" s="8">
        <v>50879.28</v>
      </c>
      <c r="H20" s="8">
        <f t="shared" si="1"/>
        <v>84.756718289369331</v>
      </c>
      <c r="I20" s="8">
        <v>13420.27</v>
      </c>
      <c r="J20" s="8">
        <v>22845.84</v>
      </c>
      <c r="K20" s="8">
        <f t="shared" si="2"/>
        <v>170.23383285135097</v>
      </c>
      <c r="L20" s="8">
        <v>13879.72</v>
      </c>
      <c r="M20" s="8">
        <v>19162.7</v>
      </c>
      <c r="N20" s="8">
        <f t="shared" si="3"/>
        <v>138.06258339505408</v>
      </c>
      <c r="O20" s="8"/>
      <c r="P20" s="8">
        <f t="shared" si="4"/>
        <v>105330</v>
      </c>
      <c r="Q20" s="8">
        <f t="shared" si="5"/>
        <v>103452.42</v>
      </c>
      <c r="R20" s="8">
        <f t="shared" si="6"/>
        <v>98.217430931358592</v>
      </c>
      <c r="S20" s="8">
        <v>11000</v>
      </c>
      <c r="T20" s="8">
        <v>6529.89</v>
      </c>
      <c r="U20" s="8">
        <f t="shared" si="7"/>
        <v>59.362636363636362</v>
      </c>
      <c r="V20" s="8">
        <f t="shared" si="8"/>
        <v>116330</v>
      </c>
      <c r="W20" s="8">
        <f t="shared" si="9"/>
        <v>109982.31</v>
      </c>
      <c r="X20" s="8">
        <f t="shared" si="10"/>
        <v>94.543376601048735</v>
      </c>
      <c r="Y20" s="9">
        <v>0</v>
      </c>
    </row>
    <row r="21" spans="1:25" ht="18.95" customHeight="1" x14ac:dyDescent="0.2">
      <c r="A21" s="6">
        <v>15</v>
      </c>
      <c r="B21" s="7" t="s">
        <v>51</v>
      </c>
      <c r="C21" s="8">
        <v>252987.78</v>
      </c>
      <c r="D21" s="8">
        <v>240894.64</v>
      </c>
      <c r="E21" s="8">
        <f t="shared" si="0"/>
        <v>95.219871884721073</v>
      </c>
      <c r="F21" s="8">
        <v>155000</v>
      </c>
      <c r="G21" s="8">
        <v>222056.7</v>
      </c>
      <c r="H21" s="8">
        <f t="shared" si="1"/>
        <v>143.26238709677421</v>
      </c>
      <c r="I21" s="8">
        <v>72489.679999999993</v>
      </c>
      <c r="J21" s="8">
        <v>42232.75</v>
      </c>
      <c r="K21" s="8">
        <f t="shared" si="2"/>
        <v>58.260362026705046</v>
      </c>
      <c r="L21" s="8">
        <v>100048.94</v>
      </c>
      <c r="M21" s="8">
        <v>73676.98</v>
      </c>
      <c r="N21" s="8">
        <f t="shared" si="3"/>
        <v>73.640940123903363</v>
      </c>
      <c r="O21" s="8"/>
      <c r="P21" s="8">
        <f t="shared" si="4"/>
        <v>425526.39999999997</v>
      </c>
      <c r="Q21" s="8">
        <f t="shared" si="5"/>
        <v>356804.37</v>
      </c>
      <c r="R21" s="8">
        <f t="shared" si="6"/>
        <v>83.850113647472881</v>
      </c>
      <c r="S21" s="8">
        <v>18011.21</v>
      </c>
      <c r="T21" s="8">
        <v>10907.99</v>
      </c>
      <c r="U21" s="8">
        <f t="shared" si="7"/>
        <v>60.562227634900715</v>
      </c>
      <c r="V21" s="8">
        <f t="shared" si="8"/>
        <v>443537.61</v>
      </c>
      <c r="W21" s="8">
        <f t="shared" si="9"/>
        <v>367712.36</v>
      </c>
      <c r="X21" s="8">
        <f t="shared" si="10"/>
        <v>82.904437348616284</v>
      </c>
      <c r="Y21" s="9">
        <v>0</v>
      </c>
    </row>
    <row r="22" spans="1:25" ht="18.95" customHeight="1" x14ac:dyDescent="0.2">
      <c r="A22" s="6">
        <v>16</v>
      </c>
      <c r="B22" s="7" t="s">
        <v>52</v>
      </c>
      <c r="C22" s="8">
        <v>100991</v>
      </c>
      <c r="D22" s="8">
        <v>56930.8</v>
      </c>
      <c r="E22" s="8">
        <f t="shared" si="0"/>
        <v>56.372151973938273</v>
      </c>
      <c r="F22" s="8">
        <v>72666</v>
      </c>
      <c r="G22" s="8">
        <v>48121.83</v>
      </c>
      <c r="H22" s="8">
        <f t="shared" si="1"/>
        <v>66.223309388159521</v>
      </c>
      <c r="I22" s="8">
        <v>15630</v>
      </c>
      <c r="J22" s="8">
        <v>14520.25</v>
      </c>
      <c r="K22" s="8">
        <f t="shared" si="2"/>
        <v>92.899872040946903</v>
      </c>
      <c r="L22" s="8">
        <v>35795</v>
      </c>
      <c r="M22" s="8">
        <v>48877.51</v>
      </c>
      <c r="N22" s="8">
        <f t="shared" si="3"/>
        <v>136.54842855147368</v>
      </c>
      <c r="O22" s="8"/>
      <c r="P22" s="8">
        <f t="shared" si="4"/>
        <v>152416</v>
      </c>
      <c r="Q22" s="8">
        <f t="shared" si="5"/>
        <v>120328.56</v>
      </c>
      <c r="R22" s="8">
        <f t="shared" si="6"/>
        <v>78.947459584295615</v>
      </c>
      <c r="S22" s="8">
        <v>1158.47</v>
      </c>
      <c r="T22" s="8">
        <v>19389.48</v>
      </c>
      <c r="U22" s="8">
        <f t="shared" si="7"/>
        <v>1673.7144682210155</v>
      </c>
      <c r="V22" s="8">
        <f t="shared" si="8"/>
        <v>153574.47</v>
      </c>
      <c r="W22" s="8">
        <f t="shared" si="9"/>
        <v>139718.04</v>
      </c>
      <c r="X22" s="8">
        <f t="shared" si="10"/>
        <v>90.977387061794843</v>
      </c>
      <c r="Y22" s="9">
        <v>0</v>
      </c>
    </row>
    <row r="23" spans="1:25" ht="18.95" customHeight="1" x14ac:dyDescent="0.2">
      <c r="A23" s="6">
        <v>17</v>
      </c>
      <c r="B23" s="7" t="s">
        <v>53</v>
      </c>
      <c r="C23" s="8">
        <v>77995.199999999997</v>
      </c>
      <c r="D23" s="8">
        <v>57157.18</v>
      </c>
      <c r="E23" s="8">
        <f t="shared" si="0"/>
        <v>73.282945617166192</v>
      </c>
      <c r="F23" s="8">
        <v>56538</v>
      </c>
      <c r="G23" s="8">
        <v>49942.67</v>
      </c>
      <c r="H23" s="8">
        <f t="shared" si="1"/>
        <v>88.334695249212913</v>
      </c>
      <c r="I23" s="8">
        <v>7083.8</v>
      </c>
      <c r="J23" s="8">
        <v>2294.81</v>
      </c>
      <c r="K23" s="8">
        <f t="shared" si="2"/>
        <v>32.395183376154044</v>
      </c>
      <c r="L23" s="73">
        <v>24921</v>
      </c>
      <c r="M23" s="8">
        <v>7404.76</v>
      </c>
      <c r="N23" s="8">
        <f t="shared" si="3"/>
        <v>29.712932867862445</v>
      </c>
      <c r="O23" s="8"/>
      <c r="P23" s="8">
        <f t="shared" si="4"/>
        <v>110000</v>
      </c>
      <c r="Q23" s="8">
        <f t="shared" si="5"/>
        <v>66856.75</v>
      </c>
      <c r="R23" s="8">
        <f t="shared" si="6"/>
        <v>60.778863636363639</v>
      </c>
      <c r="S23" s="8">
        <v>10616</v>
      </c>
      <c r="T23" s="8">
        <v>6481.07</v>
      </c>
      <c r="U23" s="8">
        <f t="shared" si="7"/>
        <v>61.050018839487564</v>
      </c>
      <c r="V23" s="8">
        <f t="shared" si="8"/>
        <v>120616</v>
      </c>
      <c r="W23" s="8">
        <f t="shared" si="9"/>
        <v>73337.820000000007</v>
      </c>
      <c r="X23" s="8">
        <f t="shared" si="10"/>
        <v>60.802729322809583</v>
      </c>
      <c r="Y23" s="9">
        <v>0</v>
      </c>
    </row>
    <row r="24" spans="1:25" ht="18.95" customHeight="1" x14ac:dyDescent="0.2">
      <c r="A24" s="6">
        <v>18</v>
      </c>
      <c r="B24" s="7" t="s">
        <v>54</v>
      </c>
      <c r="C24" s="8">
        <v>110725.6</v>
      </c>
      <c r="D24" s="8">
        <v>69799.56</v>
      </c>
      <c r="E24" s="8">
        <f t="shared" si="0"/>
        <v>63.038321761182594</v>
      </c>
      <c r="F24" s="8">
        <v>87510</v>
      </c>
      <c r="G24" s="8">
        <v>57544.83</v>
      </c>
      <c r="H24" s="8">
        <f t="shared" si="1"/>
        <v>65.758004799451484</v>
      </c>
      <c r="I24" s="8">
        <v>6426.2</v>
      </c>
      <c r="J24" s="8">
        <v>12163.76</v>
      </c>
      <c r="K24" s="8">
        <f t="shared" si="2"/>
        <v>189.28386916062371</v>
      </c>
      <c r="L24" s="8">
        <v>28606.66</v>
      </c>
      <c r="M24" s="8">
        <v>49412.41</v>
      </c>
      <c r="N24" s="8">
        <f t="shared" si="3"/>
        <v>172.7304410930881</v>
      </c>
      <c r="O24" s="8"/>
      <c r="P24" s="8">
        <f t="shared" si="4"/>
        <v>145758.46</v>
      </c>
      <c r="Q24" s="8">
        <f t="shared" si="5"/>
        <v>131375.72999999998</v>
      </c>
      <c r="R24" s="8">
        <f t="shared" si="6"/>
        <v>90.132490422854346</v>
      </c>
      <c r="S24" s="8">
        <v>3626.8</v>
      </c>
      <c r="T24" s="8">
        <v>20592.34</v>
      </c>
      <c r="U24" s="8">
        <f t="shared" si="7"/>
        <v>567.78261828609243</v>
      </c>
      <c r="V24" s="8">
        <f t="shared" si="8"/>
        <v>149385.25999999998</v>
      </c>
      <c r="W24" s="8">
        <f t="shared" si="9"/>
        <v>151968.06999999998</v>
      </c>
      <c r="X24" s="8">
        <f t="shared" si="10"/>
        <v>101.72895906865243</v>
      </c>
      <c r="Y24" s="9">
        <v>0</v>
      </c>
    </row>
    <row r="25" spans="1:25" ht="18.95" customHeight="1" x14ac:dyDescent="0.2">
      <c r="A25" s="6">
        <v>19</v>
      </c>
      <c r="B25" s="7" t="s">
        <v>55</v>
      </c>
      <c r="C25" s="8">
        <v>36772.32</v>
      </c>
      <c r="D25" s="8">
        <v>28719.49</v>
      </c>
      <c r="E25" s="8">
        <f t="shared" si="0"/>
        <v>78.100837804087419</v>
      </c>
      <c r="F25" s="8">
        <v>23865.86</v>
      </c>
      <c r="G25" s="8">
        <v>21175.94</v>
      </c>
      <c r="H25" s="8">
        <f t="shared" si="1"/>
        <v>88.729004527806666</v>
      </c>
      <c r="I25" s="8">
        <v>954.91</v>
      </c>
      <c r="J25" s="8">
        <v>1648.87</v>
      </c>
      <c r="K25" s="8">
        <f t="shared" si="2"/>
        <v>172.67281733357072</v>
      </c>
      <c r="L25" s="8">
        <v>5524.64</v>
      </c>
      <c r="M25" s="8">
        <v>6201.45</v>
      </c>
      <c r="N25" s="8">
        <f t="shared" si="3"/>
        <v>112.25075299024009</v>
      </c>
      <c r="O25" s="8"/>
      <c r="P25" s="8">
        <f t="shared" si="4"/>
        <v>43251.87</v>
      </c>
      <c r="Q25" s="8">
        <f t="shared" si="5"/>
        <v>36569.81</v>
      </c>
      <c r="R25" s="8">
        <f t="shared" si="6"/>
        <v>84.5508182651987</v>
      </c>
      <c r="S25" s="8">
        <v>1862.27</v>
      </c>
      <c r="T25" s="8">
        <v>6382.73</v>
      </c>
      <c r="U25" s="8">
        <f t="shared" si="7"/>
        <v>342.73923759712608</v>
      </c>
      <c r="V25" s="8">
        <f t="shared" si="8"/>
        <v>45114.14</v>
      </c>
      <c r="W25" s="8">
        <f t="shared" si="9"/>
        <v>42952.539999999994</v>
      </c>
      <c r="X25" s="8">
        <f t="shared" si="10"/>
        <v>95.208597570517782</v>
      </c>
      <c r="Y25" s="9">
        <v>0</v>
      </c>
    </row>
    <row r="26" spans="1:25" ht="18.95" customHeight="1" x14ac:dyDescent="0.2">
      <c r="A26" s="6">
        <v>20</v>
      </c>
      <c r="B26" s="7" t="s">
        <v>56</v>
      </c>
      <c r="C26" s="8">
        <v>310238.76</v>
      </c>
      <c r="D26" s="8">
        <v>249564.7</v>
      </c>
      <c r="E26" s="8">
        <f t="shared" si="0"/>
        <v>80.442785421138225</v>
      </c>
      <c r="F26" s="8">
        <v>212340</v>
      </c>
      <c r="G26" s="8">
        <v>146350.57</v>
      </c>
      <c r="H26" s="8">
        <f t="shared" si="1"/>
        <v>68.922751247998491</v>
      </c>
      <c r="I26" s="8">
        <v>45717.11</v>
      </c>
      <c r="J26" s="8">
        <v>37288.04</v>
      </c>
      <c r="K26" s="8">
        <f t="shared" si="2"/>
        <v>81.562548463802713</v>
      </c>
      <c r="L26" s="8">
        <v>92439.53</v>
      </c>
      <c r="M26" s="8">
        <v>239043.22</v>
      </c>
      <c r="N26" s="8">
        <f t="shared" si="3"/>
        <v>258.59415338870718</v>
      </c>
      <c r="O26" s="8"/>
      <c r="P26" s="8">
        <f t="shared" si="4"/>
        <v>448395.4</v>
      </c>
      <c r="Q26" s="8">
        <f t="shared" si="5"/>
        <v>525895.96</v>
      </c>
      <c r="R26" s="8">
        <f t="shared" si="6"/>
        <v>117.28397748951036</v>
      </c>
      <c r="S26" s="8">
        <v>73702.89</v>
      </c>
      <c r="T26" s="8">
        <v>166551.71</v>
      </c>
      <c r="U26" s="8">
        <f t="shared" si="7"/>
        <v>225.97717674300154</v>
      </c>
      <c r="V26" s="8">
        <f t="shared" si="8"/>
        <v>522098.29000000004</v>
      </c>
      <c r="W26" s="8">
        <f t="shared" si="9"/>
        <v>692447.66999999993</v>
      </c>
      <c r="X26" s="8">
        <f t="shared" si="10"/>
        <v>132.62783718368431</v>
      </c>
      <c r="Y26" s="9">
        <v>0</v>
      </c>
    </row>
    <row r="27" spans="1:25" ht="18.95" customHeight="1" x14ac:dyDescent="0.2">
      <c r="A27" s="6">
        <v>21</v>
      </c>
      <c r="B27" s="7" t="s">
        <v>57</v>
      </c>
      <c r="C27" s="8">
        <v>89473.91</v>
      </c>
      <c r="D27" s="8">
        <v>50907.22</v>
      </c>
      <c r="E27" s="8">
        <f t="shared" si="0"/>
        <v>56.896161126746328</v>
      </c>
      <c r="F27" s="8">
        <v>56895</v>
      </c>
      <c r="G27" s="8">
        <v>46083.91</v>
      </c>
      <c r="H27" s="8">
        <f t="shared" si="1"/>
        <v>80.998172071359519</v>
      </c>
      <c r="I27" s="8">
        <v>5680.02</v>
      </c>
      <c r="J27" s="8">
        <v>7674.1</v>
      </c>
      <c r="K27" s="8">
        <f t="shared" si="2"/>
        <v>135.10691863761042</v>
      </c>
      <c r="L27" s="8">
        <v>19496.939999999999</v>
      </c>
      <c r="M27" s="8">
        <v>17920.990000000002</v>
      </c>
      <c r="N27" s="8">
        <f t="shared" si="3"/>
        <v>91.91693670904256</v>
      </c>
      <c r="O27" s="8"/>
      <c r="P27" s="8">
        <f t="shared" si="4"/>
        <v>114650.87000000001</v>
      </c>
      <c r="Q27" s="8">
        <f t="shared" si="5"/>
        <v>76502.31</v>
      </c>
      <c r="R27" s="8">
        <f t="shared" si="6"/>
        <v>66.726323140853609</v>
      </c>
      <c r="S27" s="8">
        <v>1132</v>
      </c>
      <c r="T27" s="8">
        <v>6895.77</v>
      </c>
      <c r="U27" s="8">
        <f t="shared" si="7"/>
        <v>609.16696113074204</v>
      </c>
      <c r="V27" s="8">
        <f t="shared" si="8"/>
        <v>115782.87000000001</v>
      </c>
      <c r="W27" s="8">
        <f t="shared" si="9"/>
        <v>83398.080000000002</v>
      </c>
      <c r="X27" s="8">
        <f t="shared" si="10"/>
        <v>72.029722531493647</v>
      </c>
      <c r="Y27" s="9">
        <v>0</v>
      </c>
    </row>
    <row r="28" spans="1:25" ht="18.95" customHeight="1" x14ac:dyDescent="0.2">
      <c r="A28" s="6">
        <v>22</v>
      </c>
      <c r="B28" s="7" t="s">
        <v>58</v>
      </c>
      <c r="C28" s="8">
        <v>54609.71</v>
      </c>
      <c r="D28" s="8">
        <v>51773.9</v>
      </c>
      <c r="E28" s="8">
        <f t="shared" si="0"/>
        <v>94.807132284716403</v>
      </c>
      <c r="F28" s="8">
        <v>43432</v>
      </c>
      <c r="G28" s="8">
        <v>48483.99</v>
      </c>
      <c r="H28" s="8">
        <f t="shared" si="1"/>
        <v>111.63195339841592</v>
      </c>
      <c r="I28" s="8">
        <v>3041.7</v>
      </c>
      <c r="J28" s="8">
        <v>2258.08</v>
      </c>
      <c r="K28" s="8">
        <f t="shared" si="2"/>
        <v>74.237433014432725</v>
      </c>
      <c r="L28" s="8">
        <v>9247.6200000000008</v>
      </c>
      <c r="M28" s="8">
        <v>11688.07</v>
      </c>
      <c r="N28" s="8">
        <f t="shared" si="3"/>
        <v>126.39003332749398</v>
      </c>
      <c r="O28" s="8"/>
      <c r="P28" s="8">
        <f t="shared" si="4"/>
        <v>66899.03</v>
      </c>
      <c r="Q28" s="8">
        <f t="shared" si="5"/>
        <v>65720.05</v>
      </c>
      <c r="R28" s="8">
        <f t="shared" si="6"/>
        <v>98.237672504369641</v>
      </c>
      <c r="S28" s="8">
        <v>294.2</v>
      </c>
      <c r="T28" s="8">
        <v>5213.2299999999996</v>
      </c>
      <c r="U28" s="8">
        <f t="shared" si="7"/>
        <v>1772.0020394289597</v>
      </c>
      <c r="V28" s="8">
        <f t="shared" si="8"/>
        <v>67193.23</v>
      </c>
      <c r="W28" s="8">
        <f t="shared" si="9"/>
        <v>70933.279999999999</v>
      </c>
      <c r="X28" s="8">
        <f t="shared" si="10"/>
        <v>105.56611134782477</v>
      </c>
      <c r="Y28" s="9">
        <v>0</v>
      </c>
    </row>
    <row r="29" spans="1:25" ht="18.95" customHeight="1" x14ac:dyDescent="0.2">
      <c r="A29" s="6">
        <v>23</v>
      </c>
      <c r="B29" s="7" t="s">
        <v>59</v>
      </c>
      <c r="C29" s="8">
        <v>321681.99</v>
      </c>
      <c r="D29" s="8">
        <v>180226.7</v>
      </c>
      <c r="E29" s="8">
        <f t="shared" si="0"/>
        <v>56.026356962041923</v>
      </c>
      <c r="F29" s="8">
        <v>158756</v>
      </c>
      <c r="G29" s="8">
        <v>133035.56</v>
      </c>
      <c r="H29" s="8">
        <f t="shared" si="1"/>
        <v>83.798760361813095</v>
      </c>
      <c r="I29" s="8">
        <v>92138.49</v>
      </c>
      <c r="J29" s="8">
        <v>71441.509999999995</v>
      </c>
      <c r="K29" s="8">
        <f t="shared" si="2"/>
        <v>77.537096603167669</v>
      </c>
      <c r="L29" s="8">
        <v>234377.31</v>
      </c>
      <c r="M29" s="8">
        <v>113460.95</v>
      </c>
      <c r="N29" s="8">
        <f t="shared" si="3"/>
        <v>48.409528209023307</v>
      </c>
      <c r="O29" s="8"/>
      <c r="P29" s="8">
        <f t="shared" si="4"/>
        <v>648197.79</v>
      </c>
      <c r="Q29" s="8">
        <f t="shared" si="5"/>
        <v>365129.16000000003</v>
      </c>
      <c r="R29" s="8">
        <f t="shared" si="6"/>
        <v>56.329898934089236</v>
      </c>
      <c r="S29" s="8">
        <v>349496.63</v>
      </c>
      <c r="T29" s="8">
        <v>285619.55</v>
      </c>
      <c r="U29" s="8">
        <f t="shared" si="7"/>
        <v>81.723119905333562</v>
      </c>
      <c r="V29" s="8">
        <f t="shared" si="8"/>
        <v>997694.42</v>
      </c>
      <c r="W29" s="8">
        <f t="shared" si="9"/>
        <v>650748.71</v>
      </c>
      <c r="X29" s="8">
        <f t="shared" si="10"/>
        <v>65.225253038901428</v>
      </c>
      <c r="Y29" s="9">
        <v>0</v>
      </c>
    </row>
    <row r="30" spans="1:25" ht="18.95" customHeight="1" x14ac:dyDescent="0.2">
      <c r="A30" s="6">
        <v>24</v>
      </c>
      <c r="B30" s="7" t="s">
        <v>60</v>
      </c>
      <c r="C30" s="8">
        <v>17556</v>
      </c>
      <c r="D30" s="8">
        <v>19627.73</v>
      </c>
      <c r="E30" s="8">
        <f t="shared" si="0"/>
        <v>111.80069491911597</v>
      </c>
      <c r="F30" s="8">
        <v>6000</v>
      </c>
      <c r="G30" s="8">
        <v>5067.21</v>
      </c>
      <c r="H30" s="8">
        <f t="shared" si="1"/>
        <v>84.453500000000005</v>
      </c>
      <c r="I30" s="8">
        <v>11544</v>
      </c>
      <c r="J30" s="8">
        <v>11405.84</v>
      </c>
      <c r="K30" s="8">
        <f t="shared" si="2"/>
        <v>98.803187803187797</v>
      </c>
      <c r="L30" s="73">
        <v>42100</v>
      </c>
      <c r="M30" s="8">
        <v>47494.1</v>
      </c>
      <c r="N30" s="8">
        <f t="shared" si="3"/>
        <v>112.8125890736342</v>
      </c>
      <c r="O30" s="8"/>
      <c r="P30" s="8">
        <f t="shared" si="4"/>
        <v>71200</v>
      </c>
      <c r="Q30" s="8">
        <f t="shared" si="5"/>
        <v>78527.67</v>
      </c>
      <c r="R30" s="8">
        <f t="shared" si="6"/>
        <v>110.29167134831461</v>
      </c>
      <c r="S30" s="8">
        <v>11384.04</v>
      </c>
      <c r="T30" s="8">
        <v>32648.71</v>
      </c>
      <c r="U30" s="8">
        <f t="shared" si="7"/>
        <v>286.79370416829175</v>
      </c>
      <c r="V30" s="8">
        <f t="shared" si="8"/>
        <v>82584.040000000008</v>
      </c>
      <c r="W30" s="8">
        <f t="shared" si="9"/>
        <v>111176.38</v>
      </c>
      <c r="X30" s="8">
        <f t="shared" si="10"/>
        <v>134.62211342530588</v>
      </c>
      <c r="Y30" s="9">
        <v>0</v>
      </c>
    </row>
    <row r="31" spans="1:25" ht="18.95" customHeight="1" x14ac:dyDescent="0.2">
      <c r="A31" s="6">
        <v>25</v>
      </c>
      <c r="B31" s="7" t="s">
        <v>61</v>
      </c>
      <c r="C31" s="8">
        <v>36679.050000000003</v>
      </c>
      <c r="D31" s="8">
        <v>33095.550000000003</v>
      </c>
      <c r="E31" s="8">
        <f t="shared" si="0"/>
        <v>90.230117737509559</v>
      </c>
      <c r="F31" s="8">
        <v>18034.27</v>
      </c>
      <c r="G31" s="8">
        <v>14321.88</v>
      </c>
      <c r="H31" s="8">
        <f t="shared" si="1"/>
        <v>79.414803038880976</v>
      </c>
      <c r="I31" s="8">
        <v>10936.84</v>
      </c>
      <c r="J31" s="8">
        <v>7142.03</v>
      </c>
      <c r="K31" s="8">
        <f t="shared" si="2"/>
        <v>65.302500539461121</v>
      </c>
      <c r="L31" s="8">
        <v>62600.36</v>
      </c>
      <c r="M31" s="8">
        <v>55787.37</v>
      </c>
      <c r="N31" s="8">
        <f t="shared" si="3"/>
        <v>89.11669198068509</v>
      </c>
      <c r="O31" s="8"/>
      <c r="P31" s="8">
        <f t="shared" si="4"/>
        <v>110216.25</v>
      </c>
      <c r="Q31" s="8">
        <f t="shared" si="5"/>
        <v>96024.950000000012</v>
      </c>
      <c r="R31" s="8">
        <f t="shared" si="6"/>
        <v>87.124130969798031</v>
      </c>
      <c r="S31" s="8">
        <v>22827.96</v>
      </c>
      <c r="T31" s="8">
        <v>17199.41</v>
      </c>
      <c r="U31" s="8">
        <f t="shared" si="7"/>
        <v>75.343613708802721</v>
      </c>
      <c r="V31" s="8">
        <f t="shared" si="8"/>
        <v>133044.21</v>
      </c>
      <c r="W31" s="8">
        <f t="shared" si="9"/>
        <v>113224.36000000002</v>
      </c>
      <c r="X31" s="8">
        <f t="shared" si="10"/>
        <v>85.1028090587332</v>
      </c>
      <c r="Y31" s="9">
        <v>1.5</v>
      </c>
    </row>
    <row r="32" spans="1:25" ht="18.95" customHeight="1" x14ac:dyDescent="0.2">
      <c r="A32" s="6">
        <v>26</v>
      </c>
      <c r="B32" s="7" t="s">
        <v>62</v>
      </c>
      <c r="C32" s="8">
        <v>157959.98000000001</v>
      </c>
      <c r="D32" s="8">
        <v>185846.18</v>
      </c>
      <c r="E32" s="8">
        <f t="shared" si="0"/>
        <v>117.65396526385986</v>
      </c>
      <c r="F32" s="8">
        <v>83403.179999999993</v>
      </c>
      <c r="G32" s="8">
        <v>122861.01</v>
      </c>
      <c r="H32" s="8">
        <f t="shared" si="1"/>
        <v>147.3097428659195</v>
      </c>
      <c r="I32" s="8">
        <v>24417.67</v>
      </c>
      <c r="J32" s="8">
        <v>21173.54</v>
      </c>
      <c r="K32" s="8">
        <f t="shared" si="2"/>
        <v>86.714006700885065</v>
      </c>
      <c r="L32" s="8">
        <v>34997.360000000001</v>
      </c>
      <c r="M32" s="8">
        <v>33559.71</v>
      </c>
      <c r="N32" s="8">
        <f t="shared" si="3"/>
        <v>95.892118719812004</v>
      </c>
      <c r="O32" s="8"/>
      <c r="P32" s="8">
        <f t="shared" si="4"/>
        <v>217375.01</v>
      </c>
      <c r="Q32" s="8">
        <f t="shared" si="5"/>
        <v>240579.43</v>
      </c>
      <c r="R32" s="8">
        <f t="shared" si="6"/>
        <v>110.67483332145677</v>
      </c>
      <c r="S32" s="8">
        <v>54861.87</v>
      </c>
      <c r="T32" s="8">
        <v>46522.07</v>
      </c>
      <c r="U32" s="8">
        <f t="shared" si="7"/>
        <v>84.79854952082384</v>
      </c>
      <c r="V32" s="8">
        <f t="shared" si="8"/>
        <v>272236.88</v>
      </c>
      <c r="W32" s="8">
        <f t="shared" si="9"/>
        <v>287101.5</v>
      </c>
      <c r="X32" s="8">
        <f t="shared" si="10"/>
        <v>105.46017865029896</v>
      </c>
      <c r="Y32" s="9">
        <v>0</v>
      </c>
    </row>
    <row r="33" spans="1:25" ht="18.95" customHeight="1" x14ac:dyDescent="0.2">
      <c r="A33" s="6">
        <v>27</v>
      </c>
      <c r="B33" s="7" t="s">
        <v>63</v>
      </c>
      <c r="C33" s="8">
        <v>160007</v>
      </c>
      <c r="D33" s="8">
        <v>133315.01999999999</v>
      </c>
      <c r="E33" s="8">
        <f t="shared" si="0"/>
        <v>83.318242326898186</v>
      </c>
      <c r="F33" s="8">
        <v>93278.47</v>
      </c>
      <c r="G33" s="8">
        <v>99121.68</v>
      </c>
      <c r="H33" s="8">
        <f t="shared" si="1"/>
        <v>106.26426441171259</v>
      </c>
      <c r="I33" s="8">
        <v>22822</v>
      </c>
      <c r="J33" s="8">
        <v>12291.38</v>
      </c>
      <c r="K33" s="8">
        <f t="shared" si="2"/>
        <v>53.857593550083251</v>
      </c>
      <c r="L33" s="8">
        <v>87171</v>
      </c>
      <c r="M33" s="8">
        <v>116435.95</v>
      </c>
      <c r="N33" s="8">
        <f t="shared" si="3"/>
        <v>133.57188743963016</v>
      </c>
      <c r="O33" s="8"/>
      <c r="P33" s="8">
        <f t="shared" si="4"/>
        <v>270000</v>
      </c>
      <c r="Q33" s="8">
        <f t="shared" si="5"/>
        <v>262042.34999999998</v>
      </c>
      <c r="R33" s="8">
        <f t="shared" si="6"/>
        <v>97.052722222222215</v>
      </c>
      <c r="S33" s="8">
        <v>32288</v>
      </c>
      <c r="T33" s="8">
        <v>93065.27</v>
      </c>
      <c r="U33" s="8">
        <f t="shared" si="7"/>
        <v>288.23485505450941</v>
      </c>
      <c r="V33" s="8">
        <f t="shared" si="8"/>
        <v>302288</v>
      </c>
      <c r="W33" s="8">
        <f t="shared" si="9"/>
        <v>355107.62</v>
      </c>
      <c r="X33" s="8">
        <f t="shared" si="10"/>
        <v>117.47327713968136</v>
      </c>
      <c r="Y33" s="9">
        <v>0</v>
      </c>
    </row>
    <row r="34" spans="1:25" ht="18.95" customHeight="1" x14ac:dyDescent="0.2">
      <c r="A34" s="6">
        <v>28</v>
      </c>
      <c r="B34" s="7" t="s">
        <v>64</v>
      </c>
      <c r="C34" s="8">
        <v>28613.7</v>
      </c>
      <c r="D34" s="8">
        <v>17044.150000000001</v>
      </c>
      <c r="E34" s="8">
        <f t="shared" si="0"/>
        <v>59.566396516354061</v>
      </c>
      <c r="F34" s="8">
        <v>11928.13</v>
      </c>
      <c r="G34" s="8">
        <v>11129.43</v>
      </c>
      <c r="H34" s="8">
        <f t="shared" si="1"/>
        <v>93.304063587502824</v>
      </c>
      <c r="I34" s="8">
        <v>6231.32</v>
      </c>
      <c r="J34" s="8">
        <v>4587.45</v>
      </c>
      <c r="K34" s="8">
        <f t="shared" si="2"/>
        <v>73.619233164080811</v>
      </c>
      <c r="L34" s="8">
        <v>25154.98</v>
      </c>
      <c r="M34" s="8">
        <v>17883.68</v>
      </c>
      <c r="N34" s="8">
        <f t="shared" si="3"/>
        <v>71.093994111702727</v>
      </c>
      <c r="O34" s="8"/>
      <c r="P34" s="8">
        <f t="shared" si="4"/>
        <v>60000</v>
      </c>
      <c r="Q34" s="8">
        <f t="shared" si="5"/>
        <v>39515.279999999999</v>
      </c>
      <c r="R34" s="8">
        <f t="shared" si="6"/>
        <v>65.858800000000002</v>
      </c>
      <c r="S34" s="8">
        <v>30915.43</v>
      </c>
      <c r="T34" s="8">
        <v>46142.26</v>
      </c>
      <c r="U34" s="8">
        <f t="shared" si="7"/>
        <v>149.25317228322555</v>
      </c>
      <c r="V34" s="8">
        <f t="shared" si="8"/>
        <v>90915.43</v>
      </c>
      <c r="W34" s="8">
        <f t="shared" si="9"/>
        <v>85657.540000000008</v>
      </c>
      <c r="X34" s="8">
        <f t="shared" si="10"/>
        <v>94.216724267816815</v>
      </c>
      <c r="Y34" s="9">
        <v>0</v>
      </c>
    </row>
    <row r="35" spans="1:25" ht="18.95" customHeight="1" x14ac:dyDescent="0.2">
      <c r="A35" s="6">
        <v>29</v>
      </c>
      <c r="B35" s="7" t="s">
        <v>65</v>
      </c>
      <c r="C35" s="8">
        <v>262257</v>
      </c>
      <c r="D35" s="8">
        <v>53811.519999999997</v>
      </c>
      <c r="E35" s="8">
        <f t="shared" si="0"/>
        <v>20.518621047293305</v>
      </c>
      <c r="F35" s="8">
        <v>166805</v>
      </c>
      <c r="G35" s="8">
        <v>36482.68</v>
      </c>
      <c r="H35" s="8">
        <f t="shared" si="1"/>
        <v>21.871454692605138</v>
      </c>
      <c r="I35" s="8">
        <v>20095</v>
      </c>
      <c r="J35" s="8">
        <v>36994.85</v>
      </c>
      <c r="K35" s="8">
        <f t="shared" si="2"/>
        <v>184.09977606369745</v>
      </c>
      <c r="L35" s="8">
        <v>43347</v>
      </c>
      <c r="M35" s="8">
        <v>35521.620000000003</v>
      </c>
      <c r="N35" s="8">
        <f t="shared" si="3"/>
        <v>81.947124368468423</v>
      </c>
      <c r="O35" s="8"/>
      <c r="P35" s="8">
        <f t="shared" si="4"/>
        <v>325699</v>
      </c>
      <c r="Q35" s="8">
        <f t="shared" si="5"/>
        <v>126327.98999999999</v>
      </c>
      <c r="R35" s="8">
        <f t="shared" si="6"/>
        <v>38.786729464935419</v>
      </c>
      <c r="S35" s="8">
        <v>50000</v>
      </c>
      <c r="T35" s="8">
        <v>14735.59</v>
      </c>
      <c r="U35" s="8">
        <f t="shared" si="7"/>
        <v>29.47118</v>
      </c>
      <c r="V35" s="8">
        <f t="shared" si="8"/>
        <v>375699</v>
      </c>
      <c r="W35" s="8">
        <f t="shared" si="9"/>
        <v>141063.57999999999</v>
      </c>
      <c r="X35" s="8">
        <f t="shared" si="10"/>
        <v>37.546967119955063</v>
      </c>
      <c r="Y35" s="9">
        <v>1.5</v>
      </c>
    </row>
    <row r="36" spans="1:25" ht="18.95" customHeight="1" x14ac:dyDescent="0.2">
      <c r="A36" s="6">
        <v>30</v>
      </c>
      <c r="B36" s="7" t="s">
        <v>66</v>
      </c>
      <c r="C36" s="8">
        <v>30759.54</v>
      </c>
      <c r="D36" s="8">
        <v>24973.87</v>
      </c>
      <c r="E36" s="8">
        <f t="shared" si="0"/>
        <v>81.190648494743414</v>
      </c>
      <c r="F36" s="8">
        <v>7328</v>
      </c>
      <c r="G36" s="8">
        <v>12508.37</v>
      </c>
      <c r="H36" s="8">
        <f t="shared" si="1"/>
        <v>170.69282205240174</v>
      </c>
      <c r="I36" s="8">
        <v>72092.399999999994</v>
      </c>
      <c r="J36" s="8">
        <v>59711.07</v>
      </c>
      <c r="K36" s="8">
        <f t="shared" si="2"/>
        <v>82.825748622600997</v>
      </c>
      <c r="L36" s="8">
        <v>245548.44</v>
      </c>
      <c r="M36" s="8">
        <v>269445.71000000002</v>
      </c>
      <c r="N36" s="8">
        <f t="shared" si="3"/>
        <v>109.73220192317248</v>
      </c>
      <c r="O36" s="8"/>
      <c r="P36" s="8">
        <f t="shared" si="4"/>
        <v>348400.38</v>
      </c>
      <c r="Q36" s="8">
        <f t="shared" si="5"/>
        <v>354130.65</v>
      </c>
      <c r="R36" s="8">
        <f t="shared" si="6"/>
        <v>101.64473701205492</v>
      </c>
      <c r="S36" s="8">
        <v>91069.82</v>
      </c>
      <c r="T36" s="8">
        <v>814942.26</v>
      </c>
      <c r="U36" s="8">
        <f t="shared" si="7"/>
        <v>894.8543655845591</v>
      </c>
      <c r="V36" s="8">
        <f t="shared" si="8"/>
        <v>439470.2</v>
      </c>
      <c r="W36" s="8">
        <f t="shared" si="9"/>
        <v>1169072.9100000001</v>
      </c>
      <c r="X36" s="8">
        <f t="shared" si="10"/>
        <v>266.01869933387979</v>
      </c>
      <c r="Y36" s="9">
        <v>7.2</v>
      </c>
    </row>
    <row r="37" spans="1:25" ht="18.95" customHeight="1" x14ac:dyDescent="0.2">
      <c r="A37" s="6">
        <v>31</v>
      </c>
      <c r="B37" s="7" t="s">
        <v>67</v>
      </c>
      <c r="C37" s="8">
        <v>59288.94</v>
      </c>
      <c r="D37" s="8">
        <v>31102.19</v>
      </c>
      <c r="E37" s="8">
        <f t="shared" si="0"/>
        <v>52.458671043874283</v>
      </c>
      <c r="F37" s="8">
        <v>43856.78</v>
      </c>
      <c r="G37" s="8">
        <v>27141.34</v>
      </c>
      <c r="H37" s="8">
        <f t="shared" si="1"/>
        <v>61.886303554433319</v>
      </c>
      <c r="I37" s="8">
        <v>5722.93</v>
      </c>
      <c r="J37" s="8">
        <v>2453.23</v>
      </c>
      <c r="K37" s="8">
        <f t="shared" si="2"/>
        <v>42.866678432201688</v>
      </c>
      <c r="L37" s="8">
        <v>14503.06</v>
      </c>
      <c r="M37" s="8">
        <v>10613.77</v>
      </c>
      <c r="N37" s="8">
        <f t="shared" si="3"/>
        <v>73.182969662953894</v>
      </c>
      <c r="O37" s="8"/>
      <c r="P37" s="8">
        <f t="shared" si="4"/>
        <v>79514.930000000008</v>
      </c>
      <c r="Q37" s="8">
        <f t="shared" si="5"/>
        <v>44169.19</v>
      </c>
      <c r="R37" s="8">
        <f t="shared" si="6"/>
        <v>55.548297659320077</v>
      </c>
      <c r="S37" s="8">
        <v>3546.94</v>
      </c>
      <c r="T37" s="8">
        <v>5760.22</v>
      </c>
      <c r="U37" s="8">
        <f t="shared" si="7"/>
        <v>162.39970227858379</v>
      </c>
      <c r="V37" s="8">
        <f t="shared" si="8"/>
        <v>83061.87000000001</v>
      </c>
      <c r="W37" s="8">
        <f t="shared" si="9"/>
        <v>49929.41</v>
      </c>
      <c r="X37" s="8">
        <f t="shared" si="10"/>
        <v>60.111107539476286</v>
      </c>
      <c r="Y37" s="9">
        <v>0</v>
      </c>
    </row>
    <row r="38" spans="1:25" ht="18.95" customHeight="1" x14ac:dyDescent="0.2">
      <c r="A38" s="6">
        <v>32</v>
      </c>
      <c r="B38" s="7" t="s">
        <v>68</v>
      </c>
      <c r="C38" s="8">
        <v>56187</v>
      </c>
      <c r="D38" s="8">
        <v>37143.230000000003</v>
      </c>
      <c r="E38" s="8">
        <f t="shared" si="0"/>
        <v>66.106448110772959</v>
      </c>
      <c r="F38" s="8">
        <v>43934</v>
      </c>
      <c r="G38" s="8">
        <v>34693.69</v>
      </c>
      <c r="H38" s="8">
        <f t="shared" si="1"/>
        <v>78.967747075158186</v>
      </c>
      <c r="I38" s="8">
        <v>2576</v>
      </c>
      <c r="J38" s="8">
        <v>77.760000000000005</v>
      </c>
      <c r="K38" s="8">
        <f t="shared" si="2"/>
        <v>3.018633540372671</v>
      </c>
      <c r="L38" s="8">
        <v>12441</v>
      </c>
      <c r="M38" s="8">
        <v>3415.53</v>
      </c>
      <c r="N38" s="8">
        <f t="shared" si="3"/>
        <v>27.453822040028935</v>
      </c>
      <c r="O38" s="8"/>
      <c r="P38" s="8">
        <f t="shared" si="4"/>
        <v>71204</v>
      </c>
      <c r="Q38" s="8">
        <f t="shared" si="5"/>
        <v>40636.520000000004</v>
      </c>
      <c r="R38" s="8">
        <f t="shared" si="6"/>
        <v>57.070557833829568</v>
      </c>
      <c r="S38" s="8">
        <v>1861.05</v>
      </c>
      <c r="T38" s="8">
        <v>7482.72</v>
      </c>
      <c r="U38" s="8">
        <f t="shared" si="7"/>
        <v>402.06979930684292</v>
      </c>
      <c r="V38" s="8">
        <f t="shared" si="8"/>
        <v>73065.05</v>
      </c>
      <c r="W38" s="8">
        <f t="shared" si="9"/>
        <v>48119.240000000005</v>
      </c>
      <c r="X38" s="8">
        <f t="shared" si="10"/>
        <v>65.858081257728571</v>
      </c>
      <c r="Y38" s="9">
        <v>0</v>
      </c>
    </row>
    <row r="39" spans="1:25" ht="18.95" customHeight="1" x14ac:dyDescent="0.2">
      <c r="A39" s="6">
        <v>33</v>
      </c>
      <c r="B39" s="7" t="s">
        <v>69</v>
      </c>
      <c r="C39" s="8">
        <v>115211.87</v>
      </c>
      <c r="D39" s="8">
        <v>68275.95</v>
      </c>
      <c r="E39" s="8">
        <f t="shared" si="0"/>
        <v>59.261211540095651</v>
      </c>
      <c r="F39" s="8">
        <v>94019.3</v>
      </c>
      <c r="G39" s="8">
        <v>63730.26</v>
      </c>
      <c r="H39" s="8">
        <f t="shared" si="1"/>
        <v>67.784231535440057</v>
      </c>
      <c r="I39" s="8">
        <v>5138.07</v>
      </c>
      <c r="J39" s="8">
        <v>6847.34</v>
      </c>
      <c r="K39" s="8">
        <f t="shared" si="2"/>
        <v>133.26677137524402</v>
      </c>
      <c r="L39" s="8">
        <v>30618.11</v>
      </c>
      <c r="M39" s="8">
        <v>33624.949999999997</v>
      </c>
      <c r="N39" s="8">
        <f t="shared" si="3"/>
        <v>109.82046246486146</v>
      </c>
      <c r="O39" s="8"/>
      <c r="P39" s="8">
        <f t="shared" si="4"/>
        <v>150968.04999999999</v>
      </c>
      <c r="Q39" s="8">
        <f t="shared" si="5"/>
        <v>108748.23999999999</v>
      </c>
      <c r="R39" s="8">
        <f t="shared" si="6"/>
        <v>72.033943605948423</v>
      </c>
      <c r="S39" s="8">
        <v>18348.37</v>
      </c>
      <c r="T39" s="8">
        <v>22285.51</v>
      </c>
      <c r="U39" s="8">
        <f t="shared" si="7"/>
        <v>121.45770986741603</v>
      </c>
      <c r="V39" s="8">
        <f t="shared" si="8"/>
        <v>169316.41999999998</v>
      </c>
      <c r="W39" s="8">
        <f t="shared" si="9"/>
        <v>131033.74999999999</v>
      </c>
      <c r="X39" s="8">
        <f t="shared" si="10"/>
        <v>77.389865672803609</v>
      </c>
      <c r="Y39" s="9">
        <v>0</v>
      </c>
    </row>
    <row r="40" spans="1:25" ht="18.95" customHeight="1" x14ac:dyDescent="0.2">
      <c r="A40" s="7"/>
      <c r="B40" s="10" t="s">
        <v>35</v>
      </c>
      <c r="C40" s="11">
        <f>SUM(C7:C39)</f>
        <v>3342447.26</v>
      </c>
      <c r="D40" s="11">
        <f>SUM(D7:D39)</f>
        <v>2422666.09</v>
      </c>
      <c r="E40" s="11">
        <f t="shared" si="0"/>
        <v>72.481804544613823</v>
      </c>
      <c r="F40" s="11">
        <f>SUM(F7:F39)</f>
        <v>2160575.14</v>
      </c>
      <c r="G40" s="11">
        <f>SUM(G7:G39)</f>
        <v>1897805.04</v>
      </c>
      <c r="H40" s="11">
        <f t="shared" si="1"/>
        <v>87.837955962040738</v>
      </c>
      <c r="I40" s="11">
        <f>SUM(I7:I39)</f>
        <v>640175.69999999995</v>
      </c>
      <c r="J40" s="11">
        <f>SUM(J7:J39)</f>
        <v>647237.54999999981</v>
      </c>
      <c r="K40" s="11">
        <f t="shared" si="2"/>
        <v>101.10311122399678</v>
      </c>
      <c r="L40" s="11">
        <f>SUM(L7:L39)</f>
        <v>1483205.6099999999</v>
      </c>
      <c r="M40" s="11">
        <f>SUM(M7:M39)</f>
        <v>1592530.7899999998</v>
      </c>
      <c r="N40" s="11">
        <f t="shared" si="3"/>
        <v>107.37087152738047</v>
      </c>
      <c r="O40" s="11">
        <f>SUM(O7:O39)</f>
        <v>0</v>
      </c>
      <c r="P40" s="11">
        <f>SUM(P7:P39)</f>
        <v>5465828.5699999994</v>
      </c>
      <c r="Q40" s="11">
        <f>SUM(Q7:Q39)</f>
        <v>4662434.4300000006</v>
      </c>
      <c r="R40" s="11">
        <f t="shared" si="6"/>
        <v>85.301512301180736</v>
      </c>
      <c r="S40" s="11">
        <f>SUM(S7:S39)</f>
        <v>1031395.35</v>
      </c>
      <c r="T40" s="11">
        <f>SUM(T7:T39)</f>
        <v>2129566.23</v>
      </c>
      <c r="U40" s="11">
        <f t="shared" si="7"/>
        <v>206.47429038728941</v>
      </c>
      <c r="V40" s="11">
        <f>SUM(V7:V39)</f>
        <v>6497223.9199999999</v>
      </c>
      <c r="W40" s="11">
        <f>SUM(W7:W39)</f>
        <v>6792000.6600000011</v>
      </c>
      <c r="X40" s="11">
        <f t="shared" si="10"/>
        <v>104.53696445789113</v>
      </c>
      <c r="Y40" s="12">
        <v>59.84</v>
      </c>
    </row>
  </sheetData>
  <sheetProtection password="CA2B" sheet="1" objects="1" scenarios="1"/>
  <mergeCells count="14">
    <mergeCell ref="Y4:Y5"/>
    <mergeCell ref="A1:W1"/>
    <mergeCell ref="A2:W2"/>
    <mergeCell ref="V3:W3"/>
    <mergeCell ref="I4:K5"/>
    <mergeCell ref="L4:N5"/>
    <mergeCell ref="O4:O5"/>
    <mergeCell ref="P4:R5"/>
    <mergeCell ref="S4:U5"/>
    <mergeCell ref="V4:X5"/>
    <mergeCell ref="C4:E5"/>
    <mergeCell ref="F4:H5"/>
    <mergeCell ref="A4:A6"/>
    <mergeCell ref="B4:B6"/>
  </mergeCells>
  <phoneticPr fontId="21" type="noConversion"/>
  <printOptions horizontalCentered="1" verticalCentered="1"/>
  <pageMargins left="0" right="0" top="0.25" bottom="0" header="0" footer="0"/>
  <pageSetup paperSize="9" scale="7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defaultRowHeight="12.75" x14ac:dyDescent="0.2"/>
  <cols>
    <col min="1" max="1" width="5.7109375" customWidth="1"/>
    <col min="2" max="2" width="18.85546875" customWidth="1"/>
    <col min="3" max="13" width="10.7109375" customWidth="1"/>
  </cols>
  <sheetData>
    <row r="1" spans="1:13" ht="20.25" x14ac:dyDescent="0.2">
      <c r="A1" s="138" t="s">
        <v>193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5.75" x14ac:dyDescent="0.2">
      <c r="A3" s="149" t="s">
        <v>210</v>
      </c>
      <c r="B3" s="149"/>
      <c r="C3" s="149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15.75" x14ac:dyDescent="0.2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2"/>
      <c r="M4" s="142" t="s">
        <v>209</v>
      </c>
    </row>
    <row r="5" spans="1:13" ht="12.75" customHeight="1" x14ac:dyDescent="0.2">
      <c r="A5" s="309" t="s">
        <v>36</v>
      </c>
      <c r="B5" s="309" t="s">
        <v>1</v>
      </c>
      <c r="C5" s="305" t="s">
        <v>125</v>
      </c>
      <c r="D5" s="305" t="s">
        <v>147</v>
      </c>
      <c r="E5" s="305" t="s">
        <v>204</v>
      </c>
      <c r="F5" s="305" t="s">
        <v>127</v>
      </c>
      <c r="G5" s="305" t="s">
        <v>128</v>
      </c>
      <c r="H5" s="305" t="s">
        <v>205</v>
      </c>
      <c r="I5" s="307" t="s">
        <v>206</v>
      </c>
      <c r="J5" s="305" t="s">
        <v>34</v>
      </c>
      <c r="K5" s="305" t="s">
        <v>207</v>
      </c>
      <c r="L5" s="305" t="s">
        <v>208</v>
      </c>
      <c r="M5" s="305" t="s">
        <v>35</v>
      </c>
    </row>
    <row r="6" spans="1:13" x14ac:dyDescent="0.2">
      <c r="A6" s="310"/>
      <c r="B6" s="310"/>
      <c r="C6" s="306"/>
      <c r="D6" s="306"/>
      <c r="E6" s="306"/>
      <c r="F6" s="306"/>
      <c r="G6" s="306"/>
      <c r="H6" s="306"/>
      <c r="I6" s="308"/>
      <c r="J6" s="306"/>
      <c r="K6" s="306"/>
      <c r="L6" s="306"/>
      <c r="M6" s="306"/>
    </row>
    <row r="7" spans="1:13" x14ac:dyDescent="0.2">
      <c r="A7" s="118">
        <v>1</v>
      </c>
      <c r="B7" s="143" t="s">
        <v>11</v>
      </c>
      <c r="C7" s="135">
        <v>1517279.9999999998</v>
      </c>
      <c r="D7" s="135">
        <v>989720.00000000012</v>
      </c>
      <c r="E7" s="144">
        <v>0</v>
      </c>
      <c r="F7" s="144">
        <v>9113.0000000000018</v>
      </c>
      <c r="G7" s="144">
        <v>44161</v>
      </c>
      <c r="H7" s="144">
        <v>0</v>
      </c>
      <c r="I7" s="144">
        <v>0</v>
      </c>
      <c r="J7" s="144">
        <v>261001.00000000003</v>
      </c>
      <c r="K7" s="120">
        <v>2821275</v>
      </c>
      <c r="L7" s="120">
        <v>677599</v>
      </c>
      <c r="M7" s="120">
        <v>3498874</v>
      </c>
    </row>
    <row r="8" spans="1:13" x14ac:dyDescent="0.2">
      <c r="A8" s="118">
        <v>2</v>
      </c>
      <c r="B8" s="143" t="s">
        <v>12</v>
      </c>
      <c r="C8" s="135">
        <v>1005411</v>
      </c>
      <c r="D8" s="135">
        <v>9802672</v>
      </c>
      <c r="E8" s="144">
        <v>0</v>
      </c>
      <c r="F8" s="144">
        <v>0</v>
      </c>
      <c r="G8" s="144">
        <v>173931.99999999997</v>
      </c>
      <c r="H8" s="144">
        <v>0</v>
      </c>
      <c r="I8" s="144">
        <v>0</v>
      </c>
      <c r="J8" s="144">
        <v>2401</v>
      </c>
      <c r="K8" s="120">
        <v>10984415.999999998</v>
      </c>
      <c r="L8" s="120">
        <v>11822931.000000002</v>
      </c>
      <c r="M8" s="120">
        <v>22807347</v>
      </c>
    </row>
    <row r="9" spans="1:13" x14ac:dyDescent="0.2">
      <c r="A9" s="118">
        <v>3</v>
      </c>
      <c r="B9" s="143" t="s">
        <v>14</v>
      </c>
      <c r="C9" s="135">
        <v>21753600</v>
      </c>
      <c r="D9" s="135">
        <v>48324400</v>
      </c>
      <c r="E9" s="144">
        <v>0</v>
      </c>
      <c r="F9" s="144">
        <v>175900</v>
      </c>
      <c r="G9" s="144">
        <v>2690700</v>
      </c>
      <c r="H9" s="144">
        <v>0</v>
      </c>
      <c r="I9" s="144">
        <v>25000</v>
      </c>
      <c r="J9" s="144">
        <v>514100</v>
      </c>
      <c r="K9" s="120">
        <v>73483700</v>
      </c>
      <c r="L9" s="120">
        <v>17007000</v>
      </c>
      <c r="M9" s="120">
        <v>90490700</v>
      </c>
    </row>
    <row r="10" spans="1:13" x14ac:dyDescent="0.2">
      <c r="A10" s="118">
        <v>4</v>
      </c>
      <c r="B10" s="143" t="s">
        <v>15</v>
      </c>
      <c r="C10" s="135">
        <v>32269972.000000004</v>
      </c>
      <c r="D10" s="135">
        <v>80286598</v>
      </c>
      <c r="E10" s="144">
        <v>113256</v>
      </c>
      <c r="F10" s="144">
        <v>268587.00000000006</v>
      </c>
      <c r="G10" s="144">
        <v>670</v>
      </c>
      <c r="H10" s="144">
        <v>0</v>
      </c>
      <c r="I10" s="144">
        <v>147</v>
      </c>
      <c r="J10" s="144">
        <v>60770.000000000007</v>
      </c>
      <c r="K10" s="120">
        <v>113000000</v>
      </c>
      <c r="L10" s="120">
        <v>314928547.00000012</v>
      </c>
      <c r="M10" s="120">
        <v>427928547.00000006</v>
      </c>
    </row>
    <row r="11" spans="1:13" x14ac:dyDescent="0.2">
      <c r="A11" s="118">
        <v>5</v>
      </c>
      <c r="B11" s="143" t="s">
        <v>13</v>
      </c>
      <c r="C11" s="135">
        <v>44559854.379807226</v>
      </c>
      <c r="D11" s="135">
        <v>33458681.999999996</v>
      </c>
      <c r="E11" s="144">
        <v>1756249.0000000002</v>
      </c>
      <c r="F11" s="144">
        <v>215936.99999999994</v>
      </c>
      <c r="G11" s="144">
        <v>1768405</v>
      </c>
      <c r="H11" s="144">
        <v>16135.000000000002</v>
      </c>
      <c r="I11" s="144">
        <v>2118896.9999999991</v>
      </c>
      <c r="J11" s="144">
        <v>523207</v>
      </c>
      <c r="K11" s="120">
        <v>84417366.379807219</v>
      </c>
      <c r="L11" s="120">
        <v>91719005</v>
      </c>
      <c r="M11" s="120">
        <v>176136371.37980723</v>
      </c>
    </row>
    <row r="12" spans="1:13" x14ac:dyDescent="0.2">
      <c r="A12" s="118">
        <v>6</v>
      </c>
      <c r="B12" s="143" t="s">
        <v>17</v>
      </c>
      <c r="C12" s="135">
        <v>4897395.8024500003</v>
      </c>
      <c r="D12" s="135">
        <v>15239924</v>
      </c>
      <c r="E12" s="144">
        <v>0</v>
      </c>
      <c r="F12" s="144">
        <v>196588</v>
      </c>
      <c r="G12" s="144">
        <v>576200</v>
      </c>
      <c r="H12" s="144">
        <v>0</v>
      </c>
      <c r="I12" s="144">
        <v>0</v>
      </c>
      <c r="J12" s="144">
        <v>26428.999999999996</v>
      </c>
      <c r="K12" s="120">
        <v>20936536.802450001</v>
      </c>
      <c r="L12" s="120">
        <v>253378488.99999997</v>
      </c>
      <c r="M12" s="120">
        <v>274315025.80245</v>
      </c>
    </row>
    <row r="13" spans="1:13" x14ac:dyDescent="0.2">
      <c r="A13" s="118">
        <v>7</v>
      </c>
      <c r="B13" s="143" t="s">
        <v>16</v>
      </c>
      <c r="C13" s="135">
        <v>17064948.000000004</v>
      </c>
      <c r="D13" s="135">
        <v>22028471.999999996</v>
      </c>
      <c r="E13" s="144">
        <v>2941775</v>
      </c>
      <c r="F13" s="144">
        <v>134355.00000000003</v>
      </c>
      <c r="G13" s="144">
        <v>3345935.9999999995</v>
      </c>
      <c r="H13" s="144">
        <v>500</v>
      </c>
      <c r="I13" s="144">
        <v>434.99999999999994</v>
      </c>
      <c r="J13" s="144">
        <v>3</v>
      </c>
      <c r="K13" s="120">
        <v>45516423.999999993</v>
      </c>
      <c r="L13" s="120">
        <v>124404462.00000001</v>
      </c>
      <c r="M13" s="120">
        <v>169920886</v>
      </c>
    </row>
    <row r="14" spans="1:13" x14ac:dyDescent="0.2">
      <c r="A14" s="118">
        <v>8</v>
      </c>
      <c r="B14" s="143" t="s">
        <v>18</v>
      </c>
      <c r="C14" s="135">
        <v>2098469.9999999995</v>
      </c>
      <c r="D14" s="135">
        <v>14264949</v>
      </c>
      <c r="E14" s="144">
        <v>1366433</v>
      </c>
      <c r="F14" s="144">
        <v>137448</v>
      </c>
      <c r="G14" s="144">
        <v>666093</v>
      </c>
      <c r="H14" s="144">
        <v>0</v>
      </c>
      <c r="I14" s="144">
        <v>500</v>
      </c>
      <c r="J14" s="144">
        <v>3007815</v>
      </c>
      <c r="K14" s="120">
        <v>21541708</v>
      </c>
      <c r="L14" s="120">
        <v>45493817.999999985</v>
      </c>
      <c r="M14" s="120">
        <v>67035525.999999993</v>
      </c>
    </row>
    <row r="15" spans="1:13" x14ac:dyDescent="0.2">
      <c r="A15" s="118">
        <v>9</v>
      </c>
      <c r="B15" s="143" t="s">
        <v>21</v>
      </c>
      <c r="C15" s="135">
        <v>1504156.0000000002</v>
      </c>
      <c r="D15" s="135">
        <v>13358293</v>
      </c>
      <c r="E15" s="144">
        <v>0</v>
      </c>
      <c r="F15" s="144">
        <v>78480.000000000015</v>
      </c>
      <c r="G15" s="144">
        <v>76298</v>
      </c>
      <c r="H15" s="144">
        <v>132</v>
      </c>
      <c r="I15" s="144">
        <v>14614.000000000002</v>
      </c>
      <c r="J15" s="144">
        <v>1367</v>
      </c>
      <c r="K15" s="120">
        <v>15033340.000000002</v>
      </c>
      <c r="L15" s="120">
        <v>102460613</v>
      </c>
      <c r="M15" s="120">
        <v>117493953</v>
      </c>
    </row>
    <row r="16" spans="1:13" x14ac:dyDescent="0.2">
      <c r="A16" s="118">
        <v>10</v>
      </c>
      <c r="B16" s="143" t="s">
        <v>20</v>
      </c>
      <c r="C16" s="135">
        <v>1807100</v>
      </c>
      <c r="D16" s="135">
        <v>4249100</v>
      </c>
      <c r="E16" s="144">
        <v>3621200</v>
      </c>
      <c r="F16" s="144">
        <v>282200</v>
      </c>
      <c r="G16" s="144">
        <v>2902900</v>
      </c>
      <c r="H16" s="144">
        <v>85700</v>
      </c>
      <c r="I16" s="144">
        <v>28500</v>
      </c>
      <c r="J16" s="144">
        <v>10755700</v>
      </c>
      <c r="K16" s="120">
        <v>23732400</v>
      </c>
      <c r="L16" s="120">
        <v>45175600</v>
      </c>
      <c r="M16" s="120">
        <v>68908000</v>
      </c>
    </row>
    <row r="17" spans="1:13" x14ac:dyDescent="0.2">
      <c r="A17" s="118">
        <v>11</v>
      </c>
      <c r="B17" s="143" t="s">
        <v>22</v>
      </c>
      <c r="C17" s="135">
        <v>475022</v>
      </c>
      <c r="D17" s="135">
        <v>2148562</v>
      </c>
      <c r="E17" s="144">
        <v>0</v>
      </c>
      <c r="F17" s="144">
        <v>66397</v>
      </c>
      <c r="G17" s="144">
        <v>95018.000000000015</v>
      </c>
      <c r="H17" s="144">
        <v>0</v>
      </c>
      <c r="I17" s="144">
        <v>12</v>
      </c>
      <c r="J17" s="144">
        <v>3</v>
      </c>
      <c r="K17" s="120">
        <v>2785014</v>
      </c>
      <c r="L17" s="120">
        <v>9565200</v>
      </c>
      <c r="M17" s="120">
        <v>12350214</v>
      </c>
    </row>
    <row r="18" spans="1:13" x14ac:dyDescent="0.2">
      <c r="A18" s="118">
        <v>12</v>
      </c>
      <c r="B18" s="143" t="s">
        <v>81</v>
      </c>
      <c r="C18" s="135">
        <v>11646</v>
      </c>
      <c r="D18" s="135">
        <v>499570.00000000006</v>
      </c>
      <c r="E18" s="144">
        <v>504916</v>
      </c>
      <c r="F18" s="144">
        <v>1760.0000000000002</v>
      </c>
      <c r="G18" s="144">
        <v>27303.000000000004</v>
      </c>
      <c r="H18" s="144">
        <v>638</v>
      </c>
      <c r="I18" s="144">
        <v>0</v>
      </c>
      <c r="J18" s="144">
        <v>0</v>
      </c>
      <c r="K18" s="120">
        <v>1045833</v>
      </c>
      <c r="L18" s="120">
        <v>81978145.000000015</v>
      </c>
      <c r="M18" s="120">
        <v>83023978.000000015</v>
      </c>
    </row>
    <row r="19" spans="1:13" x14ac:dyDescent="0.2">
      <c r="A19" s="118">
        <v>13</v>
      </c>
      <c r="B19" s="143" t="s">
        <v>23</v>
      </c>
      <c r="C19" s="135">
        <v>6927731</v>
      </c>
      <c r="D19" s="135">
        <v>52218507.999999993</v>
      </c>
      <c r="E19" s="144">
        <v>279944</v>
      </c>
      <c r="F19" s="144">
        <v>289318.00000000006</v>
      </c>
      <c r="G19" s="144">
        <v>361029</v>
      </c>
      <c r="H19" s="144">
        <v>8265.0000000000018</v>
      </c>
      <c r="I19" s="144">
        <v>0</v>
      </c>
      <c r="J19" s="144">
        <v>10524.000000000002</v>
      </c>
      <c r="K19" s="120">
        <v>60095318.999999993</v>
      </c>
      <c r="L19" s="120">
        <v>872102997.99999988</v>
      </c>
      <c r="M19" s="120">
        <v>932198316.99999976</v>
      </c>
    </row>
    <row r="20" spans="1:13" x14ac:dyDescent="0.2">
      <c r="A20" s="118">
        <v>14</v>
      </c>
      <c r="B20" s="143" t="s">
        <v>25</v>
      </c>
      <c r="C20" s="135">
        <v>61807600</v>
      </c>
      <c r="D20" s="135">
        <v>149520947.00000003</v>
      </c>
      <c r="E20" s="144">
        <v>155900</v>
      </c>
      <c r="F20" s="144">
        <v>2410900</v>
      </c>
      <c r="G20" s="144">
        <v>18436300</v>
      </c>
      <c r="H20" s="144">
        <v>1217200</v>
      </c>
      <c r="I20" s="144">
        <v>273900</v>
      </c>
      <c r="J20" s="144">
        <v>98200</v>
      </c>
      <c r="K20" s="120">
        <v>233920947.00000003</v>
      </c>
      <c r="L20" s="120">
        <v>353321100</v>
      </c>
      <c r="M20" s="120">
        <v>587242047.00000012</v>
      </c>
    </row>
    <row r="21" spans="1:13" x14ac:dyDescent="0.2">
      <c r="A21" s="118">
        <v>15</v>
      </c>
      <c r="B21" s="143" t="s">
        <v>28</v>
      </c>
      <c r="C21" s="135">
        <v>3098801</v>
      </c>
      <c r="D21" s="135">
        <v>9380789</v>
      </c>
      <c r="E21" s="144">
        <v>108</v>
      </c>
      <c r="F21" s="144">
        <v>107325.00000000003</v>
      </c>
      <c r="G21" s="144">
        <v>180847.00000000003</v>
      </c>
      <c r="H21" s="144">
        <v>168</v>
      </c>
      <c r="I21" s="144">
        <v>0</v>
      </c>
      <c r="J21" s="144">
        <v>1426.0000000000002</v>
      </c>
      <c r="K21" s="120">
        <v>12769463.999999998</v>
      </c>
      <c r="L21" s="120">
        <v>35570266</v>
      </c>
      <c r="M21" s="120">
        <v>48339729.999999993</v>
      </c>
    </row>
    <row r="22" spans="1:13" x14ac:dyDescent="0.2">
      <c r="A22" s="118">
        <v>16</v>
      </c>
      <c r="B22" s="143" t="s">
        <v>29</v>
      </c>
      <c r="C22" s="135">
        <v>2128800</v>
      </c>
      <c r="D22" s="135">
        <v>15866500</v>
      </c>
      <c r="E22" s="144">
        <v>0</v>
      </c>
      <c r="F22" s="144">
        <v>38100</v>
      </c>
      <c r="G22" s="144">
        <v>1384200</v>
      </c>
      <c r="H22" s="144">
        <v>11400</v>
      </c>
      <c r="I22" s="144">
        <v>0</v>
      </c>
      <c r="J22" s="144">
        <v>7100</v>
      </c>
      <c r="K22" s="120">
        <v>19436100</v>
      </c>
      <c r="L22" s="120">
        <v>68105000</v>
      </c>
      <c r="M22" s="120">
        <v>87541100</v>
      </c>
    </row>
    <row r="23" spans="1:13" x14ac:dyDescent="0.2">
      <c r="A23" s="118">
        <v>17</v>
      </c>
      <c r="B23" s="143" t="s">
        <v>72</v>
      </c>
      <c r="C23" s="135">
        <v>15297000</v>
      </c>
      <c r="D23" s="135">
        <v>21371300</v>
      </c>
      <c r="E23" s="144">
        <v>80500</v>
      </c>
      <c r="F23" s="144">
        <v>85200</v>
      </c>
      <c r="G23" s="144">
        <v>810200</v>
      </c>
      <c r="H23" s="144">
        <v>4300</v>
      </c>
      <c r="I23" s="144">
        <v>1200</v>
      </c>
      <c r="J23" s="144">
        <v>24.000000000000004</v>
      </c>
      <c r="K23" s="120">
        <v>37649724</v>
      </c>
      <c r="L23" s="120">
        <v>80477300</v>
      </c>
      <c r="M23" s="120">
        <v>118127024</v>
      </c>
    </row>
    <row r="24" spans="1:13" x14ac:dyDescent="0.2">
      <c r="A24" s="118">
        <v>18</v>
      </c>
      <c r="B24" s="143" t="s">
        <v>82</v>
      </c>
      <c r="C24" s="135">
        <v>10350</v>
      </c>
      <c r="D24" s="135">
        <v>258900</v>
      </c>
      <c r="E24" s="144">
        <v>0</v>
      </c>
      <c r="F24" s="144">
        <v>0</v>
      </c>
      <c r="G24" s="144">
        <v>31700</v>
      </c>
      <c r="H24" s="144">
        <v>0</v>
      </c>
      <c r="I24" s="144">
        <v>0</v>
      </c>
      <c r="J24" s="144">
        <v>0</v>
      </c>
      <c r="K24" s="120">
        <v>300950</v>
      </c>
      <c r="L24" s="120">
        <v>621000</v>
      </c>
      <c r="M24" s="120">
        <v>921950</v>
      </c>
    </row>
    <row r="25" spans="1:13" x14ac:dyDescent="0.2">
      <c r="A25" s="121"/>
      <c r="B25" s="145" t="s">
        <v>83</v>
      </c>
      <c r="C25" s="123">
        <v>218235137.18225724</v>
      </c>
      <c r="D25" s="123">
        <v>493267886.00000006</v>
      </c>
      <c r="E25" s="123">
        <v>10820281.000000002</v>
      </c>
      <c r="F25" s="123">
        <v>4497608</v>
      </c>
      <c r="G25" s="123">
        <v>33571891.999999993</v>
      </c>
      <c r="H25" s="123">
        <v>1344438</v>
      </c>
      <c r="I25" s="123">
        <v>2463204.9999999991</v>
      </c>
      <c r="J25" s="123">
        <v>15270069.999999998</v>
      </c>
      <c r="K25" s="123">
        <v>779470517.18225729</v>
      </c>
      <c r="L25" s="123">
        <v>2508809073</v>
      </c>
      <c r="M25" s="123">
        <v>3288279590.1822567</v>
      </c>
    </row>
    <row r="26" spans="1:13" x14ac:dyDescent="0.2">
      <c r="A26" s="118">
        <v>19</v>
      </c>
      <c r="B26" s="143" t="s">
        <v>33</v>
      </c>
      <c r="C26" s="135">
        <v>7715445.0000000009</v>
      </c>
      <c r="D26" s="135">
        <v>9953631.0000000019</v>
      </c>
      <c r="E26" s="144">
        <v>1662321</v>
      </c>
      <c r="F26" s="144">
        <v>115158</v>
      </c>
      <c r="G26" s="144">
        <v>6442147.0000000019</v>
      </c>
      <c r="H26" s="144">
        <v>80010</v>
      </c>
      <c r="I26" s="144">
        <v>0</v>
      </c>
      <c r="J26" s="144">
        <v>2305.0000000000005</v>
      </c>
      <c r="K26" s="120">
        <v>25971017</v>
      </c>
      <c r="L26" s="120">
        <v>193697599.99999997</v>
      </c>
      <c r="M26" s="120">
        <v>219668617</v>
      </c>
    </row>
    <row r="27" spans="1:13" x14ac:dyDescent="0.2">
      <c r="A27" s="118">
        <v>20</v>
      </c>
      <c r="B27" s="143" t="s">
        <v>176</v>
      </c>
      <c r="C27" s="135">
        <v>1191819.0000000002</v>
      </c>
      <c r="D27" s="135">
        <v>3589526</v>
      </c>
      <c r="E27" s="144">
        <v>0</v>
      </c>
      <c r="F27" s="144">
        <v>0</v>
      </c>
      <c r="G27" s="144">
        <v>582578.00000000012</v>
      </c>
      <c r="H27" s="144">
        <v>0</v>
      </c>
      <c r="I27" s="144">
        <v>0</v>
      </c>
      <c r="J27" s="144">
        <v>0</v>
      </c>
      <c r="K27" s="120">
        <v>5363923</v>
      </c>
      <c r="L27" s="120">
        <v>475337.99999999994</v>
      </c>
      <c r="M27" s="120">
        <v>5839261</v>
      </c>
    </row>
    <row r="28" spans="1:13" x14ac:dyDescent="0.2">
      <c r="A28" s="118">
        <v>21</v>
      </c>
      <c r="B28" s="143" t="s">
        <v>195</v>
      </c>
      <c r="C28" s="135">
        <v>239500</v>
      </c>
      <c r="D28" s="135">
        <v>2784200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406500</v>
      </c>
      <c r="K28" s="120">
        <v>3430200</v>
      </c>
      <c r="L28" s="120">
        <v>2350200</v>
      </c>
      <c r="M28" s="120">
        <v>5780400</v>
      </c>
    </row>
    <row r="29" spans="1:13" x14ac:dyDescent="0.2">
      <c r="A29" s="118">
        <v>22</v>
      </c>
      <c r="B29" s="143" t="s">
        <v>106</v>
      </c>
      <c r="C29" s="135">
        <v>547603.00000000012</v>
      </c>
      <c r="D29" s="135">
        <v>777636.99999999988</v>
      </c>
      <c r="E29" s="144">
        <v>0</v>
      </c>
      <c r="F29" s="144">
        <v>25901</v>
      </c>
      <c r="G29" s="144">
        <v>232522.00000000003</v>
      </c>
      <c r="H29" s="144">
        <v>0</v>
      </c>
      <c r="I29" s="144">
        <v>0</v>
      </c>
      <c r="J29" s="144">
        <v>0</v>
      </c>
      <c r="K29" s="120">
        <v>1583663</v>
      </c>
      <c r="L29" s="120">
        <v>5989296.0000000009</v>
      </c>
      <c r="M29" s="120">
        <v>7572959.0000000009</v>
      </c>
    </row>
    <row r="30" spans="1:13" x14ac:dyDescent="0.2">
      <c r="A30" s="118">
        <v>23</v>
      </c>
      <c r="B30" s="143" t="s">
        <v>30</v>
      </c>
      <c r="C30" s="135">
        <v>4004341.0000000005</v>
      </c>
      <c r="D30" s="135">
        <v>11218200</v>
      </c>
      <c r="E30" s="144">
        <v>0</v>
      </c>
      <c r="F30" s="144">
        <v>33500</v>
      </c>
      <c r="G30" s="144">
        <v>118100</v>
      </c>
      <c r="H30" s="144">
        <v>0</v>
      </c>
      <c r="I30" s="144">
        <v>0</v>
      </c>
      <c r="J30" s="144">
        <v>12700</v>
      </c>
      <c r="K30" s="120">
        <v>15386841</v>
      </c>
      <c r="L30" s="120">
        <v>116281500</v>
      </c>
      <c r="M30" s="120">
        <v>131668340.99999999</v>
      </c>
    </row>
    <row r="31" spans="1:13" x14ac:dyDescent="0.2">
      <c r="A31" s="118">
        <v>24</v>
      </c>
      <c r="B31" s="143" t="s">
        <v>31</v>
      </c>
      <c r="C31" s="135">
        <v>49399943</v>
      </c>
      <c r="D31" s="135">
        <v>104143265</v>
      </c>
      <c r="E31" s="144">
        <v>0</v>
      </c>
      <c r="F31" s="144">
        <v>25364</v>
      </c>
      <c r="G31" s="144">
        <v>7342820.0000000028</v>
      </c>
      <c r="H31" s="144">
        <v>1071</v>
      </c>
      <c r="I31" s="144">
        <v>0</v>
      </c>
      <c r="J31" s="144">
        <v>360607</v>
      </c>
      <c r="K31" s="120">
        <v>161273070</v>
      </c>
      <c r="L31" s="120">
        <v>1419312443.0000002</v>
      </c>
      <c r="M31" s="120">
        <v>1580585513</v>
      </c>
    </row>
    <row r="32" spans="1:13" x14ac:dyDescent="0.2">
      <c r="A32" s="118">
        <v>25</v>
      </c>
      <c r="B32" s="143" t="s">
        <v>84</v>
      </c>
      <c r="C32" s="135">
        <v>22480184.000000004</v>
      </c>
      <c r="D32" s="135">
        <v>117639044</v>
      </c>
      <c r="E32" s="144">
        <v>180121</v>
      </c>
      <c r="F32" s="144">
        <v>59430.999999999993</v>
      </c>
      <c r="G32" s="144">
        <v>4746350</v>
      </c>
      <c r="H32" s="144">
        <v>0</v>
      </c>
      <c r="I32" s="144">
        <v>0</v>
      </c>
      <c r="J32" s="144">
        <v>216914</v>
      </c>
      <c r="K32" s="120">
        <v>145322044</v>
      </c>
      <c r="L32" s="120">
        <v>797368221</v>
      </c>
      <c r="M32" s="120">
        <v>942690265</v>
      </c>
    </row>
    <row r="33" spans="1:13" x14ac:dyDescent="0.2">
      <c r="A33" s="118">
        <v>26</v>
      </c>
      <c r="B33" s="143" t="s">
        <v>80</v>
      </c>
      <c r="C33" s="135">
        <v>8340549.9999999981</v>
      </c>
      <c r="D33" s="135">
        <v>26587692</v>
      </c>
      <c r="E33" s="144">
        <v>0</v>
      </c>
      <c r="F33" s="144">
        <v>251419.00000000006</v>
      </c>
      <c r="G33" s="144">
        <v>1955422</v>
      </c>
      <c r="H33" s="144">
        <v>2002</v>
      </c>
      <c r="I33" s="144">
        <v>0</v>
      </c>
      <c r="J33" s="144">
        <v>0</v>
      </c>
      <c r="K33" s="120">
        <v>37137085</v>
      </c>
      <c r="L33" s="120">
        <v>78625037.999999985</v>
      </c>
      <c r="M33" s="120">
        <v>115762122.99999997</v>
      </c>
    </row>
    <row r="34" spans="1:13" x14ac:dyDescent="0.2">
      <c r="A34" s="118">
        <v>27</v>
      </c>
      <c r="B34" s="143" t="s">
        <v>196</v>
      </c>
      <c r="C34" s="135">
        <v>4222431.9999999991</v>
      </c>
      <c r="D34" s="135">
        <v>4979917.0000000009</v>
      </c>
      <c r="E34" s="144">
        <v>0</v>
      </c>
      <c r="F34" s="144">
        <v>0</v>
      </c>
      <c r="G34" s="144">
        <v>515568</v>
      </c>
      <c r="H34" s="144">
        <v>68680</v>
      </c>
      <c r="I34" s="144">
        <v>0</v>
      </c>
      <c r="J34" s="144">
        <v>0</v>
      </c>
      <c r="K34" s="120">
        <v>9786596.9999999981</v>
      </c>
      <c r="L34" s="120">
        <v>77510367</v>
      </c>
      <c r="M34" s="120">
        <v>87296964</v>
      </c>
    </row>
    <row r="35" spans="1:13" x14ac:dyDescent="0.2">
      <c r="A35" s="118">
        <v>28</v>
      </c>
      <c r="B35" s="143" t="s">
        <v>177</v>
      </c>
      <c r="C35" s="135">
        <v>2532633.9999999995</v>
      </c>
      <c r="D35" s="135">
        <v>27517996.000000004</v>
      </c>
      <c r="E35" s="144">
        <v>0</v>
      </c>
      <c r="F35" s="144">
        <v>0</v>
      </c>
      <c r="G35" s="144">
        <v>66398</v>
      </c>
      <c r="H35" s="144">
        <v>0</v>
      </c>
      <c r="I35" s="144">
        <v>0</v>
      </c>
      <c r="J35" s="144">
        <v>3554.9999999999995</v>
      </c>
      <c r="K35" s="120">
        <v>30120583</v>
      </c>
      <c r="L35" s="120">
        <v>128379641.00000001</v>
      </c>
      <c r="M35" s="120">
        <v>158500224.00000003</v>
      </c>
    </row>
    <row r="36" spans="1:13" x14ac:dyDescent="0.2">
      <c r="A36" s="118">
        <v>29</v>
      </c>
      <c r="B36" s="143" t="s">
        <v>86</v>
      </c>
      <c r="C36" s="135">
        <v>508475</v>
      </c>
      <c r="D36" s="135">
        <v>2454100</v>
      </c>
      <c r="E36" s="144">
        <v>0</v>
      </c>
      <c r="F36" s="144">
        <v>11400</v>
      </c>
      <c r="G36" s="144">
        <v>148000</v>
      </c>
      <c r="H36" s="144">
        <v>0</v>
      </c>
      <c r="I36" s="144">
        <v>0</v>
      </c>
      <c r="J36" s="144">
        <v>181300</v>
      </c>
      <c r="K36" s="120">
        <v>3303275</v>
      </c>
      <c r="L36" s="120">
        <v>13373500</v>
      </c>
      <c r="M36" s="120">
        <v>16676775</v>
      </c>
    </row>
    <row r="37" spans="1:13" x14ac:dyDescent="0.2">
      <c r="A37" s="118">
        <v>30</v>
      </c>
      <c r="B37" s="143" t="s">
        <v>178</v>
      </c>
      <c r="C37" s="135">
        <v>6837802</v>
      </c>
      <c r="D37" s="135">
        <v>9110957</v>
      </c>
      <c r="E37" s="144">
        <v>269361</v>
      </c>
      <c r="F37" s="144">
        <v>8300</v>
      </c>
      <c r="G37" s="144">
        <v>4530.9999999999991</v>
      </c>
      <c r="H37" s="144">
        <v>0</v>
      </c>
      <c r="I37" s="144">
        <v>0</v>
      </c>
      <c r="J37" s="144">
        <v>63965</v>
      </c>
      <c r="K37" s="120">
        <v>16294916</v>
      </c>
      <c r="L37" s="120">
        <v>251428312.00000009</v>
      </c>
      <c r="M37" s="120">
        <v>267723228.00000012</v>
      </c>
    </row>
    <row r="38" spans="1:13" x14ac:dyDescent="0.2">
      <c r="A38" s="118">
        <v>31</v>
      </c>
      <c r="B38" s="143" t="s">
        <v>32</v>
      </c>
      <c r="C38" s="135">
        <v>2095598.0000000002</v>
      </c>
      <c r="D38" s="135">
        <v>6492579.0000000009</v>
      </c>
      <c r="E38" s="144">
        <v>0</v>
      </c>
      <c r="F38" s="144">
        <v>5912</v>
      </c>
      <c r="G38" s="144">
        <v>76770</v>
      </c>
      <c r="H38" s="144">
        <v>0</v>
      </c>
      <c r="I38" s="144">
        <v>0</v>
      </c>
      <c r="J38" s="144">
        <v>30760.000000000004</v>
      </c>
      <c r="K38" s="120">
        <v>8701619.0000000019</v>
      </c>
      <c r="L38" s="120">
        <v>202740188.99999997</v>
      </c>
      <c r="M38" s="120">
        <v>211441807.99999997</v>
      </c>
    </row>
    <row r="39" spans="1:13" x14ac:dyDescent="0.2">
      <c r="A39" s="118">
        <v>32</v>
      </c>
      <c r="B39" s="143" t="s">
        <v>179</v>
      </c>
      <c r="C39" s="135">
        <v>5230500</v>
      </c>
      <c r="D39" s="135">
        <v>67456800</v>
      </c>
      <c r="E39" s="144">
        <v>3839800</v>
      </c>
      <c r="F39" s="144">
        <v>0</v>
      </c>
      <c r="G39" s="144">
        <v>593400</v>
      </c>
      <c r="H39" s="144">
        <v>0</v>
      </c>
      <c r="I39" s="144">
        <v>0</v>
      </c>
      <c r="J39" s="144">
        <v>143000</v>
      </c>
      <c r="K39" s="120">
        <v>77263500</v>
      </c>
      <c r="L39" s="120">
        <v>217917000</v>
      </c>
      <c r="M39" s="120">
        <v>295180500</v>
      </c>
    </row>
    <row r="40" spans="1:13" x14ac:dyDescent="0.2">
      <c r="A40" s="121"/>
      <c r="B40" s="145" t="s">
        <v>87</v>
      </c>
      <c r="C40" s="123">
        <v>115346826</v>
      </c>
      <c r="D40" s="123">
        <v>394705544</v>
      </c>
      <c r="E40" s="123">
        <v>5951603</v>
      </c>
      <c r="F40" s="123">
        <v>536385.00000000012</v>
      </c>
      <c r="G40" s="123">
        <v>22824606.000000004</v>
      </c>
      <c r="H40" s="123">
        <v>151763</v>
      </c>
      <c r="I40" s="123">
        <v>0</v>
      </c>
      <c r="J40" s="123">
        <v>1421606</v>
      </c>
      <c r="K40" s="123">
        <v>540938333.00000012</v>
      </c>
      <c r="L40" s="123">
        <v>3505448645.0000005</v>
      </c>
      <c r="M40" s="123">
        <v>4046386978</v>
      </c>
    </row>
    <row r="41" spans="1:13" x14ac:dyDescent="0.2">
      <c r="A41" s="124">
        <v>33</v>
      </c>
      <c r="B41" s="119" t="s">
        <v>180</v>
      </c>
      <c r="C41" s="135">
        <v>504132</v>
      </c>
      <c r="D41" s="135">
        <v>1152383.0000000002</v>
      </c>
      <c r="E41" s="144">
        <v>0</v>
      </c>
      <c r="F41" s="144">
        <v>0</v>
      </c>
      <c r="G41" s="144">
        <v>72658.999999999985</v>
      </c>
      <c r="H41" s="144">
        <v>98400</v>
      </c>
      <c r="I41" s="144">
        <v>0</v>
      </c>
      <c r="J41" s="144">
        <v>0</v>
      </c>
      <c r="K41" s="120">
        <v>1827574.0000000002</v>
      </c>
      <c r="L41" s="120">
        <v>3240000</v>
      </c>
      <c r="M41" s="120">
        <v>5067574.0000000009</v>
      </c>
    </row>
    <row r="42" spans="1:13" x14ac:dyDescent="0.2">
      <c r="A42" s="124">
        <v>34</v>
      </c>
      <c r="B42" s="119" t="s">
        <v>181</v>
      </c>
      <c r="C42" s="135">
        <v>0</v>
      </c>
      <c r="D42" s="135">
        <v>0</v>
      </c>
      <c r="E42" s="144">
        <v>0</v>
      </c>
      <c r="F42" s="144">
        <v>0</v>
      </c>
      <c r="G42" s="144">
        <v>0</v>
      </c>
      <c r="H42" s="144">
        <v>0</v>
      </c>
      <c r="I42" s="144">
        <v>0</v>
      </c>
      <c r="J42" s="144">
        <v>0</v>
      </c>
      <c r="K42" s="120">
        <v>0</v>
      </c>
      <c r="L42" s="120">
        <v>0</v>
      </c>
      <c r="M42" s="120">
        <v>0</v>
      </c>
    </row>
    <row r="43" spans="1:13" x14ac:dyDescent="0.2">
      <c r="A43" s="124">
        <v>35</v>
      </c>
      <c r="B43" s="119" t="s">
        <v>183</v>
      </c>
      <c r="C43" s="135">
        <v>189800</v>
      </c>
      <c r="D43" s="135">
        <v>403200</v>
      </c>
      <c r="E43" s="144">
        <v>0</v>
      </c>
      <c r="F43" s="144">
        <v>0</v>
      </c>
      <c r="G43" s="144">
        <v>314600</v>
      </c>
      <c r="H43" s="144">
        <v>0</v>
      </c>
      <c r="I43" s="144">
        <v>0</v>
      </c>
      <c r="J43" s="144">
        <v>319300</v>
      </c>
      <c r="K43" s="120">
        <v>1226900</v>
      </c>
      <c r="L43" s="120">
        <v>1770900</v>
      </c>
      <c r="M43" s="120">
        <v>2997800</v>
      </c>
    </row>
    <row r="44" spans="1:13" x14ac:dyDescent="0.2">
      <c r="A44" s="124">
        <v>36</v>
      </c>
      <c r="B44" s="119" t="s">
        <v>184</v>
      </c>
      <c r="C44" s="135">
        <v>1627145</v>
      </c>
      <c r="D44" s="135">
        <v>2421700</v>
      </c>
      <c r="E44" s="144">
        <v>0</v>
      </c>
      <c r="F44" s="144">
        <v>700</v>
      </c>
      <c r="G44" s="144">
        <v>3700</v>
      </c>
      <c r="H44" s="144">
        <v>0</v>
      </c>
      <c r="I44" s="144">
        <v>0</v>
      </c>
      <c r="J44" s="144">
        <v>115500</v>
      </c>
      <c r="K44" s="120">
        <v>4168744.9999999995</v>
      </c>
      <c r="L44" s="120">
        <v>10700</v>
      </c>
      <c r="M44" s="120">
        <v>4179444.9999999995</v>
      </c>
    </row>
    <row r="45" spans="1:13" x14ac:dyDescent="0.2">
      <c r="A45" s="124">
        <v>37</v>
      </c>
      <c r="B45" s="119" t="s">
        <v>197</v>
      </c>
      <c r="C45" s="135">
        <v>273583</v>
      </c>
      <c r="D45" s="135">
        <v>217730.91499999998</v>
      </c>
      <c r="E45" s="144">
        <v>0</v>
      </c>
      <c r="F45" s="144">
        <v>0</v>
      </c>
      <c r="G45" s="144">
        <v>0</v>
      </c>
      <c r="H45" s="144">
        <v>0</v>
      </c>
      <c r="I45" s="144">
        <v>0</v>
      </c>
      <c r="J45" s="144">
        <v>21746.150000000005</v>
      </c>
      <c r="K45" s="120">
        <v>513060.06499999994</v>
      </c>
      <c r="L45" s="120">
        <v>195797.94132000001</v>
      </c>
      <c r="M45" s="120">
        <v>708858.00631999993</v>
      </c>
    </row>
    <row r="46" spans="1:13" x14ac:dyDescent="0.2">
      <c r="A46" s="124">
        <v>38</v>
      </c>
      <c r="B46" s="119" t="s">
        <v>185</v>
      </c>
      <c r="C46" s="135">
        <v>99656.000000000015</v>
      </c>
      <c r="D46" s="135">
        <v>10269.000000000002</v>
      </c>
      <c r="E46" s="144">
        <v>0</v>
      </c>
      <c r="F46" s="144">
        <v>0</v>
      </c>
      <c r="G46" s="144">
        <v>163515</v>
      </c>
      <c r="H46" s="144">
        <v>0</v>
      </c>
      <c r="I46" s="144">
        <v>0</v>
      </c>
      <c r="J46" s="144">
        <v>220723</v>
      </c>
      <c r="K46" s="120">
        <v>494163.00000000012</v>
      </c>
      <c r="L46" s="120">
        <v>1111461</v>
      </c>
      <c r="M46" s="120">
        <v>1605624.0000000002</v>
      </c>
    </row>
    <row r="47" spans="1:13" x14ac:dyDescent="0.2">
      <c r="A47" s="124">
        <v>39</v>
      </c>
      <c r="B47" s="119" t="s">
        <v>186</v>
      </c>
      <c r="C47" s="135">
        <v>119389.99999999999</v>
      </c>
      <c r="D47" s="135">
        <v>0</v>
      </c>
      <c r="E47" s="144">
        <v>0</v>
      </c>
      <c r="F47" s="144">
        <v>0</v>
      </c>
      <c r="G47" s="144">
        <v>104276</v>
      </c>
      <c r="H47" s="144">
        <v>0</v>
      </c>
      <c r="I47" s="144">
        <v>0</v>
      </c>
      <c r="J47" s="144">
        <v>348729</v>
      </c>
      <c r="K47" s="120">
        <v>572395</v>
      </c>
      <c r="L47" s="120">
        <v>587357</v>
      </c>
      <c r="M47" s="120">
        <v>1159752</v>
      </c>
    </row>
    <row r="48" spans="1:13" x14ac:dyDescent="0.2">
      <c r="A48" s="124">
        <v>40</v>
      </c>
      <c r="B48" s="119" t="s">
        <v>187</v>
      </c>
      <c r="C48" s="135">
        <v>7773</v>
      </c>
      <c r="D48" s="135">
        <v>95973.720300000001</v>
      </c>
      <c r="E48" s="144">
        <v>0</v>
      </c>
      <c r="F48" s="144">
        <v>0</v>
      </c>
      <c r="G48" s="144">
        <v>214653.72500000001</v>
      </c>
      <c r="H48" s="144">
        <v>0</v>
      </c>
      <c r="I48" s="144">
        <v>0</v>
      </c>
      <c r="J48" s="144">
        <v>172098</v>
      </c>
      <c r="K48" s="120">
        <v>490498.4452999999</v>
      </c>
      <c r="L48" s="120">
        <v>50021</v>
      </c>
      <c r="M48" s="120">
        <v>540519.4452999999</v>
      </c>
    </row>
    <row r="49" spans="1:13" x14ac:dyDescent="0.2">
      <c r="A49" s="124">
        <v>41</v>
      </c>
      <c r="B49" s="119" t="s">
        <v>188</v>
      </c>
      <c r="C49" s="135">
        <v>225900</v>
      </c>
      <c r="D49" s="135">
        <v>33300</v>
      </c>
      <c r="E49" s="144">
        <v>0</v>
      </c>
      <c r="F49" s="144">
        <v>0</v>
      </c>
      <c r="G49" s="144">
        <v>61800</v>
      </c>
      <c r="H49" s="144">
        <v>0</v>
      </c>
      <c r="I49" s="144">
        <v>0</v>
      </c>
      <c r="J49" s="144">
        <v>508700</v>
      </c>
      <c r="K49" s="120">
        <v>829700</v>
      </c>
      <c r="L49" s="120">
        <v>512700</v>
      </c>
      <c r="M49" s="120">
        <v>1342400</v>
      </c>
    </row>
    <row r="50" spans="1:13" x14ac:dyDescent="0.2">
      <c r="A50" s="121"/>
      <c r="B50" s="146" t="s">
        <v>198</v>
      </c>
      <c r="C50" s="123">
        <v>3047379</v>
      </c>
      <c r="D50" s="123">
        <v>4334556.6353000002</v>
      </c>
      <c r="E50" s="123">
        <v>0</v>
      </c>
      <c r="F50" s="123">
        <v>700</v>
      </c>
      <c r="G50" s="123">
        <v>935203.72499999986</v>
      </c>
      <c r="H50" s="123">
        <v>98400</v>
      </c>
      <c r="I50" s="123">
        <v>0</v>
      </c>
      <c r="J50" s="123">
        <v>1706796.1500000001</v>
      </c>
      <c r="K50" s="123">
        <v>10123035.510299999</v>
      </c>
      <c r="L50" s="123">
        <v>7478936.9413200002</v>
      </c>
      <c r="M50" s="123">
        <v>17601972.451619998</v>
      </c>
    </row>
    <row r="51" spans="1:13" x14ac:dyDescent="0.2">
      <c r="A51" s="124">
        <v>42</v>
      </c>
      <c r="B51" s="119" t="s">
        <v>199</v>
      </c>
      <c r="C51" s="135">
        <v>5077247.795880001</v>
      </c>
      <c r="D51" s="135">
        <v>2563277.3039258998</v>
      </c>
      <c r="E51" s="144">
        <v>50216710.169071093</v>
      </c>
      <c r="F51" s="144">
        <v>0</v>
      </c>
      <c r="G51" s="144">
        <v>0</v>
      </c>
      <c r="H51" s="144">
        <v>0</v>
      </c>
      <c r="I51" s="144">
        <v>0</v>
      </c>
      <c r="J51" s="144">
        <v>0</v>
      </c>
      <c r="K51" s="120">
        <v>57857235.268876992</v>
      </c>
      <c r="L51" s="120">
        <v>34319424.491770022</v>
      </c>
      <c r="M51" s="120">
        <v>92176659.760647014</v>
      </c>
    </row>
    <row r="52" spans="1:13" x14ac:dyDescent="0.2">
      <c r="A52" s="121"/>
      <c r="B52" s="146" t="s">
        <v>200</v>
      </c>
      <c r="C52" s="147">
        <v>5077247.795880001</v>
      </c>
      <c r="D52" s="147">
        <v>2563277.3039258998</v>
      </c>
      <c r="E52" s="147">
        <v>50216710.169071093</v>
      </c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147">
        <v>57857235.268876992</v>
      </c>
      <c r="L52" s="147">
        <v>34319424.491770022</v>
      </c>
      <c r="M52" s="147">
        <v>92176659.760647014</v>
      </c>
    </row>
    <row r="53" spans="1:13" x14ac:dyDescent="0.2">
      <c r="A53" s="124">
        <v>43</v>
      </c>
      <c r="B53" s="143" t="s">
        <v>201</v>
      </c>
      <c r="C53" s="135">
        <v>0</v>
      </c>
      <c r="D53" s="135">
        <v>0</v>
      </c>
      <c r="E53" s="144">
        <v>0</v>
      </c>
      <c r="F53" s="144">
        <v>0</v>
      </c>
      <c r="G53" s="144">
        <v>0</v>
      </c>
      <c r="H53" s="144">
        <v>0</v>
      </c>
      <c r="I53" s="144">
        <v>0</v>
      </c>
      <c r="J53" s="144">
        <v>0</v>
      </c>
      <c r="K53" s="120">
        <v>0</v>
      </c>
      <c r="L53" s="120">
        <v>0</v>
      </c>
      <c r="M53" s="120">
        <v>0</v>
      </c>
    </row>
    <row r="54" spans="1:13" x14ac:dyDescent="0.2">
      <c r="A54" s="121"/>
      <c r="B54" s="146" t="s">
        <v>202</v>
      </c>
      <c r="C54" s="146">
        <v>0</v>
      </c>
      <c r="D54" s="146">
        <v>0</v>
      </c>
      <c r="E54" s="146">
        <v>0</v>
      </c>
      <c r="F54" s="146">
        <v>0</v>
      </c>
      <c r="G54" s="146">
        <v>0</v>
      </c>
      <c r="H54" s="146">
        <v>0</v>
      </c>
      <c r="I54" s="146">
        <v>0</v>
      </c>
      <c r="J54" s="146">
        <v>0</v>
      </c>
      <c r="K54" s="146">
        <v>0</v>
      </c>
      <c r="L54" s="146">
        <v>0</v>
      </c>
      <c r="M54" s="146">
        <v>0</v>
      </c>
    </row>
    <row r="55" spans="1:13" x14ac:dyDescent="0.2">
      <c r="A55" s="118">
        <v>44</v>
      </c>
      <c r="B55" s="143" t="s">
        <v>90</v>
      </c>
      <c r="C55" s="135">
        <v>19164200</v>
      </c>
      <c r="D55" s="135">
        <v>2563800</v>
      </c>
      <c r="E55" s="144">
        <v>0</v>
      </c>
      <c r="F55" s="144">
        <v>3400</v>
      </c>
      <c r="G55" s="144">
        <v>574000</v>
      </c>
      <c r="H55" s="144">
        <v>0</v>
      </c>
      <c r="I55" s="144">
        <v>0</v>
      </c>
      <c r="J55" s="144">
        <v>354300</v>
      </c>
      <c r="K55" s="120">
        <v>22659700</v>
      </c>
      <c r="L55" s="120">
        <v>1039000</v>
      </c>
      <c r="M55" s="120">
        <v>23698700</v>
      </c>
    </row>
    <row r="56" spans="1:13" x14ac:dyDescent="0.2">
      <c r="A56" s="118">
        <v>45</v>
      </c>
      <c r="B56" s="143" t="s">
        <v>91</v>
      </c>
      <c r="C56" s="135">
        <v>9462869.2712500188</v>
      </c>
      <c r="D56" s="135">
        <v>897015.00000000012</v>
      </c>
      <c r="E56" s="144">
        <v>0</v>
      </c>
      <c r="F56" s="144">
        <v>9463.0000000000018</v>
      </c>
      <c r="G56" s="144">
        <v>66987</v>
      </c>
      <c r="H56" s="144">
        <v>0</v>
      </c>
      <c r="I56" s="144">
        <v>0</v>
      </c>
      <c r="J56" s="144">
        <v>925979.00000000012</v>
      </c>
      <c r="K56" s="120">
        <v>11362313.271250019</v>
      </c>
      <c r="L56" s="120">
        <v>469135.00000000006</v>
      </c>
      <c r="M56" s="120">
        <v>11831448.271250021</v>
      </c>
    </row>
    <row r="57" spans="1:13" x14ac:dyDescent="0.2">
      <c r="A57" s="136"/>
      <c r="B57" s="145" t="s">
        <v>94</v>
      </c>
      <c r="C57" s="123">
        <v>28627069.271250017</v>
      </c>
      <c r="D57" s="123">
        <v>3460815</v>
      </c>
      <c r="E57" s="123">
        <v>0</v>
      </c>
      <c r="F57" s="123">
        <v>12863</v>
      </c>
      <c r="G57" s="123">
        <v>640987</v>
      </c>
      <c r="H57" s="123">
        <v>0</v>
      </c>
      <c r="I57" s="123">
        <v>0</v>
      </c>
      <c r="J57" s="123">
        <v>1280279</v>
      </c>
      <c r="K57" s="123">
        <v>34022013.271250017</v>
      </c>
      <c r="L57" s="123">
        <v>1508135</v>
      </c>
      <c r="M57" s="123">
        <v>35530148.271250024</v>
      </c>
    </row>
    <row r="58" spans="1:13" x14ac:dyDescent="0.2">
      <c r="A58" s="118">
        <v>46</v>
      </c>
      <c r="B58" s="143" t="s">
        <v>95</v>
      </c>
      <c r="C58" s="135">
        <v>143136212.00000003</v>
      </c>
      <c r="D58" s="135">
        <v>2479406</v>
      </c>
      <c r="E58" s="144">
        <v>0</v>
      </c>
      <c r="F58" s="144">
        <v>30992</v>
      </c>
      <c r="G58" s="144">
        <v>2314123</v>
      </c>
      <c r="H58" s="144">
        <v>5000</v>
      </c>
      <c r="I58" s="144">
        <v>0</v>
      </c>
      <c r="J58" s="144">
        <v>32043900</v>
      </c>
      <c r="K58" s="120">
        <v>180009633.00000003</v>
      </c>
      <c r="L58" s="120">
        <v>67459842.999999985</v>
      </c>
      <c r="M58" s="120">
        <v>247469476.00000003</v>
      </c>
    </row>
    <row r="59" spans="1:13" x14ac:dyDescent="0.2">
      <c r="A59" s="118">
        <v>47</v>
      </c>
      <c r="B59" s="143" t="s">
        <v>96</v>
      </c>
      <c r="C59" s="135">
        <v>0</v>
      </c>
      <c r="D59" s="135">
        <v>0</v>
      </c>
      <c r="E59" s="144">
        <v>0</v>
      </c>
      <c r="F59" s="144">
        <v>0</v>
      </c>
      <c r="G59" s="144">
        <v>0</v>
      </c>
      <c r="H59" s="144">
        <v>0</v>
      </c>
      <c r="I59" s="144">
        <v>0</v>
      </c>
      <c r="J59" s="144">
        <v>0</v>
      </c>
      <c r="K59" s="120">
        <v>0</v>
      </c>
      <c r="L59" s="120">
        <v>0</v>
      </c>
      <c r="M59" s="120">
        <v>0</v>
      </c>
    </row>
    <row r="60" spans="1:13" x14ac:dyDescent="0.2">
      <c r="A60" s="136"/>
      <c r="B60" s="145" t="s">
        <v>98</v>
      </c>
      <c r="C60" s="123">
        <v>143136212.00000003</v>
      </c>
      <c r="D60" s="123">
        <v>2479406</v>
      </c>
      <c r="E60" s="123">
        <v>0</v>
      </c>
      <c r="F60" s="123">
        <v>30992</v>
      </c>
      <c r="G60" s="123">
        <v>2314123</v>
      </c>
      <c r="H60" s="123">
        <v>5000</v>
      </c>
      <c r="I60" s="123">
        <v>0</v>
      </c>
      <c r="J60" s="123">
        <v>32043900</v>
      </c>
      <c r="K60" s="123">
        <v>180009633.00000003</v>
      </c>
      <c r="L60" s="123">
        <v>67459842.999999985</v>
      </c>
      <c r="M60" s="123">
        <v>247469476.00000003</v>
      </c>
    </row>
    <row r="61" spans="1:13" x14ac:dyDescent="0.2">
      <c r="A61" s="118">
        <v>48</v>
      </c>
      <c r="B61" s="143" t="s">
        <v>99</v>
      </c>
      <c r="C61" s="135">
        <v>0</v>
      </c>
      <c r="D61" s="135">
        <v>0</v>
      </c>
      <c r="E61" s="144">
        <v>0</v>
      </c>
      <c r="F61" s="144">
        <v>0</v>
      </c>
      <c r="G61" s="144">
        <v>0</v>
      </c>
      <c r="H61" s="144">
        <v>0</v>
      </c>
      <c r="I61" s="144">
        <v>0</v>
      </c>
      <c r="J61" s="144">
        <v>0</v>
      </c>
      <c r="K61" s="120">
        <v>0</v>
      </c>
      <c r="L61" s="120">
        <v>0</v>
      </c>
      <c r="M61" s="120">
        <v>0</v>
      </c>
    </row>
    <row r="62" spans="1:13" x14ac:dyDescent="0.2">
      <c r="A62" s="118">
        <v>49</v>
      </c>
      <c r="B62" s="143" t="s">
        <v>123</v>
      </c>
      <c r="C62" s="120">
        <v>0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  <c r="L62" s="120">
        <v>0</v>
      </c>
      <c r="M62" s="120">
        <v>0</v>
      </c>
    </row>
    <row r="63" spans="1:13" x14ac:dyDescent="0.2">
      <c r="A63" s="136"/>
      <c r="B63" s="145" t="s">
        <v>101</v>
      </c>
      <c r="C63" s="123">
        <v>0</v>
      </c>
      <c r="D63" s="123">
        <v>0</v>
      </c>
      <c r="E63" s="123">
        <v>0</v>
      </c>
      <c r="F63" s="123">
        <v>0</v>
      </c>
      <c r="G63" s="123">
        <v>0</v>
      </c>
      <c r="H63" s="123">
        <v>0</v>
      </c>
      <c r="I63" s="123">
        <v>0</v>
      </c>
      <c r="J63" s="123">
        <v>0</v>
      </c>
      <c r="K63" s="123">
        <v>0</v>
      </c>
      <c r="L63" s="123">
        <v>0</v>
      </c>
      <c r="M63" s="123">
        <v>0</v>
      </c>
    </row>
    <row r="64" spans="1:13" x14ac:dyDescent="0.2">
      <c r="A64" s="137"/>
      <c r="B64" s="148" t="s">
        <v>203</v>
      </c>
      <c r="C64" s="128">
        <v>513469871.2493872</v>
      </c>
      <c r="D64" s="128">
        <v>900811484.93922615</v>
      </c>
      <c r="E64" s="128">
        <v>66988594.169071101</v>
      </c>
      <c r="F64" s="128">
        <v>5078548</v>
      </c>
      <c r="G64" s="128">
        <v>60286811.725000001</v>
      </c>
      <c r="H64" s="128">
        <v>1599601.0000000002</v>
      </c>
      <c r="I64" s="128">
        <v>2463204.9999999991</v>
      </c>
      <c r="J64" s="128">
        <v>51722651.149999999</v>
      </c>
      <c r="K64" s="128">
        <v>1602420767.2326844</v>
      </c>
      <c r="L64" s="128">
        <v>6125024057.4330912</v>
      </c>
      <c r="M64" s="128">
        <v>7727444824.6657743</v>
      </c>
    </row>
  </sheetData>
  <mergeCells count="13">
    <mergeCell ref="A5:A6"/>
    <mergeCell ref="B5:B6"/>
    <mergeCell ref="C5:C6"/>
    <mergeCell ref="D5:D6"/>
    <mergeCell ref="E5:E6"/>
    <mergeCell ref="F5:F6"/>
    <mergeCell ref="M5:M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O10" sqref="O10"/>
    </sheetView>
  </sheetViews>
  <sheetFormatPr defaultRowHeight="12.75" x14ac:dyDescent="0.2"/>
  <cols>
    <col min="1" max="1" width="5.7109375" style="151" customWidth="1"/>
    <col min="2" max="2" width="18.85546875" style="151" customWidth="1"/>
    <col min="3" max="13" width="10.7109375" style="151" customWidth="1"/>
    <col min="14" max="256" width="9.140625" style="151"/>
    <col min="257" max="257" width="5.7109375" style="151" customWidth="1"/>
    <col min="258" max="258" width="18.85546875" style="151" customWidth="1"/>
    <col min="259" max="269" width="10.7109375" style="151" customWidth="1"/>
    <col min="270" max="512" width="9.140625" style="151"/>
    <col min="513" max="513" width="5.7109375" style="151" customWidth="1"/>
    <col min="514" max="514" width="18.85546875" style="151" customWidth="1"/>
    <col min="515" max="525" width="10.7109375" style="151" customWidth="1"/>
    <col min="526" max="768" width="9.140625" style="151"/>
    <col min="769" max="769" width="5.7109375" style="151" customWidth="1"/>
    <col min="770" max="770" width="18.85546875" style="151" customWidth="1"/>
    <col min="771" max="781" width="10.7109375" style="151" customWidth="1"/>
    <col min="782" max="1024" width="9.140625" style="151"/>
    <col min="1025" max="1025" width="5.7109375" style="151" customWidth="1"/>
    <col min="1026" max="1026" width="18.85546875" style="151" customWidth="1"/>
    <col min="1027" max="1037" width="10.7109375" style="151" customWidth="1"/>
    <col min="1038" max="1280" width="9.140625" style="151"/>
    <col min="1281" max="1281" width="5.7109375" style="151" customWidth="1"/>
    <col min="1282" max="1282" width="18.85546875" style="151" customWidth="1"/>
    <col min="1283" max="1293" width="10.7109375" style="151" customWidth="1"/>
    <col min="1294" max="1536" width="9.140625" style="151"/>
    <col min="1537" max="1537" width="5.7109375" style="151" customWidth="1"/>
    <col min="1538" max="1538" width="18.85546875" style="151" customWidth="1"/>
    <col min="1539" max="1549" width="10.7109375" style="151" customWidth="1"/>
    <col min="1550" max="1792" width="9.140625" style="151"/>
    <col min="1793" max="1793" width="5.7109375" style="151" customWidth="1"/>
    <col min="1794" max="1794" width="18.85546875" style="151" customWidth="1"/>
    <col min="1795" max="1805" width="10.7109375" style="151" customWidth="1"/>
    <col min="1806" max="2048" width="9.140625" style="151"/>
    <col min="2049" max="2049" width="5.7109375" style="151" customWidth="1"/>
    <col min="2050" max="2050" width="18.85546875" style="151" customWidth="1"/>
    <col min="2051" max="2061" width="10.7109375" style="151" customWidth="1"/>
    <col min="2062" max="2304" width="9.140625" style="151"/>
    <col min="2305" max="2305" width="5.7109375" style="151" customWidth="1"/>
    <col min="2306" max="2306" width="18.85546875" style="151" customWidth="1"/>
    <col min="2307" max="2317" width="10.7109375" style="151" customWidth="1"/>
    <col min="2318" max="2560" width="9.140625" style="151"/>
    <col min="2561" max="2561" width="5.7109375" style="151" customWidth="1"/>
    <col min="2562" max="2562" width="18.85546875" style="151" customWidth="1"/>
    <col min="2563" max="2573" width="10.7109375" style="151" customWidth="1"/>
    <col min="2574" max="2816" width="9.140625" style="151"/>
    <col min="2817" max="2817" width="5.7109375" style="151" customWidth="1"/>
    <col min="2818" max="2818" width="18.85546875" style="151" customWidth="1"/>
    <col min="2819" max="2829" width="10.7109375" style="151" customWidth="1"/>
    <col min="2830" max="3072" width="9.140625" style="151"/>
    <col min="3073" max="3073" width="5.7109375" style="151" customWidth="1"/>
    <col min="3074" max="3074" width="18.85546875" style="151" customWidth="1"/>
    <col min="3075" max="3085" width="10.7109375" style="151" customWidth="1"/>
    <col min="3086" max="3328" width="9.140625" style="151"/>
    <col min="3329" max="3329" width="5.7109375" style="151" customWidth="1"/>
    <col min="3330" max="3330" width="18.85546875" style="151" customWidth="1"/>
    <col min="3331" max="3341" width="10.7109375" style="151" customWidth="1"/>
    <col min="3342" max="3584" width="9.140625" style="151"/>
    <col min="3585" max="3585" width="5.7109375" style="151" customWidth="1"/>
    <col min="3586" max="3586" width="18.85546875" style="151" customWidth="1"/>
    <col min="3587" max="3597" width="10.7109375" style="151" customWidth="1"/>
    <col min="3598" max="3840" width="9.140625" style="151"/>
    <col min="3841" max="3841" width="5.7109375" style="151" customWidth="1"/>
    <col min="3842" max="3842" width="18.85546875" style="151" customWidth="1"/>
    <col min="3843" max="3853" width="10.7109375" style="151" customWidth="1"/>
    <col min="3854" max="4096" width="9.140625" style="151"/>
    <col min="4097" max="4097" width="5.7109375" style="151" customWidth="1"/>
    <col min="4098" max="4098" width="18.85546875" style="151" customWidth="1"/>
    <col min="4099" max="4109" width="10.7109375" style="151" customWidth="1"/>
    <col min="4110" max="4352" width="9.140625" style="151"/>
    <col min="4353" max="4353" width="5.7109375" style="151" customWidth="1"/>
    <col min="4354" max="4354" width="18.85546875" style="151" customWidth="1"/>
    <col min="4355" max="4365" width="10.7109375" style="151" customWidth="1"/>
    <col min="4366" max="4608" width="9.140625" style="151"/>
    <col min="4609" max="4609" width="5.7109375" style="151" customWidth="1"/>
    <col min="4610" max="4610" width="18.85546875" style="151" customWidth="1"/>
    <col min="4611" max="4621" width="10.7109375" style="151" customWidth="1"/>
    <col min="4622" max="4864" width="9.140625" style="151"/>
    <col min="4865" max="4865" width="5.7109375" style="151" customWidth="1"/>
    <col min="4866" max="4866" width="18.85546875" style="151" customWidth="1"/>
    <col min="4867" max="4877" width="10.7109375" style="151" customWidth="1"/>
    <col min="4878" max="5120" width="9.140625" style="151"/>
    <col min="5121" max="5121" width="5.7109375" style="151" customWidth="1"/>
    <col min="5122" max="5122" width="18.85546875" style="151" customWidth="1"/>
    <col min="5123" max="5133" width="10.7109375" style="151" customWidth="1"/>
    <col min="5134" max="5376" width="9.140625" style="151"/>
    <col min="5377" max="5377" width="5.7109375" style="151" customWidth="1"/>
    <col min="5378" max="5378" width="18.85546875" style="151" customWidth="1"/>
    <col min="5379" max="5389" width="10.7109375" style="151" customWidth="1"/>
    <col min="5390" max="5632" width="9.140625" style="151"/>
    <col min="5633" max="5633" width="5.7109375" style="151" customWidth="1"/>
    <col min="5634" max="5634" width="18.85546875" style="151" customWidth="1"/>
    <col min="5635" max="5645" width="10.7109375" style="151" customWidth="1"/>
    <col min="5646" max="5888" width="9.140625" style="151"/>
    <col min="5889" max="5889" width="5.7109375" style="151" customWidth="1"/>
    <col min="5890" max="5890" width="18.85546875" style="151" customWidth="1"/>
    <col min="5891" max="5901" width="10.7109375" style="151" customWidth="1"/>
    <col min="5902" max="6144" width="9.140625" style="151"/>
    <col min="6145" max="6145" width="5.7109375" style="151" customWidth="1"/>
    <col min="6146" max="6146" width="18.85546875" style="151" customWidth="1"/>
    <col min="6147" max="6157" width="10.7109375" style="151" customWidth="1"/>
    <col min="6158" max="6400" width="9.140625" style="151"/>
    <col min="6401" max="6401" width="5.7109375" style="151" customWidth="1"/>
    <col min="6402" max="6402" width="18.85546875" style="151" customWidth="1"/>
    <col min="6403" max="6413" width="10.7109375" style="151" customWidth="1"/>
    <col min="6414" max="6656" width="9.140625" style="151"/>
    <col min="6657" max="6657" width="5.7109375" style="151" customWidth="1"/>
    <col min="6658" max="6658" width="18.85546875" style="151" customWidth="1"/>
    <col min="6659" max="6669" width="10.7109375" style="151" customWidth="1"/>
    <col min="6670" max="6912" width="9.140625" style="151"/>
    <col min="6913" max="6913" width="5.7109375" style="151" customWidth="1"/>
    <col min="6914" max="6914" width="18.85546875" style="151" customWidth="1"/>
    <col min="6915" max="6925" width="10.7109375" style="151" customWidth="1"/>
    <col min="6926" max="7168" width="9.140625" style="151"/>
    <col min="7169" max="7169" width="5.7109375" style="151" customWidth="1"/>
    <col min="7170" max="7170" width="18.85546875" style="151" customWidth="1"/>
    <col min="7171" max="7181" width="10.7109375" style="151" customWidth="1"/>
    <col min="7182" max="7424" width="9.140625" style="151"/>
    <col min="7425" max="7425" width="5.7109375" style="151" customWidth="1"/>
    <col min="7426" max="7426" width="18.85546875" style="151" customWidth="1"/>
    <col min="7427" max="7437" width="10.7109375" style="151" customWidth="1"/>
    <col min="7438" max="7680" width="9.140625" style="151"/>
    <col min="7681" max="7681" width="5.7109375" style="151" customWidth="1"/>
    <col min="7682" max="7682" width="18.85546875" style="151" customWidth="1"/>
    <col min="7683" max="7693" width="10.7109375" style="151" customWidth="1"/>
    <col min="7694" max="7936" width="9.140625" style="151"/>
    <col min="7937" max="7937" width="5.7109375" style="151" customWidth="1"/>
    <col min="7938" max="7938" width="18.85546875" style="151" customWidth="1"/>
    <col min="7939" max="7949" width="10.7109375" style="151" customWidth="1"/>
    <col min="7950" max="8192" width="9.140625" style="151"/>
    <col min="8193" max="8193" width="5.7109375" style="151" customWidth="1"/>
    <col min="8194" max="8194" width="18.85546875" style="151" customWidth="1"/>
    <col min="8195" max="8205" width="10.7109375" style="151" customWidth="1"/>
    <col min="8206" max="8448" width="9.140625" style="151"/>
    <col min="8449" max="8449" width="5.7109375" style="151" customWidth="1"/>
    <col min="8450" max="8450" width="18.85546875" style="151" customWidth="1"/>
    <col min="8451" max="8461" width="10.7109375" style="151" customWidth="1"/>
    <col min="8462" max="8704" width="9.140625" style="151"/>
    <col min="8705" max="8705" width="5.7109375" style="151" customWidth="1"/>
    <col min="8706" max="8706" width="18.85546875" style="151" customWidth="1"/>
    <col min="8707" max="8717" width="10.7109375" style="151" customWidth="1"/>
    <col min="8718" max="8960" width="9.140625" style="151"/>
    <col min="8961" max="8961" width="5.7109375" style="151" customWidth="1"/>
    <col min="8962" max="8962" width="18.85546875" style="151" customWidth="1"/>
    <col min="8963" max="8973" width="10.7109375" style="151" customWidth="1"/>
    <col min="8974" max="9216" width="9.140625" style="151"/>
    <col min="9217" max="9217" width="5.7109375" style="151" customWidth="1"/>
    <col min="9218" max="9218" width="18.85546875" style="151" customWidth="1"/>
    <col min="9219" max="9229" width="10.7109375" style="151" customWidth="1"/>
    <col min="9230" max="9472" width="9.140625" style="151"/>
    <col min="9473" max="9473" width="5.7109375" style="151" customWidth="1"/>
    <col min="9474" max="9474" width="18.85546875" style="151" customWidth="1"/>
    <col min="9475" max="9485" width="10.7109375" style="151" customWidth="1"/>
    <col min="9486" max="9728" width="9.140625" style="151"/>
    <col min="9729" max="9729" width="5.7109375" style="151" customWidth="1"/>
    <col min="9730" max="9730" width="18.85546875" style="151" customWidth="1"/>
    <col min="9731" max="9741" width="10.7109375" style="151" customWidth="1"/>
    <col min="9742" max="9984" width="9.140625" style="151"/>
    <col min="9985" max="9985" width="5.7109375" style="151" customWidth="1"/>
    <col min="9986" max="9986" width="18.85546875" style="151" customWidth="1"/>
    <col min="9987" max="9997" width="10.7109375" style="151" customWidth="1"/>
    <col min="9998" max="10240" width="9.140625" style="151"/>
    <col min="10241" max="10241" width="5.7109375" style="151" customWidth="1"/>
    <col min="10242" max="10242" width="18.85546875" style="151" customWidth="1"/>
    <col min="10243" max="10253" width="10.7109375" style="151" customWidth="1"/>
    <col min="10254" max="10496" width="9.140625" style="151"/>
    <col min="10497" max="10497" width="5.7109375" style="151" customWidth="1"/>
    <col min="10498" max="10498" width="18.85546875" style="151" customWidth="1"/>
    <col min="10499" max="10509" width="10.7109375" style="151" customWidth="1"/>
    <col min="10510" max="10752" width="9.140625" style="151"/>
    <col min="10753" max="10753" width="5.7109375" style="151" customWidth="1"/>
    <col min="10754" max="10754" width="18.85546875" style="151" customWidth="1"/>
    <col min="10755" max="10765" width="10.7109375" style="151" customWidth="1"/>
    <col min="10766" max="11008" width="9.140625" style="151"/>
    <col min="11009" max="11009" width="5.7109375" style="151" customWidth="1"/>
    <col min="11010" max="11010" width="18.85546875" style="151" customWidth="1"/>
    <col min="11011" max="11021" width="10.7109375" style="151" customWidth="1"/>
    <col min="11022" max="11264" width="9.140625" style="151"/>
    <col min="11265" max="11265" width="5.7109375" style="151" customWidth="1"/>
    <col min="11266" max="11266" width="18.85546875" style="151" customWidth="1"/>
    <col min="11267" max="11277" width="10.7109375" style="151" customWidth="1"/>
    <col min="11278" max="11520" width="9.140625" style="151"/>
    <col min="11521" max="11521" width="5.7109375" style="151" customWidth="1"/>
    <col min="11522" max="11522" width="18.85546875" style="151" customWidth="1"/>
    <col min="11523" max="11533" width="10.7109375" style="151" customWidth="1"/>
    <col min="11534" max="11776" width="9.140625" style="151"/>
    <col min="11777" max="11777" width="5.7109375" style="151" customWidth="1"/>
    <col min="11778" max="11778" width="18.85546875" style="151" customWidth="1"/>
    <col min="11779" max="11789" width="10.7109375" style="151" customWidth="1"/>
    <col min="11790" max="12032" width="9.140625" style="151"/>
    <col min="12033" max="12033" width="5.7109375" style="151" customWidth="1"/>
    <col min="12034" max="12034" width="18.85546875" style="151" customWidth="1"/>
    <col min="12035" max="12045" width="10.7109375" style="151" customWidth="1"/>
    <col min="12046" max="12288" width="9.140625" style="151"/>
    <col min="12289" max="12289" width="5.7109375" style="151" customWidth="1"/>
    <col min="12290" max="12290" width="18.85546875" style="151" customWidth="1"/>
    <col min="12291" max="12301" width="10.7109375" style="151" customWidth="1"/>
    <col min="12302" max="12544" width="9.140625" style="151"/>
    <col min="12545" max="12545" width="5.7109375" style="151" customWidth="1"/>
    <col min="12546" max="12546" width="18.85546875" style="151" customWidth="1"/>
    <col min="12547" max="12557" width="10.7109375" style="151" customWidth="1"/>
    <col min="12558" max="12800" width="9.140625" style="151"/>
    <col min="12801" max="12801" width="5.7109375" style="151" customWidth="1"/>
    <col min="12802" max="12802" width="18.85546875" style="151" customWidth="1"/>
    <col min="12803" max="12813" width="10.7109375" style="151" customWidth="1"/>
    <col min="12814" max="13056" width="9.140625" style="151"/>
    <col min="13057" max="13057" width="5.7109375" style="151" customWidth="1"/>
    <col min="13058" max="13058" width="18.85546875" style="151" customWidth="1"/>
    <col min="13059" max="13069" width="10.7109375" style="151" customWidth="1"/>
    <col min="13070" max="13312" width="9.140625" style="151"/>
    <col min="13313" max="13313" width="5.7109375" style="151" customWidth="1"/>
    <col min="13314" max="13314" width="18.85546875" style="151" customWidth="1"/>
    <col min="13315" max="13325" width="10.7109375" style="151" customWidth="1"/>
    <col min="13326" max="13568" width="9.140625" style="151"/>
    <col min="13569" max="13569" width="5.7109375" style="151" customWidth="1"/>
    <col min="13570" max="13570" width="18.85546875" style="151" customWidth="1"/>
    <col min="13571" max="13581" width="10.7109375" style="151" customWidth="1"/>
    <col min="13582" max="13824" width="9.140625" style="151"/>
    <col min="13825" max="13825" width="5.7109375" style="151" customWidth="1"/>
    <col min="13826" max="13826" width="18.85546875" style="151" customWidth="1"/>
    <col min="13827" max="13837" width="10.7109375" style="151" customWidth="1"/>
    <col min="13838" max="14080" width="9.140625" style="151"/>
    <col min="14081" max="14081" width="5.7109375" style="151" customWidth="1"/>
    <col min="14082" max="14082" width="18.85546875" style="151" customWidth="1"/>
    <col min="14083" max="14093" width="10.7109375" style="151" customWidth="1"/>
    <col min="14094" max="14336" width="9.140625" style="151"/>
    <col min="14337" max="14337" width="5.7109375" style="151" customWidth="1"/>
    <col min="14338" max="14338" width="18.85546875" style="151" customWidth="1"/>
    <col min="14339" max="14349" width="10.7109375" style="151" customWidth="1"/>
    <col min="14350" max="14592" width="9.140625" style="151"/>
    <col min="14593" max="14593" width="5.7109375" style="151" customWidth="1"/>
    <col min="14594" max="14594" width="18.85546875" style="151" customWidth="1"/>
    <col min="14595" max="14605" width="10.7109375" style="151" customWidth="1"/>
    <col min="14606" max="14848" width="9.140625" style="151"/>
    <col min="14849" max="14849" width="5.7109375" style="151" customWidth="1"/>
    <col min="14850" max="14850" width="18.85546875" style="151" customWidth="1"/>
    <col min="14851" max="14861" width="10.7109375" style="151" customWidth="1"/>
    <col min="14862" max="15104" width="9.140625" style="151"/>
    <col min="15105" max="15105" width="5.7109375" style="151" customWidth="1"/>
    <col min="15106" max="15106" width="18.85546875" style="151" customWidth="1"/>
    <col min="15107" max="15117" width="10.7109375" style="151" customWidth="1"/>
    <col min="15118" max="15360" width="9.140625" style="151"/>
    <col min="15361" max="15361" width="5.7109375" style="151" customWidth="1"/>
    <col min="15362" max="15362" width="18.85546875" style="151" customWidth="1"/>
    <col min="15363" max="15373" width="10.7109375" style="151" customWidth="1"/>
    <col min="15374" max="15616" width="9.140625" style="151"/>
    <col min="15617" max="15617" width="5.7109375" style="151" customWidth="1"/>
    <col min="15618" max="15618" width="18.85546875" style="151" customWidth="1"/>
    <col min="15619" max="15629" width="10.7109375" style="151" customWidth="1"/>
    <col min="15630" max="15872" width="9.140625" style="151"/>
    <col min="15873" max="15873" width="5.7109375" style="151" customWidth="1"/>
    <col min="15874" max="15874" width="18.85546875" style="151" customWidth="1"/>
    <col min="15875" max="15885" width="10.7109375" style="151" customWidth="1"/>
    <col min="15886" max="16128" width="9.140625" style="151"/>
    <col min="16129" max="16129" width="5.7109375" style="151" customWidth="1"/>
    <col min="16130" max="16130" width="18.85546875" style="151" customWidth="1"/>
    <col min="16131" max="16141" width="10.7109375" style="151" customWidth="1"/>
    <col min="16142" max="16384" width="9.140625" style="151"/>
  </cols>
  <sheetData>
    <row r="1" spans="1:13" ht="20.25" x14ac:dyDescent="0.2">
      <c r="A1" s="150" t="s">
        <v>193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15.75" x14ac:dyDescent="0.2">
      <c r="A3" s="153" t="s">
        <v>211</v>
      </c>
      <c r="B3" s="153"/>
      <c r="C3" s="153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ht="15.75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6"/>
      <c r="M4" s="156" t="s">
        <v>209</v>
      </c>
    </row>
    <row r="5" spans="1:13" ht="12.75" customHeight="1" x14ac:dyDescent="0.2">
      <c r="A5" s="315" t="s">
        <v>36</v>
      </c>
      <c r="B5" s="315" t="s">
        <v>1</v>
      </c>
      <c r="C5" s="311" t="s">
        <v>125</v>
      </c>
      <c r="D5" s="311" t="s">
        <v>147</v>
      </c>
      <c r="E5" s="311" t="s">
        <v>204</v>
      </c>
      <c r="F5" s="311" t="s">
        <v>127</v>
      </c>
      <c r="G5" s="311" t="s">
        <v>128</v>
      </c>
      <c r="H5" s="311" t="s">
        <v>205</v>
      </c>
      <c r="I5" s="313" t="s">
        <v>206</v>
      </c>
      <c r="J5" s="311" t="s">
        <v>34</v>
      </c>
      <c r="K5" s="311" t="s">
        <v>207</v>
      </c>
      <c r="L5" s="311" t="s">
        <v>208</v>
      </c>
      <c r="M5" s="311" t="s">
        <v>35</v>
      </c>
    </row>
    <row r="6" spans="1:13" x14ac:dyDescent="0.2">
      <c r="A6" s="316"/>
      <c r="B6" s="316"/>
      <c r="C6" s="312"/>
      <c r="D6" s="312"/>
      <c r="E6" s="312"/>
      <c r="F6" s="312"/>
      <c r="G6" s="312"/>
      <c r="H6" s="312"/>
      <c r="I6" s="314"/>
      <c r="J6" s="312"/>
      <c r="K6" s="312"/>
      <c r="L6" s="312"/>
      <c r="M6" s="312"/>
    </row>
    <row r="7" spans="1:13" x14ac:dyDescent="0.2">
      <c r="A7" s="157">
        <v>1</v>
      </c>
      <c r="B7" s="158" t="s">
        <v>11</v>
      </c>
      <c r="C7" s="159">
        <v>1517279.9999999998</v>
      </c>
      <c r="D7" s="159">
        <v>18959600.999999996</v>
      </c>
      <c r="E7" s="160">
        <v>0</v>
      </c>
      <c r="F7" s="160">
        <v>46422</v>
      </c>
      <c r="G7" s="160">
        <v>143672.99999999997</v>
      </c>
      <c r="H7" s="160">
        <v>0</v>
      </c>
      <c r="I7" s="160">
        <v>12100</v>
      </c>
      <c r="J7" s="160">
        <v>262601</v>
      </c>
      <c r="K7" s="161">
        <v>20941677</v>
      </c>
      <c r="L7" s="161">
        <v>3348332</v>
      </c>
      <c r="M7" s="161">
        <v>24290009</v>
      </c>
    </row>
    <row r="8" spans="1:13" x14ac:dyDescent="0.2">
      <c r="A8" s="157">
        <v>2</v>
      </c>
      <c r="B8" s="158" t="s">
        <v>12</v>
      </c>
      <c r="C8" s="159">
        <v>1190700</v>
      </c>
      <c r="D8" s="159">
        <v>13075581</v>
      </c>
      <c r="E8" s="160">
        <v>0</v>
      </c>
      <c r="F8" s="160">
        <v>0</v>
      </c>
      <c r="G8" s="160">
        <v>499197.99999999994</v>
      </c>
      <c r="H8" s="160">
        <v>0</v>
      </c>
      <c r="I8" s="160">
        <v>0</v>
      </c>
      <c r="J8" s="160">
        <v>2401</v>
      </c>
      <c r="K8" s="161">
        <v>14767880.000000002</v>
      </c>
      <c r="L8" s="161">
        <v>13359913</v>
      </c>
      <c r="M8" s="161">
        <v>28127793.000000004</v>
      </c>
    </row>
    <row r="9" spans="1:13" x14ac:dyDescent="0.2">
      <c r="A9" s="157">
        <v>3</v>
      </c>
      <c r="B9" s="158" t="s">
        <v>14</v>
      </c>
      <c r="C9" s="159">
        <v>24617800</v>
      </c>
      <c r="D9" s="159">
        <v>100451500</v>
      </c>
      <c r="E9" s="160">
        <v>0</v>
      </c>
      <c r="F9" s="160">
        <v>288900</v>
      </c>
      <c r="G9" s="160">
        <v>3935100</v>
      </c>
      <c r="H9" s="160">
        <v>0</v>
      </c>
      <c r="I9" s="160">
        <v>25000</v>
      </c>
      <c r="J9" s="160">
        <v>514100</v>
      </c>
      <c r="K9" s="161">
        <v>129832400</v>
      </c>
      <c r="L9" s="161">
        <v>31769100</v>
      </c>
      <c r="M9" s="161">
        <v>161601500</v>
      </c>
    </row>
    <row r="10" spans="1:13" x14ac:dyDescent="0.2">
      <c r="A10" s="157">
        <v>4</v>
      </c>
      <c r="B10" s="158" t="s">
        <v>15</v>
      </c>
      <c r="C10" s="159">
        <v>45756870.000000015</v>
      </c>
      <c r="D10" s="159">
        <v>111805806.99999999</v>
      </c>
      <c r="E10" s="160">
        <v>207934</v>
      </c>
      <c r="F10" s="160">
        <v>440614.99999999994</v>
      </c>
      <c r="G10" s="160">
        <v>997.00000000000011</v>
      </c>
      <c r="H10" s="160">
        <v>0</v>
      </c>
      <c r="I10" s="160">
        <v>147</v>
      </c>
      <c r="J10" s="160">
        <v>60770.000000000007</v>
      </c>
      <c r="K10" s="161">
        <v>158273140</v>
      </c>
      <c r="L10" s="161">
        <v>478028955.00000006</v>
      </c>
      <c r="M10" s="161">
        <v>636302095.00000012</v>
      </c>
    </row>
    <row r="11" spans="1:13" x14ac:dyDescent="0.2">
      <c r="A11" s="157">
        <v>5</v>
      </c>
      <c r="B11" s="158" t="s">
        <v>13</v>
      </c>
      <c r="C11" s="159">
        <v>48874706</v>
      </c>
      <c r="D11" s="159">
        <v>38279682</v>
      </c>
      <c r="E11" s="160">
        <v>1941071</v>
      </c>
      <c r="F11" s="160">
        <v>324961</v>
      </c>
      <c r="G11" s="160">
        <v>4243431</v>
      </c>
      <c r="H11" s="160">
        <v>27577.000000000004</v>
      </c>
      <c r="I11" s="160">
        <v>2150928.9999999995</v>
      </c>
      <c r="J11" s="160">
        <v>648282</v>
      </c>
      <c r="K11" s="161">
        <v>96490639</v>
      </c>
      <c r="L11" s="161">
        <v>137015312.99999994</v>
      </c>
      <c r="M11" s="161">
        <v>233505951.99999994</v>
      </c>
    </row>
    <row r="12" spans="1:13" x14ac:dyDescent="0.2">
      <c r="A12" s="157">
        <v>6</v>
      </c>
      <c r="B12" s="158" t="s">
        <v>17</v>
      </c>
      <c r="C12" s="159">
        <v>11843676.999999998</v>
      </c>
      <c r="D12" s="159">
        <v>20073819.000000007</v>
      </c>
      <c r="E12" s="160">
        <v>0</v>
      </c>
      <c r="F12" s="160">
        <v>364829.00000000012</v>
      </c>
      <c r="G12" s="160">
        <v>1497912</v>
      </c>
      <c r="H12" s="160">
        <v>0</v>
      </c>
      <c r="I12" s="160">
        <v>0</v>
      </c>
      <c r="J12" s="160">
        <v>90395</v>
      </c>
      <c r="K12" s="161">
        <v>33870632.000000007</v>
      </c>
      <c r="L12" s="161">
        <v>279286169.00000006</v>
      </c>
      <c r="M12" s="161">
        <v>313156801.00000006</v>
      </c>
    </row>
    <row r="13" spans="1:13" x14ac:dyDescent="0.2">
      <c r="A13" s="157">
        <v>7</v>
      </c>
      <c r="B13" s="158" t="s">
        <v>16</v>
      </c>
      <c r="C13" s="159">
        <v>20770532</v>
      </c>
      <c r="D13" s="159">
        <v>23889736</v>
      </c>
      <c r="E13" s="160">
        <v>2941775</v>
      </c>
      <c r="F13" s="160">
        <v>185200</v>
      </c>
      <c r="G13" s="160">
        <v>6716800</v>
      </c>
      <c r="H13" s="160">
        <v>500</v>
      </c>
      <c r="I13" s="160">
        <v>434.99999999999994</v>
      </c>
      <c r="J13" s="160">
        <v>3</v>
      </c>
      <c r="K13" s="161">
        <v>54504981.000000007</v>
      </c>
      <c r="L13" s="161">
        <v>161488637</v>
      </c>
      <c r="M13" s="161">
        <v>215993618.00000003</v>
      </c>
    </row>
    <row r="14" spans="1:13" x14ac:dyDescent="0.2">
      <c r="A14" s="157">
        <v>8</v>
      </c>
      <c r="B14" s="158" t="s">
        <v>18</v>
      </c>
      <c r="C14" s="159">
        <v>2119866</v>
      </c>
      <c r="D14" s="159">
        <v>14402508.000000002</v>
      </c>
      <c r="E14" s="160">
        <v>1366433</v>
      </c>
      <c r="F14" s="160">
        <v>138823.99999999997</v>
      </c>
      <c r="G14" s="160">
        <v>666902</v>
      </c>
      <c r="H14" s="160">
        <v>0</v>
      </c>
      <c r="I14" s="160">
        <v>505</v>
      </c>
      <c r="J14" s="160">
        <v>3007815</v>
      </c>
      <c r="K14" s="161">
        <v>21702852.999999996</v>
      </c>
      <c r="L14" s="161">
        <v>52308908</v>
      </c>
      <c r="M14" s="161">
        <v>74011761</v>
      </c>
    </row>
    <row r="15" spans="1:13" x14ac:dyDescent="0.2">
      <c r="A15" s="157">
        <v>9</v>
      </c>
      <c r="B15" s="158" t="s">
        <v>21</v>
      </c>
      <c r="C15" s="159">
        <v>1770270</v>
      </c>
      <c r="D15" s="159">
        <v>31659641.999999993</v>
      </c>
      <c r="E15" s="160">
        <v>0</v>
      </c>
      <c r="F15" s="160">
        <v>96153.000000000015</v>
      </c>
      <c r="G15" s="160">
        <v>89733</v>
      </c>
      <c r="H15" s="160">
        <v>132</v>
      </c>
      <c r="I15" s="160">
        <v>14614.000000000002</v>
      </c>
      <c r="J15" s="160">
        <v>1818</v>
      </c>
      <c r="K15" s="161">
        <v>33632362</v>
      </c>
      <c r="L15" s="161">
        <v>103051846</v>
      </c>
      <c r="M15" s="161">
        <v>136684208</v>
      </c>
    </row>
    <row r="16" spans="1:13" x14ac:dyDescent="0.2">
      <c r="A16" s="157">
        <v>10</v>
      </c>
      <c r="B16" s="158" t="s">
        <v>20</v>
      </c>
      <c r="C16" s="159">
        <v>1993900</v>
      </c>
      <c r="D16" s="159">
        <v>5286300</v>
      </c>
      <c r="E16" s="160">
        <v>4074800</v>
      </c>
      <c r="F16" s="160">
        <v>282200</v>
      </c>
      <c r="G16" s="160">
        <v>3266500</v>
      </c>
      <c r="H16" s="160">
        <v>85700</v>
      </c>
      <c r="I16" s="160">
        <v>28500</v>
      </c>
      <c r="J16" s="160">
        <v>10755700</v>
      </c>
      <c r="K16" s="161">
        <v>25773600</v>
      </c>
      <c r="L16" s="161">
        <v>50834300</v>
      </c>
      <c r="M16" s="161">
        <v>76607900</v>
      </c>
    </row>
    <row r="17" spans="1:13" x14ac:dyDescent="0.2">
      <c r="A17" s="157">
        <v>11</v>
      </c>
      <c r="B17" s="158" t="s">
        <v>22</v>
      </c>
      <c r="C17" s="159">
        <v>0</v>
      </c>
      <c r="D17" s="159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0</v>
      </c>
      <c r="K17" s="161">
        <v>0</v>
      </c>
      <c r="L17" s="161">
        <v>0</v>
      </c>
      <c r="M17" s="161">
        <v>0</v>
      </c>
    </row>
    <row r="18" spans="1:13" x14ac:dyDescent="0.2">
      <c r="A18" s="157">
        <v>12</v>
      </c>
      <c r="B18" s="158" t="s">
        <v>81</v>
      </c>
      <c r="C18" s="159">
        <v>11646</v>
      </c>
      <c r="D18" s="159">
        <v>499570.00000000006</v>
      </c>
      <c r="E18" s="160">
        <v>504916</v>
      </c>
      <c r="F18" s="160">
        <v>1760.0000000000002</v>
      </c>
      <c r="G18" s="160">
        <v>27303.000000000004</v>
      </c>
      <c r="H18" s="160">
        <v>638</v>
      </c>
      <c r="I18" s="160">
        <v>0</v>
      </c>
      <c r="J18" s="160">
        <v>0</v>
      </c>
      <c r="K18" s="161">
        <v>1045833</v>
      </c>
      <c r="L18" s="161">
        <v>81978145.000000015</v>
      </c>
      <c r="M18" s="161">
        <v>83023978.000000015</v>
      </c>
    </row>
    <row r="19" spans="1:13" x14ac:dyDescent="0.2">
      <c r="A19" s="157">
        <v>13</v>
      </c>
      <c r="B19" s="158" t="s">
        <v>23</v>
      </c>
      <c r="C19" s="159">
        <v>7312590.0458699996</v>
      </c>
      <c r="D19" s="159">
        <v>55345710.26365</v>
      </c>
      <c r="E19" s="160">
        <v>1106159.9494099999</v>
      </c>
      <c r="F19" s="160">
        <v>522939.8536400001</v>
      </c>
      <c r="G19" s="160">
        <v>1182474.32623</v>
      </c>
      <c r="H19" s="160">
        <v>8265</v>
      </c>
      <c r="I19" s="160">
        <v>0</v>
      </c>
      <c r="J19" s="160">
        <v>396646.86326999997</v>
      </c>
      <c r="K19" s="161">
        <v>65874786.302070014</v>
      </c>
      <c r="L19" s="161">
        <v>884020602.47432029</v>
      </c>
      <c r="M19" s="161">
        <v>949895388.77639031</v>
      </c>
    </row>
    <row r="20" spans="1:13" x14ac:dyDescent="0.2">
      <c r="A20" s="157">
        <v>14</v>
      </c>
      <c r="B20" s="158" t="s">
        <v>25</v>
      </c>
      <c r="C20" s="159">
        <v>93680000</v>
      </c>
      <c r="D20" s="159">
        <v>167807200</v>
      </c>
      <c r="E20" s="160">
        <v>155900</v>
      </c>
      <c r="F20" s="160">
        <v>3711100</v>
      </c>
      <c r="G20" s="160">
        <v>40210900</v>
      </c>
      <c r="H20" s="160">
        <v>1252800</v>
      </c>
      <c r="I20" s="160">
        <v>291800</v>
      </c>
      <c r="J20" s="160">
        <v>98200</v>
      </c>
      <c r="K20" s="161">
        <v>307207900</v>
      </c>
      <c r="L20" s="161">
        <v>408551700</v>
      </c>
      <c r="M20" s="161">
        <v>715759600</v>
      </c>
    </row>
    <row r="21" spans="1:13" x14ac:dyDescent="0.2">
      <c r="A21" s="157">
        <v>15</v>
      </c>
      <c r="B21" s="158" t="s">
        <v>28</v>
      </c>
      <c r="C21" s="159">
        <v>3777601</v>
      </c>
      <c r="D21" s="159">
        <v>10837326.999999998</v>
      </c>
      <c r="E21" s="160">
        <v>108</v>
      </c>
      <c r="F21" s="160">
        <v>149540</v>
      </c>
      <c r="G21" s="160">
        <v>360272.99999999994</v>
      </c>
      <c r="H21" s="160">
        <v>375</v>
      </c>
      <c r="I21" s="160">
        <v>0</v>
      </c>
      <c r="J21" s="160">
        <v>1426.0000000000002</v>
      </c>
      <c r="K21" s="161">
        <v>15126649.999999996</v>
      </c>
      <c r="L21" s="161">
        <v>43156926.999999993</v>
      </c>
      <c r="M21" s="161">
        <v>58283576.999999993</v>
      </c>
    </row>
    <row r="22" spans="1:13" x14ac:dyDescent="0.2">
      <c r="A22" s="157">
        <v>16</v>
      </c>
      <c r="B22" s="158" t="s">
        <v>29</v>
      </c>
      <c r="C22" s="159">
        <v>2879000</v>
      </c>
      <c r="D22" s="159">
        <v>21634600</v>
      </c>
      <c r="E22" s="160">
        <v>0</v>
      </c>
      <c r="F22" s="160">
        <v>62700</v>
      </c>
      <c r="G22" s="160">
        <v>2189400</v>
      </c>
      <c r="H22" s="160">
        <v>11400</v>
      </c>
      <c r="I22" s="160">
        <v>0</v>
      </c>
      <c r="J22" s="160">
        <v>7100</v>
      </c>
      <c r="K22" s="161">
        <v>26784200</v>
      </c>
      <c r="L22" s="161">
        <v>68105000</v>
      </c>
      <c r="M22" s="161">
        <v>94889200</v>
      </c>
    </row>
    <row r="23" spans="1:13" x14ac:dyDescent="0.2">
      <c r="A23" s="157">
        <v>17</v>
      </c>
      <c r="B23" s="158" t="s">
        <v>72</v>
      </c>
      <c r="C23" s="159">
        <v>18059100</v>
      </c>
      <c r="D23" s="159">
        <v>49712300</v>
      </c>
      <c r="E23" s="160">
        <v>176100</v>
      </c>
      <c r="F23" s="160">
        <v>197200</v>
      </c>
      <c r="G23" s="160">
        <v>1633200</v>
      </c>
      <c r="H23" s="160">
        <v>5400</v>
      </c>
      <c r="I23" s="160">
        <v>2000</v>
      </c>
      <c r="J23" s="160">
        <v>24.000000000000004</v>
      </c>
      <c r="K23" s="161">
        <v>69785324</v>
      </c>
      <c r="L23" s="161">
        <v>222310465.00000003</v>
      </c>
      <c r="M23" s="161">
        <v>292095789.00000006</v>
      </c>
    </row>
    <row r="24" spans="1:13" x14ac:dyDescent="0.2">
      <c r="A24" s="157">
        <v>18</v>
      </c>
      <c r="B24" s="158" t="s">
        <v>82</v>
      </c>
      <c r="C24" s="159">
        <v>0</v>
      </c>
      <c r="D24" s="159">
        <v>0</v>
      </c>
      <c r="E24" s="160">
        <v>0</v>
      </c>
      <c r="F24" s="160">
        <v>0</v>
      </c>
      <c r="G24" s="160">
        <v>0</v>
      </c>
      <c r="H24" s="160">
        <v>0</v>
      </c>
      <c r="I24" s="160">
        <v>0</v>
      </c>
      <c r="J24" s="160">
        <v>0</v>
      </c>
      <c r="K24" s="161">
        <v>0</v>
      </c>
      <c r="L24" s="161">
        <v>0</v>
      </c>
      <c r="M24" s="161">
        <v>0</v>
      </c>
    </row>
    <row r="25" spans="1:13" x14ac:dyDescent="0.2">
      <c r="A25" s="162"/>
      <c r="B25" s="163" t="s">
        <v>83</v>
      </c>
      <c r="C25" s="164">
        <v>286175538.04586995</v>
      </c>
      <c r="D25" s="164">
        <v>683720883.26364994</v>
      </c>
      <c r="E25" s="164">
        <v>12475196.949410001</v>
      </c>
      <c r="F25" s="164">
        <v>6813343.8536400003</v>
      </c>
      <c r="G25" s="164">
        <v>66663796.326230004</v>
      </c>
      <c r="H25" s="164">
        <v>1392787</v>
      </c>
      <c r="I25" s="164">
        <v>2526029.9999999991</v>
      </c>
      <c r="J25" s="164">
        <v>15847281.863270001</v>
      </c>
      <c r="K25" s="164">
        <v>1075614857.3020701</v>
      </c>
      <c r="L25" s="164">
        <v>3018614312.4743199</v>
      </c>
      <c r="M25" s="164">
        <v>4094229169.7763906</v>
      </c>
    </row>
    <row r="26" spans="1:13" x14ac:dyDescent="0.2">
      <c r="A26" s="157">
        <v>19</v>
      </c>
      <c r="B26" s="158" t="s">
        <v>33</v>
      </c>
      <c r="C26" s="159">
        <v>22404266.999999996</v>
      </c>
      <c r="D26" s="159">
        <v>21974207.000000004</v>
      </c>
      <c r="E26" s="160">
        <v>2356527.0000000005</v>
      </c>
      <c r="F26" s="160">
        <v>382867</v>
      </c>
      <c r="G26" s="160">
        <v>14780205.000000004</v>
      </c>
      <c r="H26" s="160">
        <v>110609.99999999999</v>
      </c>
      <c r="I26" s="160">
        <v>0</v>
      </c>
      <c r="J26" s="160">
        <v>3787.9999999999995</v>
      </c>
      <c r="K26" s="161">
        <v>62012471</v>
      </c>
      <c r="L26" s="161">
        <v>406925519.00000006</v>
      </c>
      <c r="M26" s="161">
        <v>468937990.00000006</v>
      </c>
    </row>
    <row r="27" spans="1:13" x14ac:dyDescent="0.2">
      <c r="A27" s="157">
        <v>20</v>
      </c>
      <c r="B27" s="158" t="s">
        <v>176</v>
      </c>
      <c r="C27" s="159">
        <v>2606325</v>
      </c>
      <c r="D27" s="159">
        <v>8536316</v>
      </c>
      <c r="E27" s="160">
        <v>0</v>
      </c>
      <c r="F27" s="160">
        <v>0</v>
      </c>
      <c r="G27" s="160">
        <v>2302221</v>
      </c>
      <c r="H27" s="160">
        <v>0</v>
      </c>
      <c r="I27" s="160">
        <v>0</v>
      </c>
      <c r="J27" s="160">
        <v>4986223</v>
      </c>
      <c r="K27" s="161">
        <v>18431085</v>
      </c>
      <c r="L27" s="161">
        <v>970886</v>
      </c>
      <c r="M27" s="161">
        <v>19401971.000000004</v>
      </c>
    </row>
    <row r="28" spans="1:13" x14ac:dyDescent="0.2">
      <c r="A28" s="157">
        <v>21</v>
      </c>
      <c r="B28" s="158" t="s">
        <v>195</v>
      </c>
      <c r="C28" s="159">
        <v>522500</v>
      </c>
      <c r="D28" s="159">
        <v>2784200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406500</v>
      </c>
      <c r="K28" s="161">
        <v>3713200</v>
      </c>
      <c r="L28" s="161">
        <v>14873300</v>
      </c>
      <c r="M28" s="161">
        <v>18586500</v>
      </c>
    </row>
    <row r="29" spans="1:13" x14ac:dyDescent="0.2">
      <c r="A29" s="157">
        <v>22</v>
      </c>
      <c r="B29" s="158" t="s">
        <v>106</v>
      </c>
      <c r="C29" s="159">
        <v>1044912.0000000002</v>
      </c>
      <c r="D29" s="159">
        <v>1440283.0000000002</v>
      </c>
      <c r="E29" s="160">
        <v>0</v>
      </c>
      <c r="F29" s="160">
        <v>37443</v>
      </c>
      <c r="G29" s="160">
        <v>628686</v>
      </c>
      <c r="H29" s="160">
        <v>0</v>
      </c>
      <c r="I29" s="160">
        <v>0</v>
      </c>
      <c r="J29" s="160">
        <v>15</v>
      </c>
      <c r="K29" s="161">
        <v>3151339.0000000005</v>
      </c>
      <c r="L29" s="161">
        <v>11427032.999999998</v>
      </c>
      <c r="M29" s="161">
        <v>14578372</v>
      </c>
    </row>
    <row r="30" spans="1:13" x14ac:dyDescent="0.2">
      <c r="A30" s="157">
        <v>23</v>
      </c>
      <c r="B30" s="158" t="s">
        <v>30</v>
      </c>
      <c r="C30" s="159">
        <v>6471187</v>
      </c>
      <c r="D30" s="159">
        <v>13736400</v>
      </c>
      <c r="E30" s="160">
        <v>0</v>
      </c>
      <c r="F30" s="160">
        <v>33500</v>
      </c>
      <c r="G30" s="160">
        <v>347000</v>
      </c>
      <c r="H30" s="160">
        <v>0</v>
      </c>
      <c r="I30" s="160">
        <v>0</v>
      </c>
      <c r="J30" s="160">
        <v>12700</v>
      </c>
      <c r="K30" s="161">
        <v>20600787</v>
      </c>
      <c r="L30" s="161">
        <v>302949300</v>
      </c>
      <c r="M30" s="161">
        <v>323550087</v>
      </c>
    </row>
    <row r="31" spans="1:13" x14ac:dyDescent="0.2">
      <c r="A31" s="157">
        <v>24</v>
      </c>
      <c r="B31" s="158" t="s">
        <v>31</v>
      </c>
      <c r="C31" s="159">
        <v>76906420.000000015</v>
      </c>
      <c r="D31" s="159">
        <v>150210145.00000003</v>
      </c>
      <c r="E31" s="160">
        <v>0</v>
      </c>
      <c r="F31" s="160">
        <v>70269.000000000015</v>
      </c>
      <c r="G31" s="160">
        <v>11095721.000000002</v>
      </c>
      <c r="H31" s="160">
        <v>1071</v>
      </c>
      <c r="I31" s="160">
        <v>0</v>
      </c>
      <c r="J31" s="160">
        <v>362928</v>
      </c>
      <c r="K31" s="161">
        <v>238646554</v>
      </c>
      <c r="L31" s="161">
        <v>2255575392.0000005</v>
      </c>
      <c r="M31" s="161">
        <v>2494221946.0000005</v>
      </c>
    </row>
    <row r="32" spans="1:13" x14ac:dyDescent="0.2">
      <c r="A32" s="157">
        <v>25</v>
      </c>
      <c r="B32" s="158" t="s">
        <v>84</v>
      </c>
      <c r="C32" s="159">
        <v>31714063.999999996</v>
      </c>
      <c r="D32" s="159">
        <v>133102440.00000001</v>
      </c>
      <c r="E32" s="160">
        <v>377768</v>
      </c>
      <c r="F32" s="160">
        <v>91147</v>
      </c>
      <c r="G32" s="160">
        <v>10191771</v>
      </c>
      <c r="H32" s="160">
        <v>0</v>
      </c>
      <c r="I32" s="160">
        <v>0</v>
      </c>
      <c r="J32" s="160">
        <v>488101</v>
      </c>
      <c r="K32" s="161">
        <v>175965291</v>
      </c>
      <c r="L32" s="161">
        <v>1112752405.9999998</v>
      </c>
      <c r="M32" s="161">
        <v>1288717697</v>
      </c>
    </row>
    <row r="33" spans="1:13" x14ac:dyDescent="0.2">
      <c r="A33" s="157">
        <v>26</v>
      </c>
      <c r="B33" s="158" t="s">
        <v>80</v>
      </c>
      <c r="C33" s="159">
        <v>9973678.0000000019</v>
      </c>
      <c r="D33" s="159">
        <v>28811076.000000007</v>
      </c>
      <c r="E33" s="160">
        <v>0</v>
      </c>
      <c r="F33" s="160">
        <v>324996.00000000006</v>
      </c>
      <c r="G33" s="160">
        <v>4174168.9999999995</v>
      </c>
      <c r="H33" s="160">
        <v>6563.0000000000009</v>
      </c>
      <c r="I33" s="160">
        <v>0</v>
      </c>
      <c r="J33" s="160">
        <v>0</v>
      </c>
      <c r="K33" s="161">
        <v>43290482.000000015</v>
      </c>
      <c r="L33" s="161">
        <v>108766928</v>
      </c>
      <c r="M33" s="161">
        <v>152057410</v>
      </c>
    </row>
    <row r="34" spans="1:13" x14ac:dyDescent="0.2">
      <c r="A34" s="157">
        <v>27</v>
      </c>
      <c r="B34" s="158" t="s">
        <v>196</v>
      </c>
      <c r="C34" s="159">
        <v>6021681.9999999991</v>
      </c>
      <c r="D34" s="159">
        <v>8921582</v>
      </c>
      <c r="E34" s="160">
        <v>0</v>
      </c>
      <c r="F34" s="160">
        <v>0</v>
      </c>
      <c r="G34" s="160">
        <v>1432005</v>
      </c>
      <c r="H34" s="160">
        <v>171988</v>
      </c>
      <c r="I34" s="160">
        <v>0</v>
      </c>
      <c r="J34" s="160">
        <v>0</v>
      </c>
      <c r="K34" s="161">
        <v>16547257</v>
      </c>
      <c r="L34" s="161">
        <v>174904399.99999997</v>
      </c>
      <c r="M34" s="161">
        <v>191451656.99999997</v>
      </c>
    </row>
    <row r="35" spans="1:13" x14ac:dyDescent="0.2">
      <c r="A35" s="157">
        <v>28</v>
      </c>
      <c r="B35" s="158" t="s">
        <v>177</v>
      </c>
      <c r="C35" s="159">
        <v>43845491.999999993</v>
      </c>
      <c r="D35" s="159">
        <v>34855287</v>
      </c>
      <c r="E35" s="160">
        <v>0</v>
      </c>
      <c r="F35" s="160">
        <v>0</v>
      </c>
      <c r="G35" s="160">
        <v>84313</v>
      </c>
      <c r="H35" s="160">
        <v>0</v>
      </c>
      <c r="I35" s="160">
        <v>0</v>
      </c>
      <c r="J35" s="160">
        <v>3554.9999999999995</v>
      </c>
      <c r="K35" s="161">
        <v>78788647</v>
      </c>
      <c r="L35" s="161">
        <v>143914392.00000003</v>
      </c>
      <c r="M35" s="161">
        <v>222703039</v>
      </c>
    </row>
    <row r="36" spans="1:13" x14ac:dyDescent="0.2">
      <c r="A36" s="157">
        <v>29</v>
      </c>
      <c r="B36" s="158" t="s">
        <v>86</v>
      </c>
      <c r="C36" s="159">
        <v>1233400</v>
      </c>
      <c r="D36" s="159">
        <v>2883200</v>
      </c>
      <c r="E36" s="160">
        <v>0</v>
      </c>
      <c r="F36" s="160">
        <v>24800</v>
      </c>
      <c r="G36" s="160">
        <v>294500</v>
      </c>
      <c r="H36" s="160">
        <v>0</v>
      </c>
      <c r="I36" s="160">
        <v>0</v>
      </c>
      <c r="J36" s="160">
        <v>222700</v>
      </c>
      <c r="K36" s="161">
        <v>4658600</v>
      </c>
      <c r="L36" s="161">
        <v>16473400</v>
      </c>
      <c r="M36" s="161">
        <v>21132000</v>
      </c>
    </row>
    <row r="37" spans="1:13" x14ac:dyDescent="0.2">
      <c r="A37" s="157">
        <v>30</v>
      </c>
      <c r="B37" s="158" t="s">
        <v>178</v>
      </c>
      <c r="C37" s="159">
        <v>10538081.439966373</v>
      </c>
      <c r="D37" s="159">
        <v>36616898.413104847</v>
      </c>
      <c r="E37" s="160">
        <v>356305.95720090001</v>
      </c>
      <c r="F37" s="160">
        <v>0</v>
      </c>
      <c r="G37" s="160">
        <v>326769.39499999996</v>
      </c>
      <c r="H37" s="160">
        <v>0</v>
      </c>
      <c r="I37" s="160">
        <v>0</v>
      </c>
      <c r="J37" s="160">
        <v>124247.99999999996</v>
      </c>
      <c r="K37" s="161">
        <v>47962303.205272123</v>
      </c>
      <c r="L37" s="161">
        <v>414899913.62582028</v>
      </c>
      <c r="M37" s="161">
        <v>462862216.83109242</v>
      </c>
    </row>
    <row r="38" spans="1:13" x14ac:dyDescent="0.2">
      <c r="A38" s="157">
        <v>31</v>
      </c>
      <c r="B38" s="158" t="s">
        <v>32</v>
      </c>
      <c r="C38" s="159">
        <v>3069544</v>
      </c>
      <c r="D38" s="159">
        <v>11752891</v>
      </c>
      <c r="E38" s="160">
        <v>14824</v>
      </c>
      <c r="F38" s="160">
        <v>19069</v>
      </c>
      <c r="G38" s="160">
        <v>191537</v>
      </c>
      <c r="H38" s="160">
        <v>0</v>
      </c>
      <c r="I38" s="160">
        <v>0</v>
      </c>
      <c r="J38" s="160">
        <v>102385.99999999999</v>
      </c>
      <c r="K38" s="161">
        <v>15150250.999999998</v>
      </c>
      <c r="L38" s="161">
        <v>552500094.99999988</v>
      </c>
      <c r="M38" s="161">
        <v>567650345.99999988</v>
      </c>
    </row>
    <row r="39" spans="1:13" x14ac:dyDescent="0.2">
      <c r="A39" s="157">
        <v>32</v>
      </c>
      <c r="B39" s="158" t="s">
        <v>179</v>
      </c>
      <c r="C39" s="159">
        <v>7698600</v>
      </c>
      <c r="D39" s="159">
        <v>97821100</v>
      </c>
      <c r="E39" s="160">
        <v>5159100</v>
      </c>
      <c r="F39" s="160">
        <v>0</v>
      </c>
      <c r="G39" s="160">
        <v>1757800</v>
      </c>
      <c r="H39" s="160">
        <v>0</v>
      </c>
      <c r="I39" s="160">
        <v>0</v>
      </c>
      <c r="J39" s="160">
        <v>238900</v>
      </c>
      <c r="K39" s="161">
        <v>112675500</v>
      </c>
      <c r="L39" s="161">
        <v>441351700</v>
      </c>
      <c r="M39" s="161">
        <v>554027200</v>
      </c>
    </row>
    <row r="40" spans="1:13" x14ac:dyDescent="0.2">
      <c r="A40" s="162"/>
      <c r="B40" s="163" t="s">
        <v>87</v>
      </c>
      <c r="C40" s="164">
        <v>224050152.43996638</v>
      </c>
      <c r="D40" s="164">
        <v>553446025.41310489</v>
      </c>
      <c r="E40" s="164">
        <v>8264524.9572009007</v>
      </c>
      <c r="F40" s="164">
        <v>984091.00000000012</v>
      </c>
      <c r="G40" s="164">
        <v>47606697.395000011</v>
      </c>
      <c r="H40" s="164">
        <v>290232</v>
      </c>
      <c r="I40" s="164">
        <v>0</v>
      </c>
      <c r="J40" s="164">
        <v>6952044</v>
      </c>
      <c r="K40" s="164">
        <v>841593767.20527208</v>
      </c>
      <c r="L40" s="164">
        <v>5958284664.6258202</v>
      </c>
      <c r="M40" s="164">
        <v>6799878431.8310928</v>
      </c>
    </row>
    <row r="41" spans="1:13" x14ac:dyDescent="0.2">
      <c r="A41" s="165">
        <v>33</v>
      </c>
      <c r="B41" s="166" t="s">
        <v>180</v>
      </c>
      <c r="C41" s="159">
        <v>2315115</v>
      </c>
      <c r="D41" s="159">
        <v>3454989.0000000005</v>
      </c>
      <c r="E41" s="160">
        <v>0</v>
      </c>
      <c r="F41" s="160">
        <v>0</v>
      </c>
      <c r="G41" s="160">
        <v>473333</v>
      </c>
      <c r="H41" s="160">
        <v>98400</v>
      </c>
      <c r="I41" s="160">
        <v>0</v>
      </c>
      <c r="J41" s="160">
        <v>400</v>
      </c>
      <c r="K41" s="161">
        <v>6342237.0000000009</v>
      </c>
      <c r="L41" s="161">
        <v>6595261</v>
      </c>
      <c r="M41" s="161">
        <v>12937498.000000002</v>
      </c>
    </row>
    <row r="42" spans="1:13" x14ac:dyDescent="0.2">
      <c r="A42" s="165">
        <v>34</v>
      </c>
      <c r="B42" s="166" t="s">
        <v>181</v>
      </c>
      <c r="C42" s="159">
        <v>0</v>
      </c>
      <c r="D42" s="159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1">
        <v>0</v>
      </c>
      <c r="L42" s="161">
        <v>0</v>
      </c>
      <c r="M42" s="161">
        <v>0</v>
      </c>
    </row>
    <row r="43" spans="1:13" x14ac:dyDescent="0.2">
      <c r="A43" s="165">
        <v>35</v>
      </c>
      <c r="B43" s="166" t="s">
        <v>183</v>
      </c>
      <c r="C43" s="159">
        <v>530200</v>
      </c>
      <c r="D43" s="159">
        <v>1170600</v>
      </c>
      <c r="E43" s="160">
        <v>0</v>
      </c>
      <c r="F43" s="160">
        <v>0</v>
      </c>
      <c r="G43" s="160">
        <v>558900</v>
      </c>
      <c r="H43" s="160">
        <v>0</v>
      </c>
      <c r="I43" s="160">
        <v>0</v>
      </c>
      <c r="J43" s="160">
        <v>709400</v>
      </c>
      <c r="K43" s="161">
        <v>2969100</v>
      </c>
      <c r="L43" s="161">
        <v>2662400</v>
      </c>
      <c r="M43" s="161">
        <v>5631500</v>
      </c>
    </row>
    <row r="44" spans="1:13" x14ac:dyDescent="0.2">
      <c r="A44" s="165">
        <v>36</v>
      </c>
      <c r="B44" s="166" t="s">
        <v>184</v>
      </c>
      <c r="C44" s="159">
        <v>2093145</v>
      </c>
      <c r="D44" s="159">
        <v>2421700</v>
      </c>
      <c r="E44" s="160">
        <v>0</v>
      </c>
      <c r="F44" s="160">
        <v>700</v>
      </c>
      <c r="G44" s="160">
        <v>13309.627999999997</v>
      </c>
      <c r="H44" s="160">
        <v>0</v>
      </c>
      <c r="I44" s="160">
        <v>0</v>
      </c>
      <c r="J44" s="160">
        <v>130348.1</v>
      </c>
      <c r="K44" s="161">
        <v>4659202.7279999992</v>
      </c>
      <c r="L44" s="161">
        <v>18047</v>
      </c>
      <c r="M44" s="161">
        <v>4677249.7279999992</v>
      </c>
    </row>
    <row r="45" spans="1:13" x14ac:dyDescent="0.2">
      <c r="A45" s="165">
        <v>37</v>
      </c>
      <c r="B45" s="166" t="s">
        <v>197</v>
      </c>
      <c r="C45" s="159">
        <v>615724.00000000012</v>
      </c>
      <c r="D45" s="159">
        <v>217730.91499999995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229089.99999999997</v>
      </c>
      <c r="K45" s="161">
        <v>1062544.915</v>
      </c>
      <c r="L45" s="161">
        <v>940289</v>
      </c>
      <c r="M45" s="161">
        <v>2002833.915</v>
      </c>
    </row>
    <row r="46" spans="1:13" x14ac:dyDescent="0.2">
      <c r="A46" s="165">
        <v>38</v>
      </c>
      <c r="B46" s="166" t="s">
        <v>185</v>
      </c>
      <c r="C46" s="159">
        <v>321543</v>
      </c>
      <c r="D46" s="159">
        <v>97333</v>
      </c>
      <c r="E46" s="160">
        <v>0</v>
      </c>
      <c r="F46" s="160">
        <v>0</v>
      </c>
      <c r="G46" s="160">
        <v>665081</v>
      </c>
      <c r="H46" s="160">
        <v>0</v>
      </c>
      <c r="I46" s="160">
        <v>0</v>
      </c>
      <c r="J46" s="160">
        <v>1269103</v>
      </c>
      <c r="K46" s="161">
        <v>2353060</v>
      </c>
      <c r="L46" s="161">
        <v>2240780</v>
      </c>
      <c r="M46" s="161">
        <v>4593839.9999999991</v>
      </c>
    </row>
    <row r="47" spans="1:13" x14ac:dyDescent="0.2">
      <c r="A47" s="165">
        <v>39</v>
      </c>
      <c r="B47" s="166" t="s">
        <v>186</v>
      </c>
      <c r="C47" s="159">
        <v>458600</v>
      </c>
      <c r="D47" s="159">
        <v>0</v>
      </c>
      <c r="E47" s="160">
        <v>0</v>
      </c>
      <c r="F47" s="160">
        <v>0</v>
      </c>
      <c r="G47" s="160">
        <v>373630.99999999994</v>
      </c>
      <c r="H47" s="160">
        <v>0</v>
      </c>
      <c r="I47" s="160">
        <v>0</v>
      </c>
      <c r="J47" s="160">
        <v>1510183.0000000002</v>
      </c>
      <c r="K47" s="161">
        <v>2342414</v>
      </c>
      <c r="L47" s="161">
        <v>1074417.0000000002</v>
      </c>
      <c r="M47" s="161">
        <v>3416831</v>
      </c>
    </row>
    <row r="48" spans="1:13" x14ac:dyDescent="0.2">
      <c r="A48" s="165">
        <v>40</v>
      </c>
      <c r="B48" s="166" t="s">
        <v>187</v>
      </c>
      <c r="C48" s="159">
        <v>7773</v>
      </c>
      <c r="D48" s="159">
        <v>95973.720300000001</v>
      </c>
      <c r="E48" s="160">
        <v>0</v>
      </c>
      <c r="F48" s="160">
        <v>0</v>
      </c>
      <c r="G48" s="160">
        <v>214653.72499999998</v>
      </c>
      <c r="H48" s="160">
        <v>0</v>
      </c>
      <c r="I48" s="160">
        <v>0</v>
      </c>
      <c r="J48" s="160">
        <v>172098</v>
      </c>
      <c r="K48" s="161">
        <v>490498.4452999999</v>
      </c>
      <c r="L48" s="161">
        <v>746584</v>
      </c>
      <c r="M48" s="161">
        <v>1237082.4453</v>
      </c>
    </row>
    <row r="49" spans="1:13" x14ac:dyDescent="0.2">
      <c r="A49" s="165">
        <v>41</v>
      </c>
      <c r="B49" s="166" t="s">
        <v>188</v>
      </c>
      <c r="C49" s="159">
        <v>1064200</v>
      </c>
      <c r="D49" s="159">
        <v>33300</v>
      </c>
      <c r="E49" s="160">
        <v>0</v>
      </c>
      <c r="F49" s="160">
        <v>0</v>
      </c>
      <c r="G49" s="160">
        <v>118600</v>
      </c>
      <c r="H49" s="160">
        <v>0</v>
      </c>
      <c r="I49" s="160">
        <v>0</v>
      </c>
      <c r="J49" s="160">
        <v>712900</v>
      </c>
      <c r="K49" s="161">
        <v>1929000</v>
      </c>
      <c r="L49" s="161">
        <v>513100</v>
      </c>
      <c r="M49" s="161">
        <v>2442100</v>
      </c>
    </row>
    <row r="50" spans="1:13" x14ac:dyDescent="0.2">
      <c r="A50" s="162"/>
      <c r="B50" s="167" t="s">
        <v>198</v>
      </c>
      <c r="C50" s="164">
        <v>7406300</v>
      </c>
      <c r="D50" s="164">
        <v>7491626.6353000011</v>
      </c>
      <c r="E50" s="164">
        <v>0</v>
      </c>
      <c r="F50" s="164">
        <v>700</v>
      </c>
      <c r="G50" s="164">
        <v>2417508.3529999997</v>
      </c>
      <c r="H50" s="164">
        <v>98400</v>
      </c>
      <c r="I50" s="164">
        <v>0</v>
      </c>
      <c r="J50" s="164">
        <v>4733522.1000000006</v>
      </c>
      <c r="K50" s="164">
        <v>22148057.088300005</v>
      </c>
      <c r="L50" s="164">
        <v>14790878</v>
      </c>
      <c r="M50" s="164">
        <v>36938935.088299997</v>
      </c>
    </row>
    <row r="51" spans="1:13" x14ac:dyDescent="0.2">
      <c r="A51" s="165">
        <v>42</v>
      </c>
      <c r="B51" s="166" t="s">
        <v>199</v>
      </c>
      <c r="C51" s="159">
        <v>3244106.01382</v>
      </c>
      <c r="D51" s="159">
        <v>16419077.380924901</v>
      </c>
      <c r="E51" s="160">
        <v>50216710.169071093</v>
      </c>
      <c r="F51" s="160">
        <v>0</v>
      </c>
      <c r="G51" s="160">
        <v>0</v>
      </c>
      <c r="H51" s="160">
        <v>0</v>
      </c>
      <c r="I51" s="160">
        <v>0</v>
      </c>
      <c r="J51" s="160">
        <v>0</v>
      </c>
      <c r="K51" s="161">
        <v>69879893.563815996</v>
      </c>
      <c r="L51" s="161">
        <v>52845222.118758269</v>
      </c>
      <c r="M51" s="161">
        <v>122725115.68257427</v>
      </c>
    </row>
    <row r="52" spans="1:13" x14ac:dyDescent="0.2">
      <c r="A52" s="162"/>
      <c r="B52" s="167" t="s">
        <v>200</v>
      </c>
      <c r="C52" s="168">
        <v>3244106.01382</v>
      </c>
      <c r="D52" s="168">
        <v>16419077.380924901</v>
      </c>
      <c r="E52" s="168">
        <v>50216710.169071093</v>
      </c>
      <c r="F52" s="168">
        <v>0</v>
      </c>
      <c r="G52" s="168">
        <v>0</v>
      </c>
      <c r="H52" s="168">
        <v>0</v>
      </c>
      <c r="I52" s="168">
        <v>0</v>
      </c>
      <c r="J52" s="168">
        <v>0</v>
      </c>
      <c r="K52" s="168">
        <v>69879893.563815996</v>
      </c>
      <c r="L52" s="168">
        <v>52845222.118758269</v>
      </c>
      <c r="M52" s="168">
        <v>122725115.68257427</v>
      </c>
    </row>
    <row r="53" spans="1:13" x14ac:dyDescent="0.2">
      <c r="A53" s="165">
        <v>43</v>
      </c>
      <c r="B53" s="158" t="s">
        <v>201</v>
      </c>
      <c r="C53" s="159">
        <v>0</v>
      </c>
      <c r="D53" s="159">
        <v>0</v>
      </c>
      <c r="E53" s="160">
        <v>0</v>
      </c>
      <c r="F53" s="160">
        <v>0</v>
      </c>
      <c r="G53" s="160">
        <v>0</v>
      </c>
      <c r="H53" s="160">
        <v>0</v>
      </c>
      <c r="I53" s="160">
        <v>0</v>
      </c>
      <c r="J53" s="160">
        <v>0</v>
      </c>
      <c r="K53" s="161">
        <v>0</v>
      </c>
      <c r="L53" s="161">
        <v>0</v>
      </c>
      <c r="M53" s="161">
        <v>0</v>
      </c>
    </row>
    <row r="54" spans="1:13" x14ac:dyDescent="0.2">
      <c r="A54" s="162"/>
      <c r="B54" s="167" t="s">
        <v>202</v>
      </c>
      <c r="C54" s="167">
        <v>0</v>
      </c>
      <c r="D54" s="167">
        <v>0</v>
      </c>
      <c r="E54" s="167">
        <v>0</v>
      </c>
      <c r="F54" s="167">
        <v>0</v>
      </c>
      <c r="G54" s="167">
        <v>0</v>
      </c>
      <c r="H54" s="167">
        <v>0</v>
      </c>
      <c r="I54" s="167">
        <v>0</v>
      </c>
      <c r="J54" s="167">
        <v>0</v>
      </c>
      <c r="K54" s="167">
        <v>0</v>
      </c>
      <c r="L54" s="167">
        <v>0</v>
      </c>
      <c r="M54" s="167">
        <v>0</v>
      </c>
    </row>
    <row r="55" spans="1:13" x14ac:dyDescent="0.2">
      <c r="A55" s="157">
        <v>44</v>
      </c>
      <c r="B55" s="158" t="s">
        <v>90</v>
      </c>
      <c r="C55" s="159">
        <v>23117907</v>
      </c>
      <c r="D55" s="159">
        <v>3450186</v>
      </c>
      <c r="E55" s="160">
        <v>0</v>
      </c>
      <c r="F55" s="160">
        <v>5891</v>
      </c>
      <c r="G55" s="160">
        <v>1180826.9999999998</v>
      </c>
      <c r="H55" s="160">
        <v>0</v>
      </c>
      <c r="I55" s="160">
        <v>570</v>
      </c>
      <c r="J55" s="160">
        <v>699210</v>
      </c>
      <c r="K55" s="161">
        <v>28454590.999999996</v>
      </c>
      <c r="L55" s="161">
        <v>1825568.9999999995</v>
      </c>
      <c r="M55" s="161">
        <v>30280159.999999996</v>
      </c>
    </row>
    <row r="56" spans="1:13" x14ac:dyDescent="0.2">
      <c r="A56" s="157">
        <v>45</v>
      </c>
      <c r="B56" s="158" t="s">
        <v>91</v>
      </c>
      <c r="C56" s="159">
        <v>10574184.000000002</v>
      </c>
      <c r="D56" s="159">
        <v>1521578.9999999998</v>
      </c>
      <c r="E56" s="160">
        <v>0</v>
      </c>
      <c r="F56" s="160">
        <v>19076</v>
      </c>
      <c r="G56" s="160">
        <v>97353</v>
      </c>
      <c r="H56" s="160">
        <v>0</v>
      </c>
      <c r="I56" s="160">
        <v>0</v>
      </c>
      <c r="J56" s="160">
        <v>1286961</v>
      </c>
      <c r="K56" s="161">
        <v>13499153.000000004</v>
      </c>
      <c r="L56" s="161">
        <v>880372.00000000012</v>
      </c>
      <c r="M56" s="161">
        <v>14379525.000000004</v>
      </c>
    </row>
    <row r="57" spans="1:13" x14ac:dyDescent="0.2">
      <c r="A57" s="169"/>
      <c r="B57" s="163" t="s">
        <v>94</v>
      </c>
      <c r="C57" s="164">
        <v>33692091</v>
      </c>
      <c r="D57" s="164">
        <v>4971764.9999999991</v>
      </c>
      <c r="E57" s="164">
        <v>0</v>
      </c>
      <c r="F57" s="164">
        <v>24967</v>
      </c>
      <c r="G57" s="164">
        <v>1278180</v>
      </c>
      <c r="H57" s="164">
        <v>0</v>
      </c>
      <c r="I57" s="164">
        <v>570</v>
      </c>
      <c r="J57" s="164">
        <v>1986171</v>
      </c>
      <c r="K57" s="164">
        <v>41953744</v>
      </c>
      <c r="L57" s="164">
        <v>2705940.9999999995</v>
      </c>
      <c r="M57" s="164">
        <v>44659685</v>
      </c>
    </row>
    <row r="58" spans="1:13" x14ac:dyDescent="0.2">
      <c r="A58" s="157">
        <v>46</v>
      </c>
      <c r="B58" s="158" t="s">
        <v>95</v>
      </c>
      <c r="C58" s="159">
        <v>150728960</v>
      </c>
      <c r="D58" s="159">
        <v>3275803.0000000005</v>
      </c>
      <c r="E58" s="160">
        <v>0</v>
      </c>
      <c r="F58" s="160">
        <v>111202</v>
      </c>
      <c r="G58" s="160">
        <v>4207424.0000000009</v>
      </c>
      <c r="H58" s="160">
        <v>5000</v>
      </c>
      <c r="I58" s="160">
        <v>0</v>
      </c>
      <c r="J58" s="160">
        <v>33861258</v>
      </c>
      <c r="K58" s="161">
        <v>192189647.00000003</v>
      </c>
      <c r="L58" s="161">
        <v>69899443</v>
      </c>
      <c r="M58" s="161">
        <v>262089090.00000003</v>
      </c>
    </row>
    <row r="59" spans="1:13" x14ac:dyDescent="0.2">
      <c r="A59" s="157">
        <v>47</v>
      </c>
      <c r="B59" s="158" t="s">
        <v>96</v>
      </c>
      <c r="C59" s="159">
        <v>0</v>
      </c>
      <c r="D59" s="159">
        <v>0</v>
      </c>
      <c r="E59" s="160">
        <v>0</v>
      </c>
      <c r="F59" s="160">
        <v>0</v>
      </c>
      <c r="G59" s="160">
        <v>0</v>
      </c>
      <c r="H59" s="160">
        <v>0</v>
      </c>
      <c r="I59" s="160">
        <v>0</v>
      </c>
      <c r="J59" s="160">
        <v>0</v>
      </c>
      <c r="K59" s="161">
        <v>0</v>
      </c>
      <c r="L59" s="161">
        <v>0</v>
      </c>
      <c r="M59" s="161">
        <v>0</v>
      </c>
    </row>
    <row r="60" spans="1:13" x14ac:dyDescent="0.2">
      <c r="A60" s="169"/>
      <c r="B60" s="163" t="s">
        <v>98</v>
      </c>
      <c r="C60" s="164">
        <v>150728960</v>
      </c>
      <c r="D60" s="164">
        <v>3275803.0000000005</v>
      </c>
      <c r="E60" s="164">
        <v>0</v>
      </c>
      <c r="F60" s="164">
        <v>111202</v>
      </c>
      <c r="G60" s="164">
        <v>4207424.0000000009</v>
      </c>
      <c r="H60" s="164">
        <v>5000</v>
      </c>
      <c r="I60" s="164">
        <v>0</v>
      </c>
      <c r="J60" s="164">
        <v>33861258</v>
      </c>
      <c r="K60" s="164">
        <v>192189647.00000003</v>
      </c>
      <c r="L60" s="164">
        <v>69899443</v>
      </c>
      <c r="M60" s="164">
        <v>262089090.00000003</v>
      </c>
    </row>
    <row r="61" spans="1:13" x14ac:dyDescent="0.2">
      <c r="A61" s="157">
        <v>48</v>
      </c>
      <c r="B61" s="158" t="s">
        <v>99</v>
      </c>
      <c r="C61" s="159">
        <v>0</v>
      </c>
      <c r="D61" s="159">
        <v>0</v>
      </c>
      <c r="E61" s="160">
        <v>0</v>
      </c>
      <c r="F61" s="160">
        <v>0</v>
      </c>
      <c r="G61" s="160">
        <v>0</v>
      </c>
      <c r="H61" s="160">
        <v>0</v>
      </c>
      <c r="I61" s="160">
        <v>0</v>
      </c>
      <c r="J61" s="160">
        <v>0</v>
      </c>
      <c r="K61" s="161">
        <v>0</v>
      </c>
      <c r="L61" s="161">
        <v>0</v>
      </c>
      <c r="M61" s="161">
        <v>0</v>
      </c>
    </row>
    <row r="62" spans="1:13" x14ac:dyDescent="0.2">
      <c r="A62" s="157">
        <v>49</v>
      </c>
      <c r="B62" s="158" t="s">
        <v>123</v>
      </c>
      <c r="C62" s="161">
        <v>0</v>
      </c>
      <c r="D62" s="161">
        <v>0</v>
      </c>
      <c r="E62" s="161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</row>
    <row r="63" spans="1:13" x14ac:dyDescent="0.2">
      <c r="A63" s="169"/>
      <c r="B63" s="163" t="s">
        <v>101</v>
      </c>
      <c r="C63" s="164">
        <v>0</v>
      </c>
      <c r="D63" s="164">
        <v>0</v>
      </c>
      <c r="E63" s="164">
        <v>0</v>
      </c>
      <c r="F63" s="164">
        <v>0</v>
      </c>
      <c r="G63" s="164">
        <v>0</v>
      </c>
      <c r="H63" s="164">
        <v>0</v>
      </c>
      <c r="I63" s="164">
        <v>0</v>
      </c>
      <c r="J63" s="164">
        <v>0</v>
      </c>
      <c r="K63" s="164">
        <v>0</v>
      </c>
      <c r="L63" s="164">
        <v>0</v>
      </c>
      <c r="M63" s="164">
        <v>0</v>
      </c>
    </row>
    <row r="64" spans="1:13" x14ac:dyDescent="0.2">
      <c r="A64" s="170"/>
      <c r="B64" s="171" t="s">
        <v>203</v>
      </c>
      <c r="C64" s="172">
        <v>705297147.49965644</v>
      </c>
      <c r="D64" s="172">
        <v>1269325180.6929796</v>
      </c>
      <c r="E64" s="172">
        <v>70956432.075681984</v>
      </c>
      <c r="F64" s="172">
        <v>7934303.8536400013</v>
      </c>
      <c r="G64" s="172">
        <v>122173606.07423</v>
      </c>
      <c r="H64" s="172">
        <v>1786419.0000000002</v>
      </c>
      <c r="I64" s="172">
        <v>2526599.9999999991</v>
      </c>
      <c r="J64" s="172">
        <v>63380276.963270016</v>
      </c>
      <c r="K64" s="172">
        <v>2243379966.1594582</v>
      </c>
      <c r="L64" s="172">
        <v>9117140461.2188988</v>
      </c>
      <c r="M64" s="172">
        <v>11360520427.378359</v>
      </c>
    </row>
  </sheetData>
  <mergeCells count="13">
    <mergeCell ref="F5:F6"/>
    <mergeCell ref="A5:A6"/>
    <mergeCell ref="B5:B6"/>
    <mergeCell ref="C5:C6"/>
    <mergeCell ref="D5:D6"/>
    <mergeCell ref="E5:E6"/>
    <mergeCell ref="M5:M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69"/>
  <sheetViews>
    <sheetView workbookViewId="0">
      <pane xSplit="2" ySplit="7" topLeftCell="C57" activePane="bottomRight" state="frozen"/>
      <selection pane="topRight" activeCell="C1" sqref="C1"/>
      <selection pane="bottomLeft" activeCell="A8" sqref="A8"/>
      <selection pane="bottomRight" activeCell="BD9" sqref="BD9"/>
    </sheetView>
  </sheetViews>
  <sheetFormatPr defaultRowHeight="12.75" x14ac:dyDescent="0.2"/>
  <cols>
    <col min="1" max="1" width="5.7109375" style="48" customWidth="1"/>
    <col min="2" max="2" width="27.42578125" style="184" bestFit="1" customWidth="1"/>
    <col min="3" max="4" width="8.7109375" style="48" customWidth="1"/>
    <col min="5" max="5" width="7.5703125" style="48" customWidth="1"/>
    <col min="6" max="7" width="8.7109375" style="48" customWidth="1"/>
    <col min="8" max="8" width="7.5703125" style="48" customWidth="1"/>
    <col min="9" max="10" width="8.7109375" style="48" customWidth="1"/>
    <col min="11" max="11" width="6.7109375" style="48" customWidth="1"/>
    <col min="12" max="13" width="8.7109375" style="48" customWidth="1"/>
    <col min="14" max="14" width="6.7109375" style="48" customWidth="1"/>
    <col min="15" max="16" width="8.7109375" style="48" customWidth="1"/>
    <col min="17" max="17" width="7.42578125" style="48" customWidth="1"/>
    <col min="18" max="19" width="8.7109375" style="48" customWidth="1"/>
    <col min="20" max="20" width="7.140625" style="48" customWidth="1"/>
    <col min="21" max="22" width="8.7109375" style="48" customWidth="1"/>
    <col min="23" max="23" width="6.7109375" style="48" customWidth="1"/>
    <col min="24" max="25" width="8.7109375" style="48" customWidth="1"/>
    <col min="26" max="26" width="6.7109375" style="48" customWidth="1"/>
    <col min="27" max="28" width="8.7109375" style="48" customWidth="1"/>
    <col min="29" max="29" width="6.7109375" style="48" customWidth="1"/>
    <col min="30" max="31" width="8.7109375" style="48" customWidth="1"/>
    <col min="32" max="32" width="5.7109375" style="48" customWidth="1"/>
    <col min="33" max="34" width="8.7109375" style="48" customWidth="1"/>
    <col min="35" max="35" width="5.7109375" style="48" customWidth="1"/>
    <col min="36" max="37" width="8.7109375" style="48" customWidth="1"/>
    <col min="38" max="38" width="5.7109375" style="48" customWidth="1"/>
    <col min="39" max="40" width="8.7109375" style="48" customWidth="1"/>
    <col min="41" max="41" width="5.7109375" style="48" customWidth="1"/>
    <col min="42" max="43" width="8.7109375" style="48" customWidth="1"/>
    <col min="44" max="44" width="7.42578125" style="48" customWidth="1"/>
    <col min="45" max="46" width="8.7109375" style="48" customWidth="1"/>
    <col min="47" max="47" width="5.7109375" style="48" customWidth="1"/>
    <col min="48" max="49" width="8.7109375" style="48" customWidth="1"/>
    <col min="50" max="50" width="5.7109375" style="48" customWidth="1"/>
    <col min="51" max="52" width="8.7109375" style="48" customWidth="1"/>
    <col min="53" max="53" width="5.7109375" style="48" customWidth="1"/>
    <col min="54" max="55" width="8.7109375" style="48" customWidth="1"/>
    <col min="56" max="56" width="5.7109375" style="48" customWidth="1"/>
    <col min="57" max="58" width="8.7109375" style="48" customWidth="1"/>
    <col min="59" max="59" width="5.7109375" style="48" customWidth="1"/>
    <col min="60" max="61" width="8.7109375" style="48" customWidth="1"/>
    <col min="62" max="62" width="5.7109375" style="48" customWidth="1"/>
    <col min="63" max="64" width="8.7109375" style="48" customWidth="1"/>
    <col min="65" max="65" width="5.7109375" style="48" customWidth="1"/>
    <col min="66" max="67" width="8.7109375" style="48" customWidth="1"/>
    <col min="68" max="68" width="5.7109375" style="48" customWidth="1"/>
    <col min="69" max="70" width="8.7109375" style="48" customWidth="1"/>
    <col min="71" max="71" width="5.7109375" style="48" customWidth="1"/>
    <col min="72" max="73" width="8.7109375" style="48" customWidth="1"/>
    <col min="74" max="74" width="5.7109375" style="48" customWidth="1"/>
    <col min="75" max="76" width="8.7109375" style="48" customWidth="1"/>
    <col min="77" max="77" width="5.7109375" style="48" customWidth="1"/>
    <col min="78" max="106" width="8.7109375" style="48" customWidth="1"/>
    <col min="107" max="16384" width="9.140625" style="48"/>
  </cols>
  <sheetData>
    <row r="1" spans="1:112" ht="19.5" x14ac:dyDescent="0.2">
      <c r="A1" s="110" t="s">
        <v>120</v>
      </c>
      <c r="B1" s="182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</row>
    <row r="2" spans="1:112" x14ac:dyDescent="0.2">
      <c r="A2" s="111"/>
      <c r="B2" s="49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</row>
    <row r="3" spans="1:112" ht="15.75" x14ac:dyDescent="0.2">
      <c r="A3" s="112" t="s">
        <v>214</v>
      </c>
      <c r="B3" s="50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</row>
    <row r="4" spans="1:112" x14ac:dyDescent="0.2">
      <c r="A4" s="113" t="s">
        <v>115</v>
      </c>
      <c r="B4" s="18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</row>
    <row r="5" spans="1:112" ht="39.950000000000003" customHeight="1" x14ac:dyDescent="0.2">
      <c r="A5" s="290" t="s">
        <v>36</v>
      </c>
      <c r="B5" s="317" t="s">
        <v>1</v>
      </c>
      <c r="C5" s="287" t="s">
        <v>142</v>
      </c>
      <c r="D5" s="288"/>
      <c r="E5" s="289"/>
      <c r="F5" s="287" t="s">
        <v>143</v>
      </c>
      <c r="G5" s="288"/>
      <c r="H5" s="289"/>
      <c r="I5" s="287" t="s">
        <v>144</v>
      </c>
      <c r="J5" s="288"/>
      <c r="K5" s="289"/>
      <c r="L5" s="287" t="s">
        <v>145</v>
      </c>
      <c r="M5" s="288"/>
      <c r="N5" s="289"/>
      <c r="O5" s="287" t="s">
        <v>147</v>
      </c>
      <c r="P5" s="288"/>
      <c r="Q5" s="289"/>
      <c r="R5" s="287" t="s">
        <v>173</v>
      </c>
      <c r="S5" s="288"/>
      <c r="T5" s="289"/>
      <c r="U5" s="287" t="s">
        <v>174</v>
      </c>
      <c r="V5" s="288"/>
      <c r="W5" s="289"/>
      <c r="X5" s="287" t="s">
        <v>175</v>
      </c>
      <c r="Y5" s="288"/>
      <c r="Z5" s="289"/>
      <c r="AA5" s="287" t="s">
        <v>151</v>
      </c>
      <c r="AB5" s="288"/>
      <c r="AC5" s="289"/>
      <c r="AD5" s="287" t="s">
        <v>152</v>
      </c>
      <c r="AE5" s="288"/>
      <c r="AF5" s="289"/>
      <c r="AG5" s="287" t="s">
        <v>153</v>
      </c>
      <c r="AH5" s="288"/>
      <c r="AI5" s="289"/>
      <c r="AJ5" s="287" t="s">
        <v>154</v>
      </c>
      <c r="AK5" s="288"/>
      <c r="AL5" s="289"/>
      <c r="AM5" s="287" t="s">
        <v>155</v>
      </c>
      <c r="AN5" s="288"/>
      <c r="AO5" s="289"/>
      <c r="AP5" s="287" t="s">
        <v>156</v>
      </c>
      <c r="AQ5" s="288"/>
      <c r="AR5" s="289"/>
      <c r="AS5" s="287" t="s">
        <v>157</v>
      </c>
      <c r="AT5" s="288"/>
      <c r="AU5" s="289"/>
      <c r="AV5" s="287" t="s">
        <v>34</v>
      </c>
      <c r="AW5" s="288"/>
      <c r="AX5" s="289"/>
      <c r="AY5" s="292" t="s">
        <v>130</v>
      </c>
      <c r="AZ5" s="292"/>
      <c r="BA5" s="292"/>
      <c r="BB5" s="292" t="s">
        <v>158</v>
      </c>
      <c r="BC5" s="292"/>
      <c r="BD5" s="292"/>
      <c r="BE5" s="292" t="s">
        <v>142</v>
      </c>
      <c r="BF5" s="292"/>
      <c r="BG5" s="292"/>
      <c r="BH5" s="292" t="s">
        <v>154</v>
      </c>
      <c r="BI5" s="292"/>
      <c r="BJ5" s="292"/>
      <c r="BK5" s="292" t="s">
        <v>155</v>
      </c>
      <c r="BL5" s="292"/>
      <c r="BM5" s="292"/>
      <c r="BN5" s="292" t="s">
        <v>163</v>
      </c>
      <c r="BO5" s="292"/>
      <c r="BP5" s="292"/>
      <c r="BQ5" s="292" t="s">
        <v>34</v>
      </c>
      <c r="BR5" s="292"/>
      <c r="BS5" s="292"/>
      <c r="BT5" s="292" t="s">
        <v>164</v>
      </c>
      <c r="BU5" s="292"/>
      <c r="BV5" s="292"/>
      <c r="BW5" s="292" t="s">
        <v>132</v>
      </c>
      <c r="BX5" s="292"/>
      <c r="BY5" s="292"/>
    </row>
    <row r="6" spans="1:112" ht="15" customHeight="1" x14ac:dyDescent="0.2">
      <c r="A6" s="302"/>
      <c r="B6" s="318"/>
      <c r="C6" s="173" t="s">
        <v>133</v>
      </c>
      <c r="D6" s="173" t="s">
        <v>78</v>
      </c>
      <c r="E6" s="115" t="s">
        <v>134</v>
      </c>
      <c r="F6" s="173" t="s">
        <v>133</v>
      </c>
      <c r="G6" s="173" t="s">
        <v>78</v>
      </c>
      <c r="H6" s="115" t="s">
        <v>134</v>
      </c>
      <c r="I6" s="173" t="s">
        <v>133</v>
      </c>
      <c r="J6" s="173" t="s">
        <v>78</v>
      </c>
      <c r="K6" s="115" t="s">
        <v>134</v>
      </c>
      <c r="L6" s="173" t="s">
        <v>133</v>
      </c>
      <c r="M6" s="173" t="s">
        <v>78</v>
      </c>
      <c r="N6" s="115" t="s">
        <v>134</v>
      </c>
      <c r="O6" s="173" t="s">
        <v>133</v>
      </c>
      <c r="P6" s="173" t="s">
        <v>78</v>
      </c>
      <c r="Q6" s="115" t="s">
        <v>134</v>
      </c>
      <c r="R6" s="173" t="s">
        <v>133</v>
      </c>
      <c r="S6" s="173" t="s">
        <v>78</v>
      </c>
      <c r="T6" s="115" t="s">
        <v>134</v>
      </c>
      <c r="U6" s="173" t="s">
        <v>133</v>
      </c>
      <c r="V6" s="173" t="s">
        <v>78</v>
      </c>
      <c r="W6" s="115" t="s">
        <v>134</v>
      </c>
      <c r="X6" s="173" t="s">
        <v>133</v>
      </c>
      <c r="Y6" s="173" t="s">
        <v>78</v>
      </c>
      <c r="Z6" s="115" t="s">
        <v>134</v>
      </c>
      <c r="AA6" s="173" t="s">
        <v>133</v>
      </c>
      <c r="AB6" s="173" t="s">
        <v>78</v>
      </c>
      <c r="AC6" s="115" t="s">
        <v>134</v>
      </c>
      <c r="AD6" s="173" t="s">
        <v>133</v>
      </c>
      <c r="AE6" s="173" t="s">
        <v>78</v>
      </c>
      <c r="AF6" s="115" t="s">
        <v>134</v>
      </c>
      <c r="AG6" s="173" t="s">
        <v>133</v>
      </c>
      <c r="AH6" s="173" t="s">
        <v>78</v>
      </c>
      <c r="AI6" s="115" t="s">
        <v>134</v>
      </c>
      <c r="AJ6" s="173" t="s">
        <v>133</v>
      </c>
      <c r="AK6" s="173" t="s">
        <v>78</v>
      </c>
      <c r="AL6" s="115" t="s">
        <v>134</v>
      </c>
      <c r="AM6" s="173" t="s">
        <v>133</v>
      </c>
      <c r="AN6" s="173" t="s">
        <v>78</v>
      </c>
      <c r="AO6" s="115" t="s">
        <v>134</v>
      </c>
      <c r="AP6" s="173" t="s">
        <v>133</v>
      </c>
      <c r="AQ6" s="173" t="s">
        <v>78</v>
      </c>
      <c r="AR6" s="115" t="s">
        <v>134</v>
      </c>
      <c r="AS6" s="173" t="s">
        <v>133</v>
      </c>
      <c r="AT6" s="173" t="s">
        <v>78</v>
      </c>
      <c r="AU6" s="115" t="s">
        <v>134</v>
      </c>
      <c r="AV6" s="173" t="s">
        <v>133</v>
      </c>
      <c r="AW6" s="173" t="s">
        <v>78</v>
      </c>
      <c r="AX6" s="115" t="s">
        <v>134</v>
      </c>
      <c r="AY6" s="173" t="s">
        <v>133</v>
      </c>
      <c r="AZ6" s="173" t="s">
        <v>78</v>
      </c>
      <c r="BA6" s="115" t="s">
        <v>134</v>
      </c>
      <c r="BB6" s="173" t="s">
        <v>133</v>
      </c>
      <c r="BC6" s="173" t="s">
        <v>78</v>
      </c>
      <c r="BD6" s="115" t="s">
        <v>134</v>
      </c>
      <c r="BE6" s="173" t="s">
        <v>133</v>
      </c>
      <c r="BF6" s="173" t="s">
        <v>78</v>
      </c>
      <c r="BG6" s="115" t="s">
        <v>134</v>
      </c>
      <c r="BH6" s="173" t="s">
        <v>133</v>
      </c>
      <c r="BI6" s="173" t="s">
        <v>78</v>
      </c>
      <c r="BJ6" s="115" t="s">
        <v>134</v>
      </c>
      <c r="BK6" s="173" t="s">
        <v>133</v>
      </c>
      <c r="BL6" s="173" t="s">
        <v>78</v>
      </c>
      <c r="BM6" s="115" t="s">
        <v>134</v>
      </c>
      <c r="BN6" s="173" t="s">
        <v>133</v>
      </c>
      <c r="BO6" s="173" t="s">
        <v>78</v>
      </c>
      <c r="BP6" s="115" t="s">
        <v>134</v>
      </c>
      <c r="BQ6" s="173" t="s">
        <v>133</v>
      </c>
      <c r="BR6" s="173" t="s">
        <v>78</v>
      </c>
      <c r="BS6" s="115" t="s">
        <v>134</v>
      </c>
      <c r="BT6" s="173" t="s">
        <v>133</v>
      </c>
      <c r="BU6" s="173" t="s">
        <v>78</v>
      </c>
      <c r="BV6" s="115" t="s">
        <v>134</v>
      </c>
      <c r="BW6" s="173" t="s">
        <v>133</v>
      </c>
      <c r="BX6" s="173" t="s">
        <v>78</v>
      </c>
      <c r="BY6" s="115" t="s">
        <v>134</v>
      </c>
    </row>
    <row r="7" spans="1:112" ht="15" customHeight="1" x14ac:dyDescent="0.2">
      <c r="A7" s="291"/>
      <c r="B7" s="319"/>
      <c r="C7" s="303" t="s">
        <v>165</v>
      </c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4" t="s">
        <v>166</v>
      </c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</row>
    <row r="8" spans="1:112" ht="15" customHeight="1" x14ac:dyDescent="0.2">
      <c r="A8" s="124">
        <v>1</v>
      </c>
      <c r="B8" s="186" t="s">
        <v>11</v>
      </c>
      <c r="C8" s="57">
        <v>51793.05</v>
      </c>
      <c r="D8" s="26">
        <v>0</v>
      </c>
      <c r="E8" s="185">
        <f>D8/C8*100</f>
        <v>0</v>
      </c>
      <c r="F8" s="135">
        <v>47570.040000000008</v>
      </c>
      <c r="G8" s="26">
        <v>0</v>
      </c>
      <c r="H8" s="185">
        <f>G8/F8*100</f>
        <v>0</v>
      </c>
      <c r="I8" s="135">
        <v>2030.31</v>
      </c>
      <c r="J8" s="135">
        <v>0</v>
      </c>
      <c r="K8" s="185">
        <f>J8/I8*100</f>
        <v>0</v>
      </c>
      <c r="L8" s="135">
        <v>2192.6999999999998</v>
      </c>
      <c r="M8" s="57">
        <v>0</v>
      </c>
      <c r="N8" s="185">
        <f>M8/L8*100</f>
        <v>0</v>
      </c>
      <c r="O8" s="57">
        <v>122053.27000000002</v>
      </c>
      <c r="P8" s="57">
        <v>0</v>
      </c>
      <c r="Q8" s="185">
        <f>P8/O8*100</f>
        <v>0</v>
      </c>
      <c r="R8" s="135">
        <v>25455.45</v>
      </c>
      <c r="S8" s="57">
        <v>0</v>
      </c>
      <c r="T8" s="185">
        <f>S8/R8*100</f>
        <v>0</v>
      </c>
      <c r="U8" s="135">
        <v>55148.720000000016</v>
      </c>
      <c r="V8" s="57">
        <v>0</v>
      </c>
      <c r="W8" s="185">
        <f>V8/U8*100</f>
        <v>0</v>
      </c>
      <c r="X8" s="135">
        <v>16642.940000000002</v>
      </c>
      <c r="Y8" s="57">
        <v>0</v>
      </c>
      <c r="Z8" s="185">
        <f>Y8/X8*100</f>
        <v>0</v>
      </c>
      <c r="AA8" s="135">
        <v>3322.2199999999993</v>
      </c>
      <c r="AB8" s="57">
        <v>0</v>
      </c>
      <c r="AC8" s="185">
        <f>AB8/AA8*100</f>
        <v>0</v>
      </c>
      <c r="AD8" s="135">
        <v>21483.940000000002</v>
      </c>
      <c r="AE8" s="57">
        <v>0</v>
      </c>
      <c r="AF8" s="185">
        <f>AE8/AD8*100</f>
        <v>0</v>
      </c>
      <c r="AG8" s="135">
        <v>47135.69</v>
      </c>
      <c r="AH8" s="57">
        <v>0</v>
      </c>
      <c r="AI8" s="185">
        <f>AH8/AG8*100</f>
        <v>0</v>
      </c>
      <c r="AJ8" s="135">
        <v>6103.12</v>
      </c>
      <c r="AK8" s="57">
        <v>0</v>
      </c>
      <c r="AL8" s="185">
        <f>AK8/AJ8*100</f>
        <v>0</v>
      </c>
      <c r="AM8" s="135">
        <v>494158.72</v>
      </c>
      <c r="AN8" s="57">
        <v>0</v>
      </c>
      <c r="AO8" s="185">
        <f>AN8/AM8*100</f>
        <v>0</v>
      </c>
      <c r="AP8" s="135">
        <v>3392.2100000000005</v>
      </c>
      <c r="AQ8" s="57">
        <v>0</v>
      </c>
      <c r="AR8" s="185">
        <f>AQ8/AP8*100</f>
        <v>0</v>
      </c>
      <c r="AS8" s="135">
        <v>2493.7400000000011</v>
      </c>
      <c r="AT8" s="57">
        <v>0</v>
      </c>
      <c r="AU8" s="57">
        <f>AT8/AS8*100</f>
        <v>0</v>
      </c>
      <c r="AV8" s="135">
        <v>42649.53</v>
      </c>
      <c r="AW8" s="57">
        <v>0</v>
      </c>
      <c r="AX8" s="57">
        <f>AW8/AV8*100</f>
        <v>0</v>
      </c>
      <c r="AY8" s="120">
        <v>769779.33</v>
      </c>
      <c r="AZ8" s="57">
        <v>0</v>
      </c>
      <c r="BA8" s="57">
        <f>AZ8/AY8*100</f>
        <v>0</v>
      </c>
      <c r="BB8" s="135">
        <v>19387.7</v>
      </c>
      <c r="BC8" s="57">
        <v>0</v>
      </c>
      <c r="BD8" s="57">
        <f>BC8/BB8*100</f>
        <v>0</v>
      </c>
      <c r="BE8" s="135">
        <v>9</v>
      </c>
      <c r="BF8" s="57">
        <v>0</v>
      </c>
      <c r="BG8" s="57">
        <f>BF8/BE8*100</f>
        <v>0</v>
      </c>
      <c r="BH8" s="135">
        <v>1639</v>
      </c>
      <c r="BI8" s="57">
        <v>0</v>
      </c>
      <c r="BJ8" s="57">
        <f>BI8/BH8*100</f>
        <v>0</v>
      </c>
      <c r="BK8" s="135">
        <v>20768.350000000002</v>
      </c>
      <c r="BL8" s="57">
        <v>0</v>
      </c>
      <c r="BM8" s="57">
        <f>BL8/BK8*100</f>
        <v>0</v>
      </c>
      <c r="BN8" s="135">
        <v>3337.93</v>
      </c>
      <c r="BO8" s="57">
        <v>0</v>
      </c>
      <c r="BP8" s="57">
        <f>BO8/BN8*100</f>
        <v>0</v>
      </c>
      <c r="BQ8" s="135">
        <v>875763.316344411</v>
      </c>
      <c r="BR8" s="57">
        <v>0</v>
      </c>
      <c r="BS8" s="57">
        <f>BR8/BQ8*100</f>
        <v>0</v>
      </c>
      <c r="BT8" s="57">
        <v>901517.59634441102</v>
      </c>
      <c r="BU8" s="57">
        <v>0</v>
      </c>
      <c r="BV8" s="57">
        <f>BU8/BT8*100</f>
        <v>0</v>
      </c>
      <c r="BW8" s="57">
        <v>1671296.926344411</v>
      </c>
      <c r="BX8" s="57">
        <v>0</v>
      </c>
      <c r="BY8" s="57">
        <f>BX8/BW8*100</f>
        <v>0</v>
      </c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</row>
    <row r="9" spans="1:112" ht="15" customHeight="1" x14ac:dyDescent="0.2">
      <c r="A9" s="124">
        <v>2</v>
      </c>
      <c r="B9" s="186" t="s">
        <v>12</v>
      </c>
      <c r="C9" s="57">
        <v>22824.180000000004</v>
      </c>
      <c r="D9" s="26">
        <v>12621.420000000002</v>
      </c>
      <c r="E9" s="185">
        <f t="shared" ref="E9:E65" si="0">D9/C9*100</f>
        <v>55.298459791326572</v>
      </c>
      <c r="F9" s="135">
        <v>19506.660000000003</v>
      </c>
      <c r="G9" s="26">
        <v>7400.920000000001</v>
      </c>
      <c r="H9" s="185">
        <f t="shared" ref="H9:H65" si="1">G9/F9*100</f>
        <v>37.940477765029996</v>
      </c>
      <c r="I9" s="135">
        <v>1881.7100000000003</v>
      </c>
      <c r="J9" s="135">
        <v>0</v>
      </c>
      <c r="K9" s="185">
        <f t="shared" ref="K9:K65" si="2">J9/I9*100</f>
        <v>0</v>
      </c>
      <c r="L9" s="135">
        <v>1435.81</v>
      </c>
      <c r="M9" s="57">
        <v>5220.5</v>
      </c>
      <c r="N9" s="185">
        <f t="shared" ref="N9:N65" si="3">M9/L9*100</f>
        <v>363.59267591115815</v>
      </c>
      <c r="O9" s="57">
        <v>357040.43999999994</v>
      </c>
      <c r="P9" s="57">
        <v>138600.30000000002</v>
      </c>
      <c r="Q9" s="185">
        <f t="shared" ref="Q9:Q65" si="4">P9/O9*100</f>
        <v>38.819216108965151</v>
      </c>
      <c r="R9" s="135">
        <v>27339.98</v>
      </c>
      <c r="S9" s="57">
        <v>31044.220000000005</v>
      </c>
      <c r="T9" s="185">
        <f t="shared" ref="T9:T65" si="5">S9/R9*100</f>
        <v>113.54880288866343</v>
      </c>
      <c r="U9" s="135">
        <v>121244.61</v>
      </c>
      <c r="V9" s="57">
        <v>49902.680000000008</v>
      </c>
      <c r="W9" s="185">
        <f t="shared" ref="W9:W65" si="6">V9/U9*100</f>
        <v>41.158679136334399</v>
      </c>
      <c r="X9" s="135">
        <v>114579.99999999999</v>
      </c>
      <c r="Y9" s="57">
        <v>57615.24</v>
      </c>
      <c r="Z9" s="185">
        <f t="shared" ref="Z9:Z65" si="7">Y9/X9*100</f>
        <v>50.283854075754931</v>
      </c>
      <c r="AA9" s="135">
        <v>1204.32</v>
      </c>
      <c r="AB9" s="57">
        <v>38.159999999999997</v>
      </c>
      <c r="AC9" s="185">
        <f t="shared" ref="AC9:AC65" si="8">AB9/AA9*100</f>
        <v>3.1685930649661223</v>
      </c>
      <c r="AD9" s="135">
        <v>92671.53</v>
      </c>
      <c r="AE9" s="57">
        <v>0</v>
      </c>
      <c r="AF9" s="185">
        <f t="shared" ref="AF9:AF65" si="9">AE9/AD9*100</f>
        <v>0</v>
      </c>
      <c r="AG9" s="135">
        <v>81563.060000000027</v>
      </c>
      <c r="AH9" s="57">
        <v>0</v>
      </c>
      <c r="AI9" s="185">
        <f t="shared" ref="AI9:AI65" si="10">AH9/AG9*100</f>
        <v>0</v>
      </c>
      <c r="AJ9" s="135">
        <v>3552.4500000000003</v>
      </c>
      <c r="AK9" s="57">
        <v>0</v>
      </c>
      <c r="AL9" s="185">
        <f t="shared" ref="AL9:AL65" si="11">AK9/AJ9*100</f>
        <v>0</v>
      </c>
      <c r="AM9" s="135">
        <v>52594.98</v>
      </c>
      <c r="AN9" s="57">
        <v>5185.9400000000005</v>
      </c>
      <c r="AO9" s="185">
        <f t="shared" ref="AO9:AO65" si="12">AN9/AM9*100</f>
        <v>9.8601425459235852</v>
      </c>
      <c r="AP9" s="135">
        <v>2787.1</v>
      </c>
      <c r="AQ9" s="57">
        <v>0</v>
      </c>
      <c r="AR9" s="185">
        <f t="shared" ref="AR9:AR65" si="13">AQ9/AP9*100</f>
        <v>0</v>
      </c>
      <c r="AS9" s="135">
        <v>1610.18</v>
      </c>
      <c r="AT9" s="57">
        <v>0</v>
      </c>
      <c r="AU9" s="57">
        <f t="shared" ref="AU9:AU65" si="14">AT9/AS9*100</f>
        <v>0</v>
      </c>
      <c r="AV9" s="135">
        <v>41216.749999999993</v>
      </c>
      <c r="AW9" s="57">
        <v>25</v>
      </c>
      <c r="AX9" s="57">
        <f t="shared" ref="AX9:AX65" si="15">AW9/AV9*100</f>
        <v>6.0654952173570226E-2</v>
      </c>
      <c r="AY9" s="120">
        <v>563189.1399999999</v>
      </c>
      <c r="AZ9" s="57">
        <v>156432.66000000003</v>
      </c>
      <c r="BA9" s="57">
        <f t="shared" ref="BA9:BA65" si="16">AZ9/AY9*100</f>
        <v>27.776220969033609</v>
      </c>
      <c r="BB9" s="135">
        <v>14493.88</v>
      </c>
      <c r="BC9" s="57">
        <v>7494.2000000000007</v>
      </c>
      <c r="BD9" s="57">
        <f t="shared" ref="BD9:BD65" si="17">BC9/BB9*100</f>
        <v>51.705961412679017</v>
      </c>
      <c r="BE9" s="135">
        <v>9</v>
      </c>
      <c r="BF9" s="57">
        <v>0</v>
      </c>
      <c r="BG9" s="57">
        <f t="shared" ref="BG9:BG65" si="18">BF9/BE9*100</f>
        <v>0</v>
      </c>
      <c r="BH9" s="135">
        <v>4407.3</v>
      </c>
      <c r="BI9" s="57">
        <v>0</v>
      </c>
      <c r="BJ9" s="57">
        <f t="shared" ref="BJ9:BJ65" si="19">BI9/BH9*100</f>
        <v>0</v>
      </c>
      <c r="BK9" s="135">
        <v>21119.419999999995</v>
      </c>
      <c r="BL9" s="57">
        <v>2398</v>
      </c>
      <c r="BM9" s="57">
        <f t="shared" ref="BM9:BM65" si="20">BL9/BK9*100</f>
        <v>11.354478484731118</v>
      </c>
      <c r="BN9" s="135">
        <v>6457.38</v>
      </c>
      <c r="BO9" s="57">
        <v>8112</v>
      </c>
      <c r="BP9" s="57">
        <f t="shared" ref="BP9:BP65" si="21">BO9/BN9*100</f>
        <v>125.62370497012721</v>
      </c>
      <c r="BQ9" s="135">
        <v>293305.69634441088</v>
      </c>
      <c r="BR9" s="57">
        <v>129769</v>
      </c>
      <c r="BS9" s="57">
        <f t="shared" ref="BS9:BS65" si="22">BR9/BQ9*100</f>
        <v>44.243600317813204</v>
      </c>
      <c r="BT9" s="57">
        <v>325298.79634441086</v>
      </c>
      <c r="BU9" s="57">
        <v>140279</v>
      </c>
      <c r="BV9" s="57">
        <f t="shared" ref="BV9:BV65" si="23">BU9/BT9*100</f>
        <v>43.123122979981545</v>
      </c>
      <c r="BW9" s="57">
        <v>888487.93634441076</v>
      </c>
      <c r="BX9" s="57">
        <v>296711.66000000003</v>
      </c>
      <c r="BY9" s="57">
        <f t="shared" ref="BY9:BY65" si="24">BX9/BW9*100</f>
        <v>33.395125343039396</v>
      </c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</row>
    <row r="10" spans="1:112" ht="15" customHeight="1" x14ac:dyDescent="0.2">
      <c r="A10" s="124">
        <v>3</v>
      </c>
      <c r="B10" s="186" t="s">
        <v>14</v>
      </c>
      <c r="C10" s="57">
        <v>483698.50999999995</v>
      </c>
      <c r="D10" s="26">
        <v>309261</v>
      </c>
      <c r="E10" s="185">
        <f t="shared" si="0"/>
        <v>63.936727859674413</v>
      </c>
      <c r="F10" s="135">
        <v>433470.87999999995</v>
      </c>
      <c r="G10" s="26">
        <v>242188</v>
      </c>
      <c r="H10" s="185">
        <f t="shared" si="1"/>
        <v>55.871803891417116</v>
      </c>
      <c r="I10" s="135">
        <v>33431.599999999999</v>
      </c>
      <c r="J10" s="135">
        <v>4786</v>
      </c>
      <c r="K10" s="185">
        <f t="shared" si="2"/>
        <v>14.315797030354515</v>
      </c>
      <c r="L10" s="135">
        <v>16796.030000000002</v>
      </c>
      <c r="M10" s="57">
        <v>62287</v>
      </c>
      <c r="N10" s="185">
        <f t="shared" si="3"/>
        <v>370.8435862522274</v>
      </c>
      <c r="O10" s="57">
        <v>2125099.7000000002</v>
      </c>
      <c r="P10" s="57">
        <v>1428526</v>
      </c>
      <c r="Q10" s="185">
        <f t="shared" si="4"/>
        <v>67.221599061916947</v>
      </c>
      <c r="R10" s="135">
        <v>1041354.9600000001</v>
      </c>
      <c r="S10" s="57">
        <v>452561</v>
      </c>
      <c r="T10" s="185">
        <f t="shared" si="5"/>
        <v>43.458860559899762</v>
      </c>
      <c r="U10" s="135">
        <v>604450.73</v>
      </c>
      <c r="V10" s="57">
        <v>657902</v>
      </c>
      <c r="W10" s="185">
        <f t="shared" si="6"/>
        <v>108.84294903573036</v>
      </c>
      <c r="X10" s="135">
        <v>183459.75</v>
      </c>
      <c r="Y10" s="57">
        <v>293662</v>
      </c>
      <c r="Z10" s="185">
        <f t="shared" si="7"/>
        <v>160.06889794627978</v>
      </c>
      <c r="AA10" s="135">
        <v>29287.3</v>
      </c>
      <c r="AB10" s="57">
        <v>293</v>
      </c>
      <c r="AC10" s="185">
        <f t="shared" si="8"/>
        <v>1.0004336350568335</v>
      </c>
      <c r="AD10" s="135">
        <v>266546.96000000008</v>
      </c>
      <c r="AE10" s="57">
        <v>24108</v>
      </c>
      <c r="AF10" s="185">
        <f t="shared" si="9"/>
        <v>9.0445601030302463</v>
      </c>
      <c r="AG10" s="135">
        <v>242962.96</v>
      </c>
      <c r="AH10" s="57">
        <v>0</v>
      </c>
      <c r="AI10" s="185">
        <f t="shared" si="10"/>
        <v>0</v>
      </c>
      <c r="AJ10" s="135">
        <v>41596.990000000013</v>
      </c>
      <c r="AK10" s="57">
        <v>4789</v>
      </c>
      <c r="AL10" s="185">
        <f t="shared" si="11"/>
        <v>11.512852252049964</v>
      </c>
      <c r="AM10" s="135">
        <v>362592.88000000006</v>
      </c>
      <c r="AN10" s="57">
        <v>61667</v>
      </c>
      <c r="AO10" s="185">
        <f t="shared" si="12"/>
        <v>17.007228603054749</v>
      </c>
      <c r="AP10" s="135">
        <v>29380.82</v>
      </c>
      <c r="AQ10" s="57">
        <v>0</v>
      </c>
      <c r="AR10" s="185">
        <f t="shared" si="13"/>
        <v>0</v>
      </c>
      <c r="AS10" s="135">
        <v>22697.059999999998</v>
      </c>
      <c r="AT10" s="57">
        <v>1423</v>
      </c>
      <c r="AU10" s="57">
        <f t="shared" si="14"/>
        <v>6.2695344683408347</v>
      </c>
      <c r="AV10" s="135">
        <v>171492.55999999997</v>
      </c>
      <c r="AW10" s="57">
        <v>5141</v>
      </c>
      <c r="AX10" s="57">
        <f t="shared" si="15"/>
        <v>2.9977976887160591</v>
      </c>
      <c r="AY10" s="120">
        <v>3479521.48</v>
      </c>
      <c r="AZ10" s="57">
        <v>1810807</v>
      </c>
      <c r="BA10" s="57">
        <f t="shared" si="16"/>
        <v>52.041839960131533</v>
      </c>
      <c r="BB10" s="135">
        <v>214464.02000000002</v>
      </c>
      <c r="BC10" s="57">
        <v>151777</v>
      </c>
      <c r="BD10" s="57">
        <f t="shared" si="17"/>
        <v>70.770379106015071</v>
      </c>
      <c r="BE10" s="135">
        <v>609</v>
      </c>
      <c r="BF10" s="57">
        <v>0</v>
      </c>
      <c r="BG10" s="57">
        <f t="shared" si="18"/>
        <v>0</v>
      </c>
      <c r="BH10" s="135">
        <v>31875</v>
      </c>
      <c r="BI10" s="57">
        <v>20909</v>
      </c>
      <c r="BJ10" s="57">
        <f t="shared" si="19"/>
        <v>65.596862745098036</v>
      </c>
      <c r="BK10" s="135">
        <v>219011.84</v>
      </c>
      <c r="BL10" s="57">
        <v>209040</v>
      </c>
      <c r="BM10" s="57">
        <f t="shared" si="20"/>
        <v>95.446894560586315</v>
      </c>
      <c r="BN10" s="135">
        <v>49761.27</v>
      </c>
      <c r="BO10" s="57">
        <v>11829</v>
      </c>
      <c r="BP10" s="57">
        <f t="shared" si="21"/>
        <v>23.771499401040209</v>
      </c>
      <c r="BQ10" s="135">
        <v>1727590.811389728</v>
      </c>
      <c r="BR10" s="57">
        <v>294450</v>
      </c>
      <c r="BS10" s="57">
        <f t="shared" si="22"/>
        <v>17.04396654918159</v>
      </c>
      <c r="BT10" s="57">
        <v>2028847.9213897279</v>
      </c>
      <c r="BU10" s="57">
        <v>536228</v>
      </c>
      <c r="BV10" s="57">
        <f t="shared" si="23"/>
        <v>26.430172234530648</v>
      </c>
      <c r="BW10" s="57">
        <v>5508369.4013897274</v>
      </c>
      <c r="BX10" s="57">
        <v>2347035</v>
      </c>
      <c r="BY10" s="57">
        <f t="shared" si="24"/>
        <v>42.608525844469646</v>
      </c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</row>
    <row r="11" spans="1:112" ht="15" customHeight="1" x14ac:dyDescent="0.2">
      <c r="A11" s="124">
        <v>4</v>
      </c>
      <c r="B11" s="186" t="s">
        <v>15</v>
      </c>
      <c r="C11" s="57">
        <v>621181.01</v>
      </c>
      <c r="D11" s="26">
        <v>541774.72</v>
      </c>
      <c r="E11" s="185">
        <f t="shared" si="0"/>
        <v>87.216883851616771</v>
      </c>
      <c r="F11" s="135">
        <v>555807.5</v>
      </c>
      <c r="G11" s="26">
        <v>388539</v>
      </c>
      <c r="H11" s="185">
        <f t="shared" si="1"/>
        <v>69.905317938314965</v>
      </c>
      <c r="I11" s="135">
        <v>28571.31</v>
      </c>
      <c r="J11" s="135">
        <v>1730.1399999999999</v>
      </c>
      <c r="K11" s="185">
        <f t="shared" si="2"/>
        <v>6.0555151303877901</v>
      </c>
      <c r="L11" s="135">
        <v>36802.199999999997</v>
      </c>
      <c r="M11" s="57">
        <v>151505.57999999999</v>
      </c>
      <c r="N11" s="185">
        <f t="shared" si="3"/>
        <v>411.6753346267343</v>
      </c>
      <c r="O11" s="57">
        <v>1284003.3900000001</v>
      </c>
      <c r="P11" s="57">
        <v>1315501.8899999999</v>
      </c>
      <c r="Q11" s="185">
        <f t="shared" si="4"/>
        <v>102.45314772883891</v>
      </c>
      <c r="R11" s="135">
        <v>343905.09999999992</v>
      </c>
      <c r="S11" s="57">
        <v>758463.56999999983</v>
      </c>
      <c r="T11" s="185">
        <f t="shared" si="5"/>
        <v>220.5444379859444</v>
      </c>
      <c r="U11" s="135">
        <v>610314.6</v>
      </c>
      <c r="V11" s="57">
        <v>493311.9800000001</v>
      </c>
      <c r="W11" s="185">
        <f t="shared" si="6"/>
        <v>80.829129763567849</v>
      </c>
      <c r="X11" s="135">
        <v>204578.86</v>
      </c>
      <c r="Y11" s="57">
        <v>63719.060000000005</v>
      </c>
      <c r="Z11" s="185">
        <f t="shared" si="7"/>
        <v>31.146453744047655</v>
      </c>
      <c r="AA11" s="135">
        <v>24060.560000000001</v>
      </c>
      <c r="AB11" s="57">
        <v>0</v>
      </c>
      <c r="AC11" s="185">
        <f t="shared" si="8"/>
        <v>0</v>
      </c>
      <c r="AD11" s="135">
        <v>101144.27000000002</v>
      </c>
      <c r="AE11" s="57">
        <v>7.28</v>
      </c>
      <c r="AF11" s="185">
        <f t="shared" si="9"/>
        <v>7.1976395696958396E-3</v>
      </c>
      <c r="AG11" s="135">
        <v>162970.78000000003</v>
      </c>
      <c r="AH11" s="57">
        <v>2804.5</v>
      </c>
      <c r="AI11" s="185">
        <f t="shared" si="10"/>
        <v>1.7208606352623457</v>
      </c>
      <c r="AJ11" s="135">
        <v>30424.299999999996</v>
      </c>
      <c r="AK11" s="57">
        <v>5705.33</v>
      </c>
      <c r="AL11" s="185">
        <f t="shared" si="11"/>
        <v>18.752543197378412</v>
      </c>
      <c r="AM11" s="135">
        <v>230315.83</v>
      </c>
      <c r="AN11" s="57">
        <v>13.469999999999999</v>
      </c>
      <c r="AO11" s="185">
        <f t="shared" si="12"/>
        <v>5.8484907442098088E-3</v>
      </c>
      <c r="AP11" s="135">
        <v>14217.42</v>
      </c>
      <c r="AQ11" s="57">
        <v>0</v>
      </c>
      <c r="AR11" s="185">
        <f t="shared" si="13"/>
        <v>0</v>
      </c>
      <c r="AS11" s="135">
        <v>11276.679999999998</v>
      </c>
      <c r="AT11" s="57">
        <v>1.47</v>
      </c>
      <c r="AU11" s="57">
        <f t="shared" si="14"/>
        <v>1.3035751657402712E-2</v>
      </c>
      <c r="AV11" s="135">
        <v>89803.41</v>
      </c>
      <c r="AW11" s="57">
        <v>607.70000000000005</v>
      </c>
      <c r="AX11" s="57">
        <f t="shared" si="15"/>
        <v>0.67670036137825951</v>
      </c>
      <c r="AY11" s="120">
        <v>2444192.8200000003</v>
      </c>
      <c r="AZ11" s="57">
        <v>1866409.0799999998</v>
      </c>
      <c r="BA11" s="57">
        <f t="shared" si="16"/>
        <v>76.360959116146958</v>
      </c>
      <c r="BB11" s="135">
        <v>168020.6</v>
      </c>
      <c r="BC11" s="57">
        <v>362715.19999999995</v>
      </c>
      <c r="BD11" s="57">
        <f t="shared" si="17"/>
        <v>215.87543432174385</v>
      </c>
      <c r="BE11" s="135">
        <v>7250</v>
      </c>
      <c r="BF11" s="57">
        <v>0</v>
      </c>
      <c r="BG11" s="57">
        <f t="shared" si="18"/>
        <v>0</v>
      </c>
      <c r="BH11" s="135">
        <v>15651.94</v>
      </c>
      <c r="BI11" s="57">
        <v>0</v>
      </c>
      <c r="BJ11" s="57">
        <f t="shared" si="19"/>
        <v>0</v>
      </c>
      <c r="BK11" s="135">
        <v>227515.38</v>
      </c>
      <c r="BL11" s="57">
        <v>162679.69</v>
      </c>
      <c r="BM11" s="57">
        <f t="shared" si="20"/>
        <v>71.502722145641314</v>
      </c>
      <c r="BN11" s="135">
        <v>36339.79</v>
      </c>
      <c r="BO11" s="57">
        <v>32635.66</v>
      </c>
      <c r="BP11" s="57">
        <f t="shared" si="21"/>
        <v>89.806958157986045</v>
      </c>
      <c r="BQ11" s="135">
        <v>1195330.5360422959</v>
      </c>
      <c r="BR11" s="57">
        <v>5113927.43</v>
      </c>
      <c r="BS11" s="57">
        <f t="shared" si="22"/>
        <v>427.82538183388692</v>
      </c>
      <c r="BT11" s="57">
        <v>1482087.6460422957</v>
      </c>
      <c r="BU11" s="57">
        <v>5309242.7799999993</v>
      </c>
      <c r="BV11" s="57">
        <f t="shared" si="23"/>
        <v>358.22731497543867</v>
      </c>
      <c r="BW11" s="57">
        <v>3926280.466042296</v>
      </c>
      <c r="BX11" s="57">
        <v>7175651.8599999994</v>
      </c>
      <c r="BY11" s="57">
        <f t="shared" si="24"/>
        <v>182.75953340727798</v>
      </c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</row>
    <row r="12" spans="1:112" ht="15" customHeight="1" x14ac:dyDescent="0.2">
      <c r="A12" s="124">
        <v>5</v>
      </c>
      <c r="B12" s="186" t="s">
        <v>13</v>
      </c>
      <c r="C12" s="57">
        <v>867542.54</v>
      </c>
      <c r="D12" s="26">
        <v>529605.61</v>
      </c>
      <c r="E12" s="185">
        <f t="shared" si="0"/>
        <v>61.046644467716817</v>
      </c>
      <c r="F12" s="135">
        <v>796077.98</v>
      </c>
      <c r="G12" s="26">
        <v>394052.56000000006</v>
      </c>
      <c r="H12" s="185">
        <f t="shared" si="1"/>
        <v>49.499241267796414</v>
      </c>
      <c r="I12" s="135">
        <v>43808.539999999994</v>
      </c>
      <c r="J12" s="135">
        <v>14067.060000000003</v>
      </c>
      <c r="K12" s="185">
        <f t="shared" si="2"/>
        <v>32.110314564237946</v>
      </c>
      <c r="L12" s="135">
        <v>27656.020000000004</v>
      </c>
      <c r="M12" s="57">
        <v>121485.98999999998</v>
      </c>
      <c r="N12" s="185">
        <f t="shared" si="3"/>
        <v>439.27502945109228</v>
      </c>
      <c r="O12" s="57">
        <v>997674.14999999991</v>
      </c>
      <c r="P12" s="57">
        <v>463281.20000000007</v>
      </c>
      <c r="Q12" s="185">
        <f t="shared" si="4"/>
        <v>46.436123457744202</v>
      </c>
      <c r="R12" s="135">
        <v>279609.69</v>
      </c>
      <c r="S12" s="57">
        <v>198448.31000000003</v>
      </c>
      <c r="T12" s="185">
        <f t="shared" si="5"/>
        <v>70.973330716828883</v>
      </c>
      <c r="U12" s="135">
        <v>334573</v>
      </c>
      <c r="V12" s="57">
        <v>139692.35999999999</v>
      </c>
      <c r="W12" s="185">
        <f t="shared" si="6"/>
        <v>41.752430710188804</v>
      </c>
      <c r="X12" s="135">
        <v>85027.75</v>
      </c>
      <c r="Y12" s="57">
        <v>44468.630000000005</v>
      </c>
      <c r="Z12" s="185">
        <f t="shared" si="7"/>
        <v>52.298961221483573</v>
      </c>
      <c r="AA12" s="135">
        <v>65508.58</v>
      </c>
      <c r="AB12" s="57">
        <v>0</v>
      </c>
      <c r="AC12" s="185">
        <f t="shared" si="8"/>
        <v>0</v>
      </c>
      <c r="AD12" s="135">
        <v>232955.13</v>
      </c>
      <c r="AE12" s="57">
        <v>80671.899999999994</v>
      </c>
      <c r="AF12" s="185">
        <f t="shared" si="9"/>
        <v>34.629801885023944</v>
      </c>
      <c r="AG12" s="135">
        <v>98055.819999999978</v>
      </c>
      <c r="AH12" s="57">
        <v>19410.54</v>
      </c>
      <c r="AI12" s="185">
        <f t="shared" si="10"/>
        <v>19.795398172183972</v>
      </c>
      <c r="AJ12" s="135">
        <v>33382.289999999994</v>
      </c>
      <c r="AK12" s="57">
        <v>6393.13</v>
      </c>
      <c r="AL12" s="185">
        <f t="shared" si="11"/>
        <v>19.151262540706469</v>
      </c>
      <c r="AM12" s="135">
        <v>247690.28000000006</v>
      </c>
      <c r="AN12" s="57">
        <v>68943.790000000008</v>
      </c>
      <c r="AO12" s="185">
        <f t="shared" si="12"/>
        <v>27.834677242885746</v>
      </c>
      <c r="AP12" s="135">
        <v>17833.71</v>
      </c>
      <c r="AQ12" s="57">
        <v>275.77000000000004</v>
      </c>
      <c r="AR12" s="185">
        <f t="shared" si="13"/>
        <v>1.5463411707378893</v>
      </c>
      <c r="AS12" s="135">
        <v>30793.25</v>
      </c>
      <c r="AT12" s="57">
        <v>21509.289999999994</v>
      </c>
      <c r="AU12" s="57">
        <f t="shared" si="14"/>
        <v>69.85066532438114</v>
      </c>
      <c r="AV12" s="135">
        <v>102914.09</v>
      </c>
      <c r="AW12" s="57">
        <v>9562.68</v>
      </c>
      <c r="AX12" s="57">
        <f t="shared" si="15"/>
        <v>9.2919055107031507</v>
      </c>
      <c r="AY12" s="120">
        <v>2395886.13</v>
      </c>
      <c r="AZ12" s="57">
        <v>1118982.01</v>
      </c>
      <c r="BA12" s="57">
        <f t="shared" si="16"/>
        <v>46.704306852846969</v>
      </c>
      <c r="BB12" s="135">
        <v>229486.16000000003</v>
      </c>
      <c r="BC12" s="57">
        <v>321961.81</v>
      </c>
      <c r="BD12" s="57">
        <f t="shared" si="17"/>
        <v>140.29683097229042</v>
      </c>
      <c r="BE12" s="135">
        <v>413</v>
      </c>
      <c r="BF12" s="57">
        <v>0</v>
      </c>
      <c r="BG12" s="57">
        <f t="shared" si="18"/>
        <v>0</v>
      </c>
      <c r="BH12" s="135">
        <v>24804.760000000002</v>
      </c>
      <c r="BI12" s="57">
        <v>8762.16</v>
      </c>
      <c r="BJ12" s="57">
        <f t="shared" si="19"/>
        <v>35.324510295604547</v>
      </c>
      <c r="BK12" s="135">
        <v>172754.17</v>
      </c>
      <c r="BL12" s="57">
        <v>174212.40999999995</v>
      </c>
      <c r="BM12" s="57">
        <f t="shared" si="20"/>
        <v>100.84411276439806</v>
      </c>
      <c r="BN12" s="135">
        <v>48011.929999999993</v>
      </c>
      <c r="BO12" s="57">
        <v>174889.87000000002</v>
      </c>
      <c r="BP12" s="57">
        <f t="shared" si="21"/>
        <v>364.26336121043261</v>
      </c>
      <c r="BQ12" s="135">
        <v>745877.26797583082</v>
      </c>
      <c r="BR12" s="57">
        <v>1207056.0199999996</v>
      </c>
      <c r="BS12" s="57">
        <f t="shared" si="22"/>
        <v>161.8303803889506</v>
      </c>
      <c r="BT12" s="57">
        <v>991861.12797583081</v>
      </c>
      <c r="BU12" s="57">
        <v>1564920.4599999995</v>
      </c>
      <c r="BV12" s="57">
        <f t="shared" si="23"/>
        <v>157.77616602373118</v>
      </c>
      <c r="BW12" s="57">
        <v>3387747.2579758307</v>
      </c>
      <c r="BX12" s="57">
        <v>2683902.4699999997</v>
      </c>
      <c r="BY12" s="57">
        <f t="shared" si="24"/>
        <v>79.223810562645809</v>
      </c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</row>
    <row r="13" spans="1:112" ht="15" customHeight="1" x14ac:dyDescent="0.2">
      <c r="A13" s="124">
        <v>6</v>
      </c>
      <c r="B13" s="186" t="s">
        <v>17</v>
      </c>
      <c r="C13" s="57">
        <v>152174.61000000002</v>
      </c>
      <c r="D13" s="26">
        <v>127285.6309544</v>
      </c>
      <c r="E13" s="185">
        <f t="shared" si="0"/>
        <v>83.644460106978414</v>
      </c>
      <c r="F13" s="135">
        <v>138192.81</v>
      </c>
      <c r="G13" s="26">
        <v>90390.757885100014</v>
      </c>
      <c r="H13" s="185">
        <f t="shared" si="1"/>
        <v>65.409161218373086</v>
      </c>
      <c r="I13" s="135">
        <v>8364.41</v>
      </c>
      <c r="J13" s="135">
        <v>8717.0734799999973</v>
      </c>
      <c r="K13" s="185">
        <f t="shared" si="2"/>
        <v>104.21623856315027</v>
      </c>
      <c r="L13" s="135">
        <v>5617.39</v>
      </c>
      <c r="M13" s="57">
        <v>28177.799589299997</v>
      </c>
      <c r="N13" s="185">
        <f t="shared" si="3"/>
        <v>501.61729182591904</v>
      </c>
      <c r="O13" s="57">
        <v>1034352.8700000001</v>
      </c>
      <c r="P13" s="57">
        <v>344116.17886890005</v>
      </c>
      <c r="Q13" s="185">
        <f t="shared" si="4"/>
        <v>33.2687411471967</v>
      </c>
      <c r="R13" s="135">
        <v>307985.85000000003</v>
      </c>
      <c r="S13" s="57">
        <v>102481.09483410003</v>
      </c>
      <c r="T13" s="185">
        <f t="shared" si="5"/>
        <v>33.274611425849606</v>
      </c>
      <c r="U13" s="135">
        <v>315995.65000000008</v>
      </c>
      <c r="V13" s="57">
        <v>188305.44784710006</v>
      </c>
      <c r="W13" s="185">
        <f t="shared" si="6"/>
        <v>59.591151918420401</v>
      </c>
      <c r="X13" s="135">
        <v>268301.58</v>
      </c>
      <c r="Y13" s="57">
        <v>44075.427005000005</v>
      </c>
      <c r="Z13" s="185">
        <f t="shared" si="7"/>
        <v>16.427568933809486</v>
      </c>
      <c r="AA13" s="135">
        <v>19438.14</v>
      </c>
      <c r="AB13" s="57">
        <v>8.8500000000000002E-3</v>
      </c>
      <c r="AC13" s="185">
        <f t="shared" si="8"/>
        <v>4.5529047532325627E-5</v>
      </c>
      <c r="AD13" s="135">
        <v>122631.65</v>
      </c>
      <c r="AE13" s="57">
        <v>9254.2003326999984</v>
      </c>
      <c r="AF13" s="185">
        <f t="shared" si="9"/>
        <v>7.5463392465974319</v>
      </c>
      <c r="AG13" s="135">
        <v>95954.01</v>
      </c>
      <c r="AH13" s="57">
        <v>0.42423</v>
      </c>
      <c r="AI13" s="185">
        <f t="shared" si="10"/>
        <v>4.4211805217937218E-4</v>
      </c>
      <c r="AJ13" s="135">
        <v>12877.739999999998</v>
      </c>
      <c r="AK13" s="57">
        <v>7049.4481368000006</v>
      </c>
      <c r="AL13" s="185">
        <f t="shared" si="11"/>
        <v>54.741345428623355</v>
      </c>
      <c r="AM13" s="135">
        <v>181423.87</v>
      </c>
      <c r="AN13" s="57">
        <v>36439.74908429999</v>
      </c>
      <c r="AO13" s="185">
        <f t="shared" si="12"/>
        <v>20.085421551364764</v>
      </c>
      <c r="AP13" s="135">
        <v>12289.6</v>
      </c>
      <c r="AQ13" s="57">
        <v>3.7503099999999998</v>
      </c>
      <c r="AR13" s="185">
        <f t="shared" si="13"/>
        <v>3.0516127457362319E-2</v>
      </c>
      <c r="AS13" s="135">
        <v>11075.11</v>
      </c>
      <c r="AT13" s="57">
        <v>0</v>
      </c>
      <c r="AU13" s="57">
        <f t="shared" si="14"/>
        <v>0</v>
      </c>
      <c r="AV13" s="135">
        <v>54049.130000000005</v>
      </c>
      <c r="AW13" s="57">
        <v>1246.1625100000001</v>
      </c>
      <c r="AX13" s="57">
        <f t="shared" si="15"/>
        <v>2.3056106731042663</v>
      </c>
      <c r="AY13" s="120">
        <v>1554196.9400000004</v>
      </c>
      <c r="AZ13" s="57">
        <v>516141.34409440006</v>
      </c>
      <c r="BA13" s="57">
        <f t="shared" si="16"/>
        <v>33.209520029964793</v>
      </c>
      <c r="BB13" s="135">
        <v>90026.44</v>
      </c>
      <c r="BC13" s="57">
        <v>3092434.9199283998</v>
      </c>
      <c r="BD13" s="57">
        <f t="shared" si="17"/>
        <v>3435.0296645389953</v>
      </c>
      <c r="BE13" s="135">
        <v>84</v>
      </c>
      <c r="BF13" s="57">
        <v>99.079660000000004</v>
      </c>
      <c r="BG13" s="57">
        <f t="shared" si="18"/>
        <v>117.95197619047619</v>
      </c>
      <c r="BH13" s="135">
        <v>4736</v>
      </c>
      <c r="BI13" s="57">
        <v>5997.7138305999997</v>
      </c>
      <c r="BJ13" s="57">
        <f t="shared" si="19"/>
        <v>126.64091703125</v>
      </c>
      <c r="BK13" s="135">
        <v>161332.36000000002</v>
      </c>
      <c r="BL13" s="57">
        <v>298204.6110840998</v>
      </c>
      <c r="BM13" s="57">
        <f t="shared" si="20"/>
        <v>184.83868399625453</v>
      </c>
      <c r="BN13" s="135">
        <v>5893</v>
      </c>
      <c r="BO13" s="57">
        <v>555064.01689450012</v>
      </c>
      <c r="BP13" s="57">
        <f t="shared" si="21"/>
        <v>9419.039825123029</v>
      </c>
      <c r="BQ13" s="135">
        <v>725630.06960725063</v>
      </c>
      <c r="BR13" s="57">
        <v>855870.07093189994</v>
      </c>
      <c r="BS13" s="57">
        <f t="shared" si="22"/>
        <v>117.94853972839661</v>
      </c>
      <c r="BT13" s="57">
        <v>897675.42960725061</v>
      </c>
      <c r="BU13" s="57">
        <v>1715235.4924010998</v>
      </c>
      <c r="BV13" s="57">
        <f t="shared" si="23"/>
        <v>191.07524120957024</v>
      </c>
      <c r="BW13" s="57">
        <v>2451872.3696072511</v>
      </c>
      <c r="BX13" s="57">
        <v>2231376.8364955001</v>
      </c>
      <c r="BY13" s="57">
        <f t="shared" si="24"/>
        <v>91.007055022726533</v>
      </c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</row>
    <row r="14" spans="1:112" ht="15" customHeight="1" x14ac:dyDescent="0.2">
      <c r="A14" s="124">
        <v>7</v>
      </c>
      <c r="B14" s="186" t="s">
        <v>16</v>
      </c>
      <c r="C14" s="57">
        <v>449484.26999999996</v>
      </c>
      <c r="D14" s="26">
        <v>228467.94</v>
      </c>
      <c r="E14" s="185">
        <f t="shared" si="0"/>
        <v>50.828906648946806</v>
      </c>
      <c r="F14" s="135">
        <v>421848.51999999996</v>
      </c>
      <c r="G14" s="26">
        <v>170189</v>
      </c>
      <c r="H14" s="185">
        <f t="shared" si="1"/>
        <v>40.343628561266499</v>
      </c>
      <c r="I14" s="135">
        <v>15428.490000000002</v>
      </c>
      <c r="J14" s="135">
        <v>543</v>
      </c>
      <c r="K14" s="185">
        <f t="shared" si="2"/>
        <v>3.5194630193881573</v>
      </c>
      <c r="L14" s="135">
        <v>12207.259999999998</v>
      </c>
      <c r="M14" s="57">
        <v>57735.94</v>
      </c>
      <c r="N14" s="185">
        <f t="shared" si="3"/>
        <v>472.96395751380749</v>
      </c>
      <c r="O14" s="57">
        <v>686282.54</v>
      </c>
      <c r="P14" s="57">
        <v>348806.1</v>
      </c>
      <c r="Q14" s="185">
        <f t="shared" si="4"/>
        <v>50.825436998586618</v>
      </c>
      <c r="R14" s="135">
        <v>47116.170000000006</v>
      </c>
      <c r="S14" s="57">
        <v>110465</v>
      </c>
      <c r="T14" s="185">
        <f t="shared" si="5"/>
        <v>234.45241835234057</v>
      </c>
      <c r="U14" s="135">
        <v>305226.25</v>
      </c>
      <c r="V14" s="57">
        <v>181797</v>
      </c>
      <c r="W14" s="185">
        <f t="shared" si="6"/>
        <v>59.56139093541266</v>
      </c>
      <c r="X14" s="135">
        <v>242993.93</v>
      </c>
      <c r="Y14" s="57">
        <v>47019.5</v>
      </c>
      <c r="Z14" s="185">
        <f t="shared" si="7"/>
        <v>19.350071831012407</v>
      </c>
      <c r="AA14" s="135">
        <v>7825.5399999999991</v>
      </c>
      <c r="AB14" s="57">
        <v>8505</v>
      </c>
      <c r="AC14" s="185">
        <f t="shared" si="8"/>
        <v>108.68259570585546</v>
      </c>
      <c r="AD14" s="135">
        <v>83120.649999999994</v>
      </c>
      <c r="AE14" s="57">
        <v>1019.6</v>
      </c>
      <c r="AF14" s="185">
        <f t="shared" si="9"/>
        <v>1.2266506578088598</v>
      </c>
      <c r="AG14" s="135">
        <v>80587.400000000009</v>
      </c>
      <c r="AH14" s="57">
        <v>31684.06</v>
      </c>
      <c r="AI14" s="185">
        <f t="shared" si="10"/>
        <v>39.316394374306654</v>
      </c>
      <c r="AJ14" s="135">
        <v>19637.169999999998</v>
      </c>
      <c r="AK14" s="57">
        <v>3154</v>
      </c>
      <c r="AL14" s="185">
        <f t="shared" si="11"/>
        <v>16.061377479545168</v>
      </c>
      <c r="AM14" s="135">
        <v>341499.01000000013</v>
      </c>
      <c r="AN14" s="57">
        <v>140461</v>
      </c>
      <c r="AO14" s="185">
        <f t="shared" si="12"/>
        <v>41.130719529757918</v>
      </c>
      <c r="AP14" s="135">
        <v>9880.06</v>
      </c>
      <c r="AQ14" s="57">
        <v>186</v>
      </c>
      <c r="AR14" s="185">
        <f t="shared" si="13"/>
        <v>1.8825796604474063</v>
      </c>
      <c r="AS14" s="135">
        <v>22228.500000000004</v>
      </c>
      <c r="AT14" s="57">
        <v>9</v>
      </c>
      <c r="AU14" s="57">
        <f t="shared" si="14"/>
        <v>4.048856198124029E-2</v>
      </c>
      <c r="AV14" s="135">
        <v>65818.760000000009</v>
      </c>
      <c r="AW14" s="57">
        <v>0</v>
      </c>
      <c r="AX14" s="57">
        <f t="shared" si="15"/>
        <v>0</v>
      </c>
      <c r="AY14" s="120">
        <v>1675417.7100000002</v>
      </c>
      <c r="AZ14" s="57">
        <v>752768.10000000009</v>
      </c>
      <c r="BA14" s="57">
        <f t="shared" si="16"/>
        <v>44.930174457807304</v>
      </c>
      <c r="BB14" s="135">
        <v>106609.91</v>
      </c>
      <c r="BC14" s="57">
        <v>177567</v>
      </c>
      <c r="BD14" s="57">
        <f t="shared" si="17"/>
        <v>166.55768680416293</v>
      </c>
      <c r="BE14" s="135">
        <v>169</v>
      </c>
      <c r="BF14" s="57">
        <v>0</v>
      </c>
      <c r="BG14" s="57">
        <f t="shared" si="18"/>
        <v>0</v>
      </c>
      <c r="BH14" s="135">
        <v>6439</v>
      </c>
      <c r="BI14" s="57">
        <v>1939</v>
      </c>
      <c r="BJ14" s="57">
        <f t="shared" si="19"/>
        <v>30.113371641559251</v>
      </c>
      <c r="BK14" s="135">
        <v>60049.02</v>
      </c>
      <c r="BL14" s="57">
        <v>86878</v>
      </c>
      <c r="BM14" s="57">
        <f t="shared" si="20"/>
        <v>144.67846436128352</v>
      </c>
      <c r="BN14" s="135">
        <v>15641.410000000002</v>
      </c>
      <c r="BO14" s="57">
        <v>89875</v>
      </c>
      <c r="BP14" s="57">
        <f t="shared" si="21"/>
        <v>574.59653573431035</v>
      </c>
      <c r="BQ14" s="135">
        <v>705286.35066465253</v>
      </c>
      <c r="BR14" s="57">
        <v>1540697</v>
      </c>
      <c r="BS14" s="57">
        <f t="shared" si="22"/>
        <v>218.44985353084851</v>
      </c>
      <c r="BT14" s="57">
        <v>787584.78066465259</v>
      </c>
      <c r="BU14" s="57">
        <v>1719389</v>
      </c>
      <c r="BV14" s="57">
        <f t="shared" si="23"/>
        <v>218.31160812287234</v>
      </c>
      <c r="BW14" s="57">
        <v>2463002.4906646525</v>
      </c>
      <c r="BX14" s="57">
        <v>2472157.1</v>
      </c>
      <c r="BY14" s="57">
        <f t="shared" si="24"/>
        <v>100.37168494023231</v>
      </c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</row>
    <row r="15" spans="1:112" ht="15" customHeight="1" x14ac:dyDescent="0.2">
      <c r="A15" s="124">
        <v>8</v>
      </c>
      <c r="B15" s="186" t="s">
        <v>18</v>
      </c>
      <c r="C15" s="57">
        <v>58438.75</v>
      </c>
      <c r="D15" s="26">
        <v>21618.399999999998</v>
      </c>
      <c r="E15" s="185">
        <f t="shared" si="0"/>
        <v>36.993262176210131</v>
      </c>
      <c r="F15" s="135">
        <v>53712.670000000006</v>
      </c>
      <c r="G15" s="26">
        <v>18302.849999999999</v>
      </c>
      <c r="H15" s="185">
        <f t="shared" si="1"/>
        <v>34.075479770415427</v>
      </c>
      <c r="I15" s="135">
        <v>2926.13</v>
      </c>
      <c r="J15" s="135">
        <v>556.18000000000006</v>
      </c>
      <c r="K15" s="185">
        <f t="shared" si="2"/>
        <v>19.007357841244239</v>
      </c>
      <c r="L15" s="135">
        <v>1799.95</v>
      </c>
      <c r="M15" s="57">
        <v>2759.3700000000003</v>
      </c>
      <c r="N15" s="185">
        <f t="shared" si="3"/>
        <v>153.30259173865943</v>
      </c>
      <c r="O15" s="57">
        <v>383963.62</v>
      </c>
      <c r="P15" s="57">
        <v>145599.69999999998</v>
      </c>
      <c r="Q15" s="185">
        <f t="shared" si="4"/>
        <v>37.92018108382247</v>
      </c>
      <c r="R15" s="135">
        <v>37846.800000000003</v>
      </c>
      <c r="S15" s="57">
        <v>48666.639999999992</v>
      </c>
      <c r="T15" s="185">
        <f t="shared" si="5"/>
        <v>128.58852003339777</v>
      </c>
      <c r="U15" s="135">
        <v>191131.85999999996</v>
      </c>
      <c r="V15" s="57">
        <v>80790.649999999994</v>
      </c>
      <c r="W15" s="185">
        <f t="shared" si="6"/>
        <v>42.269588126228676</v>
      </c>
      <c r="X15" s="135">
        <v>117045.78999999998</v>
      </c>
      <c r="Y15" s="57">
        <v>11054.01</v>
      </c>
      <c r="Z15" s="185">
        <f t="shared" si="7"/>
        <v>9.4441756512558062</v>
      </c>
      <c r="AA15" s="135">
        <v>876.77</v>
      </c>
      <c r="AB15" s="57">
        <v>5088.3999999999987</v>
      </c>
      <c r="AC15" s="185">
        <f t="shared" si="8"/>
        <v>580.35744836159984</v>
      </c>
      <c r="AD15" s="135">
        <v>37062.399999999994</v>
      </c>
      <c r="AE15" s="57">
        <v>0</v>
      </c>
      <c r="AF15" s="185">
        <f t="shared" si="9"/>
        <v>0</v>
      </c>
      <c r="AG15" s="135">
        <v>81957.41</v>
      </c>
      <c r="AH15" s="57">
        <v>13664.33</v>
      </c>
      <c r="AI15" s="185">
        <f t="shared" si="10"/>
        <v>16.672476594855791</v>
      </c>
      <c r="AJ15" s="135">
        <v>9483.7099999999991</v>
      </c>
      <c r="AK15" s="57">
        <v>1507.01</v>
      </c>
      <c r="AL15" s="185">
        <f t="shared" si="11"/>
        <v>15.890511202894228</v>
      </c>
      <c r="AM15" s="135">
        <v>88625.600000000006</v>
      </c>
      <c r="AN15" s="57">
        <v>6692.0199999999995</v>
      </c>
      <c r="AO15" s="185">
        <f t="shared" si="12"/>
        <v>7.5508882309400436</v>
      </c>
      <c r="AP15" s="135">
        <v>7471.8899999999994</v>
      </c>
      <c r="AQ15" s="57">
        <v>0</v>
      </c>
      <c r="AR15" s="185">
        <f t="shared" si="13"/>
        <v>0</v>
      </c>
      <c r="AS15" s="135">
        <v>4819.7500000000009</v>
      </c>
      <c r="AT15" s="57">
        <v>5.05</v>
      </c>
      <c r="AU15" s="57">
        <f t="shared" si="14"/>
        <v>0.10477721873541157</v>
      </c>
      <c r="AV15" s="135">
        <v>51113.37</v>
      </c>
      <c r="AW15" s="57">
        <v>30077.67</v>
      </c>
      <c r="AX15" s="57">
        <f t="shared" si="15"/>
        <v>58.845014523597236</v>
      </c>
      <c r="AY15" s="120">
        <v>685874.1</v>
      </c>
      <c r="AZ15" s="57">
        <v>219164.17999999993</v>
      </c>
      <c r="BA15" s="57">
        <f t="shared" si="16"/>
        <v>31.953995638558148</v>
      </c>
      <c r="BB15" s="135">
        <v>30886.639999999999</v>
      </c>
      <c r="BC15" s="57">
        <v>50265</v>
      </c>
      <c r="BD15" s="57">
        <f t="shared" si="17"/>
        <v>162.74026569416421</v>
      </c>
      <c r="BE15" s="135">
        <v>84</v>
      </c>
      <c r="BF15" s="57">
        <v>0</v>
      </c>
      <c r="BG15" s="57">
        <f t="shared" si="18"/>
        <v>0</v>
      </c>
      <c r="BH15" s="135">
        <v>1693</v>
      </c>
      <c r="BI15" s="57">
        <v>697</v>
      </c>
      <c r="BJ15" s="57">
        <f t="shared" si="19"/>
        <v>41.169521559362074</v>
      </c>
      <c r="BK15" s="135">
        <v>27040.17</v>
      </c>
      <c r="BL15" s="57">
        <v>16050</v>
      </c>
      <c r="BM15" s="57">
        <f t="shared" si="20"/>
        <v>59.356135704768128</v>
      </c>
      <c r="BN15" s="135">
        <v>3813.64</v>
      </c>
      <c r="BO15" s="57">
        <v>39021</v>
      </c>
      <c r="BP15" s="57">
        <f t="shared" si="21"/>
        <v>1023.1956870601316</v>
      </c>
      <c r="BQ15" s="135">
        <v>522628.36791540781</v>
      </c>
      <c r="BR15" s="57">
        <v>475423.36</v>
      </c>
      <c r="BS15" s="57">
        <f t="shared" si="22"/>
        <v>90.96776776513434</v>
      </c>
      <c r="BT15" s="57">
        <v>555259.17791540781</v>
      </c>
      <c r="BU15" s="57">
        <v>531191.36</v>
      </c>
      <c r="BV15" s="57">
        <f t="shared" si="23"/>
        <v>95.665480396782471</v>
      </c>
      <c r="BW15" s="57">
        <v>1241133.2779154079</v>
      </c>
      <c r="BX15" s="57">
        <v>750355.53999999992</v>
      </c>
      <c r="BY15" s="57">
        <f t="shared" si="24"/>
        <v>60.457289587810251</v>
      </c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</row>
    <row r="16" spans="1:112" ht="15" customHeight="1" x14ac:dyDescent="0.2">
      <c r="A16" s="124">
        <v>9</v>
      </c>
      <c r="B16" s="186" t="s">
        <v>21</v>
      </c>
      <c r="C16" s="57">
        <v>38402.819999999992</v>
      </c>
      <c r="D16" s="26">
        <v>55796.47</v>
      </c>
      <c r="E16" s="185">
        <f t="shared" si="0"/>
        <v>145.29263736361031</v>
      </c>
      <c r="F16" s="135">
        <v>33019.56</v>
      </c>
      <c r="G16" s="26">
        <v>33084.550000000003</v>
      </c>
      <c r="H16" s="185">
        <f t="shared" si="1"/>
        <v>100.19682273173842</v>
      </c>
      <c r="I16" s="135">
        <v>3133.3499999999995</v>
      </c>
      <c r="J16" s="135">
        <v>417.39000000000004</v>
      </c>
      <c r="K16" s="185">
        <f t="shared" si="2"/>
        <v>13.320886591028774</v>
      </c>
      <c r="L16" s="135">
        <v>2249.9099999999994</v>
      </c>
      <c r="M16" s="57">
        <v>22294.53</v>
      </c>
      <c r="N16" s="185">
        <f t="shared" si="3"/>
        <v>990.90763630545234</v>
      </c>
      <c r="O16" s="57">
        <v>745091.72000000009</v>
      </c>
      <c r="P16" s="57">
        <v>245239.44</v>
      </c>
      <c r="Q16" s="185">
        <f t="shared" si="4"/>
        <v>32.913993461100326</v>
      </c>
      <c r="R16" s="135">
        <v>296049.3600000001</v>
      </c>
      <c r="S16" s="57">
        <v>84880.48</v>
      </c>
      <c r="T16" s="185">
        <f t="shared" si="5"/>
        <v>28.671056745402172</v>
      </c>
      <c r="U16" s="135">
        <v>321172.34000000003</v>
      </c>
      <c r="V16" s="57">
        <v>120012.63</v>
      </c>
      <c r="W16" s="185">
        <f t="shared" si="6"/>
        <v>37.367050350599925</v>
      </c>
      <c r="X16" s="135">
        <v>86346.23000000001</v>
      </c>
      <c r="Y16" s="57">
        <v>40338.33</v>
      </c>
      <c r="Z16" s="185">
        <f t="shared" si="7"/>
        <v>46.716955679477842</v>
      </c>
      <c r="AA16" s="135">
        <v>3478.32</v>
      </c>
      <c r="AB16" s="57">
        <v>8</v>
      </c>
      <c r="AC16" s="185">
        <f t="shared" si="8"/>
        <v>0.22999609006646884</v>
      </c>
      <c r="AD16" s="135">
        <v>38045.469999999994</v>
      </c>
      <c r="AE16" s="57">
        <v>0</v>
      </c>
      <c r="AF16" s="185">
        <f t="shared" si="9"/>
        <v>0</v>
      </c>
      <c r="AG16" s="135">
        <v>9666.6899999999987</v>
      </c>
      <c r="AH16" s="57">
        <v>0</v>
      </c>
      <c r="AI16" s="185">
        <f t="shared" si="10"/>
        <v>0</v>
      </c>
      <c r="AJ16" s="135">
        <v>6411.8499999999985</v>
      </c>
      <c r="AK16" s="57">
        <v>1215.3399999999999</v>
      </c>
      <c r="AL16" s="185">
        <f t="shared" si="11"/>
        <v>18.95459188845653</v>
      </c>
      <c r="AM16" s="135">
        <v>107433.61</v>
      </c>
      <c r="AN16" s="57">
        <v>4627.21</v>
      </c>
      <c r="AO16" s="185">
        <f t="shared" si="12"/>
        <v>4.3070413439518607</v>
      </c>
      <c r="AP16" s="135">
        <v>4741.5800000000008</v>
      </c>
      <c r="AQ16" s="57">
        <v>14</v>
      </c>
      <c r="AR16" s="185">
        <f t="shared" si="13"/>
        <v>0.29526022971245863</v>
      </c>
      <c r="AS16" s="135">
        <v>2611.69</v>
      </c>
      <c r="AT16" s="57">
        <v>3167</v>
      </c>
      <c r="AU16" s="57">
        <f t="shared" si="14"/>
        <v>121.26247755284891</v>
      </c>
      <c r="AV16" s="135">
        <v>44287.64</v>
      </c>
      <c r="AW16" s="57">
        <v>19099.439999999999</v>
      </c>
      <c r="AX16" s="57">
        <f t="shared" si="15"/>
        <v>43.125892461192329</v>
      </c>
      <c r="AY16" s="120">
        <v>958647.59999999986</v>
      </c>
      <c r="AZ16" s="57">
        <v>329158.90000000008</v>
      </c>
      <c r="BA16" s="57">
        <f t="shared" si="16"/>
        <v>34.33575591280885</v>
      </c>
      <c r="BB16" s="135">
        <v>29974.5</v>
      </c>
      <c r="BC16" s="57">
        <v>1441</v>
      </c>
      <c r="BD16" s="57">
        <f t="shared" si="17"/>
        <v>4.8074196400273568</v>
      </c>
      <c r="BE16" s="135">
        <v>42</v>
      </c>
      <c r="BF16" s="57">
        <v>0</v>
      </c>
      <c r="BG16" s="57">
        <f t="shared" si="18"/>
        <v>0</v>
      </c>
      <c r="BH16" s="135">
        <v>1377</v>
      </c>
      <c r="BI16" s="57">
        <v>0</v>
      </c>
      <c r="BJ16" s="57">
        <f t="shared" si="19"/>
        <v>0</v>
      </c>
      <c r="BK16" s="135">
        <v>29345.040000000001</v>
      </c>
      <c r="BL16" s="57">
        <v>0</v>
      </c>
      <c r="BM16" s="57">
        <f t="shared" si="20"/>
        <v>0</v>
      </c>
      <c r="BN16" s="135">
        <v>1014.4</v>
      </c>
      <c r="BO16" s="57">
        <v>0</v>
      </c>
      <c r="BP16" s="57">
        <f t="shared" si="21"/>
        <v>0</v>
      </c>
      <c r="BQ16" s="135">
        <v>541147.98093655601</v>
      </c>
      <c r="BR16" s="57">
        <v>0</v>
      </c>
      <c r="BS16" s="57">
        <f t="shared" si="22"/>
        <v>0</v>
      </c>
      <c r="BT16" s="57">
        <v>572926.42093655607</v>
      </c>
      <c r="BU16" s="57">
        <v>0</v>
      </c>
      <c r="BV16" s="57">
        <f t="shared" si="23"/>
        <v>0</v>
      </c>
      <c r="BW16" s="57">
        <v>1531574.0209365559</v>
      </c>
      <c r="BX16" s="57">
        <v>329158.90000000008</v>
      </c>
      <c r="BY16" s="57">
        <f t="shared" si="24"/>
        <v>21.491543699515077</v>
      </c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</row>
    <row r="17" spans="1:112" ht="15" customHeight="1" x14ac:dyDescent="0.2">
      <c r="A17" s="124">
        <v>10</v>
      </c>
      <c r="B17" s="186" t="s">
        <v>20</v>
      </c>
      <c r="C17" s="57">
        <v>72041.990000000005</v>
      </c>
      <c r="D17" s="26">
        <v>23175</v>
      </c>
      <c r="E17" s="185">
        <f t="shared" si="0"/>
        <v>32.168739369914682</v>
      </c>
      <c r="F17" s="135">
        <v>61209.570000000007</v>
      </c>
      <c r="G17" s="26">
        <v>16277</v>
      </c>
      <c r="H17" s="185">
        <f t="shared" si="1"/>
        <v>26.592246931321355</v>
      </c>
      <c r="I17" s="135">
        <v>4777.8700000000017</v>
      </c>
      <c r="J17" s="135">
        <v>2197</v>
      </c>
      <c r="K17" s="185">
        <f t="shared" si="2"/>
        <v>45.982833354611977</v>
      </c>
      <c r="L17" s="135">
        <v>6054.55</v>
      </c>
      <c r="M17" s="57">
        <v>4701</v>
      </c>
      <c r="N17" s="185">
        <f t="shared" si="3"/>
        <v>77.644085852788393</v>
      </c>
      <c r="O17" s="57">
        <v>443464.99999999994</v>
      </c>
      <c r="P17" s="57">
        <v>52863</v>
      </c>
      <c r="Q17" s="185">
        <f t="shared" si="4"/>
        <v>11.92044467996347</v>
      </c>
      <c r="R17" s="135">
        <v>91102.38</v>
      </c>
      <c r="S17" s="57">
        <v>40175</v>
      </c>
      <c r="T17" s="185">
        <f t="shared" si="5"/>
        <v>44.098738144931012</v>
      </c>
      <c r="U17" s="135">
        <v>267028.76999999996</v>
      </c>
      <c r="V17" s="57">
        <v>1344</v>
      </c>
      <c r="W17" s="185">
        <f t="shared" si="6"/>
        <v>0.50331655274448528</v>
      </c>
      <c r="X17" s="135">
        <v>25439.31</v>
      </c>
      <c r="Y17" s="57">
        <v>11299</v>
      </c>
      <c r="Z17" s="185">
        <f t="shared" si="7"/>
        <v>44.415512842132905</v>
      </c>
      <c r="AA17" s="135">
        <v>3620.42</v>
      </c>
      <c r="AB17" s="57">
        <v>45</v>
      </c>
      <c r="AC17" s="185">
        <f t="shared" si="8"/>
        <v>1.2429497130167217</v>
      </c>
      <c r="AD17" s="135">
        <v>56274.12</v>
      </c>
      <c r="AE17" s="57">
        <v>0</v>
      </c>
      <c r="AF17" s="185">
        <f t="shared" si="9"/>
        <v>0</v>
      </c>
      <c r="AG17" s="135">
        <v>138466.33000000002</v>
      </c>
      <c r="AH17" s="57">
        <v>40748</v>
      </c>
      <c r="AI17" s="185">
        <f t="shared" si="10"/>
        <v>29.428092735613053</v>
      </c>
      <c r="AJ17" s="135">
        <v>7645.5800000000008</v>
      </c>
      <c r="AK17" s="57">
        <v>2822</v>
      </c>
      <c r="AL17" s="185">
        <f t="shared" si="11"/>
        <v>36.910214790767995</v>
      </c>
      <c r="AM17" s="135">
        <v>57653.910000000011</v>
      </c>
      <c r="AN17" s="57">
        <v>32665</v>
      </c>
      <c r="AO17" s="185">
        <f t="shared" si="12"/>
        <v>56.657041994202984</v>
      </c>
      <c r="AP17" s="135">
        <v>5470.7699999999986</v>
      </c>
      <c r="AQ17" s="57">
        <v>857</v>
      </c>
      <c r="AR17" s="185">
        <f t="shared" si="13"/>
        <v>15.665070913235251</v>
      </c>
      <c r="AS17" s="135">
        <v>4898.3599999999997</v>
      </c>
      <c r="AT17" s="57">
        <v>285</v>
      </c>
      <c r="AU17" s="57">
        <f t="shared" si="14"/>
        <v>5.8182738712548687</v>
      </c>
      <c r="AV17" s="135">
        <v>51888.82</v>
      </c>
      <c r="AW17" s="57">
        <v>113086</v>
      </c>
      <c r="AX17" s="57">
        <f t="shared" si="15"/>
        <v>217.93904737089801</v>
      </c>
      <c r="AY17" s="120">
        <v>781530.75999999989</v>
      </c>
      <c r="AZ17" s="57">
        <v>266501</v>
      </c>
      <c r="BA17" s="57">
        <f t="shared" si="16"/>
        <v>34.099873433004738</v>
      </c>
      <c r="BB17" s="135">
        <v>40066.83</v>
      </c>
      <c r="BC17" s="57">
        <v>107021</v>
      </c>
      <c r="BD17" s="57">
        <f t="shared" si="17"/>
        <v>267.10623226244752</v>
      </c>
      <c r="BE17" s="135">
        <v>42</v>
      </c>
      <c r="BF17" s="57">
        <v>0</v>
      </c>
      <c r="BG17" s="57">
        <f t="shared" si="18"/>
        <v>0</v>
      </c>
      <c r="BH17" s="135">
        <v>6806.12</v>
      </c>
      <c r="BI17" s="57">
        <v>183</v>
      </c>
      <c r="BJ17" s="57">
        <f t="shared" si="19"/>
        <v>2.6887565896575434</v>
      </c>
      <c r="BK17" s="135">
        <v>55742.359999999993</v>
      </c>
      <c r="BL17" s="57">
        <v>2876</v>
      </c>
      <c r="BM17" s="57">
        <f t="shared" si="20"/>
        <v>5.159451447696151</v>
      </c>
      <c r="BN17" s="135">
        <v>7413.9700000000012</v>
      </c>
      <c r="BO17" s="57">
        <v>247305</v>
      </c>
      <c r="BP17" s="57">
        <f t="shared" si="21"/>
        <v>3335.6622700118828</v>
      </c>
      <c r="BQ17" s="135">
        <v>619984.79885196371</v>
      </c>
      <c r="BR17" s="57">
        <v>258081</v>
      </c>
      <c r="BS17" s="57">
        <f t="shared" si="22"/>
        <v>41.62698835163264</v>
      </c>
      <c r="BT17" s="57">
        <v>689989.24885196367</v>
      </c>
      <c r="BU17" s="57">
        <v>508445</v>
      </c>
      <c r="BV17" s="57">
        <f t="shared" si="23"/>
        <v>73.688829332627222</v>
      </c>
      <c r="BW17" s="57">
        <v>1471520.0088519636</v>
      </c>
      <c r="BX17" s="57">
        <v>774946</v>
      </c>
      <c r="BY17" s="57">
        <f t="shared" si="24"/>
        <v>52.662960431274733</v>
      </c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</row>
    <row r="18" spans="1:112" ht="15" customHeight="1" x14ac:dyDescent="0.2">
      <c r="A18" s="124">
        <v>11</v>
      </c>
      <c r="B18" s="186" t="s">
        <v>22</v>
      </c>
      <c r="C18" s="57">
        <v>23506.780000000002</v>
      </c>
      <c r="D18" s="26">
        <v>0</v>
      </c>
      <c r="E18" s="185">
        <f t="shared" si="0"/>
        <v>0</v>
      </c>
      <c r="F18" s="135">
        <v>21753.210000000003</v>
      </c>
      <c r="G18" s="26">
        <v>0</v>
      </c>
      <c r="H18" s="185">
        <f t="shared" si="1"/>
        <v>0</v>
      </c>
      <c r="I18" s="135">
        <v>1130.07</v>
      </c>
      <c r="J18" s="135">
        <v>0</v>
      </c>
      <c r="K18" s="185">
        <f t="shared" si="2"/>
        <v>0</v>
      </c>
      <c r="L18" s="135">
        <v>623.50000000000011</v>
      </c>
      <c r="M18" s="57">
        <v>0</v>
      </c>
      <c r="N18" s="185">
        <f t="shared" si="3"/>
        <v>0</v>
      </c>
      <c r="O18" s="57">
        <v>459945.2300000001</v>
      </c>
      <c r="P18" s="57">
        <v>0</v>
      </c>
      <c r="Q18" s="185">
        <f t="shared" si="4"/>
        <v>0</v>
      </c>
      <c r="R18" s="135">
        <v>143066.52000000005</v>
      </c>
      <c r="S18" s="57">
        <v>0</v>
      </c>
      <c r="T18" s="185">
        <f t="shared" si="5"/>
        <v>0</v>
      </c>
      <c r="U18" s="135">
        <v>222506.06</v>
      </c>
      <c r="V18" s="57">
        <v>0</v>
      </c>
      <c r="W18" s="185">
        <f t="shared" si="6"/>
        <v>0</v>
      </c>
      <c r="X18" s="135">
        <v>53606.39</v>
      </c>
      <c r="Y18" s="57">
        <v>0</v>
      </c>
      <c r="Z18" s="185">
        <f t="shared" si="7"/>
        <v>0</v>
      </c>
      <c r="AA18" s="135">
        <v>2431.25</v>
      </c>
      <c r="AB18" s="57">
        <v>0</v>
      </c>
      <c r="AC18" s="185">
        <f t="shared" si="8"/>
        <v>0</v>
      </c>
      <c r="AD18" s="135">
        <v>38335.009999999995</v>
      </c>
      <c r="AE18" s="57">
        <v>0</v>
      </c>
      <c r="AF18" s="185">
        <f t="shared" si="9"/>
        <v>0</v>
      </c>
      <c r="AG18" s="135">
        <v>145318.43000000002</v>
      </c>
      <c r="AH18" s="57">
        <v>0</v>
      </c>
      <c r="AI18" s="185">
        <f t="shared" si="10"/>
        <v>0</v>
      </c>
      <c r="AJ18" s="135">
        <v>6896.7999999999993</v>
      </c>
      <c r="AK18" s="57">
        <v>0</v>
      </c>
      <c r="AL18" s="185">
        <f t="shared" si="11"/>
        <v>0</v>
      </c>
      <c r="AM18" s="135">
        <v>207521.37000000002</v>
      </c>
      <c r="AN18" s="57">
        <v>0</v>
      </c>
      <c r="AO18" s="185">
        <f t="shared" si="12"/>
        <v>0</v>
      </c>
      <c r="AP18" s="135">
        <v>4008.9</v>
      </c>
      <c r="AQ18" s="57">
        <v>0</v>
      </c>
      <c r="AR18" s="185">
        <f t="shared" si="13"/>
        <v>0</v>
      </c>
      <c r="AS18" s="135">
        <v>1956.3200000000002</v>
      </c>
      <c r="AT18" s="57">
        <v>0</v>
      </c>
      <c r="AU18" s="57">
        <f t="shared" si="14"/>
        <v>0</v>
      </c>
      <c r="AV18" s="135">
        <v>49286.84</v>
      </c>
      <c r="AW18" s="57">
        <v>0</v>
      </c>
      <c r="AX18" s="57">
        <f t="shared" si="15"/>
        <v>0</v>
      </c>
      <c r="AY18" s="120">
        <v>898440.67000000016</v>
      </c>
      <c r="AZ18" s="57">
        <v>0</v>
      </c>
      <c r="BA18" s="57">
        <f t="shared" si="16"/>
        <v>0</v>
      </c>
      <c r="BB18" s="135">
        <v>29603.14</v>
      </c>
      <c r="BC18" s="57">
        <v>0</v>
      </c>
      <c r="BD18" s="57">
        <f t="shared" si="17"/>
        <v>0</v>
      </c>
      <c r="BE18" s="135">
        <v>102</v>
      </c>
      <c r="BF18" s="57">
        <v>0</v>
      </c>
      <c r="BG18" s="57">
        <f t="shared" si="18"/>
        <v>0</v>
      </c>
      <c r="BH18" s="135">
        <v>2757.11</v>
      </c>
      <c r="BI18" s="57">
        <v>0</v>
      </c>
      <c r="BJ18" s="57">
        <f t="shared" si="19"/>
        <v>0</v>
      </c>
      <c r="BK18" s="135">
        <v>41849.300000000003</v>
      </c>
      <c r="BL18" s="57">
        <v>0</v>
      </c>
      <c r="BM18" s="57">
        <f t="shared" si="20"/>
        <v>0</v>
      </c>
      <c r="BN18" s="135">
        <v>4013.12</v>
      </c>
      <c r="BO18" s="57">
        <v>0</v>
      </c>
      <c r="BP18" s="57">
        <f t="shared" si="21"/>
        <v>0</v>
      </c>
      <c r="BQ18" s="135">
        <v>572729.91951661627</v>
      </c>
      <c r="BR18" s="57">
        <v>0</v>
      </c>
      <c r="BS18" s="57">
        <f t="shared" si="22"/>
        <v>0</v>
      </c>
      <c r="BT18" s="57">
        <v>621451.4495166163</v>
      </c>
      <c r="BU18" s="57">
        <v>0</v>
      </c>
      <c r="BV18" s="57">
        <f t="shared" si="23"/>
        <v>0</v>
      </c>
      <c r="BW18" s="57">
        <v>1519892.1195166165</v>
      </c>
      <c r="BX18" s="57">
        <v>0</v>
      </c>
      <c r="BY18" s="57">
        <f t="shared" si="24"/>
        <v>0</v>
      </c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</row>
    <row r="19" spans="1:112" ht="15" customHeight="1" x14ac:dyDescent="0.2">
      <c r="A19" s="124">
        <v>12</v>
      </c>
      <c r="B19" s="186" t="s">
        <v>81</v>
      </c>
      <c r="C19" s="57">
        <v>5636.7200000000012</v>
      </c>
      <c r="D19" s="26">
        <v>213.02</v>
      </c>
      <c r="E19" s="185">
        <f t="shared" si="0"/>
        <v>3.7791481570842613</v>
      </c>
      <c r="F19" s="135">
        <v>5385.2000000000007</v>
      </c>
      <c r="G19" s="26">
        <v>213.02</v>
      </c>
      <c r="H19" s="185">
        <f t="shared" si="1"/>
        <v>3.9556562430364699</v>
      </c>
      <c r="I19" s="135">
        <v>16.52</v>
      </c>
      <c r="J19" s="135">
        <v>0</v>
      </c>
      <c r="K19" s="185">
        <f t="shared" si="2"/>
        <v>0</v>
      </c>
      <c r="L19" s="135">
        <v>235</v>
      </c>
      <c r="M19" s="57">
        <v>0</v>
      </c>
      <c r="N19" s="185">
        <f t="shared" si="3"/>
        <v>0</v>
      </c>
      <c r="O19" s="57">
        <v>187175.89</v>
      </c>
      <c r="P19" s="57">
        <v>9148.2669999999998</v>
      </c>
      <c r="Q19" s="185">
        <f t="shared" si="4"/>
        <v>4.8875242425720531</v>
      </c>
      <c r="R19" s="135">
        <v>79234.900000000009</v>
      </c>
      <c r="S19" s="57">
        <v>3129.0170000000003</v>
      </c>
      <c r="T19" s="185">
        <f t="shared" si="5"/>
        <v>3.9490388704977222</v>
      </c>
      <c r="U19" s="135">
        <v>39471.799999999996</v>
      </c>
      <c r="V19" s="57">
        <v>2073.16</v>
      </c>
      <c r="W19" s="185">
        <f t="shared" si="6"/>
        <v>5.2522560410216919</v>
      </c>
      <c r="X19" s="135">
        <v>42008.85</v>
      </c>
      <c r="Y19" s="57">
        <v>132.27000000000001</v>
      </c>
      <c r="Z19" s="185">
        <f t="shared" si="7"/>
        <v>0.31486222545963533</v>
      </c>
      <c r="AA19" s="135">
        <v>362.11999999999995</v>
      </c>
      <c r="AB19" s="57">
        <v>0</v>
      </c>
      <c r="AC19" s="185">
        <f t="shared" si="8"/>
        <v>0</v>
      </c>
      <c r="AD19" s="135">
        <v>26098.219999999998</v>
      </c>
      <c r="AE19" s="57">
        <v>3813.82</v>
      </c>
      <c r="AF19" s="185">
        <f t="shared" si="9"/>
        <v>14.613333782916998</v>
      </c>
      <c r="AG19" s="135">
        <v>5845.14</v>
      </c>
      <c r="AH19" s="57">
        <v>5049.16</v>
      </c>
      <c r="AI19" s="185">
        <f t="shared" si="10"/>
        <v>86.382191016810538</v>
      </c>
      <c r="AJ19" s="135">
        <v>4913.68</v>
      </c>
      <c r="AK19" s="57">
        <v>30.13</v>
      </c>
      <c r="AL19" s="185">
        <f t="shared" si="11"/>
        <v>0.61318604386122011</v>
      </c>
      <c r="AM19" s="135">
        <v>64445.700000000004</v>
      </c>
      <c r="AN19" s="57">
        <v>432.78999999999991</v>
      </c>
      <c r="AO19" s="185">
        <f t="shared" si="12"/>
        <v>0.67155760586043745</v>
      </c>
      <c r="AP19" s="135">
        <v>2649.42</v>
      </c>
      <c r="AQ19" s="57">
        <v>7</v>
      </c>
      <c r="AR19" s="185">
        <f t="shared" si="13"/>
        <v>0.26420877022140693</v>
      </c>
      <c r="AS19" s="135">
        <v>517.4</v>
      </c>
      <c r="AT19" s="57">
        <v>0</v>
      </c>
      <c r="AU19" s="57">
        <f t="shared" si="14"/>
        <v>0</v>
      </c>
      <c r="AV19" s="135">
        <v>37200.270000000004</v>
      </c>
      <c r="AW19" s="57">
        <v>0</v>
      </c>
      <c r="AX19" s="57">
        <f t="shared" si="15"/>
        <v>0</v>
      </c>
      <c r="AY19" s="120">
        <v>308384.22000000003</v>
      </c>
      <c r="AZ19" s="57">
        <v>14880.366999999998</v>
      </c>
      <c r="BA19" s="57">
        <f t="shared" si="16"/>
        <v>4.8252686210727633</v>
      </c>
      <c r="BB19" s="135">
        <v>21047.09</v>
      </c>
      <c r="BC19" s="57">
        <v>13.57</v>
      </c>
      <c r="BD19" s="57">
        <f t="shared" si="17"/>
        <v>6.4474471292706018E-2</v>
      </c>
      <c r="BE19" s="135">
        <v>2400</v>
      </c>
      <c r="BF19" s="57">
        <v>0</v>
      </c>
      <c r="BG19" s="57">
        <f t="shared" si="18"/>
        <v>0</v>
      </c>
      <c r="BH19" s="135">
        <v>1591.6</v>
      </c>
      <c r="BI19" s="57">
        <v>1108.8200000000002</v>
      </c>
      <c r="BJ19" s="57">
        <f t="shared" si="19"/>
        <v>69.667001759236001</v>
      </c>
      <c r="BK19" s="135">
        <v>66960.430000000008</v>
      </c>
      <c r="BL19" s="57">
        <v>13401.55</v>
      </c>
      <c r="BM19" s="57">
        <f t="shared" si="20"/>
        <v>20.014133720467441</v>
      </c>
      <c r="BN19" s="135">
        <v>33980</v>
      </c>
      <c r="BO19" s="57">
        <v>2.4700000000000002</v>
      </c>
      <c r="BP19" s="57">
        <f t="shared" si="21"/>
        <v>7.2689817539729256E-3</v>
      </c>
      <c r="BQ19" s="135">
        <v>515906.09</v>
      </c>
      <c r="BR19" s="57">
        <v>805268.61000000022</v>
      </c>
      <c r="BS19" s="57">
        <f t="shared" si="22"/>
        <v>156.08821558977917</v>
      </c>
      <c r="BT19" s="57">
        <v>620838.12</v>
      </c>
      <c r="BU19" s="57">
        <v>819781.45000000019</v>
      </c>
      <c r="BV19" s="57">
        <f t="shared" si="23"/>
        <v>132.04431615764832</v>
      </c>
      <c r="BW19" s="57">
        <v>929222.34000000008</v>
      </c>
      <c r="BX19" s="57">
        <v>834661.81700000016</v>
      </c>
      <c r="BY19" s="57">
        <f t="shared" si="24"/>
        <v>89.823692465250033</v>
      </c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</row>
    <row r="20" spans="1:112" ht="15" customHeight="1" x14ac:dyDescent="0.2">
      <c r="A20" s="124">
        <v>13</v>
      </c>
      <c r="B20" s="186" t="s">
        <v>23</v>
      </c>
      <c r="C20" s="57">
        <v>80270.489999999991</v>
      </c>
      <c r="D20" s="26">
        <v>89471.430000000008</v>
      </c>
      <c r="E20" s="185">
        <f t="shared" si="0"/>
        <v>111.46241912812545</v>
      </c>
      <c r="F20" s="135">
        <v>71712.329999999987</v>
      </c>
      <c r="G20" s="26">
        <v>28724.860000000008</v>
      </c>
      <c r="H20" s="185">
        <f t="shared" si="1"/>
        <v>40.05567801241434</v>
      </c>
      <c r="I20" s="135">
        <v>3971.69</v>
      </c>
      <c r="J20" s="135">
        <v>1305.3400000000004</v>
      </c>
      <c r="K20" s="185">
        <f t="shared" si="2"/>
        <v>32.866109892766062</v>
      </c>
      <c r="L20" s="135">
        <v>4586.47</v>
      </c>
      <c r="M20" s="57">
        <v>59441.23</v>
      </c>
      <c r="N20" s="185">
        <f t="shared" si="3"/>
        <v>1296.0126197271541</v>
      </c>
      <c r="O20" s="57">
        <v>547560.04</v>
      </c>
      <c r="P20" s="57">
        <v>621801.62434049998</v>
      </c>
      <c r="Q20" s="185">
        <f t="shared" si="4"/>
        <v>113.55861986212506</v>
      </c>
      <c r="R20" s="135">
        <v>104437.56999999999</v>
      </c>
      <c r="S20" s="57">
        <v>370395.92376050004</v>
      </c>
      <c r="T20" s="185">
        <f t="shared" si="5"/>
        <v>354.65773836034299</v>
      </c>
      <c r="U20" s="135">
        <v>224253.88999999996</v>
      </c>
      <c r="V20" s="57">
        <v>163693.19057999999</v>
      </c>
      <c r="W20" s="185">
        <f t="shared" si="6"/>
        <v>72.994582426195606</v>
      </c>
      <c r="X20" s="135">
        <v>136583.83000000005</v>
      </c>
      <c r="Y20" s="57">
        <v>87696.709999999992</v>
      </c>
      <c r="Z20" s="185">
        <f t="shared" si="7"/>
        <v>64.207241808931528</v>
      </c>
      <c r="AA20" s="135">
        <v>4745.6099999999997</v>
      </c>
      <c r="AB20" s="57">
        <v>15.8</v>
      </c>
      <c r="AC20" s="185">
        <f t="shared" si="8"/>
        <v>0.33293928493913327</v>
      </c>
      <c r="AD20" s="135">
        <v>77539.14</v>
      </c>
      <c r="AE20" s="57">
        <v>0</v>
      </c>
      <c r="AF20" s="185">
        <f t="shared" si="9"/>
        <v>0</v>
      </c>
      <c r="AG20" s="135">
        <v>146272.18000000002</v>
      </c>
      <c r="AH20" s="57">
        <v>41888</v>
      </c>
      <c r="AI20" s="185">
        <f t="shared" si="10"/>
        <v>28.637024484081657</v>
      </c>
      <c r="AJ20" s="135">
        <v>10386.879999999999</v>
      </c>
      <c r="AK20" s="57">
        <v>6348.670000000001</v>
      </c>
      <c r="AL20" s="185">
        <f t="shared" si="11"/>
        <v>61.122011614652351</v>
      </c>
      <c r="AM20" s="135">
        <v>44740.049999999996</v>
      </c>
      <c r="AN20" s="57">
        <v>29368.160000000007</v>
      </c>
      <c r="AO20" s="185">
        <f t="shared" si="12"/>
        <v>65.641768393195832</v>
      </c>
      <c r="AP20" s="135">
        <v>12078.2</v>
      </c>
      <c r="AQ20" s="57">
        <v>82.65</v>
      </c>
      <c r="AR20" s="185">
        <f t="shared" si="13"/>
        <v>0.68429070556871052</v>
      </c>
      <c r="AS20" s="135">
        <v>8158.1500000000015</v>
      </c>
      <c r="AT20" s="57">
        <v>0</v>
      </c>
      <c r="AU20" s="57">
        <f t="shared" si="14"/>
        <v>0</v>
      </c>
      <c r="AV20" s="135">
        <v>49206.310000000005</v>
      </c>
      <c r="AW20" s="57">
        <v>3966.4686326999999</v>
      </c>
      <c r="AX20" s="57">
        <f t="shared" si="15"/>
        <v>8.0608942891673845</v>
      </c>
      <c r="AY20" s="120">
        <v>898672.30000000016</v>
      </c>
      <c r="AZ20" s="57">
        <v>792927.00297320017</v>
      </c>
      <c r="BA20" s="57">
        <f t="shared" si="16"/>
        <v>88.233163854410563</v>
      </c>
      <c r="BB20" s="135">
        <v>45421.990000000005</v>
      </c>
      <c r="BC20" s="57">
        <v>30373.000000000004</v>
      </c>
      <c r="BD20" s="57">
        <f t="shared" si="17"/>
        <v>66.8684925517354</v>
      </c>
      <c r="BE20" s="135">
        <v>42</v>
      </c>
      <c r="BF20" s="57">
        <v>18564.211629999998</v>
      </c>
      <c r="BG20" s="57">
        <f t="shared" si="18"/>
        <v>44200.503880952376</v>
      </c>
      <c r="BH20" s="135">
        <v>16289.29</v>
      </c>
      <c r="BI20" s="57">
        <v>6744.5400000000009</v>
      </c>
      <c r="BJ20" s="57">
        <f t="shared" si="19"/>
        <v>41.40475121997337</v>
      </c>
      <c r="BK20" s="135">
        <v>62572.79</v>
      </c>
      <c r="BL20" s="57">
        <v>300306.2099999999</v>
      </c>
      <c r="BM20" s="57">
        <f t="shared" si="20"/>
        <v>479.93098917276973</v>
      </c>
      <c r="BN20" s="135">
        <v>18058.849999999999</v>
      </c>
      <c r="BO20" s="57">
        <v>70858.320000000022</v>
      </c>
      <c r="BP20" s="57">
        <f t="shared" si="21"/>
        <v>392.37448674749515</v>
      </c>
      <c r="BQ20" s="135">
        <v>622074.01854984881</v>
      </c>
      <c r="BR20" s="57">
        <v>8807855.5369599983</v>
      </c>
      <c r="BS20" s="57">
        <f t="shared" si="22"/>
        <v>1415.8854532282955</v>
      </c>
      <c r="BT20" s="57">
        <v>719036.94854984875</v>
      </c>
      <c r="BU20" s="57">
        <v>9204328.8185899984</v>
      </c>
      <c r="BV20" s="57">
        <f t="shared" si="23"/>
        <v>1280.0912160568741</v>
      </c>
      <c r="BW20" s="57">
        <v>1617709.2485498488</v>
      </c>
      <c r="BX20" s="57">
        <v>9997255.8215631992</v>
      </c>
      <c r="BY20" s="57">
        <f t="shared" si="24"/>
        <v>617.98841976856875</v>
      </c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</row>
    <row r="21" spans="1:112" ht="15" customHeight="1" x14ac:dyDescent="0.2">
      <c r="A21" s="124">
        <v>14</v>
      </c>
      <c r="B21" s="186" t="s">
        <v>25</v>
      </c>
      <c r="C21" s="57">
        <v>1577010.76</v>
      </c>
      <c r="D21" s="26">
        <v>1209041.2900000003</v>
      </c>
      <c r="E21" s="185">
        <f t="shared" si="0"/>
        <v>76.666648108348994</v>
      </c>
      <c r="F21" s="135">
        <v>1461641.04</v>
      </c>
      <c r="G21" s="26">
        <v>820398.16000000015</v>
      </c>
      <c r="H21" s="185">
        <f t="shared" si="1"/>
        <v>56.128566286015079</v>
      </c>
      <c r="I21" s="135">
        <v>65893.27</v>
      </c>
      <c r="J21" s="135">
        <v>1057.56</v>
      </c>
      <c r="K21" s="185">
        <f t="shared" si="2"/>
        <v>1.6049590496874717</v>
      </c>
      <c r="L21" s="135">
        <v>49476.45</v>
      </c>
      <c r="M21" s="57">
        <v>387585.57</v>
      </c>
      <c r="N21" s="185">
        <f t="shared" si="3"/>
        <v>783.37384755777759</v>
      </c>
      <c r="O21" s="57">
        <v>1738046.0300000003</v>
      </c>
      <c r="P21" s="57">
        <v>1790145.5700000003</v>
      </c>
      <c r="Q21" s="185">
        <f t="shared" si="4"/>
        <v>102.99759264718669</v>
      </c>
      <c r="R21" s="135">
        <v>524698.03</v>
      </c>
      <c r="S21" s="57">
        <v>642099.65000000014</v>
      </c>
      <c r="T21" s="185">
        <f t="shared" si="5"/>
        <v>122.37508305491448</v>
      </c>
      <c r="U21" s="135">
        <v>647002.6100000001</v>
      </c>
      <c r="V21" s="57">
        <v>964026.51</v>
      </c>
      <c r="W21" s="185">
        <f t="shared" si="6"/>
        <v>148.99885952546617</v>
      </c>
      <c r="X21" s="135">
        <v>206034.73</v>
      </c>
      <c r="Y21" s="57">
        <v>168090.08000000005</v>
      </c>
      <c r="Z21" s="185">
        <f t="shared" si="7"/>
        <v>81.583371890748722</v>
      </c>
      <c r="AA21" s="135">
        <v>107184.39000000001</v>
      </c>
      <c r="AB21" s="57">
        <v>306</v>
      </c>
      <c r="AC21" s="185">
        <f t="shared" si="8"/>
        <v>0.28548933291498879</v>
      </c>
      <c r="AD21" s="135">
        <v>253126.26999999996</v>
      </c>
      <c r="AE21" s="57">
        <v>15623.330000000002</v>
      </c>
      <c r="AF21" s="185">
        <f t="shared" si="9"/>
        <v>6.1721487856633779</v>
      </c>
      <c r="AG21" s="135">
        <v>592808.24645805731</v>
      </c>
      <c r="AH21" s="57">
        <v>1559</v>
      </c>
      <c r="AI21" s="185">
        <f t="shared" si="10"/>
        <v>0.26298554537909979</v>
      </c>
      <c r="AJ21" s="135">
        <v>136483.75626643564</v>
      </c>
      <c r="AK21" s="57">
        <v>48176.29</v>
      </c>
      <c r="AL21" s="185">
        <f t="shared" si="11"/>
        <v>35.298185892505082</v>
      </c>
      <c r="AM21" s="135">
        <v>912625.45643971057</v>
      </c>
      <c r="AN21" s="57">
        <v>615024.51</v>
      </c>
      <c r="AO21" s="185">
        <f t="shared" si="12"/>
        <v>67.390680991882832</v>
      </c>
      <c r="AP21" s="135">
        <v>50420.754219753333</v>
      </c>
      <c r="AQ21" s="57">
        <v>12950.700000000003</v>
      </c>
      <c r="AR21" s="185">
        <f t="shared" si="13"/>
        <v>25.685256399687706</v>
      </c>
      <c r="AS21" s="135">
        <v>88533.846616043214</v>
      </c>
      <c r="AT21" s="57">
        <v>3221.2200000000003</v>
      </c>
      <c r="AU21" s="57">
        <f t="shared" si="14"/>
        <v>3.6384051107255102</v>
      </c>
      <c r="AV21" s="135">
        <v>207744.81999999998</v>
      </c>
      <c r="AW21" s="57">
        <v>982</v>
      </c>
      <c r="AX21" s="57">
        <f t="shared" si="15"/>
        <v>0.47269529993575782</v>
      </c>
      <c r="AY21" s="120">
        <v>5303673.67</v>
      </c>
      <c r="AZ21" s="57">
        <v>3681100.5800000005</v>
      </c>
      <c r="BA21" s="57">
        <f t="shared" si="16"/>
        <v>69.406619053920807</v>
      </c>
      <c r="BB21" s="135">
        <v>460801.28000000003</v>
      </c>
      <c r="BC21" s="57">
        <v>13246</v>
      </c>
      <c r="BD21" s="57">
        <f t="shared" si="17"/>
        <v>2.8745579873389238</v>
      </c>
      <c r="BE21" s="135">
        <v>413</v>
      </c>
      <c r="BF21" s="57">
        <v>4072</v>
      </c>
      <c r="BG21" s="57">
        <f t="shared" si="18"/>
        <v>985.95641646489105</v>
      </c>
      <c r="BH21" s="135">
        <v>127485.87</v>
      </c>
      <c r="BI21" s="57">
        <v>3403</v>
      </c>
      <c r="BJ21" s="57">
        <f t="shared" si="19"/>
        <v>2.669315430800292</v>
      </c>
      <c r="BK21" s="135">
        <v>901255.08999999985</v>
      </c>
      <c r="BL21" s="57">
        <v>1807594.8200000003</v>
      </c>
      <c r="BM21" s="57">
        <f t="shared" si="20"/>
        <v>200.56417323534902</v>
      </c>
      <c r="BN21" s="135">
        <v>430780.45000000007</v>
      </c>
      <c r="BO21" s="57">
        <v>176151</v>
      </c>
      <c r="BP21" s="57">
        <f t="shared" si="21"/>
        <v>40.891131433657208</v>
      </c>
      <c r="BQ21" s="135">
        <v>1464793.5363444111</v>
      </c>
      <c r="BR21" s="57">
        <v>2720233</v>
      </c>
      <c r="BS21" s="57">
        <f t="shared" si="22"/>
        <v>185.70760537274808</v>
      </c>
      <c r="BT21" s="57">
        <v>2924727.946344411</v>
      </c>
      <c r="BU21" s="57">
        <v>4711453.82</v>
      </c>
      <c r="BV21" s="57">
        <f t="shared" si="23"/>
        <v>161.09032725210562</v>
      </c>
      <c r="BW21" s="57">
        <v>8228401.6163444109</v>
      </c>
      <c r="BX21" s="57">
        <v>8392554.4000000004</v>
      </c>
      <c r="BY21" s="57">
        <f t="shared" si="24"/>
        <v>101.99495347103047</v>
      </c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</row>
    <row r="22" spans="1:112" ht="15" customHeight="1" x14ac:dyDescent="0.2">
      <c r="A22" s="124">
        <v>15</v>
      </c>
      <c r="B22" s="186" t="s">
        <v>28</v>
      </c>
      <c r="C22" s="57">
        <v>71934.279999999984</v>
      </c>
      <c r="D22" s="26">
        <v>0</v>
      </c>
      <c r="E22" s="185">
        <f t="shared" si="0"/>
        <v>0</v>
      </c>
      <c r="F22" s="135">
        <v>64738.929999999993</v>
      </c>
      <c r="G22" s="26">
        <v>0</v>
      </c>
      <c r="H22" s="185">
        <f t="shared" si="1"/>
        <v>0</v>
      </c>
      <c r="I22" s="135">
        <v>4663.1499999999996</v>
      </c>
      <c r="J22" s="135">
        <v>0</v>
      </c>
      <c r="K22" s="185">
        <f t="shared" si="2"/>
        <v>0</v>
      </c>
      <c r="L22" s="135">
        <v>2532.2000000000003</v>
      </c>
      <c r="M22" s="57">
        <v>0</v>
      </c>
      <c r="N22" s="185">
        <f t="shared" si="3"/>
        <v>0</v>
      </c>
      <c r="O22" s="57">
        <v>160057.08000000002</v>
      </c>
      <c r="P22" s="57">
        <v>0</v>
      </c>
      <c r="Q22" s="185">
        <f t="shared" si="4"/>
        <v>0</v>
      </c>
      <c r="R22" s="135">
        <v>43580.43</v>
      </c>
      <c r="S22" s="57">
        <v>0</v>
      </c>
      <c r="T22" s="185">
        <f t="shared" si="5"/>
        <v>0</v>
      </c>
      <c r="U22" s="135">
        <v>74082.12000000001</v>
      </c>
      <c r="V22" s="57">
        <v>0</v>
      </c>
      <c r="W22" s="185">
        <f t="shared" si="6"/>
        <v>0</v>
      </c>
      <c r="X22" s="135">
        <v>26950.02</v>
      </c>
      <c r="Y22" s="57">
        <v>0</v>
      </c>
      <c r="Z22" s="185">
        <f t="shared" si="7"/>
        <v>0</v>
      </c>
      <c r="AA22" s="135">
        <v>2626.76</v>
      </c>
      <c r="AB22" s="57">
        <v>0</v>
      </c>
      <c r="AC22" s="185">
        <f t="shared" si="8"/>
        <v>0</v>
      </c>
      <c r="AD22" s="135">
        <v>12817.749999999998</v>
      </c>
      <c r="AE22" s="57">
        <v>0</v>
      </c>
      <c r="AF22" s="185">
        <f t="shared" si="9"/>
        <v>0</v>
      </c>
      <c r="AG22" s="135">
        <v>64162.710000000006</v>
      </c>
      <c r="AH22" s="57">
        <v>0</v>
      </c>
      <c r="AI22" s="185">
        <f t="shared" si="10"/>
        <v>0</v>
      </c>
      <c r="AJ22" s="135">
        <v>14347.940000000002</v>
      </c>
      <c r="AK22" s="57">
        <v>0</v>
      </c>
      <c r="AL22" s="185">
        <f t="shared" si="11"/>
        <v>0</v>
      </c>
      <c r="AM22" s="135">
        <v>40343.740000000005</v>
      </c>
      <c r="AN22" s="57">
        <v>0</v>
      </c>
      <c r="AO22" s="185">
        <f t="shared" si="12"/>
        <v>0</v>
      </c>
      <c r="AP22" s="135">
        <v>6429.7599999999993</v>
      </c>
      <c r="AQ22" s="57">
        <v>0</v>
      </c>
      <c r="AR22" s="185">
        <f t="shared" si="13"/>
        <v>0</v>
      </c>
      <c r="AS22" s="135">
        <v>5106.76</v>
      </c>
      <c r="AT22" s="57">
        <v>0</v>
      </c>
      <c r="AU22" s="57">
        <f t="shared" si="14"/>
        <v>0</v>
      </c>
      <c r="AV22" s="135">
        <v>46621.13</v>
      </c>
      <c r="AW22" s="57">
        <v>0</v>
      </c>
      <c r="AX22" s="57">
        <f t="shared" si="15"/>
        <v>0</v>
      </c>
      <c r="AY22" s="120">
        <v>409003.4</v>
      </c>
      <c r="AZ22" s="57">
        <v>0</v>
      </c>
      <c r="BA22" s="57">
        <f t="shared" si="16"/>
        <v>0</v>
      </c>
      <c r="BB22" s="135">
        <v>31695.239999999998</v>
      </c>
      <c r="BC22" s="57">
        <v>0</v>
      </c>
      <c r="BD22" s="57">
        <f t="shared" si="17"/>
        <v>0</v>
      </c>
      <c r="BE22" s="135">
        <v>83</v>
      </c>
      <c r="BF22" s="57">
        <v>0</v>
      </c>
      <c r="BG22" s="57">
        <f t="shared" si="18"/>
        <v>0</v>
      </c>
      <c r="BH22" s="135">
        <v>3196.58</v>
      </c>
      <c r="BI22" s="57">
        <v>0</v>
      </c>
      <c r="BJ22" s="57">
        <f t="shared" si="19"/>
        <v>0</v>
      </c>
      <c r="BK22" s="135">
        <v>158660.85</v>
      </c>
      <c r="BL22" s="57">
        <v>0</v>
      </c>
      <c r="BM22" s="57">
        <f t="shared" si="20"/>
        <v>0</v>
      </c>
      <c r="BN22" s="135">
        <v>25127.190000000002</v>
      </c>
      <c r="BO22" s="57">
        <v>0</v>
      </c>
      <c r="BP22" s="57">
        <f t="shared" si="21"/>
        <v>0</v>
      </c>
      <c r="BQ22" s="135">
        <v>608642.99425981857</v>
      </c>
      <c r="BR22" s="57">
        <v>0</v>
      </c>
      <c r="BS22" s="57">
        <f t="shared" si="22"/>
        <v>0</v>
      </c>
      <c r="BT22" s="57">
        <v>795710.61425981857</v>
      </c>
      <c r="BU22" s="57">
        <v>0</v>
      </c>
      <c r="BV22" s="57">
        <f t="shared" si="23"/>
        <v>0</v>
      </c>
      <c r="BW22" s="57">
        <v>1204714.0142598185</v>
      </c>
      <c r="BX22" s="57">
        <v>0</v>
      </c>
      <c r="BY22" s="57">
        <f t="shared" si="24"/>
        <v>0</v>
      </c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</row>
    <row r="23" spans="1:112" ht="15" customHeight="1" x14ac:dyDescent="0.2">
      <c r="A23" s="124">
        <v>16</v>
      </c>
      <c r="B23" s="186" t="s">
        <v>29</v>
      </c>
      <c r="C23" s="57">
        <v>70229.06</v>
      </c>
      <c r="D23" s="26">
        <v>54294</v>
      </c>
      <c r="E23" s="185">
        <f t="shared" si="0"/>
        <v>77.309877136330755</v>
      </c>
      <c r="F23" s="135">
        <v>63396.950000000004</v>
      </c>
      <c r="G23" s="26">
        <v>33865</v>
      </c>
      <c r="H23" s="185">
        <f t="shared" si="1"/>
        <v>53.417396262753961</v>
      </c>
      <c r="I23" s="135">
        <v>4103.2700000000004</v>
      </c>
      <c r="J23" s="135">
        <v>80</v>
      </c>
      <c r="K23" s="185">
        <f t="shared" si="2"/>
        <v>1.9496645358458009</v>
      </c>
      <c r="L23" s="135">
        <v>2728.8399999999997</v>
      </c>
      <c r="M23" s="57">
        <v>20349</v>
      </c>
      <c r="N23" s="185">
        <f t="shared" si="3"/>
        <v>745.70147022177935</v>
      </c>
      <c r="O23" s="57">
        <v>250687.25</v>
      </c>
      <c r="P23" s="57">
        <v>288035</v>
      </c>
      <c r="Q23" s="185">
        <f t="shared" si="4"/>
        <v>114.89814499939666</v>
      </c>
      <c r="R23" s="135">
        <v>11496.039999999999</v>
      </c>
      <c r="S23" s="57">
        <v>11036</v>
      </c>
      <c r="T23" s="185">
        <f t="shared" si="5"/>
        <v>95.998274188329205</v>
      </c>
      <c r="U23" s="135">
        <v>182282.09</v>
      </c>
      <c r="V23" s="57">
        <v>263118</v>
      </c>
      <c r="W23" s="185">
        <f t="shared" si="6"/>
        <v>144.34660037088668</v>
      </c>
      <c r="X23" s="135">
        <v>12146.68</v>
      </c>
      <c r="Y23" s="57">
        <v>12313</v>
      </c>
      <c r="Z23" s="185">
        <f t="shared" si="7"/>
        <v>101.36926304142366</v>
      </c>
      <c r="AA23" s="135">
        <v>3127.5900000000006</v>
      </c>
      <c r="AB23" s="57">
        <v>1568</v>
      </c>
      <c r="AC23" s="185">
        <f t="shared" si="8"/>
        <v>50.134448569025977</v>
      </c>
      <c r="AD23" s="135">
        <v>41634.850000000006</v>
      </c>
      <c r="AE23" s="57">
        <v>0</v>
      </c>
      <c r="AF23" s="185">
        <f t="shared" si="9"/>
        <v>0</v>
      </c>
      <c r="AG23" s="135">
        <v>33579.589999999997</v>
      </c>
      <c r="AH23" s="57">
        <v>0</v>
      </c>
      <c r="AI23" s="185">
        <f t="shared" si="10"/>
        <v>0</v>
      </c>
      <c r="AJ23" s="135">
        <v>5483.74</v>
      </c>
      <c r="AK23" s="57">
        <v>921</v>
      </c>
      <c r="AL23" s="185">
        <f t="shared" si="11"/>
        <v>16.795106989025737</v>
      </c>
      <c r="AM23" s="135">
        <v>114974.29000000001</v>
      </c>
      <c r="AN23" s="57">
        <v>45821</v>
      </c>
      <c r="AO23" s="185">
        <f t="shared" si="12"/>
        <v>39.853257628292376</v>
      </c>
      <c r="AP23" s="135">
        <v>5340.0300000000007</v>
      </c>
      <c r="AQ23" s="57">
        <v>0</v>
      </c>
      <c r="AR23" s="185">
        <f t="shared" si="13"/>
        <v>0</v>
      </c>
      <c r="AS23" s="135">
        <v>3039.4399999999996</v>
      </c>
      <c r="AT23" s="57">
        <v>0</v>
      </c>
      <c r="AU23" s="57">
        <f t="shared" si="14"/>
        <v>0</v>
      </c>
      <c r="AV23" s="135">
        <v>203905.88999999998</v>
      </c>
      <c r="AW23" s="57">
        <v>71</v>
      </c>
      <c r="AX23" s="57">
        <f t="shared" si="15"/>
        <v>3.48199848469311E-2</v>
      </c>
      <c r="AY23" s="120">
        <v>687239.29</v>
      </c>
      <c r="AZ23" s="57">
        <v>389142</v>
      </c>
      <c r="BA23" s="57">
        <f t="shared" si="16"/>
        <v>56.623945350970843</v>
      </c>
      <c r="BB23" s="135">
        <v>48415.590000000011</v>
      </c>
      <c r="BC23" s="57">
        <v>4640</v>
      </c>
      <c r="BD23" s="57">
        <f t="shared" si="17"/>
        <v>9.5836898817095886</v>
      </c>
      <c r="BE23" s="135">
        <v>83</v>
      </c>
      <c r="BF23" s="57">
        <v>0</v>
      </c>
      <c r="BG23" s="57">
        <f t="shared" si="18"/>
        <v>0</v>
      </c>
      <c r="BH23" s="135">
        <v>691</v>
      </c>
      <c r="BI23" s="57">
        <v>0</v>
      </c>
      <c r="BJ23" s="57">
        <f t="shared" si="19"/>
        <v>0</v>
      </c>
      <c r="BK23" s="135">
        <v>17278.789999999997</v>
      </c>
      <c r="BL23" s="57">
        <v>883878</v>
      </c>
      <c r="BM23" s="57">
        <f t="shared" si="20"/>
        <v>5115.3929181383664</v>
      </c>
      <c r="BN23" s="135">
        <v>4746.6499999999996</v>
      </c>
      <c r="BO23" s="57">
        <v>57733</v>
      </c>
      <c r="BP23" s="57">
        <f t="shared" si="21"/>
        <v>1216.2893830385642</v>
      </c>
      <c r="BQ23" s="135">
        <v>546363.39649546822</v>
      </c>
      <c r="BR23" s="57">
        <v>828075</v>
      </c>
      <c r="BS23" s="57">
        <f t="shared" si="22"/>
        <v>151.56121462592679</v>
      </c>
      <c r="BT23" s="57">
        <v>569162.83649546816</v>
      </c>
      <c r="BU23" s="57">
        <v>1769686</v>
      </c>
      <c r="BV23" s="57">
        <f t="shared" si="23"/>
        <v>310.92789031985416</v>
      </c>
      <c r="BW23" s="57">
        <v>1256402.1264954682</v>
      </c>
      <c r="BX23" s="57">
        <v>2158828</v>
      </c>
      <c r="BY23" s="57">
        <f t="shared" si="24"/>
        <v>171.82619755839667</v>
      </c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</row>
    <row r="24" spans="1:112" ht="15" customHeight="1" x14ac:dyDescent="0.2">
      <c r="A24" s="124">
        <v>17</v>
      </c>
      <c r="B24" s="186" t="s">
        <v>72</v>
      </c>
      <c r="C24" s="57">
        <v>313886.82999999996</v>
      </c>
      <c r="D24" s="26">
        <v>212949</v>
      </c>
      <c r="E24" s="185">
        <f t="shared" si="0"/>
        <v>67.842604291489394</v>
      </c>
      <c r="F24" s="135">
        <v>273102.96999999997</v>
      </c>
      <c r="G24" s="26">
        <v>142854</v>
      </c>
      <c r="H24" s="185">
        <f t="shared" si="1"/>
        <v>52.307743119747109</v>
      </c>
      <c r="I24" s="135">
        <v>24424.040000000005</v>
      </c>
      <c r="J24" s="135">
        <v>484</v>
      </c>
      <c r="K24" s="185">
        <f t="shared" si="2"/>
        <v>1.9816541407564021</v>
      </c>
      <c r="L24" s="135">
        <v>16359.820000000002</v>
      </c>
      <c r="M24" s="57">
        <v>69611</v>
      </c>
      <c r="N24" s="185">
        <f t="shared" si="3"/>
        <v>425.49979156249879</v>
      </c>
      <c r="O24" s="57">
        <v>2259745.5500000003</v>
      </c>
      <c r="P24" s="57">
        <v>588523</v>
      </c>
      <c r="Q24" s="185">
        <f t="shared" si="4"/>
        <v>26.043772937178701</v>
      </c>
      <c r="R24" s="135">
        <v>413357.57</v>
      </c>
      <c r="S24" s="57">
        <v>135370</v>
      </c>
      <c r="T24" s="185">
        <f t="shared" si="5"/>
        <v>32.748886152006364</v>
      </c>
      <c r="U24" s="135">
        <v>1172765.7900000003</v>
      </c>
      <c r="V24" s="57">
        <v>242706</v>
      </c>
      <c r="W24" s="185">
        <f t="shared" si="6"/>
        <v>20.695180748749493</v>
      </c>
      <c r="X24" s="135">
        <v>595611.79</v>
      </c>
      <c r="Y24" s="57">
        <v>170341</v>
      </c>
      <c r="Z24" s="185">
        <f t="shared" si="7"/>
        <v>28.599333132744064</v>
      </c>
      <c r="AA24" s="135">
        <v>12125.63</v>
      </c>
      <c r="AB24" s="57">
        <v>106</v>
      </c>
      <c r="AC24" s="185">
        <f t="shared" si="8"/>
        <v>0.87418138274052559</v>
      </c>
      <c r="AD24" s="135">
        <v>65884.77</v>
      </c>
      <c r="AE24" s="57">
        <v>40000</v>
      </c>
      <c r="AF24" s="185">
        <f t="shared" si="9"/>
        <v>60.712058340645335</v>
      </c>
      <c r="AG24" s="135">
        <v>208303.72</v>
      </c>
      <c r="AH24" s="57">
        <v>1761</v>
      </c>
      <c r="AI24" s="185">
        <f t="shared" si="10"/>
        <v>0.84540016856155997</v>
      </c>
      <c r="AJ24" s="135">
        <v>19035.039999999997</v>
      </c>
      <c r="AK24" s="57">
        <v>3455</v>
      </c>
      <c r="AL24" s="185">
        <f t="shared" si="11"/>
        <v>18.150736746547423</v>
      </c>
      <c r="AM24" s="135">
        <v>265900.73</v>
      </c>
      <c r="AN24" s="57">
        <v>29399</v>
      </c>
      <c r="AO24" s="185">
        <f t="shared" si="12"/>
        <v>11.05638183091863</v>
      </c>
      <c r="AP24" s="135">
        <v>20129.11</v>
      </c>
      <c r="AQ24" s="57">
        <v>54</v>
      </c>
      <c r="AR24" s="185">
        <f t="shared" si="13"/>
        <v>0.26826819466931223</v>
      </c>
      <c r="AS24" s="135">
        <v>15294.869999999999</v>
      </c>
      <c r="AT24" s="57">
        <v>20</v>
      </c>
      <c r="AU24" s="57">
        <f t="shared" si="14"/>
        <v>0.13076279824542478</v>
      </c>
      <c r="AV24" s="135">
        <v>66804.709999999992</v>
      </c>
      <c r="AW24" s="57">
        <v>0.24000000000000002</v>
      </c>
      <c r="AX24" s="57">
        <f t="shared" si="15"/>
        <v>3.5925610634340009E-4</v>
      </c>
      <c r="AY24" s="120">
        <v>3169100.5600000005</v>
      </c>
      <c r="AZ24" s="57">
        <v>836161.24</v>
      </c>
      <c r="BA24" s="57">
        <f t="shared" si="16"/>
        <v>26.38481247814995</v>
      </c>
      <c r="BB24" s="135">
        <v>97215.64999999998</v>
      </c>
      <c r="BC24" s="57">
        <v>66814</v>
      </c>
      <c r="BD24" s="57">
        <f t="shared" si="17"/>
        <v>68.727617415508732</v>
      </c>
      <c r="BE24" s="135">
        <v>83</v>
      </c>
      <c r="BF24" s="57">
        <v>0</v>
      </c>
      <c r="BG24" s="57">
        <f t="shared" si="18"/>
        <v>0</v>
      </c>
      <c r="BH24" s="135">
        <v>6812</v>
      </c>
      <c r="BI24" s="57">
        <v>1818.5500000000002</v>
      </c>
      <c r="BJ24" s="57">
        <f t="shared" si="19"/>
        <v>26.696271285965945</v>
      </c>
      <c r="BK24" s="135">
        <v>136057.09999999998</v>
      </c>
      <c r="BL24" s="57">
        <v>129860.16</v>
      </c>
      <c r="BM24" s="57">
        <f t="shared" si="20"/>
        <v>95.445338758506566</v>
      </c>
      <c r="BN24" s="135">
        <v>32707.710000000003</v>
      </c>
      <c r="BO24" s="57">
        <v>105172.05000000003</v>
      </c>
      <c r="BP24" s="57">
        <f t="shared" si="21"/>
        <v>321.55124892571212</v>
      </c>
      <c r="BQ24" s="135">
        <v>1314097.1054380666</v>
      </c>
      <c r="BR24" s="57">
        <v>1986253.8900000001</v>
      </c>
      <c r="BS24" s="57">
        <f t="shared" si="22"/>
        <v>151.14970436966786</v>
      </c>
      <c r="BT24" s="57">
        <v>1489756.9154380667</v>
      </c>
      <c r="BU24" s="57">
        <v>2223104.6500000004</v>
      </c>
      <c r="BV24" s="57">
        <f t="shared" si="23"/>
        <v>149.22599968910305</v>
      </c>
      <c r="BW24" s="57">
        <v>4658857.4754380677</v>
      </c>
      <c r="BX24" s="57">
        <v>3059265.8900000006</v>
      </c>
      <c r="BY24" s="57">
        <f t="shared" si="24"/>
        <v>65.665582304861999</v>
      </c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</row>
    <row r="25" spans="1:112" ht="15" customHeight="1" x14ac:dyDescent="0.2">
      <c r="A25" s="124">
        <v>18</v>
      </c>
      <c r="B25" s="186" t="s">
        <v>82</v>
      </c>
      <c r="C25" s="57">
        <v>12319.5</v>
      </c>
      <c r="D25" s="26">
        <v>0</v>
      </c>
      <c r="E25" s="185">
        <f t="shared" si="0"/>
        <v>0</v>
      </c>
      <c r="F25" s="135">
        <v>6458.73</v>
      </c>
      <c r="G25" s="26">
        <v>0</v>
      </c>
      <c r="H25" s="185">
        <f t="shared" si="1"/>
        <v>0</v>
      </c>
      <c r="I25" s="135">
        <v>241.88</v>
      </c>
      <c r="J25" s="135">
        <v>0</v>
      </c>
      <c r="K25" s="185">
        <f t="shared" si="2"/>
        <v>0</v>
      </c>
      <c r="L25" s="135">
        <v>5618.8899999999994</v>
      </c>
      <c r="M25" s="57">
        <v>0</v>
      </c>
      <c r="N25" s="185">
        <f t="shared" si="3"/>
        <v>0</v>
      </c>
      <c r="O25" s="57">
        <v>442103.37000000005</v>
      </c>
      <c r="P25" s="57">
        <v>0</v>
      </c>
      <c r="Q25" s="185">
        <f t="shared" si="4"/>
        <v>0</v>
      </c>
      <c r="R25" s="135">
        <v>9724.0999999999985</v>
      </c>
      <c r="S25" s="57">
        <v>0</v>
      </c>
      <c r="T25" s="185">
        <f t="shared" si="5"/>
        <v>0</v>
      </c>
      <c r="U25" s="135">
        <v>11794.29</v>
      </c>
      <c r="V25" s="57">
        <v>0</v>
      </c>
      <c r="W25" s="185">
        <f t="shared" si="6"/>
        <v>0</v>
      </c>
      <c r="X25" s="135">
        <v>347265.21</v>
      </c>
      <c r="Y25" s="57">
        <v>0</v>
      </c>
      <c r="Z25" s="185">
        <f t="shared" si="7"/>
        <v>0</v>
      </c>
      <c r="AA25" s="135">
        <v>464.89</v>
      </c>
      <c r="AB25" s="57">
        <v>0</v>
      </c>
      <c r="AC25" s="185">
        <f t="shared" si="8"/>
        <v>0</v>
      </c>
      <c r="AD25" s="135">
        <v>72854.880000000005</v>
      </c>
      <c r="AE25" s="57">
        <v>0</v>
      </c>
      <c r="AF25" s="185">
        <f t="shared" si="9"/>
        <v>0</v>
      </c>
      <c r="AG25" s="135">
        <v>6431.22</v>
      </c>
      <c r="AH25" s="57">
        <v>0</v>
      </c>
      <c r="AI25" s="185">
        <f t="shared" si="10"/>
        <v>0</v>
      </c>
      <c r="AJ25" s="135">
        <v>2216.02</v>
      </c>
      <c r="AK25" s="57">
        <v>0</v>
      </c>
      <c r="AL25" s="185">
        <f t="shared" si="11"/>
        <v>0</v>
      </c>
      <c r="AM25" s="135">
        <v>17851.7</v>
      </c>
      <c r="AN25" s="57">
        <v>0</v>
      </c>
      <c r="AO25" s="185">
        <f t="shared" si="12"/>
        <v>0</v>
      </c>
      <c r="AP25" s="135">
        <v>2435.38</v>
      </c>
      <c r="AQ25" s="57">
        <v>0</v>
      </c>
      <c r="AR25" s="185">
        <f t="shared" si="13"/>
        <v>0</v>
      </c>
      <c r="AS25" s="135">
        <v>1067.48</v>
      </c>
      <c r="AT25" s="57">
        <v>0</v>
      </c>
      <c r="AU25" s="57">
        <f t="shared" si="14"/>
        <v>0</v>
      </c>
      <c r="AV25" s="135">
        <v>38637.919999999998</v>
      </c>
      <c r="AW25" s="57">
        <v>0</v>
      </c>
      <c r="AX25" s="57">
        <f t="shared" si="15"/>
        <v>0</v>
      </c>
      <c r="AY25" s="120">
        <v>523062.59</v>
      </c>
      <c r="AZ25" s="57">
        <v>0</v>
      </c>
      <c r="BA25" s="57">
        <f t="shared" si="16"/>
        <v>0</v>
      </c>
      <c r="BB25" s="135">
        <v>7576.27</v>
      </c>
      <c r="BC25" s="57">
        <v>0</v>
      </c>
      <c r="BD25" s="57">
        <f t="shared" si="17"/>
        <v>0</v>
      </c>
      <c r="BE25" s="135">
        <v>17</v>
      </c>
      <c r="BF25" s="57">
        <v>0</v>
      </c>
      <c r="BG25" s="57">
        <f t="shared" si="18"/>
        <v>0</v>
      </c>
      <c r="BH25" s="135">
        <v>403</v>
      </c>
      <c r="BI25" s="57">
        <v>0</v>
      </c>
      <c r="BJ25" s="57">
        <f t="shared" si="19"/>
        <v>0</v>
      </c>
      <c r="BK25" s="135">
        <v>23474.929999999997</v>
      </c>
      <c r="BL25" s="57">
        <v>0</v>
      </c>
      <c r="BM25" s="57">
        <f t="shared" si="20"/>
        <v>0</v>
      </c>
      <c r="BN25" s="135">
        <v>158</v>
      </c>
      <c r="BO25" s="57">
        <v>0</v>
      </c>
      <c r="BP25" s="57">
        <f t="shared" si="21"/>
        <v>0</v>
      </c>
      <c r="BQ25" s="135">
        <v>286114.90951661638</v>
      </c>
      <c r="BR25" s="57">
        <v>0</v>
      </c>
      <c r="BS25" s="57">
        <f t="shared" si="22"/>
        <v>0</v>
      </c>
      <c r="BT25" s="57">
        <v>310167.83951661637</v>
      </c>
      <c r="BU25" s="57">
        <v>0</v>
      </c>
      <c r="BV25" s="57">
        <f t="shared" si="23"/>
        <v>0</v>
      </c>
      <c r="BW25" s="57">
        <v>833230.42951661639</v>
      </c>
      <c r="BX25" s="57">
        <v>0</v>
      </c>
      <c r="BY25" s="57">
        <f t="shared" si="24"/>
        <v>0</v>
      </c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</row>
    <row r="26" spans="1:112" ht="15" customHeight="1" x14ac:dyDescent="0.2">
      <c r="A26" s="123"/>
      <c r="B26" s="123" t="s">
        <v>83</v>
      </c>
      <c r="C26" s="123">
        <v>4972376.1499999994</v>
      </c>
      <c r="D26" s="123">
        <v>3415574.9309544</v>
      </c>
      <c r="E26" s="123">
        <f t="shared" si="0"/>
        <v>68.691000598464385</v>
      </c>
      <c r="F26" s="123">
        <v>4528605.5500000007</v>
      </c>
      <c r="G26" s="123">
        <v>2386479.6778851002</v>
      </c>
      <c r="H26" s="123">
        <f t="shared" si="1"/>
        <v>52.697892354194984</v>
      </c>
      <c r="I26" s="123">
        <v>248797.61000000002</v>
      </c>
      <c r="J26" s="123">
        <v>35940.743480000005</v>
      </c>
      <c r="K26" s="123">
        <f t="shared" si="2"/>
        <v>14.445775214641332</v>
      </c>
      <c r="L26" s="123">
        <v>194972.99</v>
      </c>
      <c r="M26" s="123">
        <v>993154.50958930003</v>
      </c>
      <c r="N26" s="123">
        <f t="shared" si="3"/>
        <v>509.38056065576063</v>
      </c>
      <c r="O26" s="123">
        <v>14224347.140000001</v>
      </c>
      <c r="P26" s="123">
        <v>7780187.2702094009</v>
      </c>
      <c r="Q26" s="123">
        <f t="shared" si="4"/>
        <v>54.696269668017962</v>
      </c>
      <c r="R26" s="123">
        <v>3827360.9</v>
      </c>
      <c r="S26" s="123">
        <v>2989215.9055946004</v>
      </c>
      <c r="T26" s="123">
        <f t="shared" si="5"/>
        <v>78.101229115723072</v>
      </c>
      <c r="U26" s="123">
        <v>5700445.1800000006</v>
      </c>
      <c r="V26" s="123">
        <v>3548675.6084270999</v>
      </c>
      <c r="W26" s="123">
        <f t="shared" si="6"/>
        <v>62.252604776862356</v>
      </c>
      <c r="X26" s="123">
        <v>2764623.64</v>
      </c>
      <c r="Y26" s="123">
        <v>1051824.257005</v>
      </c>
      <c r="Z26" s="123">
        <f t="shared" si="7"/>
        <v>38.045838926740856</v>
      </c>
      <c r="AA26" s="123">
        <v>291690.41000000009</v>
      </c>
      <c r="AB26" s="123">
        <v>15973.368849999999</v>
      </c>
      <c r="AC26" s="123">
        <f t="shared" si="8"/>
        <v>5.4761378168037798</v>
      </c>
      <c r="AD26" s="123">
        <v>1640227.0100000002</v>
      </c>
      <c r="AE26" s="123">
        <v>174498.13033270001</v>
      </c>
      <c r="AF26" s="123">
        <f t="shared" si="9"/>
        <v>10.638657287609231</v>
      </c>
      <c r="AG26" s="123">
        <v>2242041.3864580574</v>
      </c>
      <c r="AH26" s="123">
        <v>158569.01423</v>
      </c>
      <c r="AI26" s="123">
        <f t="shared" si="10"/>
        <v>7.0725284193127624</v>
      </c>
      <c r="AJ26" s="123">
        <v>370879.0562664356</v>
      </c>
      <c r="AK26" s="123">
        <v>91566.348136799992</v>
      </c>
      <c r="AL26" s="123">
        <f t="shared" si="11"/>
        <v>24.689004835856704</v>
      </c>
      <c r="AM26" s="123">
        <v>3832391.7264397116</v>
      </c>
      <c r="AN26" s="123">
        <v>1076740.6390843</v>
      </c>
      <c r="AO26" s="123">
        <f t="shared" si="12"/>
        <v>28.095787590184347</v>
      </c>
      <c r="AP26" s="123">
        <v>210956.71421975334</v>
      </c>
      <c r="AQ26" s="123">
        <v>14430.870310000002</v>
      </c>
      <c r="AR26" s="123">
        <f t="shared" si="13"/>
        <v>6.84067836540504</v>
      </c>
      <c r="AS26" s="123">
        <v>238178.58661604323</v>
      </c>
      <c r="AT26" s="123">
        <v>29641.029999999995</v>
      </c>
      <c r="AU26" s="123">
        <f t="shared" si="14"/>
        <v>12.444876099539098</v>
      </c>
      <c r="AV26" s="123">
        <v>1414641.9499999997</v>
      </c>
      <c r="AW26" s="123">
        <v>183865.36114269999</v>
      </c>
      <c r="AX26" s="123">
        <f t="shared" si="15"/>
        <v>12.99730727925183</v>
      </c>
      <c r="AY26" s="123">
        <v>27505812.709999997</v>
      </c>
      <c r="AZ26" s="123">
        <v>12750575.464067601</v>
      </c>
      <c r="BA26" s="123">
        <f t="shared" si="16"/>
        <v>46.355930648186259</v>
      </c>
      <c r="BB26" s="123">
        <v>1685192.9300000002</v>
      </c>
      <c r="BC26" s="123">
        <v>4387763.6999284001</v>
      </c>
      <c r="BD26" s="123">
        <f t="shared" si="17"/>
        <v>260.37159436269411</v>
      </c>
      <c r="BE26" s="123">
        <v>11934</v>
      </c>
      <c r="BF26" s="123">
        <v>22735.291289999997</v>
      </c>
      <c r="BG26" s="123">
        <f t="shared" si="18"/>
        <v>190.50855781799899</v>
      </c>
      <c r="BH26" s="123">
        <v>258655.56999999998</v>
      </c>
      <c r="BI26" s="123">
        <v>51562.783830600005</v>
      </c>
      <c r="BJ26" s="123">
        <f t="shared" si="19"/>
        <v>19.934921111731718</v>
      </c>
      <c r="BK26" s="123">
        <v>2402787.39</v>
      </c>
      <c r="BL26" s="123">
        <v>4087379.4510841002</v>
      </c>
      <c r="BM26" s="123">
        <f t="shared" si="20"/>
        <v>170.10990935340723</v>
      </c>
      <c r="BN26" s="123">
        <v>727256.69000000006</v>
      </c>
      <c r="BO26" s="123">
        <v>1568648.3868945001</v>
      </c>
      <c r="BP26" s="123">
        <f t="shared" si="21"/>
        <v>215.69390951831599</v>
      </c>
      <c r="BQ26" s="123">
        <v>13883267.166193353</v>
      </c>
      <c r="BR26" s="123">
        <v>25022959.917891897</v>
      </c>
      <c r="BS26" s="123">
        <f t="shared" si="22"/>
        <v>180.23826537621065</v>
      </c>
      <c r="BT26" s="123">
        <v>17283900.816193353</v>
      </c>
      <c r="BU26" s="123">
        <v>30753285.830991097</v>
      </c>
      <c r="BV26" s="123">
        <f t="shared" si="23"/>
        <v>177.93023784409957</v>
      </c>
      <c r="BW26" s="123">
        <v>44789713.526193343</v>
      </c>
      <c r="BX26" s="123">
        <v>43503861.295058697</v>
      </c>
      <c r="BY26" s="123">
        <f t="shared" si="24"/>
        <v>97.129134951080516</v>
      </c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</row>
    <row r="27" spans="1:112" ht="15" customHeight="1" x14ac:dyDescent="0.2">
      <c r="A27" s="124">
        <v>19</v>
      </c>
      <c r="B27" s="186" t="s">
        <v>33</v>
      </c>
      <c r="C27" s="57">
        <v>137771.29999999999</v>
      </c>
      <c r="D27" s="26">
        <v>432828.54999999993</v>
      </c>
      <c r="E27" s="185">
        <f t="shared" si="0"/>
        <v>314.16452483209491</v>
      </c>
      <c r="F27" s="135">
        <v>126360.48999999999</v>
      </c>
      <c r="G27" s="26">
        <v>299007.0199999999</v>
      </c>
      <c r="H27" s="185">
        <f t="shared" si="1"/>
        <v>236.63015235221064</v>
      </c>
      <c r="I27" s="135">
        <v>6466.7899999999991</v>
      </c>
      <c r="J27" s="135">
        <v>1623.27</v>
      </c>
      <c r="K27" s="185">
        <f t="shared" si="2"/>
        <v>25.101634659545159</v>
      </c>
      <c r="L27" s="135">
        <v>4944.0199999999995</v>
      </c>
      <c r="M27" s="57">
        <v>132198.26</v>
      </c>
      <c r="N27" s="185">
        <f t="shared" si="3"/>
        <v>2673.9022091334587</v>
      </c>
      <c r="O27" s="57">
        <v>1246064.7900000003</v>
      </c>
      <c r="P27" s="57">
        <v>292141.08</v>
      </c>
      <c r="Q27" s="185">
        <f t="shared" si="4"/>
        <v>23.445095499408179</v>
      </c>
      <c r="R27" s="135">
        <v>312926.88</v>
      </c>
      <c r="S27" s="57">
        <v>179697.68000000002</v>
      </c>
      <c r="T27" s="185">
        <f t="shared" si="5"/>
        <v>57.424814384753397</v>
      </c>
      <c r="U27" s="135">
        <v>288930.74</v>
      </c>
      <c r="V27" s="57">
        <v>54346.32</v>
      </c>
      <c r="W27" s="185">
        <f t="shared" si="6"/>
        <v>18.809462779903583</v>
      </c>
      <c r="X27" s="135">
        <v>481689.52</v>
      </c>
      <c r="Y27" s="57">
        <v>56588.170000000006</v>
      </c>
      <c r="Z27" s="185">
        <f t="shared" si="7"/>
        <v>11.747851603663705</v>
      </c>
      <c r="AA27" s="135">
        <v>11498.349999999999</v>
      </c>
      <c r="AB27" s="57">
        <v>1508.91</v>
      </c>
      <c r="AC27" s="185">
        <f t="shared" si="8"/>
        <v>13.122839363908737</v>
      </c>
      <c r="AD27" s="135">
        <v>151019.29999999999</v>
      </c>
      <c r="AE27" s="57">
        <v>0</v>
      </c>
      <c r="AF27" s="185">
        <f t="shared" si="9"/>
        <v>0</v>
      </c>
      <c r="AG27" s="135">
        <v>66226.250000000015</v>
      </c>
      <c r="AH27" s="57">
        <v>26538.91</v>
      </c>
      <c r="AI27" s="185">
        <f t="shared" si="10"/>
        <v>40.073097903021832</v>
      </c>
      <c r="AJ27" s="135">
        <v>13354.91</v>
      </c>
      <c r="AK27" s="57">
        <v>5955.54</v>
      </c>
      <c r="AL27" s="185">
        <f t="shared" si="11"/>
        <v>44.594385136253258</v>
      </c>
      <c r="AM27" s="135">
        <v>1007236.9700000001</v>
      </c>
      <c r="AN27" s="57">
        <v>159911.99000000005</v>
      </c>
      <c r="AO27" s="185">
        <f t="shared" si="12"/>
        <v>15.876302673838513</v>
      </c>
      <c r="AP27" s="135">
        <v>10404.91</v>
      </c>
      <c r="AQ27" s="57">
        <v>1115.0999999999999</v>
      </c>
      <c r="AR27" s="185">
        <f t="shared" si="13"/>
        <v>10.717055697742699</v>
      </c>
      <c r="AS27" s="135">
        <v>7318.79</v>
      </c>
      <c r="AT27" s="57">
        <v>0</v>
      </c>
      <c r="AU27" s="57">
        <f t="shared" si="14"/>
        <v>0</v>
      </c>
      <c r="AV27" s="135">
        <v>58413.990000000005</v>
      </c>
      <c r="AW27" s="57">
        <v>48.58</v>
      </c>
      <c r="AX27" s="57">
        <f t="shared" si="15"/>
        <v>8.3165008930223716E-2</v>
      </c>
      <c r="AY27" s="120">
        <v>2546791.9100000006</v>
      </c>
      <c r="AZ27" s="57">
        <v>918539.75</v>
      </c>
      <c r="BA27" s="57">
        <f t="shared" si="16"/>
        <v>36.066541062634357</v>
      </c>
      <c r="BB27" s="135">
        <v>103427.99999999999</v>
      </c>
      <c r="BC27" s="57">
        <v>4658.170000000001</v>
      </c>
      <c r="BD27" s="57">
        <f t="shared" si="17"/>
        <v>4.5037804076265635</v>
      </c>
      <c r="BE27" s="135">
        <v>60</v>
      </c>
      <c r="BF27" s="57">
        <v>55.769999999999996</v>
      </c>
      <c r="BG27" s="57">
        <f t="shared" si="18"/>
        <v>92.949999999999989</v>
      </c>
      <c r="BH27" s="135">
        <v>16893.669999999998</v>
      </c>
      <c r="BI27" s="57">
        <v>0</v>
      </c>
      <c r="BJ27" s="57">
        <f t="shared" si="19"/>
        <v>0</v>
      </c>
      <c r="BK27" s="135">
        <v>132147.64000000001</v>
      </c>
      <c r="BL27" s="57">
        <v>143.03</v>
      </c>
      <c r="BM27" s="57">
        <f t="shared" si="20"/>
        <v>0.1082350013969224</v>
      </c>
      <c r="BN27" s="135">
        <v>73157.87</v>
      </c>
      <c r="BO27" s="57">
        <v>882731.56999999972</v>
      </c>
      <c r="BP27" s="57">
        <f t="shared" si="21"/>
        <v>1206.6119065522271</v>
      </c>
      <c r="BQ27" s="135">
        <v>1496074.8970996984</v>
      </c>
      <c r="BR27" s="57">
        <v>5143718.3499999987</v>
      </c>
      <c r="BS27" s="57">
        <f t="shared" si="22"/>
        <v>343.81422748096691</v>
      </c>
      <c r="BT27" s="57">
        <v>1718334.0770996984</v>
      </c>
      <c r="BU27" s="57">
        <v>6026648.7199999988</v>
      </c>
      <c r="BV27" s="57">
        <f t="shared" si="23"/>
        <v>350.72625284671756</v>
      </c>
      <c r="BW27" s="57">
        <v>4265125.9870996987</v>
      </c>
      <c r="BX27" s="57">
        <v>6945188.4699999988</v>
      </c>
      <c r="BY27" s="57">
        <f t="shared" si="24"/>
        <v>162.83665455619408</v>
      </c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</row>
    <row r="28" spans="1:112" ht="15" customHeight="1" x14ac:dyDescent="0.2">
      <c r="A28" s="124">
        <v>20</v>
      </c>
      <c r="B28" s="186" t="s">
        <v>176</v>
      </c>
      <c r="C28" s="57">
        <v>6212.71</v>
      </c>
      <c r="D28" s="26">
        <v>213707.05000000002</v>
      </c>
      <c r="E28" s="185">
        <f t="shared" si="0"/>
        <v>3439.8362389359881</v>
      </c>
      <c r="F28" s="135">
        <v>5800.78</v>
      </c>
      <c r="G28" s="26">
        <v>48344.979999999996</v>
      </c>
      <c r="H28" s="185">
        <f t="shared" si="1"/>
        <v>833.42205703370917</v>
      </c>
      <c r="I28" s="135">
        <v>75.33</v>
      </c>
      <c r="J28" s="135">
        <v>7856.7300000000005</v>
      </c>
      <c r="K28" s="185">
        <f t="shared" si="2"/>
        <v>10429.749103942653</v>
      </c>
      <c r="L28" s="135">
        <v>336.6</v>
      </c>
      <c r="M28" s="57">
        <v>157505.34000000003</v>
      </c>
      <c r="N28" s="185">
        <f t="shared" si="3"/>
        <v>46793.030303030311</v>
      </c>
      <c r="O28" s="57">
        <v>108777.29999999999</v>
      </c>
      <c r="P28" s="57">
        <v>1827.1999999999998</v>
      </c>
      <c r="Q28" s="185">
        <f t="shared" si="4"/>
        <v>1.6797622298034609</v>
      </c>
      <c r="R28" s="135">
        <v>7654.64</v>
      </c>
      <c r="S28" s="57">
        <v>1823.2699999999998</v>
      </c>
      <c r="T28" s="185">
        <f t="shared" si="5"/>
        <v>23.81914760197736</v>
      </c>
      <c r="U28" s="135">
        <v>52382.939999999995</v>
      </c>
      <c r="V28" s="57">
        <v>3.93</v>
      </c>
      <c r="W28" s="185">
        <f t="shared" si="6"/>
        <v>7.5024425891330277E-3</v>
      </c>
      <c r="X28" s="135">
        <v>1500.05</v>
      </c>
      <c r="Y28" s="57">
        <v>0</v>
      </c>
      <c r="Z28" s="185">
        <f t="shared" si="7"/>
        <v>0</v>
      </c>
      <c r="AA28" s="135">
        <v>348.99</v>
      </c>
      <c r="AB28" s="57">
        <v>0</v>
      </c>
      <c r="AC28" s="185">
        <f t="shared" si="8"/>
        <v>0</v>
      </c>
      <c r="AD28" s="135">
        <v>46890.679999999993</v>
      </c>
      <c r="AE28" s="57">
        <v>0</v>
      </c>
      <c r="AF28" s="185">
        <f t="shared" si="9"/>
        <v>0</v>
      </c>
      <c r="AG28" s="135">
        <v>150.68</v>
      </c>
      <c r="AH28" s="57">
        <v>0</v>
      </c>
      <c r="AI28" s="185">
        <f t="shared" si="10"/>
        <v>0</v>
      </c>
      <c r="AJ28" s="135">
        <v>580.2600000000001</v>
      </c>
      <c r="AK28" s="57">
        <v>0</v>
      </c>
      <c r="AL28" s="185">
        <f t="shared" si="11"/>
        <v>0</v>
      </c>
      <c r="AM28" s="135">
        <v>12147.999999999998</v>
      </c>
      <c r="AN28" s="57">
        <v>44792.979999999996</v>
      </c>
      <c r="AO28" s="185">
        <f t="shared" si="12"/>
        <v>368.72719789265727</v>
      </c>
      <c r="AP28" s="135">
        <v>656.52</v>
      </c>
      <c r="AQ28" s="57">
        <v>0</v>
      </c>
      <c r="AR28" s="185">
        <f t="shared" si="13"/>
        <v>0</v>
      </c>
      <c r="AS28" s="135">
        <v>439.09000000000003</v>
      </c>
      <c r="AT28" s="57">
        <v>0</v>
      </c>
      <c r="AU28" s="57">
        <f t="shared" si="14"/>
        <v>0</v>
      </c>
      <c r="AV28" s="135">
        <v>916.1</v>
      </c>
      <c r="AW28" s="57">
        <v>450.48</v>
      </c>
      <c r="AX28" s="57">
        <f t="shared" si="15"/>
        <v>49.173670996616096</v>
      </c>
      <c r="AY28" s="120">
        <v>129880.65999999999</v>
      </c>
      <c r="AZ28" s="57">
        <v>260777.71000000005</v>
      </c>
      <c r="BA28" s="57">
        <f t="shared" si="16"/>
        <v>200.78255684872565</v>
      </c>
      <c r="BB28" s="135">
        <v>13275.3</v>
      </c>
      <c r="BC28" s="57">
        <v>172270.63999999996</v>
      </c>
      <c r="BD28" s="57">
        <f t="shared" si="17"/>
        <v>1297.6779432479866</v>
      </c>
      <c r="BE28" s="135">
        <v>4</v>
      </c>
      <c r="BF28" s="57">
        <v>0</v>
      </c>
      <c r="BG28" s="57">
        <f t="shared" si="18"/>
        <v>0</v>
      </c>
      <c r="BH28" s="135">
        <v>3</v>
      </c>
      <c r="BI28" s="57">
        <v>0</v>
      </c>
      <c r="BJ28" s="57">
        <f t="shared" si="19"/>
        <v>0</v>
      </c>
      <c r="BK28" s="135">
        <v>6608.02</v>
      </c>
      <c r="BL28" s="57">
        <v>0</v>
      </c>
      <c r="BM28" s="57">
        <f t="shared" si="20"/>
        <v>0</v>
      </c>
      <c r="BN28" s="135">
        <v>38</v>
      </c>
      <c r="BO28" s="57">
        <v>0</v>
      </c>
      <c r="BP28" s="57">
        <f t="shared" si="21"/>
        <v>0</v>
      </c>
      <c r="BQ28" s="135">
        <v>6045.0199999999995</v>
      </c>
      <c r="BR28" s="57">
        <v>35240.769999999997</v>
      </c>
      <c r="BS28" s="57">
        <f t="shared" si="22"/>
        <v>582.97193392246834</v>
      </c>
      <c r="BT28" s="57">
        <v>12698.04</v>
      </c>
      <c r="BU28" s="57">
        <v>35240.769999999997</v>
      </c>
      <c r="BV28" s="57">
        <f t="shared" si="23"/>
        <v>277.5292092322909</v>
      </c>
      <c r="BW28" s="57">
        <v>142578.69999999998</v>
      </c>
      <c r="BX28" s="57">
        <v>296018.48000000004</v>
      </c>
      <c r="BY28" s="57">
        <f t="shared" si="24"/>
        <v>207.61760347092522</v>
      </c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</row>
    <row r="29" spans="1:112" ht="15" customHeight="1" x14ac:dyDescent="0.2">
      <c r="A29" s="124">
        <v>21</v>
      </c>
      <c r="B29" s="186" t="s">
        <v>195</v>
      </c>
      <c r="C29" s="57">
        <v>1911.8</v>
      </c>
      <c r="D29" s="26">
        <v>5581</v>
      </c>
      <c r="E29" s="185">
        <f t="shared" si="0"/>
        <v>291.92384140600478</v>
      </c>
      <c r="F29" s="135">
        <v>1474.79</v>
      </c>
      <c r="G29" s="26">
        <v>5581</v>
      </c>
      <c r="H29" s="185">
        <f t="shared" si="1"/>
        <v>378.42675906400234</v>
      </c>
      <c r="I29" s="135">
        <v>429.01000000000005</v>
      </c>
      <c r="J29" s="135">
        <v>0</v>
      </c>
      <c r="K29" s="185">
        <f t="shared" si="2"/>
        <v>0</v>
      </c>
      <c r="L29" s="135">
        <v>8</v>
      </c>
      <c r="M29" s="57">
        <v>0</v>
      </c>
      <c r="N29" s="185">
        <f t="shared" si="3"/>
        <v>0</v>
      </c>
      <c r="O29" s="57">
        <v>19388.199999999997</v>
      </c>
      <c r="P29" s="57">
        <v>27842</v>
      </c>
      <c r="Q29" s="185">
        <f t="shared" si="4"/>
        <v>143.60280995657155</v>
      </c>
      <c r="R29" s="135">
        <v>4226.7699999999995</v>
      </c>
      <c r="S29" s="57">
        <v>0</v>
      </c>
      <c r="T29" s="185">
        <f t="shared" si="5"/>
        <v>0</v>
      </c>
      <c r="U29" s="135">
        <v>9719.31</v>
      </c>
      <c r="V29" s="57">
        <v>0</v>
      </c>
      <c r="W29" s="185">
        <f t="shared" si="6"/>
        <v>0</v>
      </c>
      <c r="X29" s="135">
        <v>4255.3999999999996</v>
      </c>
      <c r="Y29" s="57">
        <v>0</v>
      </c>
      <c r="Z29" s="185">
        <f t="shared" si="7"/>
        <v>0</v>
      </c>
      <c r="AA29" s="135">
        <v>255.32999999999998</v>
      </c>
      <c r="AB29" s="57">
        <v>0</v>
      </c>
      <c r="AC29" s="185">
        <f t="shared" si="8"/>
        <v>0</v>
      </c>
      <c r="AD29" s="135">
        <v>931.39</v>
      </c>
      <c r="AE29" s="57">
        <v>27842</v>
      </c>
      <c r="AF29" s="185">
        <f t="shared" si="9"/>
        <v>2989.2955689882865</v>
      </c>
      <c r="AG29" s="135">
        <v>65.650000000000006</v>
      </c>
      <c r="AH29" s="57">
        <v>0</v>
      </c>
      <c r="AI29" s="185">
        <f t="shared" si="10"/>
        <v>0</v>
      </c>
      <c r="AJ29" s="135">
        <v>308.59000000000003</v>
      </c>
      <c r="AK29" s="57">
        <v>0</v>
      </c>
      <c r="AL29" s="185">
        <f t="shared" si="11"/>
        <v>0</v>
      </c>
      <c r="AM29" s="135">
        <v>1314.53</v>
      </c>
      <c r="AN29" s="57">
        <v>0</v>
      </c>
      <c r="AO29" s="185">
        <f t="shared" si="12"/>
        <v>0</v>
      </c>
      <c r="AP29" s="135">
        <v>531.84</v>
      </c>
      <c r="AQ29" s="57">
        <v>0</v>
      </c>
      <c r="AR29" s="185">
        <f t="shared" si="13"/>
        <v>0</v>
      </c>
      <c r="AS29" s="135">
        <v>91.52</v>
      </c>
      <c r="AT29" s="57">
        <v>0</v>
      </c>
      <c r="AU29" s="57">
        <f t="shared" si="14"/>
        <v>0</v>
      </c>
      <c r="AV29" s="135">
        <v>787.92000000000007</v>
      </c>
      <c r="AW29" s="57">
        <v>4065</v>
      </c>
      <c r="AX29" s="57">
        <f t="shared" si="15"/>
        <v>515.91532135242153</v>
      </c>
      <c r="AY29" s="120">
        <v>24400.049999999996</v>
      </c>
      <c r="AZ29" s="57">
        <v>37488</v>
      </c>
      <c r="BA29" s="57">
        <f t="shared" si="16"/>
        <v>153.63902942821841</v>
      </c>
      <c r="BB29" s="135">
        <v>1348.98</v>
      </c>
      <c r="BC29" s="57">
        <v>0</v>
      </c>
      <c r="BD29" s="57">
        <f t="shared" si="17"/>
        <v>0</v>
      </c>
      <c r="BE29" s="135">
        <v>4</v>
      </c>
      <c r="BF29" s="57">
        <v>0</v>
      </c>
      <c r="BG29" s="57">
        <f t="shared" si="18"/>
        <v>0</v>
      </c>
      <c r="BH29" s="135">
        <v>3</v>
      </c>
      <c r="BI29" s="57">
        <v>0</v>
      </c>
      <c r="BJ29" s="57">
        <f t="shared" si="19"/>
        <v>0</v>
      </c>
      <c r="BK29" s="135">
        <v>5183.3899999999994</v>
      </c>
      <c r="BL29" s="57">
        <v>1441</v>
      </c>
      <c r="BM29" s="57">
        <f t="shared" si="20"/>
        <v>27.800339160279279</v>
      </c>
      <c r="BN29" s="135">
        <v>18</v>
      </c>
      <c r="BO29" s="57">
        <v>33853</v>
      </c>
      <c r="BP29" s="57">
        <f t="shared" si="21"/>
        <v>188072.22222222222</v>
      </c>
      <c r="BQ29" s="135">
        <v>2431.9499999999998</v>
      </c>
      <c r="BR29" s="57">
        <v>113439</v>
      </c>
      <c r="BS29" s="57">
        <f t="shared" si="22"/>
        <v>4664.5284648121878</v>
      </c>
      <c r="BT29" s="57">
        <v>7640.3399999999992</v>
      </c>
      <c r="BU29" s="57">
        <v>148733</v>
      </c>
      <c r="BV29" s="57">
        <f t="shared" si="23"/>
        <v>1946.6803833337262</v>
      </c>
      <c r="BW29" s="57">
        <v>32040.389999999996</v>
      </c>
      <c r="BX29" s="57">
        <v>186221</v>
      </c>
      <c r="BY29" s="57">
        <f t="shared" si="24"/>
        <v>581.20703274835307</v>
      </c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</row>
    <row r="30" spans="1:112" ht="15" customHeight="1" x14ac:dyDescent="0.2">
      <c r="A30" s="124">
        <v>22</v>
      </c>
      <c r="B30" s="186" t="s">
        <v>106</v>
      </c>
      <c r="C30" s="57">
        <v>5476.4599999999991</v>
      </c>
      <c r="D30" s="26">
        <v>14672.73</v>
      </c>
      <c r="E30" s="185">
        <f t="shared" si="0"/>
        <v>267.92362219389901</v>
      </c>
      <c r="F30" s="135">
        <v>4623.96</v>
      </c>
      <c r="G30" s="26">
        <v>14180.13</v>
      </c>
      <c r="H30" s="185">
        <f t="shared" si="1"/>
        <v>306.66636389588143</v>
      </c>
      <c r="I30" s="135">
        <v>70.19</v>
      </c>
      <c r="J30" s="135">
        <v>0</v>
      </c>
      <c r="K30" s="185">
        <f t="shared" si="2"/>
        <v>0</v>
      </c>
      <c r="L30" s="135">
        <v>782.31</v>
      </c>
      <c r="M30" s="57">
        <v>492.6</v>
      </c>
      <c r="N30" s="185">
        <f t="shared" si="3"/>
        <v>62.967365877976768</v>
      </c>
      <c r="O30" s="57">
        <v>176123.14</v>
      </c>
      <c r="P30" s="57">
        <v>44455.009999999995</v>
      </c>
      <c r="Q30" s="185">
        <f t="shared" si="4"/>
        <v>25.240868406048172</v>
      </c>
      <c r="R30" s="135">
        <v>101891.06</v>
      </c>
      <c r="S30" s="57">
        <v>18180.170000000002</v>
      </c>
      <c r="T30" s="185">
        <f t="shared" si="5"/>
        <v>17.842752838178345</v>
      </c>
      <c r="U30" s="135">
        <v>54735.9</v>
      </c>
      <c r="V30" s="57">
        <v>6199.9</v>
      </c>
      <c r="W30" s="185">
        <f t="shared" si="6"/>
        <v>11.326935338598615</v>
      </c>
      <c r="X30" s="135">
        <v>7093.03</v>
      </c>
      <c r="Y30" s="57">
        <v>20074.939999999995</v>
      </c>
      <c r="Z30" s="185">
        <f t="shared" si="7"/>
        <v>283.02347515800716</v>
      </c>
      <c r="AA30" s="135">
        <v>269.7</v>
      </c>
      <c r="AB30" s="57">
        <v>0</v>
      </c>
      <c r="AC30" s="185">
        <f t="shared" si="8"/>
        <v>0</v>
      </c>
      <c r="AD30" s="135">
        <v>12133.449999999999</v>
      </c>
      <c r="AE30" s="57">
        <v>0</v>
      </c>
      <c r="AF30" s="185">
        <f t="shared" si="9"/>
        <v>0</v>
      </c>
      <c r="AG30" s="135">
        <v>1511.1299999999997</v>
      </c>
      <c r="AH30" s="57">
        <v>0</v>
      </c>
      <c r="AI30" s="185">
        <f t="shared" si="10"/>
        <v>0</v>
      </c>
      <c r="AJ30" s="135">
        <v>1140.9499999999998</v>
      </c>
      <c r="AK30" s="57">
        <v>443.19</v>
      </c>
      <c r="AL30" s="185">
        <f t="shared" si="11"/>
        <v>38.843945834611517</v>
      </c>
      <c r="AM30" s="135">
        <v>22922.84</v>
      </c>
      <c r="AN30" s="57">
        <v>20049.54</v>
      </c>
      <c r="AO30" s="185">
        <f t="shared" si="12"/>
        <v>87.465340245798515</v>
      </c>
      <c r="AP30" s="135">
        <v>934.25000000000011</v>
      </c>
      <c r="AQ30" s="57">
        <v>0</v>
      </c>
      <c r="AR30" s="185">
        <f t="shared" si="13"/>
        <v>0</v>
      </c>
      <c r="AS30" s="135">
        <v>644.66999999999996</v>
      </c>
      <c r="AT30" s="57">
        <v>0</v>
      </c>
      <c r="AU30" s="57">
        <f t="shared" si="14"/>
        <v>0</v>
      </c>
      <c r="AV30" s="135">
        <v>38329.589999999997</v>
      </c>
      <c r="AW30" s="57">
        <v>95.82</v>
      </c>
      <c r="AX30" s="57">
        <f t="shared" si="15"/>
        <v>0.24998962942207312</v>
      </c>
      <c r="AY30" s="120">
        <v>247083.03000000003</v>
      </c>
      <c r="AZ30" s="57">
        <v>79716.290000000008</v>
      </c>
      <c r="BA30" s="57">
        <f t="shared" si="16"/>
        <v>32.262956302583788</v>
      </c>
      <c r="BB30" s="135">
        <v>19382</v>
      </c>
      <c r="BC30" s="57">
        <v>16577.23</v>
      </c>
      <c r="BD30" s="57">
        <f t="shared" si="17"/>
        <v>85.528995975647504</v>
      </c>
      <c r="BE30" s="135">
        <v>152</v>
      </c>
      <c r="BF30" s="57">
        <v>10528.8</v>
      </c>
      <c r="BG30" s="57">
        <f t="shared" si="18"/>
        <v>6926.8421052631584</v>
      </c>
      <c r="BH30" s="135">
        <v>902.5</v>
      </c>
      <c r="BI30" s="57">
        <v>455</v>
      </c>
      <c r="BJ30" s="57">
        <f t="shared" si="19"/>
        <v>50.415512465373958</v>
      </c>
      <c r="BK30" s="135">
        <v>34655.990000000005</v>
      </c>
      <c r="BL30" s="57">
        <v>8953.3900000000012</v>
      </c>
      <c r="BM30" s="57">
        <f t="shared" si="20"/>
        <v>25.835043234950149</v>
      </c>
      <c r="BN30" s="135">
        <v>4146</v>
      </c>
      <c r="BO30" s="57">
        <v>78.8</v>
      </c>
      <c r="BP30" s="57">
        <f t="shared" si="21"/>
        <v>1.9006271104679209</v>
      </c>
      <c r="BQ30" s="135">
        <v>248881.77000000002</v>
      </c>
      <c r="BR30" s="57">
        <v>146173.58000000002</v>
      </c>
      <c r="BS30" s="57">
        <f t="shared" si="22"/>
        <v>58.732136146412003</v>
      </c>
      <c r="BT30" s="57">
        <v>288738.26</v>
      </c>
      <c r="BU30" s="57">
        <v>166189.57</v>
      </c>
      <c r="BV30" s="57">
        <f t="shared" si="23"/>
        <v>57.557169597129246</v>
      </c>
      <c r="BW30" s="57">
        <v>535821.29</v>
      </c>
      <c r="BX30" s="57">
        <v>245905.86000000002</v>
      </c>
      <c r="BY30" s="57">
        <f t="shared" si="24"/>
        <v>45.893260418972901</v>
      </c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</row>
    <row r="31" spans="1:112" ht="15" customHeight="1" x14ac:dyDescent="0.2">
      <c r="A31" s="124">
        <v>23</v>
      </c>
      <c r="B31" s="186" t="s">
        <v>30</v>
      </c>
      <c r="C31" s="57">
        <v>51364.909999999996</v>
      </c>
      <c r="D31" s="26">
        <v>84820.909999999989</v>
      </c>
      <c r="E31" s="185">
        <f t="shared" si="0"/>
        <v>165.13396012959041</v>
      </c>
      <c r="F31" s="135">
        <v>48257.729999999996</v>
      </c>
      <c r="G31" s="26">
        <v>49939.039999999994</v>
      </c>
      <c r="H31" s="185">
        <f t="shared" si="1"/>
        <v>103.48402214526044</v>
      </c>
      <c r="I31" s="135">
        <v>772.79</v>
      </c>
      <c r="J31" s="135">
        <v>1333.93</v>
      </c>
      <c r="K31" s="185">
        <f t="shared" si="2"/>
        <v>172.61222324305442</v>
      </c>
      <c r="L31" s="135">
        <v>2334.39</v>
      </c>
      <c r="M31" s="57">
        <v>33547.939999999995</v>
      </c>
      <c r="N31" s="185">
        <f t="shared" si="3"/>
        <v>1437.118047969705</v>
      </c>
      <c r="O31" s="57">
        <v>153315.67000000001</v>
      </c>
      <c r="P31" s="57">
        <v>208242</v>
      </c>
      <c r="Q31" s="185">
        <f t="shared" si="4"/>
        <v>135.82564652393324</v>
      </c>
      <c r="R31" s="135">
        <v>36179.159999999996</v>
      </c>
      <c r="S31" s="57">
        <v>45655</v>
      </c>
      <c r="T31" s="185">
        <f t="shared" si="5"/>
        <v>126.19143175242323</v>
      </c>
      <c r="U31" s="135">
        <v>84219.1</v>
      </c>
      <c r="V31" s="57">
        <v>101734</v>
      </c>
      <c r="W31" s="185">
        <f t="shared" si="6"/>
        <v>120.79682637311488</v>
      </c>
      <c r="X31" s="135">
        <v>9191.8900000000012</v>
      </c>
      <c r="Y31" s="57">
        <v>60843</v>
      </c>
      <c r="Z31" s="185">
        <f t="shared" si="7"/>
        <v>661.92045379133117</v>
      </c>
      <c r="AA31" s="135">
        <v>1303.97</v>
      </c>
      <c r="AB31" s="57">
        <v>0</v>
      </c>
      <c r="AC31" s="185">
        <f t="shared" si="8"/>
        <v>0</v>
      </c>
      <c r="AD31" s="135">
        <v>22421.55</v>
      </c>
      <c r="AE31" s="57">
        <v>10</v>
      </c>
      <c r="AF31" s="185">
        <f t="shared" si="9"/>
        <v>4.4599949602056946E-2</v>
      </c>
      <c r="AG31" s="135">
        <v>10378.390000000001</v>
      </c>
      <c r="AH31" s="57">
        <v>0</v>
      </c>
      <c r="AI31" s="185">
        <f t="shared" si="10"/>
        <v>0</v>
      </c>
      <c r="AJ31" s="135">
        <v>4299.7800000000007</v>
      </c>
      <c r="AK31" s="57">
        <v>420</v>
      </c>
      <c r="AL31" s="185">
        <f t="shared" si="11"/>
        <v>9.7679416156175414</v>
      </c>
      <c r="AM31" s="135">
        <v>28370.37</v>
      </c>
      <c r="AN31" s="57">
        <v>5428</v>
      </c>
      <c r="AO31" s="185">
        <f t="shared" si="12"/>
        <v>19.132637325491348</v>
      </c>
      <c r="AP31" s="135">
        <v>5078.33</v>
      </c>
      <c r="AQ31" s="57">
        <v>0</v>
      </c>
      <c r="AR31" s="185">
        <f t="shared" si="13"/>
        <v>0</v>
      </c>
      <c r="AS31" s="135">
        <v>2259.85</v>
      </c>
      <c r="AT31" s="57">
        <v>10</v>
      </c>
      <c r="AU31" s="57">
        <f t="shared" si="14"/>
        <v>0.44250724605615416</v>
      </c>
      <c r="AV31" s="135">
        <v>45850.42</v>
      </c>
      <c r="AW31" s="57">
        <v>275</v>
      </c>
      <c r="AX31" s="57">
        <f t="shared" si="15"/>
        <v>0.59977640335682858</v>
      </c>
      <c r="AY31" s="120">
        <v>300917.72000000003</v>
      </c>
      <c r="AZ31" s="57">
        <v>299195.90999999997</v>
      </c>
      <c r="BA31" s="57">
        <f t="shared" si="16"/>
        <v>99.427813689403195</v>
      </c>
      <c r="BB31" s="135">
        <v>29502.89</v>
      </c>
      <c r="BC31" s="57">
        <v>25482</v>
      </c>
      <c r="BD31" s="57">
        <f t="shared" si="17"/>
        <v>86.371199567228842</v>
      </c>
      <c r="BE31" s="135">
        <v>15</v>
      </c>
      <c r="BF31" s="57">
        <v>0</v>
      </c>
      <c r="BG31" s="57">
        <f t="shared" si="18"/>
        <v>0</v>
      </c>
      <c r="BH31" s="135">
        <v>372</v>
      </c>
      <c r="BI31" s="57">
        <v>52</v>
      </c>
      <c r="BJ31" s="57">
        <f t="shared" si="19"/>
        <v>13.978494623655912</v>
      </c>
      <c r="BK31" s="135">
        <v>163292.02999999997</v>
      </c>
      <c r="BL31" s="57">
        <v>201941</v>
      </c>
      <c r="BM31" s="57">
        <f t="shared" si="20"/>
        <v>123.6686199565282</v>
      </c>
      <c r="BN31" s="135">
        <v>3060</v>
      </c>
      <c r="BO31" s="57">
        <v>9136</v>
      </c>
      <c r="BP31" s="57">
        <f t="shared" si="21"/>
        <v>298.56209150326799</v>
      </c>
      <c r="BQ31" s="135">
        <v>908782.22537764348</v>
      </c>
      <c r="BR31" s="57">
        <v>2589712</v>
      </c>
      <c r="BS31" s="57">
        <f t="shared" si="22"/>
        <v>284.96508048711536</v>
      </c>
      <c r="BT31" s="57">
        <v>1075521.2553776435</v>
      </c>
      <c r="BU31" s="57">
        <v>2800841</v>
      </c>
      <c r="BV31" s="57">
        <f t="shared" si="23"/>
        <v>260.41707553390489</v>
      </c>
      <c r="BW31" s="57">
        <v>1376438.9753776435</v>
      </c>
      <c r="BX31" s="57">
        <v>3100036.91</v>
      </c>
      <c r="BY31" s="57">
        <f t="shared" si="24"/>
        <v>225.22152928352423</v>
      </c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</row>
    <row r="32" spans="1:112" ht="15" customHeight="1" x14ac:dyDescent="0.2">
      <c r="A32" s="124">
        <v>24</v>
      </c>
      <c r="B32" s="186" t="s">
        <v>31</v>
      </c>
      <c r="C32" s="57">
        <v>422627.2900000001</v>
      </c>
      <c r="D32" s="26">
        <v>1071631.27</v>
      </c>
      <c r="E32" s="185">
        <f t="shared" si="0"/>
        <v>253.56414395293777</v>
      </c>
      <c r="F32" s="135">
        <v>368082.07000000007</v>
      </c>
      <c r="G32" s="26">
        <v>793296.02</v>
      </c>
      <c r="H32" s="185">
        <f t="shared" si="1"/>
        <v>215.52150584243344</v>
      </c>
      <c r="I32" s="135">
        <v>30817.5</v>
      </c>
      <c r="J32" s="135">
        <v>69844.180000000008</v>
      </c>
      <c r="K32" s="185">
        <f t="shared" si="2"/>
        <v>226.63804656445205</v>
      </c>
      <c r="L32" s="135">
        <v>23727.720000000005</v>
      </c>
      <c r="M32" s="57">
        <v>208491.06999999998</v>
      </c>
      <c r="N32" s="185">
        <f t="shared" si="3"/>
        <v>878.68143251858976</v>
      </c>
      <c r="O32" s="57">
        <v>3254272.72</v>
      </c>
      <c r="P32" s="57">
        <v>2329794.5299999998</v>
      </c>
      <c r="Q32" s="185">
        <f t="shared" si="4"/>
        <v>71.591864925199005</v>
      </c>
      <c r="R32" s="135">
        <v>1111912.75</v>
      </c>
      <c r="S32" s="57">
        <v>285401.44</v>
      </c>
      <c r="T32" s="185">
        <f t="shared" si="5"/>
        <v>25.667611060310264</v>
      </c>
      <c r="U32" s="135">
        <v>1460520.8</v>
      </c>
      <c r="V32" s="57">
        <v>1021775.6000000001</v>
      </c>
      <c r="W32" s="185">
        <f t="shared" si="6"/>
        <v>69.959674658519077</v>
      </c>
      <c r="X32" s="135">
        <v>369294.44</v>
      </c>
      <c r="Y32" s="57">
        <v>1022617.4899999998</v>
      </c>
      <c r="Z32" s="185">
        <f t="shared" si="7"/>
        <v>276.9111525210073</v>
      </c>
      <c r="AA32" s="135">
        <v>96015.47</v>
      </c>
      <c r="AB32" s="57">
        <v>0</v>
      </c>
      <c r="AC32" s="185">
        <f t="shared" si="8"/>
        <v>0</v>
      </c>
      <c r="AD32" s="135">
        <v>216529.26000000004</v>
      </c>
      <c r="AE32" s="57">
        <v>0</v>
      </c>
      <c r="AF32" s="185">
        <f t="shared" si="9"/>
        <v>0</v>
      </c>
      <c r="AG32" s="135">
        <v>486563.2</v>
      </c>
      <c r="AH32" s="57">
        <v>0</v>
      </c>
      <c r="AI32" s="185">
        <f t="shared" si="10"/>
        <v>0</v>
      </c>
      <c r="AJ32" s="135">
        <v>11310.869999999999</v>
      </c>
      <c r="AK32" s="57">
        <v>1149.93</v>
      </c>
      <c r="AL32" s="185">
        <f t="shared" si="11"/>
        <v>10.166591959769674</v>
      </c>
      <c r="AM32" s="135">
        <v>381766.16000000003</v>
      </c>
      <c r="AN32" s="57">
        <v>118378.45000000001</v>
      </c>
      <c r="AO32" s="185">
        <f t="shared" si="12"/>
        <v>31.008104542319831</v>
      </c>
      <c r="AP32" s="135">
        <v>10609.94</v>
      </c>
      <c r="AQ32" s="57">
        <v>10.71</v>
      </c>
      <c r="AR32" s="185">
        <f t="shared" si="13"/>
        <v>0.10094307790618985</v>
      </c>
      <c r="AS32" s="135">
        <v>9037.130000000001</v>
      </c>
      <c r="AT32" s="57">
        <v>0</v>
      </c>
      <c r="AU32" s="57">
        <f t="shared" si="14"/>
        <v>0</v>
      </c>
      <c r="AV32" s="135">
        <v>91113.860000000015</v>
      </c>
      <c r="AW32" s="57">
        <v>3631.7200000000003</v>
      </c>
      <c r="AX32" s="57">
        <f t="shared" si="15"/>
        <v>3.9859138884029277</v>
      </c>
      <c r="AY32" s="120">
        <v>4667301.1700000009</v>
      </c>
      <c r="AZ32" s="57">
        <v>3524596.6100000003</v>
      </c>
      <c r="BA32" s="57">
        <f t="shared" si="16"/>
        <v>75.51680257222398</v>
      </c>
      <c r="BB32" s="135">
        <v>222895.96</v>
      </c>
      <c r="BC32" s="57">
        <v>241751.58999999991</v>
      </c>
      <c r="BD32" s="57">
        <f t="shared" si="17"/>
        <v>108.4593861638407</v>
      </c>
      <c r="BE32" s="135">
        <v>63</v>
      </c>
      <c r="BF32" s="57">
        <v>0</v>
      </c>
      <c r="BG32" s="57">
        <f t="shared" si="18"/>
        <v>0</v>
      </c>
      <c r="BH32" s="135">
        <v>3717</v>
      </c>
      <c r="BI32" s="57">
        <v>184.37000000000003</v>
      </c>
      <c r="BJ32" s="57">
        <f t="shared" si="19"/>
        <v>4.9601829432337912</v>
      </c>
      <c r="BK32" s="135">
        <v>874987.11</v>
      </c>
      <c r="BL32" s="57">
        <v>0</v>
      </c>
      <c r="BM32" s="57">
        <f t="shared" si="20"/>
        <v>0</v>
      </c>
      <c r="BN32" s="135">
        <v>345214.61999999994</v>
      </c>
      <c r="BO32" s="57">
        <v>982535.54999999993</v>
      </c>
      <c r="BP32" s="57">
        <f t="shared" si="21"/>
        <v>284.61585723107561</v>
      </c>
      <c r="BQ32" s="135">
        <v>2761551.4491540785</v>
      </c>
      <c r="BR32" s="57">
        <v>31370265.839999992</v>
      </c>
      <c r="BS32" s="57">
        <f t="shared" si="22"/>
        <v>1135.9652868176461</v>
      </c>
      <c r="BT32" s="57">
        <v>3985533.1791540785</v>
      </c>
      <c r="BU32" s="57">
        <v>32352985.75999999</v>
      </c>
      <c r="BV32" s="57">
        <f t="shared" si="23"/>
        <v>811.76054258484044</v>
      </c>
      <c r="BW32" s="57">
        <v>8652834.3491540793</v>
      </c>
      <c r="BX32" s="57">
        <v>35877582.36999999</v>
      </c>
      <c r="BY32" s="57">
        <f t="shared" si="24"/>
        <v>414.63387512448406</v>
      </c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</row>
    <row r="33" spans="1:112" ht="15" customHeight="1" x14ac:dyDescent="0.2">
      <c r="A33" s="124">
        <v>25</v>
      </c>
      <c r="B33" s="187" t="s">
        <v>84</v>
      </c>
      <c r="C33" s="57">
        <v>411505.15</v>
      </c>
      <c r="D33" s="26">
        <v>416919.62999999989</v>
      </c>
      <c r="E33" s="185">
        <f t="shared" si="0"/>
        <v>101.31577454133924</v>
      </c>
      <c r="F33" s="135">
        <v>362860.51</v>
      </c>
      <c r="G33" s="26">
        <v>362964.93999999989</v>
      </c>
      <c r="H33" s="185">
        <f t="shared" si="1"/>
        <v>100.0287796541982</v>
      </c>
      <c r="I33" s="135">
        <v>34661.17</v>
      </c>
      <c r="J33" s="135">
        <v>0</v>
      </c>
      <c r="K33" s="185">
        <f t="shared" si="2"/>
        <v>0</v>
      </c>
      <c r="L33" s="135">
        <v>13983.470000000001</v>
      </c>
      <c r="M33" s="57">
        <v>53954.689999999988</v>
      </c>
      <c r="N33" s="185">
        <f t="shared" si="3"/>
        <v>385.84621699764068</v>
      </c>
      <c r="O33" s="57">
        <v>1835217.13</v>
      </c>
      <c r="P33" s="57">
        <v>1458915.8599999999</v>
      </c>
      <c r="Q33" s="185">
        <f t="shared" si="4"/>
        <v>79.495545031230179</v>
      </c>
      <c r="R33" s="135">
        <v>625729.24000000011</v>
      </c>
      <c r="S33" s="57">
        <v>519188.46999999986</v>
      </c>
      <c r="T33" s="185">
        <f t="shared" si="5"/>
        <v>82.973343230691881</v>
      </c>
      <c r="U33" s="135">
        <v>658689.61999999988</v>
      </c>
      <c r="V33" s="57">
        <v>641655.22</v>
      </c>
      <c r="W33" s="185">
        <f t="shared" si="6"/>
        <v>97.413895789036431</v>
      </c>
      <c r="X33" s="135">
        <v>202560.93</v>
      </c>
      <c r="Y33" s="57">
        <v>298072.17000000004</v>
      </c>
      <c r="Z33" s="185">
        <f t="shared" si="7"/>
        <v>147.15185697459034</v>
      </c>
      <c r="AA33" s="135">
        <v>65474.560000000005</v>
      </c>
      <c r="AB33" s="57">
        <v>0</v>
      </c>
      <c r="AC33" s="185">
        <f t="shared" si="8"/>
        <v>0</v>
      </c>
      <c r="AD33" s="135">
        <v>282762.77999999997</v>
      </c>
      <c r="AE33" s="57">
        <v>0</v>
      </c>
      <c r="AF33" s="185">
        <f t="shared" si="9"/>
        <v>0</v>
      </c>
      <c r="AG33" s="135">
        <v>233928.2</v>
      </c>
      <c r="AH33" s="57">
        <v>24519.599999999999</v>
      </c>
      <c r="AI33" s="185">
        <f t="shared" si="10"/>
        <v>10.481677711366135</v>
      </c>
      <c r="AJ33" s="135">
        <v>22038.54</v>
      </c>
      <c r="AK33" s="57">
        <v>5348.03</v>
      </c>
      <c r="AL33" s="185">
        <f t="shared" si="11"/>
        <v>24.266716397728704</v>
      </c>
      <c r="AM33" s="135">
        <v>568428.84000000008</v>
      </c>
      <c r="AN33" s="57">
        <v>214558.49999999997</v>
      </c>
      <c r="AO33" s="185">
        <f t="shared" si="12"/>
        <v>37.745885659144236</v>
      </c>
      <c r="AP33" s="135">
        <v>19379.53</v>
      </c>
      <c r="AQ33" s="57">
        <v>0</v>
      </c>
      <c r="AR33" s="185">
        <f t="shared" si="13"/>
        <v>0</v>
      </c>
      <c r="AS33" s="135">
        <v>13682.07</v>
      </c>
      <c r="AT33" s="57">
        <v>0</v>
      </c>
      <c r="AU33" s="57">
        <f t="shared" si="14"/>
        <v>0</v>
      </c>
      <c r="AV33" s="135">
        <v>80882.58</v>
      </c>
      <c r="AW33" s="57">
        <v>8423.64</v>
      </c>
      <c r="AX33" s="57">
        <f t="shared" si="15"/>
        <v>10.414652945047004</v>
      </c>
      <c r="AY33" s="120">
        <v>3185062.04</v>
      </c>
      <c r="AZ33" s="57">
        <v>2128685.2599999998</v>
      </c>
      <c r="BA33" s="57">
        <f t="shared" si="16"/>
        <v>66.83340020591875</v>
      </c>
      <c r="BB33" s="135">
        <v>176187.16999999998</v>
      </c>
      <c r="BC33" s="57">
        <v>356311.8899999999</v>
      </c>
      <c r="BD33" s="57">
        <f t="shared" si="17"/>
        <v>202.23486761266435</v>
      </c>
      <c r="BE33" s="135">
        <v>106</v>
      </c>
      <c r="BF33" s="57">
        <v>0</v>
      </c>
      <c r="BG33" s="57">
        <f t="shared" si="18"/>
        <v>0</v>
      </c>
      <c r="BH33" s="135">
        <v>49850.53</v>
      </c>
      <c r="BI33" s="57">
        <v>2310.7399999999998</v>
      </c>
      <c r="BJ33" s="57">
        <f t="shared" si="19"/>
        <v>4.6353368760572851</v>
      </c>
      <c r="BK33" s="135">
        <v>612117.11</v>
      </c>
      <c r="BL33" s="57">
        <v>1479351.4</v>
      </c>
      <c r="BM33" s="57">
        <f t="shared" si="20"/>
        <v>241.67783841232603</v>
      </c>
      <c r="BN33" s="135">
        <v>46183.78</v>
      </c>
      <c r="BO33" s="57">
        <v>0</v>
      </c>
      <c r="BP33" s="57">
        <f t="shared" si="21"/>
        <v>0</v>
      </c>
      <c r="BQ33" s="135">
        <v>2033135.245166163</v>
      </c>
      <c r="BR33" s="57">
        <v>13422972.290000001</v>
      </c>
      <c r="BS33" s="57">
        <f t="shared" si="22"/>
        <v>660.21049617400024</v>
      </c>
      <c r="BT33" s="57">
        <v>2741392.6651661629</v>
      </c>
      <c r="BU33" s="57">
        <v>14904634.430000002</v>
      </c>
      <c r="BV33" s="57">
        <f t="shared" si="23"/>
        <v>543.68841864164665</v>
      </c>
      <c r="BW33" s="57">
        <v>5926454.7051661629</v>
      </c>
      <c r="BX33" s="57">
        <v>17033319.690000001</v>
      </c>
      <c r="BY33" s="57">
        <f t="shared" si="24"/>
        <v>287.41162359938141</v>
      </c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</row>
    <row r="34" spans="1:112" ht="15" customHeight="1" x14ac:dyDescent="0.2">
      <c r="A34" s="124">
        <v>26</v>
      </c>
      <c r="B34" s="187" t="s">
        <v>80</v>
      </c>
      <c r="C34" s="57">
        <v>284743.65000000002</v>
      </c>
      <c r="D34" s="26">
        <v>154667.02999999997</v>
      </c>
      <c r="E34" s="185">
        <f t="shared" si="0"/>
        <v>54.317990936760118</v>
      </c>
      <c r="F34" s="135">
        <v>234752.99000000005</v>
      </c>
      <c r="G34" s="26">
        <v>122234.96999999999</v>
      </c>
      <c r="H34" s="185">
        <f t="shared" si="1"/>
        <v>52.069611552125473</v>
      </c>
      <c r="I34" s="135">
        <v>35093.000000000007</v>
      </c>
      <c r="J34" s="135">
        <v>6735.6100000000006</v>
      </c>
      <c r="K34" s="185">
        <f t="shared" si="2"/>
        <v>19.193599863220584</v>
      </c>
      <c r="L34" s="135">
        <v>14897.66</v>
      </c>
      <c r="M34" s="57">
        <v>25696.449999999997</v>
      </c>
      <c r="N34" s="185">
        <f t="shared" si="3"/>
        <v>172.4864844546056</v>
      </c>
      <c r="O34" s="57">
        <v>603718.22</v>
      </c>
      <c r="P34" s="57">
        <v>369267.94999999995</v>
      </c>
      <c r="Q34" s="185">
        <f t="shared" si="4"/>
        <v>61.16561299077572</v>
      </c>
      <c r="R34" s="135">
        <v>235751.43999999997</v>
      </c>
      <c r="S34" s="57">
        <v>244175.79999999993</v>
      </c>
      <c r="T34" s="185">
        <f t="shared" si="5"/>
        <v>103.57340765341665</v>
      </c>
      <c r="U34" s="135">
        <v>220102.19</v>
      </c>
      <c r="V34" s="57">
        <v>94348.25</v>
      </c>
      <c r="W34" s="185">
        <f t="shared" si="6"/>
        <v>42.865657084102615</v>
      </c>
      <c r="X34" s="135">
        <v>63937.340000000004</v>
      </c>
      <c r="Y34" s="57">
        <v>26550.700000000004</v>
      </c>
      <c r="Z34" s="185">
        <f t="shared" si="7"/>
        <v>41.526125422171148</v>
      </c>
      <c r="AA34" s="135">
        <v>8216.3100000000013</v>
      </c>
      <c r="AB34" s="57">
        <v>4193.2000000000007</v>
      </c>
      <c r="AC34" s="185">
        <f t="shared" si="8"/>
        <v>51.035075356212225</v>
      </c>
      <c r="AD34" s="135">
        <v>75710.94</v>
      </c>
      <c r="AE34" s="57">
        <v>0</v>
      </c>
      <c r="AF34" s="185">
        <f t="shared" si="9"/>
        <v>0</v>
      </c>
      <c r="AG34" s="135">
        <v>67313.749999999985</v>
      </c>
      <c r="AH34" s="57">
        <v>0</v>
      </c>
      <c r="AI34" s="185">
        <f t="shared" si="10"/>
        <v>0</v>
      </c>
      <c r="AJ34" s="135">
        <v>17085.100000000002</v>
      </c>
      <c r="AK34" s="57">
        <v>4458.4399999999996</v>
      </c>
      <c r="AL34" s="185">
        <f t="shared" si="11"/>
        <v>26.0954867106426</v>
      </c>
      <c r="AM34" s="135">
        <v>313272.59999999998</v>
      </c>
      <c r="AN34" s="57">
        <v>80235.34</v>
      </c>
      <c r="AO34" s="185">
        <f t="shared" si="12"/>
        <v>25.611987770395494</v>
      </c>
      <c r="AP34" s="135">
        <v>17052.199999999997</v>
      </c>
      <c r="AQ34" s="57">
        <v>110.87999999999998</v>
      </c>
      <c r="AR34" s="185">
        <f t="shared" si="13"/>
        <v>0.65023867888014453</v>
      </c>
      <c r="AS34" s="135">
        <v>10820.039999999997</v>
      </c>
      <c r="AT34" s="57">
        <v>1</v>
      </c>
      <c r="AU34" s="57">
        <f t="shared" si="14"/>
        <v>9.2421100106838804E-3</v>
      </c>
      <c r="AV34" s="135">
        <v>68494.69</v>
      </c>
      <c r="AW34" s="57">
        <v>0</v>
      </c>
      <c r="AX34" s="57">
        <f t="shared" si="15"/>
        <v>0</v>
      </c>
      <c r="AY34" s="120">
        <v>1382500.2499999998</v>
      </c>
      <c r="AZ34" s="57">
        <v>608740.6399999999</v>
      </c>
      <c r="BA34" s="57">
        <f t="shared" si="16"/>
        <v>44.031864732031693</v>
      </c>
      <c r="BB34" s="135">
        <v>114917.40999999997</v>
      </c>
      <c r="BC34" s="57">
        <v>120376.76</v>
      </c>
      <c r="BD34" s="57">
        <f t="shared" si="17"/>
        <v>104.75067267875254</v>
      </c>
      <c r="BE34" s="135">
        <v>250</v>
      </c>
      <c r="BF34" s="57">
        <v>6269.81</v>
      </c>
      <c r="BG34" s="57">
        <f t="shared" si="18"/>
        <v>2507.9240000000004</v>
      </c>
      <c r="BH34" s="135">
        <v>8877.7999999999993</v>
      </c>
      <c r="BI34" s="57">
        <v>402.59000000000003</v>
      </c>
      <c r="BJ34" s="57">
        <f t="shared" si="19"/>
        <v>4.5347946563337773</v>
      </c>
      <c r="BK34" s="135">
        <v>153826.74000000002</v>
      </c>
      <c r="BL34" s="57">
        <v>198772.09000000003</v>
      </c>
      <c r="BM34" s="57">
        <f t="shared" si="20"/>
        <v>129.21816454018332</v>
      </c>
      <c r="BN34" s="135">
        <v>23925.64</v>
      </c>
      <c r="BO34" s="57">
        <v>60076.479999999996</v>
      </c>
      <c r="BP34" s="57">
        <f t="shared" si="21"/>
        <v>251.09664778037285</v>
      </c>
      <c r="BQ34" s="135">
        <v>851957.61734138976</v>
      </c>
      <c r="BR34" s="57">
        <v>1578427.4400000004</v>
      </c>
      <c r="BS34" s="57">
        <f t="shared" si="22"/>
        <v>185.27065289064788</v>
      </c>
      <c r="BT34" s="57">
        <v>1038837.7973413898</v>
      </c>
      <c r="BU34" s="57">
        <v>1843948.4100000004</v>
      </c>
      <c r="BV34" s="57">
        <f t="shared" si="23"/>
        <v>177.50108965221159</v>
      </c>
      <c r="BW34" s="57">
        <v>2421338.0473413896</v>
      </c>
      <c r="BX34" s="57">
        <v>2452689.0500000003</v>
      </c>
      <c r="BY34" s="57">
        <f t="shared" si="24"/>
        <v>101.29478007802479</v>
      </c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</row>
    <row r="35" spans="1:112" ht="15" customHeight="1" x14ac:dyDescent="0.2">
      <c r="A35" s="124">
        <v>27</v>
      </c>
      <c r="B35" s="186" t="s">
        <v>196</v>
      </c>
      <c r="C35" s="57">
        <v>87756.51999999999</v>
      </c>
      <c r="D35" s="26">
        <v>182240.03999999998</v>
      </c>
      <c r="E35" s="185">
        <f t="shared" si="0"/>
        <v>207.66552730213093</v>
      </c>
      <c r="F35" s="135">
        <v>87115.73</v>
      </c>
      <c r="G35" s="26">
        <v>181640.03999999998</v>
      </c>
      <c r="H35" s="185">
        <f t="shared" si="1"/>
        <v>208.50429652601198</v>
      </c>
      <c r="I35" s="135">
        <v>436.92</v>
      </c>
      <c r="J35" s="135">
        <v>0</v>
      </c>
      <c r="K35" s="185">
        <f t="shared" si="2"/>
        <v>0</v>
      </c>
      <c r="L35" s="135">
        <v>203.87</v>
      </c>
      <c r="M35" s="57">
        <v>600</v>
      </c>
      <c r="N35" s="185">
        <f t="shared" si="3"/>
        <v>294.30519448668264</v>
      </c>
      <c r="O35" s="57">
        <v>166266.81</v>
      </c>
      <c r="P35" s="57">
        <v>110698.09</v>
      </c>
      <c r="Q35" s="185">
        <f t="shared" si="4"/>
        <v>66.578585347249998</v>
      </c>
      <c r="R35" s="135">
        <v>55933.06</v>
      </c>
      <c r="S35" s="57">
        <v>58129.85</v>
      </c>
      <c r="T35" s="185">
        <f t="shared" si="5"/>
        <v>103.92753409164455</v>
      </c>
      <c r="U35" s="135">
        <v>68915.3</v>
      </c>
      <c r="V35" s="57">
        <v>41969.61</v>
      </c>
      <c r="W35" s="185">
        <f t="shared" si="6"/>
        <v>60.900279038181651</v>
      </c>
      <c r="X35" s="135">
        <v>10817</v>
      </c>
      <c r="Y35" s="57">
        <v>10507.91</v>
      </c>
      <c r="Z35" s="185">
        <f t="shared" si="7"/>
        <v>97.142553388185263</v>
      </c>
      <c r="AA35" s="135">
        <v>8378.82</v>
      </c>
      <c r="AB35" s="57">
        <v>90.72</v>
      </c>
      <c r="AC35" s="185">
        <f t="shared" si="8"/>
        <v>1.0827300264237685</v>
      </c>
      <c r="AD35" s="135">
        <v>22222.63</v>
      </c>
      <c r="AE35" s="57">
        <v>0</v>
      </c>
      <c r="AF35" s="185">
        <f t="shared" si="9"/>
        <v>0</v>
      </c>
      <c r="AG35" s="135">
        <v>2492.7699999999995</v>
      </c>
      <c r="AH35" s="57">
        <v>0</v>
      </c>
      <c r="AI35" s="185">
        <f t="shared" si="10"/>
        <v>0</v>
      </c>
      <c r="AJ35" s="135">
        <v>2255.3700000000003</v>
      </c>
      <c r="AK35" s="57">
        <v>0</v>
      </c>
      <c r="AL35" s="185">
        <f t="shared" si="11"/>
        <v>0</v>
      </c>
      <c r="AM35" s="135">
        <v>89701.98</v>
      </c>
      <c r="AN35" s="57">
        <v>23241.629999999997</v>
      </c>
      <c r="AO35" s="185">
        <f t="shared" si="12"/>
        <v>25.909829415136652</v>
      </c>
      <c r="AP35" s="135">
        <v>160.07999999999998</v>
      </c>
      <c r="AQ35" s="57">
        <v>3182.03</v>
      </c>
      <c r="AR35" s="185">
        <f t="shared" si="13"/>
        <v>1987.7748625687161</v>
      </c>
      <c r="AS35" s="135">
        <v>216.06</v>
      </c>
      <c r="AT35" s="57">
        <v>0</v>
      </c>
      <c r="AU35" s="57">
        <f t="shared" si="14"/>
        <v>0</v>
      </c>
      <c r="AV35" s="135">
        <v>38513.03</v>
      </c>
      <c r="AW35" s="57">
        <v>0</v>
      </c>
      <c r="AX35" s="57">
        <f t="shared" si="15"/>
        <v>0</v>
      </c>
      <c r="AY35" s="120">
        <v>387362.62</v>
      </c>
      <c r="AZ35" s="57">
        <v>319361.79000000004</v>
      </c>
      <c r="BA35" s="57">
        <f t="shared" si="16"/>
        <v>82.445175014563887</v>
      </c>
      <c r="BB35" s="135">
        <v>29012.339999999997</v>
      </c>
      <c r="BC35" s="57">
        <v>44637</v>
      </c>
      <c r="BD35" s="57">
        <f t="shared" si="17"/>
        <v>153.85522160570298</v>
      </c>
      <c r="BE35" s="135">
        <v>0</v>
      </c>
      <c r="BF35" s="57">
        <v>0</v>
      </c>
      <c r="BG35" s="57" t="e">
        <f t="shared" si="18"/>
        <v>#DIV/0!</v>
      </c>
      <c r="BH35" s="135">
        <v>0</v>
      </c>
      <c r="BI35" s="57">
        <v>0</v>
      </c>
      <c r="BJ35" s="57" t="e">
        <f t="shared" si="19"/>
        <v>#DIV/0!</v>
      </c>
      <c r="BK35" s="135">
        <v>49577.929999999993</v>
      </c>
      <c r="BL35" s="57">
        <v>0</v>
      </c>
      <c r="BM35" s="57">
        <f t="shared" si="20"/>
        <v>0</v>
      </c>
      <c r="BN35" s="135">
        <v>5</v>
      </c>
      <c r="BO35" s="57">
        <v>0</v>
      </c>
      <c r="BP35" s="57">
        <f t="shared" si="21"/>
        <v>0</v>
      </c>
      <c r="BQ35" s="135">
        <v>149483.58000000002</v>
      </c>
      <c r="BR35" s="57">
        <v>2696021.0700000003</v>
      </c>
      <c r="BS35" s="57">
        <f t="shared" si="22"/>
        <v>1803.5566648858689</v>
      </c>
      <c r="BT35" s="57">
        <v>199066.51</v>
      </c>
      <c r="BU35" s="57">
        <v>2696021.0700000003</v>
      </c>
      <c r="BV35" s="57">
        <f t="shared" si="23"/>
        <v>1354.3318110113048</v>
      </c>
      <c r="BW35" s="57">
        <v>586429.13</v>
      </c>
      <c r="BX35" s="57">
        <v>3015382.8600000003</v>
      </c>
      <c r="BY35" s="57">
        <f t="shared" si="24"/>
        <v>514.19390779581499</v>
      </c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</row>
    <row r="36" spans="1:112" ht="15" customHeight="1" x14ac:dyDescent="0.2">
      <c r="A36" s="124">
        <v>28</v>
      </c>
      <c r="B36" s="186" t="s">
        <v>177</v>
      </c>
      <c r="C36" s="57">
        <v>26891.85</v>
      </c>
      <c r="D36" s="26">
        <v>471651.00000000006</v>
      </c>
      <c r="E36" s="185">
        <f t="shared" si="0"/>
        <v>1753.8808226284175</v>
      </c>
      <c r="F36" s="135">
        <v>21117.609999999997</v>
      </c>
      <c r="G36" s="26">
        <v>453934.13000000006</v>
      </c>
      <c r="H36" s="185">
        <f t="shared" si="1"/>
        <v>2149.5525772092587</v>
      </c>
      <c r="I36" s="135">
        <v>1628.7900000000002</v>
      </c>
      <c r="J36" s="135">
        <v>150</v>
      </c>
      <c r="K36" s="185">
        <f t="shared" si="2"/>
        <v>9.2092903320870079</v>
      </c>
      <c r="L36" s="135">
        <v>4145.4500000000007</v>
      </c>
      <c r="M36" s="57">
        <v>17566.87</v>
      </c>
      <c r="N36" s="185">
        <f t="shared" si="3"/>
        <v>423.76267956434157</v>
      </c>
      <c r="O36" s="57">
        <v>502084.97000000009</v>
      </c>
      <c r="P36" s="57">
        <v>390140.43000000005</v>
      </c>
      <c r="Q36" s="185">
        <f t="shared" si="4"/>
        <v>77.70406471239319</v>
      </c>
      <c r="R36" s="135">
        <v>140988.34000000003</v>
      </c>
      <c r="S36" s="57">
        <v>142643.20000000001</v>
      </c>
      <c r="T36" s="185">
        <f t="shared" si="5"/>
        <v>101.1737566383149</v>
      </c>
      <c r="U36" s="135">
        <v>258525.27000000005</v>
      </c>
      <c r="V36" s="57">
        <v>142989.99000000002</v>
      </c>
      <c r="W36" s="185">
        <f t="shared" si="6"/>
        <v>55.309869708288083</v>
      </c>
      <c r="X36" s="135">
        <v>97147.849999999991</v>
      </c>
      <c r="Y36" s="57">
        <v>104507.24</v>
      </c>
      <c r="Z36" s="185">
        <f t="shared" si="7"/>
        <v>107.57545329104043</v>
      </c>
      <c r="AA36" s="135">
        <v>871.76</v>
      </c>
      <c r="AB36" s="57">
        <v>0</v>
      </c>
      <c r="AC36" s="185">
        <f t="shared" si="8"/>
        <v>0</v>
      </c>
      <c r="AD36" s="135">
        <v>4551.75</v>
      </c>
      <c r="AE36" s="57">
        <v>0</v>
      </c>
      <c r="AF36" s="185">
        <f t="shared" si="9"/>
        <v>0</v>
      </c>
      <c r="AG36" s="135">
        <v>4312.71</v>
      </c>
      <c r="AH36" s="57">
        <v>534562.03999999992</v>
      </c>
      <c r="AI36" s="185">
        <f t="shared" si="10"/>
        <v>12395.037922791005</v>
      </c>
      <c r="AJ36" s="135">
        <v>1505.39</v>
      </c>
      <c r="AK36" s="57">
        <v>0</v>
      </c>
      <c r="AL36" s="185">
        <f t="shared" si="11"/>
        <v>0</v>
      </c>
      <c r="AM36" s="135">
        <v>41288.61</v>
      </c>
      <c r="AN36" s="57">
        <v>1426.5900000000001</v>
      </c>
      <c r="AO36" s="185">
        <f t="shared" si="12"/>
        <v>3.4551659646570818</v>
      </c>
      <c r="AP36" s="135">
        <v>1182.3800000000001</v>
      </c>
      <c r="AQ36" s="57">
        <v>0</v>
      </c>
      <c r="AR36" s="185">
        <f t="shared" si="13"/>
        <v>0</v>
      </c>
      <c r="AS36" s="135">
        <v>497.46000000000004</v>
      </c>
      <c r="AT36" s="57">
        <v>0</v>
      </c>
      <c r="AU36" s="57">
        <f t="shared" si="14"/>
        <v>0</v>
      </c>
      <c r="AV36" s="135">
        <v>38116.78</v>
      </c>
      <c r="AW36" s="57">
        <v>14.44</v>
      </c>
      <c r="AX36" s="57">
        <f t="shared" si="15"/>
        <v>3.7883577783852679E-2</v>
      </c>
      <c r="AY36" s="120">
        <v>615880.15</v>
      </c>
      <c r="AZ36" s="57">
        <v>1397794.5000000002</v>
      </c>
      <c r="BA36" s="57">
        <f t="shared" si="16"/>
        <v>226.95884905529104</v>
      </c>
      <c r="BB36" s="135">
        <v>53157.369999999995</v>
      </c>
      <c r="BC36" s="57">
        <v>161753.94999999998</v>
      </c>
      <c r="BD36" s="57">
        <f t="shared" si="17"/>
        <v>304.29261267064192</v>
      </c>
      <c r="BE36" s="135">
        <v>2</v>
      </c>
      <c r="BF36" s="57">
        <v>0</v>
      </c>
      <c r="BG36" s="57">
        <f t="shared" si="18"/>
        <v>0</v>
      </c>
      <c r="BH36" s="135">
        <v>12978.67</v>
      </c>
      <c r="BI36" s="57">
        <v>0</v>
      </c>
      <c r="BJ36" s="57">
        <f t="shared" si="19"/>
        <v>0</v>
      </c>
      <c r="BK36" s="135">
        <v>55112.299999999996</v>
      </c>
      <c r="BL36" s="57">
        <v>1197.8899999999999</v>
      </c>
      <c r="BM36" s="57">
        <f t="shared" si="20"/>
        <v>2.1735438368567452</v>
      </c>
      <c r="BN36" s="135">
        <v>11611.58</v>
      </c>
      <c r="BO36" s="57">
        <v>0</v>
      </c>
      <c r="BP36" s="57">
        <f t="shared" si="21"/>
        <v>0</v>
      </c>
      <c r="BQ36" s="135">
        <v>1067782.9222054381</v>
      </c>
      <c r="BR36" s="57">
        <v>1555819.9900000002</v>
      </c>
      <c r="BS36" s="57">
        <f t="shared" si="22"/>
        <v>145.70564462545929</v>
      </c>
      <c r="BT36" s="57">
        <v>1147487.4722054382</v>
      </c>
      <c r="BU36" s="57">
        <v>1557017.8800000001</v>
      </c>
      <c r="BV36" s="57">
        <f t="shared" si="23"/>
        <v>135.68931406348656</v>
      </c>
      <c r="BW36" s="57">
        <v>1763367.6222054381</v>
      </c>
      <c r="BX36" s="57">
        <v>2954812.3800000004</v>
      </c>
      <c r="BY36" s="57">
        <f t="shared" si="24"/>
        <v>167.5664417782848</v>
      </c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</row>
    <row r="37" spans="1:112" ht="15" customHeight="1" x14ac:dyDescent="0.2">
      <c r="A37" s="124">
        <v>29</v>
      </c>
      <c r="B37" s="186" t="s">
        <v>86</v>
      </c>
      <c r="C37" s="57">
        <v>22681.510000000002</v>
      </c>
      <c r="D37" s="26">
        <v>12699</v>
      </c>
      <c r="E37" s="185">
        <f t="shared" si="0"/>
        <v>55.988335873581605</v>
      </c>
      <c r="F37" s="135">
        <v>16367.030000000002</v>
      </c>
      <c r="G37" s="26">
        <v>6307</v>
      </c>
      <c r="H37" s="185">
        <f t="shared" si="1"/>
        <v>38.534786091306728</v>
      </c>
      <c r="I37" s="135">
        <v>562.95000000000005</v>
      </c>
      <c r="J37" s="135">
        <v>740</v>
      </c>
      <c r="K37" s="185">
        <f t="shared" si="2"/>
        <v>131.45039523936407</v>
      </c>
      <c r="L37" s="135">
        <v>5751.53</v>
      </c>
      <c r="M37" s="57">
        <v>5652</v>
      </c>
      <c r="N37" s="185">
        <f t="shared" si="3"/>
        <v>98.269503940690569</v>
      </c>
      <c r="O37" s="57">
        <v>170405.38999999998</v>
      </c>
      <c r="P37" s="57">
        <v>34892</v>
      </c>
      <c r="Q37" s="185">
        <f t="shared" si="4"/>
        <v>20.475878139770114</v>
      </c>
      <c r="R37" s="135">
        <v>29025.59</v>
      </c>
      <c r="S37" s="57">
        <v>10319</v>
      </c>
      <c r="T37" s="185">
        <f t="shared" si="5"/>
        <v>35.551387585919876</v>
      </c>
      <c r="U37" s="135">
        <v>80153.349999999991</v>
      </c>
      <c r="V37" s="57">
        <v>22320</v>
      </c>
      <c r="W37" s="185">
        <f t="shared" si="6"/>
        <v>27.846621507398012</v>
      </c>
      <c r="X37" s="135">
        <v>37599.040000000001</v>
      </c>
      <c r="Y37" s="57">
        <v>2253</v>
      </c>
      <c r="Z37" s="185">
        <f t="shared" si="7"/>
        <v>5.9921742682791903</v>
      </c>
      <c r="AA37" s="135">
        <v>2515.13</v>
      </c>
      <c r="AB37" s="57">
        <v>0</v>
      </c>
      <c r="AC37" s="185">
        <f t="shared" si="8"/>
        <v>0</v>
      </c>
      <c r="AD37" s="135">
        <v>21112.280000000002</v>
      </c>
      <c r="AE37" s="57">
        <v>0</v>
      </c>
      <c r="AF37" s="185">
        <f t="shared" si="9"/>
        <v>0</v>
      </c>
      <c r="AG37" s="135">
        <v>11013.960000000001</v>
      </c>
      <c r="AH37" s="57">
        <v>0</v>
      </c>
      <c r="AI37" s="185">
        <f t="shared" si="10"/>
        <v>0</v>
      </c>
      <c r="AJ37" s="135">
        <v>2705.93</v>
      </c>
      <c r="AK37" s="57">
        <v>202</v>
      </c>
      <c r="AL37" s="185">
        <f t="shared" si="11"/>
        <v>7.4650859408779979</v>
      </c>
      <c r="AM37" s="135">
        <v>24190.010000000002</v>
      </c>
      <c r="AN37" s="57">
        <v>4134</v>
      </c>
      <c r="AO37" s="185">
        <f t="shared" si="12"/>
        <v>17.089699425506645</v>
      </c>
      <c r="AP37" s="135">
        <v>4530.54</v>
      </c>
      <c r="AQ37" s="57">
        <v>0</v>
      </c>
      <c r="AR37" s="185">
        <f t="shared" si="13"/>
        <v>0</v>
      </c>
      <c r="AS37" s="135">
        <v>1627.22</v>
      </c>
      <c r="AT37" s="57">
        <v>0</v>
      </c>
      <c r="AU37" s="57">
        <f t="shared" si="14"/>
        <v>0</v>
      </c>
      <c r="AV37" s="135">
        <v>42459.58</v>
      </c>
      <c r="AW37" s="57">
        <v>11955</v>
      </c>
      <c r="AX37" s="57">
        <f t="shared" si="15"/>
        <v>28.156189957602031</v>
      </c>
      <c r="AY37" s="120">
        <v>279614.14</v>
      </c>
      <c r="AZ37" s="57">
        <v>63882</v>
      </c>
      <c r="BA37" s="57">
        <f t="shared" si="16"/>
        <v>22.846484086963557</v>
      </c>
      <c r="BB37" s="135">
        <v>24580.47</v>
      </c>
      <c r="BC37" s="57">
        <v>613</v>
      </c>
      <c r="BD37" s="57">
        <f t="shared" si="17"/>
        <v>2.4938497921317206</v>
      </c>
      <c r="BE37" s="135">
        <v>42</v>
      </c>
      <c r="BF37" s="57">
        <v>0</v>
      </c>
      <c r="BG37" s="57">
        <f t="shared" si="18"/>
        <v>0</v>
      </c>
      <c r="BH37" s="135">
        <v>825</v>
      </c>
      <c r="BI37" s="57">
        <v>250</v>
      </c>
      <c r="BJ37" s="57">
        <f t="shared" si="19"/>
        <v>30.303030303030305</v>
      </c>
      <c r="BK37" s="135">
        <v>21594.34</v>
      </c>
      <c r="BL37" s="57">
        <v>9185</v>
      </c>
      <c r="BM37" s="57">
        <f t="shared" si="20"/>
        <v>42.534293708443968</v>
      </c>
      <c r="BN37" s="135">
        <v>2980</v>
      </c>
      <c r="BO37" s="57">
        <v>2089</v>
      </c>
      <c r="BP37" s="57">
        <f t="shared" si="21"/>
        <v>70.100671140939596</v>
      </c>
      <c r="BQ37" s="135">
        <v>252920.55951661631</v>
      </c>
      <c r="BR37" s="57">
        <v>164543</v>
      </c>
      <c r="BS37" s="57">
        <f t="shared" si="22"/>
        <v>65.057186459841716</v>
      </c>
      <c r="BT37" s="57">
        <v>278361.89951661631</v>
      </c>
      <c r="BU37" s="57">
        <v>176067</v>
      </c>
      <c r="BV37" s="57">
        <f t="shared" si="23"/>
        <v>63.251113139314526</v>
      </c>
      <c r="BW37" s="57">
        <v>557976.03951661638</v>
      </c>
      <c r="BX37" s="57">
        <v>239949</v>
      </c>
      <c r="BY37" s="57">
        <f t="shared" si="24"/>
        <v>43.003459468953487</v>
      </c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</row>
    <row r="38" spans="1:112" ht="15" customHeight="1" x14ac:dyDescent="0.2">
      <c r="A38" s="124">
        <v>30</v>
      </c>
      <c r="B38" s="186" t="s">
        <v>178</v>
      </c>
      <c r="C38" s="57">
        <v>77864.73</v>
      </c>
      <c r="D38" s="26">
        <v>168218.04</v>
      </c>
      <c r="E38" s="185">
        <f t="shared" si="0"/>
        <v>216.03881500648626</v>
      </c>
      <c r="F38" s="135">
        <v>63665.58</v>
      </c>
      <c r="G38" s="26">
        <v>73263.28</v>
      </c>
      <c r="H38" s="185">
        <f t="shared" si="1"/>
        <v>115.07517877006697</v>
      </c>
      <c r="I38" s="135">
        <v>2592.3900000000003</v>
      </c>
      <c r="J38" s="135">
        <v>11009.02</v>
      </c>
      <c r="K38" s="185">
        <f t="shared" si="2"/>
        <v>424.66681324954959</v>
      </c>
      <c r="L38" s="135">
        <v>11606.76</v>
      </c>
      <c r="M38" s="57">
        <v>83945.74</v>
      </c>
      <c r="N38" s="185">
        <f t="shared" si="3"/>
        <v>723.24869300304306</v>
      </c>
      <c r="O38" s="57">
        <v>814051.7699999999</v>
      </c>
      <c r="P38" s="57">
        <v>582863.80000000005</v>
      </c>
      <c r="Q38" s="185">
        <f t="shared" si="4"/>
        <v>71.600335688724087</v>
      </c>
      <c r="R38" s="135">
        <v>243306.7</v>
      </c>
      <c r="S38" s="57">
        <v>98414.930000000022</v>
      </c>
      <c r="T38" s="185">
        <f t="shared" si="5"/>
        <v>40.44891899812049</v>
      </c>
      <c r="U38" s="135">
        <v>378518.31999999989</v>
      </c>
      <c r="V38" s="57">
        <v>287012.98000000004</v>
      </c>
      <c r="W38" s="185">
        <f t="shared" si="6"/>
        <v>75.82538673425374</v>
      </c>
      <c r="X38" s="135">
        <v>129798.36</v>
      </c>
      <c r="Y38" s="57">
        <v>197354.68</v>
      </c>
      <c r="Z38" s="185">
        <f t="shared" si="7"/>
        <v>152.04712910086073</v>
      </c>
      <c r="AA38" s="135">
        <v>1281.1600000000001</v>
      </c>
      <c r="AB38" s="57">
        <v>0</v>
      </c>
      <c r="AC38" s="185">
        <f t="shared" si="8"/>
        <v>0</v>
      </c>
      <c r="AD38" s="135">
        <v>61147.23000000001</v>
      </c>
      <c r="AE38" s="57">
        <v>81.209999999999994</v>
      </c>
      <c r="AF38" s="185">
        <f t="shared" si="9"/>
        <v>0.13281059501795908</v>
      </c>
      <c r="AG38" s="135">
        <v>10769.560000000001</v>
      </c>
      <c r="AH38" s="57">
        <v>7445.9000000000005</v>
      </c>
      <c r="AI38" s="185">
        <f t="shared" si="10"/>
        <v>69.138386340760434</v>
      </c>
      <c r="AJ38" s="135">
        <v>2730.86</v>
      </c>
      <c r="AK38" s="57">
        <v>0</v>
      </c>
      <c r="AL38" s="185">
        <f t="shared" si="11"/>
        <v>0</v>
      </c>
      <c r="AM38" s="135">
        <v>66096.87</v>
      </c>
      <c r="AN38" s="57">
        <v>3541.8600000000006</v>
      </c>
      <c r="AO38" s="185">
        <f t="shared" si="12"/>
        <v>5.35858959735915</v>
      </c>
      <c r="AP38" s="135">
        <v>3603.06</v>
      </c>
      <c r="AQ38" s="57">
        <v>0</v>
      </c>
      <c r="AR38" s="185">
        <f t="shared" si="13"/>
        <v>0</v>
      </c>
      <c r="AS38" s="135">
        <v>3111.88</v>
      </c>
      <c r="AT38" s="57">
        <v>0</v>
      </c>
      <c r="AU38" s="57">
        <f t="shared" si="14"/>
        <v>0</v>
      </c>
      <c r="AV38" s="135">
        <v>41163.410000000003</v>
      </c>
      <c r="AW38" s="57">
        <v>2862.31</v>
      </c>
      <c r="AX38" s="57">
        <f t="shared" si="15"/>
        <v>6.9535298460453099</v>
      </c>
      <c r="AY38" s="120">
        <v>1019392.14</v>
      </c>
      <c r="AZ38" s="57">
        <v>764931.91000000015</v>
      </c>
      <c r="BA38" s="57">
        <f t="shared" si="16"/>
        <v>75.038042769291906</v>
      </c>
      <c r="BB38" s="135">
        <v>63574.04</v>
      </c>
      <c r="BC38" s="57">
        <v>94067.950000000012</v>
      </c>
      <c r="BD38" s="57">
        <f t="shared" si="17"/>
        <v>147.96597793690634</v>
      </c>
      <c r="BE38" s="135">
        <v>42</v>
      </c>
      <c r="BF38" s="57">
        <v>0</v>
      </c>
      <c r="BG38" s="57">
        <f t="shared" si="18"/>
        <v>0</v>
      </c>
      <c r="BH38" s="135">
        <v>1952</v>
      </c>
      <c r="BI38" s="57">
        <v>0</v>
      </c>
      <c r="BJ38" s="57">
        <f t="shared" si="19"/>
        <v>0</v>
      </c>
      <c r="BK38" s="135">
        <v>144882.38</v>
      </c>
      <c r="BL38" s="57">
        <v>0</v>
      </c>
      <c r="BM38" s="57">
        <f t="shared" si="20"/>
        <v>0</v>
      </c>
      <c r="BN38" s="135">
        <v>4195</v>
      </c>
      <c r="BO38" s="57">
        <v>0</v>
      </c>
      <c r="BP38" s="57">
        <f t="shared" si="21"/>
        <v>0</v>
      </c>
      <c r="BQ38" s="135">
        <v>3675206.0995166162</v>
      </c>
      <c r="BR38" s="57">
        <v>6342596.0900000008</v>
      </c>
      <c r="BS38" s="57">
        <f t="shared" si="22"/>
        <v>172.57797027584968</v>
      </c>
      <c r="BT38" s="57">
        <v>3826277.4795166161</v>
      </c>
      <c r="BU38" s="57">
        <v>6342596.0900000008</v>
      </c>
      <c r="BV38" s="57">
        <f t="shared" si="23"/>
        <v>165.76414345154282</v>
      </c>
      <c r="BW38" s="57">
        <v>4845669.6195166158</v>
      </c>
      <c r="BX38" s="57">
        <v>7107528.0000000009</v>
      </c>
      <c r="BY38" s="57">
        <f t="shared" si="24"/>
        <v>146.6779322175295</v>
      </c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</row>
    <row r="39" spans="1:112" ht="15" customHeight="1" x14ac:dyDescent="0.2">
      <c r="A39" s="124">
        <v>31</v>
      </c>
      <c r="B39" s="186" t="s">
        <v>32</v>
      </c>
      <c r="C39" s="57">
        <v>46900.43</v>
      </c>
      <c r="D39" s="26">
        <v>42273.65</v>
      </c>
      <c r="E39" s="185">
        <f t="shared" si="0"/>
        <v>90.134887889087594</v>
      </c>
      <c r="F39" s="135">
        <v>40638.160000000003</v>
      </c>
      <c r="G39" s="26">
        <v>37385.14</v>
      </c>
      <c r="H39" s="185">
        <f t="shared" si="1"/>
        <v>91.995159229650142</v>
      </c>
      <c r="I39" s="135">
        <v>4910.5299999999988</v>
      </c>
      <c r="J39" s="135">
        <v>46.55</v>
      </c>
      <c r="K39" s="185">
        <f t="shared" si="2"/>
        <v>0.94796284718757451</v>
      </c>
      <c r="L39" s="135">
        <v>1351.7399999999998</v>
      </c>
      <c r="M39" s="57">
        <v>4841.96</v>
      </c>
      <c r="N39" s="185">
        <f t="shared" si="3"/>
        <v>358.20202109873208</v>
      </c>
      <c r="O39" s="57">
        <v>267637.82</v>
      </c>
      <c r="P39" s="57">
        <v>173544.18999999997</v>
      </c>
      <c r="Q39" s="185">
        <f t="shared" si="4"/>
        <v>64.84292466587867</v>
      </c>
      <c r="R39" s="135">
        <v>116465.57</v>
      </c>
      <c r="S39" s="57">
        <v>62741.179999999993</v>
      </c>
      <c r="T39" s="185">
        <f t="shared" si="5"/>
        <v>53.871010977750757</v>
      </c>
      <c r="U39" s="135">
        <v>127332.81</v>
      </c>
      <c r="V39" s="57">
        <v>92477.639999999985</v>
      </c>
      <c r="W39" s="185">
        <f t="shared" si="6"/>
        <v>72.626717340173357</v>
      </c>
      <c r="X39" s="135">
        <v>14016.720000000001</v>
      </c>
      <c r="Y39" s="57">
        <v>18325.37</v>
      </c>
      <c r="Z39" s="185">
        <f t="shared" si="7"/>
        <v>130.73935985023599</v>
      </c>
      <c r="AA39" s="135">
        <v>2753.96</v>
      </c>
      <c r="AB39" s="57">
        <v>0</v>
      </c>
      <c r="AC39" s="185">
        <f t="shared" si="8"/>
        <v>0</v>
      </c>
      <c r="AD39" s="135">
        <v>7068.76</v>
      </c>
      <c r="AE39" s="57">
        <v>0</v>
      </c>
      <c r="AF39" s="185">
        <f t="shared" si="9"/>
        <v>0</v>
      </c>
      <c r="AG39" s="135">
        <v>42797.48</v>
      </c>
      <c r="AH39" s="57">
        <v>1097.1600000000001</v>
      </c>
      <c r="AI39" s="185">
        <f t="shared" si="10"/>
        <v>2.5636088853829713</v>
      </c>
      <c r="AJ39" s="135">
        <v>2497.6799999999998</v>
      </c>
      <c r="AK39" s="57">
        <v>192.24</v>
      </c>
      <c r="AL39" s="185">
        <f t="shared" si="11"/>
        <v>7.6967425771115607</v>
      </c>
      <c r="AM39" s="135">
        <v>23116.6</v>
      </c>
      <c r="AN39" s="57">
        <v>2988.21</v>
      </c>
      <c r="AO39" s="185">
        <f t="shared" si="12"/>
        <v>12.926684720071291</v>
      </c>
      <c r="AP39" s="135">
        <v>3447.3499999999995</v>
      </c>
      <c r="AQ39" s="57">
        <v>0</v>
      </c>
      <c r="AR39" s="185">
        <f t="shared" si="13"/>
        <v>0</v>
      </c>
      <c r="AS39" s="135">
        <v>2463.31</v>
      </c>
      <c r="AT39" s="57">
        <v>0</v>
      </c>
      <c r="AU39" s="57">
        <f t="shared" si="14"/>
        <v>0</v>
      </c>
      <c r="AV39" s="135">
        <v>57091.92</v>
      </c>
      <c r="AW39" s="57">
        <v>5283.8899999999994</v>
      </c>
      <c r="AX39" s="57">
        <f t="shared" si="15"/>
        <v>9.2550574582182552</v>
      </c>
      <c r="AY39" s="120">
        <v>445952.58999999991</v>
      </c>
      <c r="AZ39" s="57">
        <v>225379.33999999997</v>
      </c>
      <c r="BA39" s="57">
        <f t="shared" si="16"/>
        <v>50.538856608053337</v>
      </c>
      <c r="BB39" s="135">
        <v>30962.62</v>
      </c>
      <c r="BC39" s="57">
        <v>32414.799999999999</v>
      </c>
      <c r="BD39" s="57">
        <f t="shared" si="17"/>
        <v>104.69010697415142</v>
      </c>
      <c r="BE39" s="135">
        <v>42</v>
      </c>
      <c r="BF39" s="57">
        <v>104.72</v>
      </c>
      <c r="BG39" s="57">
        <f t="shared" si="18"/>
        <v>249.33333333333331</v>
      </c>
      <c r="BH39" s="135">
        <v>358</v>
      </c>
      <c r="BI39" s="57">
        <v>0</v>
      </c>
      <c r="BJ39" s="57">
        <f t="shared" si="19"/>
        <v>0</v>
      </c>
      <c r="BK39" s="135">
        <v>57032.210000000006</v>
      </c>
      <c r="BL39" s="57">
        <v>964.58</v>
      </c>
      <c r="BM39" s="57">
        <f t="shared" si="20"/>
        <v>1.6912898868902329</v>
      </c>
      <c r="BN39" s="135">
        <v>5168</v>
      </c>
      <c r="BO39" s="57">
        <v>782178.85999999987</v>
      </c>
      <c r="BP39" s="57">
        <f t="shared" si="21"/>
        <v>15135.039860681112</v>
      </c>
      <c r="BQ39" s="135">
        <v>435312.3271299093</v>
      </c>
      <c r="BR39" s="57">
        <v>6872040.6499999994</v>
      </c>
      <c r="BS39" s="57">
        <f t="shared" si="22"/>
        <v>1578.6460023561867</v>
      </c>
      <c r="BT39" s="57">
        <v>497912.53712990932</v>
      </c>
      <c r="BU39" s="57">
        <v>7655288.8099999996</v>
      </c>
      <c r="BV39" s="57">
        <f t="shared" si="23"/>
        <v>1537.4766126852262</v>
      </c>
      <c r="BW39" s="57">
        <v>943865.12712990923</v>
      </c>
      <c r="BX39" s="57">
        <v>7880668.1499999994</v>
      </c>
      <c r="BY39" s="57">
        <f t="shared" si="24"/>
        <v>834.93583177115727</v>
      </c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</row>
    <row r="40" spans="1:112" ht="15" customHeight="1" x14ac:dyDescent="0.2">
      <c r="A40" s="189">
        <v>32</v>
      </c>
      <c r="B40" s="188" t="s">
        <v>179</v>
      </c>
      <c r="C40" s="190">
        <v>43112.94</v>
      </c>
      <c r="D40" s="190">
        <v>158824</v>
      </c>
      <c r="E40" s="190">
        <f t="shared" si="0"/>
        <v>368.39055745212454</v>
      </c>
      <c r="F40" s="190">
        <v>36085.440000000002</v>
      </c>
      <c r="G40" s="190">
        <v>75240</v>
      </c>
      <c r="H40" s="190">
        <f t="shared" si="1"/>
        <v>208.50514778259597</v>
      </c>
      <c r="I40" s="190">
        <v>310.64999999999998</v>
      </c>
      <c r="J40" s="190">
        <v>280</v>
      </c>
      <c r="K40" s="190">
        <f t="shared" si="2"/>
        <v>90.133590857878644</v>
      </c>
      <c r="L40" s="190">
        <v>6716.8499999999995</v>
      </c>
      <c r="M40" s="190">
        <v>83304</v>
      </c>
      <c r="N40" s="190">
        <f t="shared" si="3"/>
        <v>1240.2242122423459</v>
      </c>
      <c r="O40" s="190">
        <v>498662.67999999988</v>
      </c>
      <c r="P40" s="190">
        <v>1172722</v>
      </c>
      <c r="Q40" s="190">
        <f t="shared" si="4"/>
        <v>235.17340419379295</v>
      </c>
      <c r="R40" s="190">
        <v>130023.94</v>
      </c>
      <c r="S40" s="190">
        <v>329479</v>
      </c>
      <c r="T40" s="190">
        <f t="shared" si="5"/>
        <v>253.3987202664371</v>
      </c>
      <c r="U40" s="190">
        <v>271604.2699999999</v>
      </c>
      <c r="V40" s="190">
        <v>442333</v>
      </c>
      <c r="W40" s="190">
        <f t="shared" si="6"/>
        <v>162.85936888989269</v>
      </c>
      <c r="X40" s="190">
        <v>54362.96</v>
      </c>
      <c r="Y40" s="190">
        <v>400910</v>
      </c>
      <c r="Z40" s="190">
        <f t="shared" si="7"/>
        <v>737.46904142084975</v>
      </c>
      <c r="AA40" s="190">
        <v>762.96999999999991</v>
      </c>
      <c r="AB40" s="190">
        <v>0</v>
      </c>
      <c r="AC40" s="190">
        <f t="shared" si="8"/>
        <v>0</v>
      </c>
      <c r="AD40" s="190">
        <v>41908.54</v>
      </c>
      <c r="AE40" s="190">
        <v>0</v>
      </c>
      <c r="AF40" s="190">
        <f t="shared" si="9"/>
        <v>0</v>
      </c>
      <c r="AG40" s="190">
        <v>41926.03</v>
      </c>
      <c r="AH40" s="190">
        <v>75553</v>
      </c>
      <c r="AI40" s="190">
        <f t="shared" si="10"/>
        <v>180.20547139807897</v>
      </c>
      <c r="AJ40" s="190">
        <v>2278.17</v>
      </c>
      <c r="AK40" s="190">
        <v>0</v>
      </c>
      <c r="AL40" s="190">
        <f t="shared" si="11"/>
        <v>0</v>
      </c>
      <c r="AM40" s="190">
        <v>70318.66</v>
      </c>
      <c r="AN40" s="190">
        <v>33409</v>
      </c>
      <c r="AO40" s="190">
        <f t="shared" si="12"/>
        <v>47.510859848580729</v>
      </c>
      <c r="AP40" s="190">
        <v>1294.31</v>
      </c>
      <c r="AQ40" s="190">
        <v>0</v>
      </c>
      <c r="AR40" s="190">
        <f t="shared" si="13"/>
        <v>0</v>
      </c>
      <c r="AS40" s="190">
        <v>1437.98</v>
      </c>
      <c r="AT40" s="190">
        <v>0</v>
      </c>
      <c r="AU40" s="190">
        <f t="shared" si="14"/>
        <v>0</v>
      </c>
      <c r="AV40" s="190">
        <v>39735.399999999987</v>
      </c>
      <c r="AW40" s="190">
        <v>4438</v>
      </c>
      <c r="AX40" s="190">
        <f t="shared" si="15"/>
        <v>11.168882155458361</v>
      </c>
      <c r="AY40" s="190">
        <v>698766.17</v>
      </c>
      <c r="AZ40" s="190">
        <v>1444946</v>
      </c>
      <c r="BA40" s="190">
        <f t="shared" si="16"/>
        <v>206.78533993710656</v>
      </c>
      <c r="BB40" s="190">
        <v>65028.470000000008</v>
      </c>
      <c r="BC40" s="190">
        <v>0</v>
      </c>
      <c r="BD40" s="190">
        <f t="shared" si="17"/>
        <v>0</v>
      </c>
      <c r="BE40" s="190">
        <v>2</v>
      </c>
      <c r="BF40" s="190">
        <v>0</v>
      </c>
      <c r="BG40" s="190">
        <f t="shared" si="18"/>
        <v>0</v>
      </c>
      <c r="BH40" s="190">
        <v>3673.6</v>
      </c>
      <c r="BI40" s="190">
        <v>0</v>
      </c>
      <c r="BJ40" s="190">
        <f t="shared" si="19"/>
        <v>0</v>
      </c>
      <c r="BK40" s="190">
        <v>125161.84</v>
      </c>
      <c r="BL40" s="190">
        <v>12772</v>
      </c>
      <c r="BM40" s="190">
        <f t="shared" si="20"/>
        <v>10.204388174542657</v>
      </c>
      <c r="BN40" s="190">
        <v>2599.6</v>
      </c>
      <c r="BO40" s="190">
        <v>36714</v>
      </c>
      <c r="BP40" s="190">
        <f t="shared" si="21"/>
        <v>1412.2941991075552</v>
      </c>
      <c r="BQ40" s="190">
        <v>4013719.29</v>
      </c>
      <c r="BR40" s="190">
        <v>4687171</v>
      </c>
      <c r="BS40" s="190">
        <f t="shared" si="22"/>
        <v>116.7787446341321</v>
      </c>
      <c r="BT40" s="190">
        <v>4145156.33</v>
      </c>
      <c r="BU40" s="190">
        <v>4736657</v>
      </c>
      <c r="BV40" s="190">
        <f t="shared" si="23"/>
        <v>114.26968304474056</v>
      </c>
      <c r="BW40" s="190">
        <v>4843922.5</v>
      </c>
      <c r="BX40" s="190">
        <v>6181603</v>
      </c>
      <c r="BY40" s="190">
        <f t="shared" si="24"/>
        <v>127.61564620408356</v>
      </c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</row>
    <row r="41" spans="1:112" ht="15" customHeight="1" x14ac:dyDescent="0.2">
      <c r="A41" s="123"/>
      <c r="B41" s="123" t="s">
        <v>87</v>
      </c>
      <c r="C41" s="123">
        <v>1626821.25</v>
      </c>
      <c r="D41" s="123">
        <v>3430733.8999999994</v>
      </c>
      <c r="E41" s="123">
        <f t="shared" si="0"/>
        <v>210.88573191430831</v>
      </c>
      <c r="F41" s="123">
        <v>1417202.87</v>
      </c>
      <c r="G41" s="123">
        <v>2523317.69</v>
      </c>
      <c r="H41" s="123">
        <f t="shared" si="1"/>
        <v>178.04915184796371</v>
      </c>
      <c r="I41" s="123">
        <v>118828.00999999998</v>
      </c>
      <c r="J41" s="123">
        <v>99619.290000000023</v>
      </c>
      <c r="K41" s="123">
        <f t="shared" si="2"/>
        <v>83.834855098558023</v>
      </c>
      <c r="L41" s="123">
        <v>90790.370000000024</v>
      </c>
      <c r="M41" s="123">
        <v>807796.91999999981</v>
      </c>
      <c r="N41" s="123">
        <f t="shared" si="3"/>
        <v>889.73854826233173</v>
      </c>
      <c r="O41" s="123">
        <v>9815986.6099999994</v>
      </c>
      <c r="P41" s="123">
        <v>7197346.1399999997</v>
      </c>
      <c r="Q41" s="123">
        <f t="shared" si="4"/>
        <v>73.322697207713489</v>
      </c>
      <c r="R41" s="123">
        <v>3152015.1399999997</v>
      </c>
      <c r="S41" s="123">
        <v>1995848.9899999995</v>
      </c>
      <c r="T41" s="123">
        <f t="shared" si="5"/>
        <v>63.319778026193099</v>
      </c>
      <c r="U41" s="123">
        <v>4014349.92</v>
      </c>
      <c r="V41" s="123">
        <v>2949166.4400000004</v>
      </c>
      <c r="W41" s="123">
        <f t="shared" si="6"/>
        <v>73.465604612763812</v>
      </c>
      <c r="X41" s="123">
        <v>1483264.5300000003</v>
      </c>
      <c r="Y41" s="123">
        <v>2218604.6699999995</v>
      </c>
      <c r="Z41" s="123">
        <f t="shared" si="7"/>
        <v>149.57579212118011</v>
      </c>
      <c r="AA41" s="123">
        <v>199946.48</v>
      </c>
      <c r="AB41" s="123">
        <v>5792.8300000000008</v>
      </c>
      <c r="AC41" s="123">
        <f t="shared" si="8"/>
        <v>2.8971902881211014</v>
      </c>
      <c r="AD41" s="123">
        <v>966410.53999999992</v>
      </c>
      <c r="AE41" s="123">
        <v>27933.21</v>
      </c>
      <c r="AF41" s="123">
        <f t="shared" si="9"/>
        <v>2.8904082523768837</v>
      </c>
      <c r="AG41" s="123">
        <v>979449.76</v>
      </c>
      <c r="AH41" s="123">
        <v>669716.61</v>
      </c>
      <c r="AI41" s="123">
        <f t="shared" si="10"/>
        <v>68.376821083707242</v>
      </c>
      <c r="AJ41" s="123">
        <v>84092.39999999998</v>
      </c>
      <c r="AK41" s="123">
        <v>18169.37</v>
      </c>
      <c r="AL41" s="123">
        <f t="shared" si="11"/>
        <v>21.606435302120055</v>
      </c>
      <c r="AM41" s="123">
        <v>2650173.04</v>
      </c>
      <c r="AN41" s="123">
        <v>712096.09</v>
      </c>
      <c r="AO41" s="123">
        <f t="shared" si="12"/>
        <v>26.869796019055421</v>
      </c>
      <c r="AP41" s="123">
        <v>78865.239999999991</v>
      </c>
      <c r="AQ41" s="123">
        <v>4418.72</v>
      </c>
      <c r="AR41" s="123">
        <f t="shared" si="13"/>
        <v>5.6028739657674294</v>
      </c>
      <c r="AS41" s="123">
        <v>53647.07</v>
      </c>
      <c r="AT41" s="123">
        <v>11</v>
      </c>
      <c r="AU41" s="123">
        <f t="shared" si="14"/>
        <v>2.0504381693166096E-2</v>
      </c>
      <c r="AV41" s="123">
        <v>641869.27000000014</v>
      </c>
      <c r="AW41" s="123">
        <v>41543.879999999997</v>
      </c>
      <c r="AX41" s="123">
        <f t="shared" si="15"/>
        <v>6.472327301165234</v>
      </c>
      <c r="AY41" s="123">
        <v>15930904.640000002</v>
      </c>
      <c r="AZ41" s="123">
        <v>12074035.710000001</v>
      </c>
      <c r="BA41" s="123">
        <f t="shared" si="16"/>
        <v>75.790019354481558</v>
      </c>
      <c r="BB41" s="123">
        <v>947253.0199999999</v>
      </c>
      <c r="BC41" s="123">
        <v>1270914.9799999997</v>
      </c>
      <c r="BD41" s="123">
        <f t="shared" si="17"/>
        <v>134.1684801384956</v>
      </c>
      <c r="BE41" s="123">
        <v>784</v>
      </c>
      <c r="BF41" s="123">
        <v>16959.100000000002</v>
      </c>
      <c r="BG41" s="123">
        <f t="shared" si="18"/>
        <v>2163.1505102040819</v>
      </c>
      <c r="BH41" s="123">
        <v>100406.77</v>
      </c>
      <c r="BI41" s="123">
        <v>3654.7</v>
      </c>
      <c r="BJ41" s="123">
        <f t="shared" si="19"/>
        <v>3.6398940031633318</v>
      </c>
      <c r="BK41" s="123">
        <v>2436179.0299999998</v>
      </c>
      <c r="BL41" s="123">
        <v>1914721.38</v>
      </c>
      <c r="BM41" s="123">
        <f t="shared" si="20"/>
        <v>78.595265636121994</v>
      </c>
      <c r="BN41" s="123">
        <v>522303.08999999991</v>
      </c>
      <c r="BO41" s="123">
        <v>2789393.26</v>
      </c>
      <c r="BP41" s="123">
        <f t="shared" si="21"/>
        <v>534.05643455029156</v>
      </c>
      <c r="BQ41" s="123">
        <v>17903284.952507555</v>
      </c>
      <c r="BR41" s="123">
        <v>76718141.069999993</v>
      </c>
      <c r="BS41" s="123">
        <f t="shared" si="22"/>
        <v>428.51432725062421</v>
      </c>
      <c r="BT41" s="123">
        <v>20962957.842507556</v>
      </c>
      <c r="BU41" s="123">
        <v>81442869.510000005</v>
      </c>
      <c r="BV41" s="123">
        <f t="shared" si="23"/>
        <v>388.50848301976998</v>
      </c>
      <c r="BW41" s="123">
        <v>36893862.482507557</v>
      </c>
      <c r="BX41" s="123">
        <v>93516905.219999984</v>
      </c>
      <c r="BY41" s="123">
        <f t="shared" si="24"/>
        <v>253.47550765208996</v>
      </c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</row>
    <row r="42" spans="1:112" ht="15" customHeight="1" x14ac:dyDescent="0.2">
      <c r="A42" s="124">
        <v>33</v>
      </c>
      <c r="B42" s="186" t="s">
        <v>180</v>
      </c>
      <c r="C42" s="57">
        <v>27353.09</v>
      </c>
      <c r="D42" s="26">
        <v>69003.73000000001</v>
      </c>
      <c r="E42" s="185">
        <f t="shared" si="0"/>
        <v>252.27032850767506</v>
      </c>
      <c r="F42" s="135">
        <v>8651.98</v>
      </c>
      <c r="G42" s="26">
        <v>44670.490000000013</v>
      </c>
      <c r="H42" s="185">
        <f t="shared" si="1"/>
        <v>516.30366690630365</v>
      </c>
      <c r="I42" s="135">
        <v>5799.2300000000005</v>
      </c>
      <c r="J42" s="135">
        <v>1514.15</v>
      </c>
      <c r="K42" s="185">
        <f t="shared" si="2"/>
        <v>26.109500744064295</v>
      </c>
      <c r="L42" s="135">
        <v>12901.880000000001</v>
      </c>
      <c r="M42" s="57">
        <v>22819.09</v>
      </c>
      <c r="N42" s="185">
        <f t="shared" si="3"/>
        <v>176.86639466496354</v>
      </c>
      <c r="O42" s="57">
        <v>294438.35000000009</v>
      </c>
      <c r="P42" s="57">
        <v>48654.8</v>
      </c>
      <c r="Q42" s="185">
        <f t="shared" si="4"/>
        <v>16.524613726438826</v>
      </c>
      <c r="R42" s="135">
        <v>182679.20000000004</v>
      </c>
      <c r="S42" s="57">
        <v>43993.57</v>
      </c>
      <c r="T42" s="185">
        <f t="shared" si="5"/>
        <v>24.082418797542353</v>
      </c>
      <c r="U42" s="135">
        <v>93495.130000000019</v>
      </c>
      <c r="V42" s="57">
        <v>3333.4300000000003</v>
      </c>
      <c r="W42" s="185">
        <f t="shared" si="6"/>
        <v>3.5653514787347742</v>
      </c>
      <c r="X42" s="135">
        <v>7533.74</v>
      </c>
      <c r="Y42" s="57">
        <v>1327.8</v>
      </c>
      <c r="Z42" s="185">
        <f t="shared" si="7"/>
        <v>17.624712294292078</v>
      </c>
      <c r="AA42" s="135">
        <v>121.02000000000001</v>
      </c>
      <c r="AB42" s="57">
        <v>0</v>
      </c>
      <c r="AC42" s="185">
        <f t="shared" si="8"/>
        <v>0</v>
      </c>
      <c r="AD42" s="135">
        <v>10609.26</v>
      </c>
      <c r="AE42" s="57">
        <v>0</v>
      </c>
      <c r="AF42" s="185">
        <f t="shared" si="9"/>
        <v>0</v>
      </c>
      <c r="AG42" s="135">
        <v>267.86</v>
      </c>
      <c r="AH42" s="57">
        <v>0</v>
      </c>
      <c r="AI42" s="185">
        <f t="shared" si="10"/>
        <v>0</v>
      </c>
      <c r="AJ42" s="135">
        <v>711.31</v>
      </c>
      <c r="AK42" s="57">
        <v>0</v>
      </c>
      <c r="AL42" s="185">
        <f t="shared" si="11"/>
        <v>0</v>
      </c>
      <c r="AM42" s="135">
        <v>8596.86</v>
      </c>
      <c r="AN42" s="57">
        <v>8582.34</v>
      </c>
      <c r="AO42" s="185">
        <f t="shared" si="12"/>
        <v>99.83110112296815</v>
      </c>
      <c r="AP42" s="135">
        <v>492.87</v>
      </c>
      <c r="AQ42" s="57">
        <v>984</v>
      </c>
      <c r="AR42" s="185">
        <f t="shared" si="13"/>
        <v>199.64696573132875</v>
      </c>
      <c r="AS42" s="135">
        <v>240.68</v>
      </c>
      <c r="AT42" s="57">
        <v>0</v>
      </c>
      <c r="AU42" s="57">
        <f t="shared" si="14"/>
        <v>0</v>
      </c>
      <c r="AV42" s="135">
        <v>2769.04</v>
      </c>
      <c r="AW42" s="57">
        <v>5.4</v>
      </c>
      <c r="AX42" s="57">
        <f t="shared" si="15"/>
        <v>0.19501343425880449</v>
      </c>
      <c r="AY42" s="120">
        <v>334870.06000000006</v>
      </c>
      <c r="AZ42" s="57">
        <v>127230.27</v>
      </c>
      <c r="BA42" s="57">
        <f t="shared" si="16"/>
        <v>37.993922179844915</v>
      </c>
      <c r="BB42" s="135">
        <v>34712.86</v>
      </c>
      <c r="BC42" s="57">
        <v>38591.779999999992</v>
      </c>
      <c r="BD42" s="57">
        <f t="shared" si="17"/>
        <v>111.17430254954502</v>
      </c>
      <c r="BE42" s="135">
        <v>2</v>
      </c>
      <c r="BF42" s="57">
        <v>0</v>
      </c>
      <c r="BG42" s="57">
        <f t="shared" si="18"/>
        <v>0</v>
      </c>
      <c r="BH42" s="135">
        <v>1039</v>
      </c>
      <c r="BI42" s="57">
        <v>0</v>
      </c>
      <c r="BJ42" s="57">
        <f t="shared" si="19"/>
        <v>0</v>
      </c>
      <c r="BK42" s="135">
        <v>4920.72</v>
      </c>
      <c r="BL42" s="57">
        <v>2840</v>
      </c>
      <c r="BM42" s="57">
        <f t="shared" si="20"/>
        <v>57.715131119023233</v>
      </c>
      <c r="BN42" s="135">
        <v>2623</v>
      </c>
      <c r="BO42" s="57">
        <v>66.490000000000009</v>
      </c>
      <c r="BP42" s="57">
        <f t="shared" si="21"/>
        <v>2.5348837209302326</v>
      </c>
      <c r="BQ42" s="135">
        <v>85466.519516616318</v>
      </c>
      <c r="BR42" s="57">
        <v>119090.99999999999</v>
      </c>
      <c r="BS42" s="57">
        <f t="shared" si="22"/>
        <v>139.34228359076494</v>
      </c>
      <c r="BT42" s="57">
        <v>94051.239516616319</v>
      </c>
      <c r="BU42" s="57">
        <v>121997.48999999999</v>
      </c>
      <c r="BV42" s="57">
        <f t="shared" si="23"/>
        <v>129.7138566456068</v>
      </c>
      <c r="BW42" s="57">
        <v>428921.29951661639</v>
      </c>
      <c r="BX42" s="57">
        <v>249227.76</v>
      </c>
      <c r="BY42" s="57">
        <f t="shared" si="24"/>
        <v>58.105708501973083</v>
      </c>
    </row>
    <row r="43" spans="1:112" ht="15" customHeight="1" x14ac:dyDescent="0.2">
      <c r="A43" s="124">
        <v>34</v>
      </c>
      <c r="B43" s="186" t="s">
        <v>181</v>
      </c>
      <c r="C43" s="57">
        <v>0</v>
      </c>
      <c r="D43" s="26">
        <v>0</v>
      </c>
      <c r="E43" s="185" t="e">
        <f t="shared" si="0"/>
        <v>#DIV/0!</v>
      </c>
      <c r="F43" s="135">
        <v>0</v>
      </c>
      <c r="G43" s="26">
        <v>0</v>
      </c>
      <c r="H43" s="185" t="e">
        <f t="shared" si="1"/>
        <v>#DIV/0!</v>
      </c>
      <c r="I43" s="135">
        <v>0</v>
      </c>
      <c r="J43" s="135">
        <v>0</v>
      </c>
      <c r="K43" s="185" t="e">
        <f t="shared" si="2"/>
        <v>#DIV/0!</v>
      </c>
      <c r="L43" s="135">
        <v>0</v>
      </c>
      <c r="M43" s="57">
        <v>0</v>
      </c>
      <c r="N43" s="185" t="e">
        <f t="shared" si="3"/>
        <v>#DIV/0!</v>
      </c>
      <c r="O43" s="57">
        <v>0</v>
      </c>
      <c r="P43" s="57">
        <v>0</v>
      </c>
      <c r="Q43" s="185" t="e">
        <f t="shared" si="4"/>
        <v>#DIV/0!</v>
      </c>
      <c r="R43" s="135">
        <v>0</v>
      </c>
      <c r="S43" s="57">
        <v>0</v>
      </c>
      <c r="T43" s="185" t="e">
        <f t="shared" si="5"/>
        <v>#DIV/0!</v>
      </c>
      <c r="U43" s="135">
        <v>0</v>
      </c>
      <c r="V43" s="57">
        <v>0</v>
      </c>
      <c r="W43" s="185" t="e">
        <f t="shared" si="6"/>
        <v>#DIV/0!</v>
      </c>
      <c r="X43" s="135">
        <v>0</v>
      </c>
      <c r="Y43" s="57">
        <v>0</v>
      </c>
      <c r="Z43" s="185" t="e">
        <f t="shared" si="7"/>
        <v>#DIV/0!</v>
      </c>
      <c r="AA43" s="135">
        <v>0</v>
      </c>
      <c r="AB43" s="57">
        <v>0</v>
      </c>
      <c r="AC43" s="185" t="e">
        <f t="shared" si="8"/>
        <v>#DIV/0!</v>
      </c>
      <c r="AD43" s="135">
        <v>0</v>
      </c>
      <c r="AE43" s="57">
        <v>0</v>
      </c>
      <c r="AF43" s="185" t="e">
        <f t="shared" si="9"/>
        <v>#DIV/0!</v>
      </c>
      <c r="AG43" s="135">
        <v>0</v>
      </c>
      <c r="AH43" s="57">
        <v>0</v>
      </c>
      <c r="AI43" s="185" t="e">
        <f t="shared" si="10"/>
        <v>#DIV/0!</v>
      </c>
      <c r="AJ43" s="135">
        <v>0</v>
      </c>
      <c r="AK43" s="57">
        <v>0</v>
      </c>
      <c r="AL43" s="185" t="e">
        <f t="shared" si="11"/>
        <v>#DIV/0!</v>
      </c>
      <c r="AM43" s="135">
        <v>0</v>
      </c>
      <c r="AN43" s="57">
        <v>0</v>
      </c>
      <c r="AO43" s="185" t="e">
        <f t="shared" si="12"/>
        <v>#DIV/0!</v>
      </c>
      <c r="AP43" s="135">
        <v>0</v>
      </c>
      <c r="AQ43" s="57">
        <v>0</v>
      </c>
      <c r="AR43" s="185" t="e">
        <f t="shared" si="13"/>
        <v>#DIV/0!</v>
      </c>
      <c r="AS43" s="135">
        <v>0</v>
      </c>
      <c r="AT43" s="57">
        <v>0</v>
      </c>
      <c r="AU43" s="57" t="e">
        <f t="shared" si="14"/>
        <v>#DIV/0!</v>
      </c>
      <c r="AV43" s="135">
        <v>0</v>
      </c>
      <c r="AW43" s="57">
        <v>0</v>
      </c>
      <c r="AX43" s="57" t="e">
        <f t="shared" si="15"/>
        <v>#DIV/0!</v>
      </c>
      <c r="AY43" s="120">
        <v>0</v>
      </c>
      <c r="AZ43" s="57">
        <v>0</v>
      </c>
      <c r="BA43" s="57" t="e">
        <f t="shared" si="16"/>
        <v>#DIV/0!</v>
      </c>
      <c r="BB43" s="135">
        <v>0</v>
      </c>
      <c r="BC43" s="57">
        <v>0</v>
      </c>
      <c r="BD43" s="57" t="e">
        <f t="shared" si="17"/>
        <v>#DIV/0!</v>
      </c>
      <c r="BE43" s="135">
        <v>0</v>
      </c>
      <c r="BF43" s="57">
        <v>0</v>
      </c>
      <c r="BG43" s="57" t="e">
        <f t="shared" si="18"/>
        <v>#DIV/0!</v>
      </c>
      <c r="BH43" s="135">
        <v>0</v>
      </c>
      <c r="BI43" s="57">
        <v>0</v>
      </c>
      <c r="BJ43" s="57" t="e">
        <f t="shared" si="19"/>
        <v>#DIV/0!</v>
      </c>
      <c r="BK43" s="135">
        <v>0</v>
      </c>
      <c r="BL43" s="57">
        <v>0</v>
      </c>
      <c r="BM43" s="57" t="e">
        <f t="shared" si="20"/>
        <v>#DIV/0!</v>
      </c>
      <c r="BN43" s="135">
        <v>0</v>
      </c>
      <c r="BO43" s="57">
        <v>0</v>
      </c>
      <c r="BP43" s="57" t="e">
        <f t="shared" si="21"/>
        <v>#DIV/0!</v>
      </c>
      <c r="BQ43" s="135">
        <v>0</v>
      </c>
      <c r="BR43" s="57">
        <v>0</v>
      </c>
      <c r="BS43" s="57" t="e">
        <f t="shared" si="22"/>
        <v>#DIV/0!</v>
      </c>
      <c r="BT43" s="57">
        <v>0</v>
      </c>
      <c r="BU43" s="57">
        <v>0</v>
      </c>
      <c r="BV43" s="57" t="e">
        <f t="shared" si="23"/>
        <v>#DIV/0!</v>
      </c>
      <c r="BW43" s="57">
        <v>0</v>
      </c>
      <c r="BX43" s="57">
        <v>0</v>
      </c>
      <c r="BY43" s="57" t="e">
        <f t="shared" si="24"/>
        <v>#DIV/0!</v>
      </c>
    </row>
    <row r="44" spans="1:112" ht="15" customHeight="1" x14ac:dyDescent="0.2">
      <c r="A44" s="124">
        <v>35</v>
      </c>
      <c r="B44" s="186" t="s">
        <v>183</v>
      </c>
      <c r="C44" s="57">
        <v>9704.8900000000012</v>
      </c>
      <c r="D44" s="26">
        <v>9452</v>
      </c>
      <c r="E44" s="185">
        <f t="shared" si="0"/>
        <v>97.394200243382443</v>
      </c>
      <c r="F44" s="135">
        <v>8143.880000000001</v>
      </c>
      <c r="G44" s="26">
        <v>9452</v>
      </c>
      <c r="H44" s="185">
        <f t="shared" si="1"/>
        <v>116.06261388920267</v>
      </c>
      <c r="I44" s="135">
        <v>1012.44</v>
      </c>
      <c r="J44" s="135">
        <v>0</v>
      </c>
      <c r="K44" s="185">
        <f t="shared" si="2"/>
        <v>0</v>
      </c>
      <c r="L44" s="135">
        <v>548.57000000000005</v>
      </c>
      <c r="M44" s="57">
        <v>0</v>
      </c>
      <c r="N44" s="185">
        <f t="shared" si="3"/>
        <v>0</v>
      </c>
      <c r="O44" s="57">
        <v>33928.720000000001</v>
      </c>
      <c r="P44" s="57">
        <v>26278</v>
      </c>
      <c r="Q44" s="185">
        <f t="shared" si="4"/>
        <v>77.450608216284024</v>
      </c>
      <c r="R44" s="135">
        <v>8179.15</v>
      </c>
      <c r="S44" s="57">
        <v>22309</v>
      </c>
      <c r="T44" s="185">
        <f t="shared" si="5"/>
        <v>272.75450382986008</v>
      </c>
      <c r="U44" s="135">
        <v>16525.95</v>
      </c>
      <c r="V44" s="57">
        <v>3955</v>
      </c>
      <c r="W44" s="185">
        <f t="shared" si="6"/>
        <v>23.932058368807844</v>
      </c>
      <c r="X44" s="135">
        <v>560.72</v>
      </c>
      <c r="Y44" s="57">
        <v>14</v>
      </c>
      <c r="Z44" s="185">
        <f t="shared" si="7"/>
        <v>2.4967898416321872</v>
      </c>
      <c r="AA44" s="135">
        <v>242.6</v>
      </c>
      <c r="AB44" s="57">
        <v>0</v>
      </c>
      <c r="AC44" s="185">
        <f t="shared" si="8"/>
        <v>0</v>
      </c>
      <c r="AD44" s="135">
        <v>8420.2999999999993</v>
      </c>
      <c r="AE44" s="57">
        <v>0</v>
      </c>
      <c r="AF44" s="185">
        <f t="shared" si="9"/>
        <v>0</v>
      </c>
      <c r="AG44" s="135">
        <v>115.93</v>
      </c>
      <c r="AH44" s="57">
        <v>0</v>
      </c>
      <c r="AI44" s="185">
        <f t="shared" si="10"/>
        <v>0</v>
      </c>
      <c r="AJ44" s="135">
        <v>514.31999999999994</v>
      </c>
      <c r="AK44" s="57">
        <v>0</v>
      </c>
      <c r="AL44" s="185">
        <f t="shared" si="11"/>
        <v>0</v>
      </c>
      <c r="AM44" s="135">
        <v>2640.21</v>
      </c>
      <c r="AN44" s="57">
        <v>9214</v>
      </c>
      <c r="AO44" s="185">
        <f t="shared" si="12"/>
        <v>348.98739115449149</v>
      </c>
      <c r="AP44" s="135">
        <v>423.48</v>
      </c>
      <c r="AQ44" s="57">
        <v>0</v>
      </c>
      <c r="AR44" s="185">
        <f t="shared" si="13"/>
        <v>0</v>
      </c>
      <c r="AS44" s="135">
        <v>517.95000000000005</v>
      </c>
      <c r="AT44" s="57">
        <v>0</v>
      </c>
      <c r="AU44" s="57">
        <f t="shared" si="14"/>
        <v>0</v>
      </c>
      <c r="AV44" s="135">
        <v>1217.56</v>
      </c>
      <c r="AW44" s="57">
        <v>11198</v>
      </c>
      <c r="AX44" s="57">
        <f t="shared" si="15"/>
        <v>919.70826899701046</v>
      </c>
      <c r="AY44" s="120">
        <v>49063.06</v>
      </c>
      <c r="AZ44" s="57">
        <v>56142</v>
      </c>
      <c r="BA44" s="57">
        <f t="shared" si="16"/>
        <v>114.42824805464642</v>
      </c>
      <c r="BB44" s="135">
        <v>6464.9199999999992</v>
      </c>
      <c r="BC44" s="57">
        <v>15743</v>
      </c>
      <c r="BD44" s="57">
        <f t="shared" si="17"/>
        <v>243.51422755424665</v>
      </c>
      <c r="BE44" s="135">
        <v>2</v>
      </c>
      <c r="BF44" s="57">
        <v>0</v>
      </c>
      <c r="BG44" s="57">
        <f t="shared" si="18"/>
        <v>0</v>
      </c>
      <c r="BH44" s="135">
        <v>1</v>
      </c>
      <c r="BI44" s="57">
        <v>0</v>
      </c>
      <c r="BJ44" s="57">
        <f t="shared" si="19"/>
        <v>0</v>
      </c>
      <c r="BK44" s="135">
        <v>1042.03</v>
      </c>
      <c r="BL44" s="57">
        <v>0</v>
      </c>
      <c r="BM44" s="57">
        <f t="shared" si="20"/>
        <v>0</v>
      </c>
      <c r="BN44" s="135">
        <v>11</v>
      </c>
      <c r="BO44" s="57">
        <v>0</v>
      </c>
      <c r="BP44" s="57">
        <f t="shared" si="21"/>
        <v>0</v>
      </c>
      <c r="BQ44" s="135">
        <v>8656.1</v>
      </c>
      <c r="BR44" s="57">
        <v>43265</v>
      </c>
      <c r="BS44" s="57">
        <f t="shared" si="22"/>
        <v>499.82093552523656</v>
      </c>
      <c r="BT44" s="57">
        <v>9712.130000000001</v>
      </c>
      <c r="BU44" s="57">
        <v>43265</v>
      </c>
      <c r="BV44" s="57">
        <f t="shared" si="23"/>
        <v>445.47385588949072</v>
      </c>
      <c r="BW44" s="57">
        <v>58775.19</v>
      </c>
      <c r="BX44" s="57">
        <v>99407</v>
      </c>
      <c r="BY44" s="57">
        <f t="shared" si="24"/>
        <v>169.1308866887542</v>
      </c>
    </row>
    <row r="45" spans="1:112" ht="15" customHeight="1" x14ac:dyDescent="0.2">
      <c r="A45" s="124">
        <v>36</v>
      </c>
      <c r="B45" s="186" t="s">
        <v>184</v>
      </c>
      <c r="C45" s="57">
        <v>3507.5199999999995</v>
      </c>
      <c r="D45" s="26">
        <v>12189.080000000002</v>
      </c>
      <c r="E45" s="185">
        <f t="shared" si="0"/>
        <v>347.51277255724852</v>
      </c>
      <c r="F45" s="135">
        <v>2501.7699999999995</v>
      </c>
      <c r="G45" s="26">
        <v>0</v>
      </c>
      <c r="H45" s="185">
        <f t="shared" si="1"/>
        <v>0</v>
      </c>
      <c r="I45" s="135">
        <v>438.44000000000005</v>
      </c>
      <c r="J45" s="135">
        <v>4.0999999999999996</v>
      </c>
      <c r="K45" s="185">
        <f t="shared" si="2"/>
        <v>0.93513365568834939</v>
      </c>
      <c r="L45" s="135">
        <v>567.31000000000017</v>
      </c>
      <c r="M45" s="57">
        <v>12184.980000000001</v>
      </c>
      <c r="N45" s="185">
        <f t="shared" si="3"/>
        <v>2147.8521443302602</v>
      </c>
      <c r="O45" s="57">
        <v>3538.9700000000007</v>
      </c>
      <c r="P45" s="57">
        <v>15072.230000000001</v>
      </c>
      <c r="Q45" s="185">
        <f t="shared" si="4"/>
        <v>425.89312709630195</v>
      </c>
      <c r="R45" s="135">
        <v>2103.8900000000003</v>
      </c>
      <c r="S45" s="57">
        <v>15072.230000000001</v>
      </c>
      <c r="T45" s="185">
        <f t="shared" si="5"/>
        <v>716.39819572316037</v>
      </c>
      <c r="U45" s="135">
        <v>848.32</v>
      </c>
      <c r="V45" s="57">
        <v>0</v>
      </c>
      <c r="W45" s="185">
        <f t="shared" si="6"/>
        <v>0</v>
      </c>
      <c r="X45" s="135">
        <v>561.5</v>
      </c>
      <c r="Y45" s="57">
        <v>0</v>
      </c>
      <c r="Z45" s="185">
        <f t="shared" si="7"/>
        <v>0</v>
      </c>
      <c r="AA45" s="135">
        <v>20.440000000000001</v>
      </c>
      <c r="AB45" s="57">
        <v>0</v>
      </c>
      <c r="AC45" s="185">
        <f t="shared" si="8"/>
        <v>0</v>
      </c>
      <c r="AD45" s="135">
        <v>4.82</v>
      </c>
      <c r="AE45" s="57">
        <v>0</v>
      </c>
      <c r="AF45" s="185">
        <f t="shared" si="9"/>
        <v>0</v>
      </c>
      <c r="AG45" s="135">
        <v>0</v>
      </c>
      <c r="AH45" s="57">
        <v>0</v>
      </c>
      <c r="AI45" s="185" t="e">
        <f t="shared" si="10"/>
        <v>#DIV/0!</v>
      </c>
      <c r="AJ45" s="135">
        <v>59.9</v>
      </c>
      <c r="AK45" s="57">
        <v>0</v>
      </c>
      <c r="AL45" s="185">
        <f t="shared" si="11"/>
        <v>0</v>
      </c>
      <c r="AM45" s="135">
        <v>304.62</v>
      </c>
      <c r="AN45" s="57">
        <v>218.95999999999998</v>
      </c>
      <c r="AO45" s="185">
        <f t="shared" si="12"/>
        <v>71.879718994156647</v>
      </c>
      <c r="AP45" s="135">
        <v>104.71</v>
      </c>
      <c r="AQ45" s="57">
        <v>0</v>
      </c>
      <c r="AR45" s="185">
        <f t="shared" si="13"/>
        <v>0</v>
      </c>
      <c r="AS45" s="135">
        <v>195.57</v>
      </c>
      <c r="AT45" s="57">
        <v>0</v>
      </c>
      <c r="AU45" s="57">
        <f t="shared" si="14"/>
        <v>0</v>
      </c>
      <c r="AV45" s="135">
        <v>1440</v>
      </c>
      <c r="AW45" s="57">
        <v>3056.87</v>
      </c>
      <c r="AX45" s="57">
        <f t="shared" si="15"/>
        <v>212.2826388888889</v>
      </c>
      <c r="AY45" s="120">
        <v>9151.2899999999991</v>
      </c>
      <c r="AZ45" s="57">
        <v>30537.140000000003</v>
      </c>
      <c r="BA45" s="57">
        <f t="shared" si="16"/>
        <v>333.6921898442734</v>
      </c>
      <c r="BB45" s="135">
        <v>1039.44</v>
      </c>
      <c r="BC45" s="57">
        <v>30361.930000000004</v>
      </c>
      <c r="BD45" s="57">
        <f t="shared" si="17"/>
        <v>2920.9891864850306</v>
      </c>
      <c r="BE45" s="135">
        <v>0</v>
      </c>
      <c r="BF45" s="57">
        <v>0</v>
      </c>
      <c r="BG45" s="57" t="e">
        <f t="shared" si="18"/>
        <v>#DIV/0!</v>
      </c>
      <c r="BH45" s="135">
        <v>0</v>
      </c>
      <c r="BI45" s="57">
        <v>0</v>
      </c>
      <c r="BJ45" s="57" t="e">
        <f t="shared" si="19"/>
        <v>#DIV/0!</v>
      </c>
      <c r="BK45" s="135">
        <v>0</v>
      </c>
      <c r="BL45" s="57">
        <v>0</v>
      </c>
      <c r="BM45" s="57" t="e">
        <f t="shared" si="20"/>
        <v>#DIV/0!</v>
      </c>
      <c r="BN45" s="135">
        <v>3</v>
      </c>
      <c r="BO45" s="57">
        <v>0</v>
      </c>
      <c r="BP45" s="57">
        <f t="shared" si="21"/>
        <v>0</v>
      </c>
      <c r="BQ45" s="135">
        <v>322.11</v>
      </c>
      <c r="BR45" s="57">
        <v>2911.9100000000008</v>
      </c>
      <c r="BS45" s="57">
        <f t="shared" si="22"/>
        <v>904.01105212505058</v>
      </c>
      <c r="BT45" s="57">
        <v>325.11</v>
      </c>
      <c r="BU45" s="57">
        <v>2911.9100000000008</v>
      </c>
      <c r="BV45" s="57">
        <f t="shared" si="23"/>
        <v>895.66915813109438</v>
      </c>
      <c r="BW45" s="57">
        <v>9476.4</v>
      </c>
      <c r="BX45" s="57">
        <v>33449.050000000003</v>
      </c>
      <c r="BY45" s="57">
        <f t="shared" si="24"/>
        <v>352.97212021442743</v>
      </c>
    </row>
    <row r="46" spans="1:112" ht="15" customHeight="1" x14ac:dyDescent="0.2">
      <c r="A46" s="124">
        <v>37</v>
      </c>
      <c r="B46" s="187" t="s">
        <v>197</v>
      </c>
      <c r="C46" s="57">
        <v>48.62</v>
      </c>
      <c r="D46" s="26">
        <v>21196.440000000002</v>
      </c>
      <c r="E46" s="185">
        <f t="shared" si="0"/>
        <v>43596.133278486232</v>
      </c>
      <c r="F46" s="135">
        <v>39.19</v>
      </c>
      <c r="G46" s="26">
        <v>21196.440000000002</v>
      </c>
      <c r="H46" s="185">
        <f t="shared" si="1"/>
        <v>54086.348558305705</v>
      </c>
      <c r="I46" s="135">
        <v>9.43</v>
      </c>
      <c r="J46" s="135">
        <v>0</v>
      </c>
      <c r="K46" s="185">
        <f t="shared" si="2"/>
        <v>0</v>
      </c>
      <c r="L46" s="135">
        <v>0</v>
      </c>
      <c r="M46" s="57">
        <v>0</v>
      </c>
      <c r="N46" s="185" t="e">
        <f t="shared" si="3"/>
        <v>#DIV/0!</v>
      </c>
      <c r="O46" s="57">
        <v>232.53</v>
      </c>
      <c r="P46" s="57">
        <v>1678.96</v>
      </c>
      <c r="Q46" s="185">
        <f t="shared" si="4"/>
        <v>722.04016686019008</v>
      </c>
      <c r="R46" s="135">
        <v>19.84</v>
      </c>
      <c r="S46" s="57">
        <v>1678.96</v>
      </c>
      <c r="T46" s="185">
        <f t="shared" si="5"/>
        <v>8462.5</v>
      </c>
      <c r="U46" s="135">
        <v>93.66</v>
      </c>
      <c r="V46" s="57">
        <v>0</v>
      </c>
      <c r="W46" s="185">
        <f t="shared" si="6"/>
        <v>0</v>
      </c>
      <c r="X46" s="135">
        <v>39.67</v>
      </c>
      <c r="Y46" s="57">
        <v>0</v>
      </c>
      <c r="Z46" s="185">
        <f t="shared" si="7"/>
        <v>0</v>
      </c>
      <c r="AA46" s="135">
        <v>29.76</v>
      </c>
      <c r="AB46" s="57">
        <v>0</v>
      </c>
      <c r="AC46" s="185">
        <f t="shared" si="8"/>
        <v>0</v>
      </c>
      <c r="AD46" s="135">
        <v>49.6</v>
      </c>
      <c r="AE46" s="57">
        <v>0</v>
      </c>
      <c r="AF46" s="185">
        <f t="shared" si="9"/>
        <v>0</v>
      </c>
      <c r="AG46" s="135">
        <v>76.27</v>
      </c>
      <c r="AH46" s="57">
        <v>0</v>
      </c>
      <c r="AI46" s="185">
        <f t="shared" si="10"/>
        <v>0</v>
      </c>
      <c r="AJ46" s="135">
        <v>45.26</v>
      </c>
      <c r="AK46" s="57">
        <v>0</v>
      </c>
      <c r="AL46" s="185">
        <f t="shared" si="11"/>
        <v>0</v>
      </c>
      <c r="AM46" s="135">
        <v>180.87</v>
      </c>
      <c r="AN46" s="57">
        <v>0</v>
      </c>
      <c r="AO46" s="185">
        <f t="shared" si="12"/>
        <v>0</v>
      </c>
      <c r="AP46" s="135">
        <v>34.29</v>
      </c>
      <c r="AQ46" s="57">
        <v>0</v>
      </c>
      <c r="AR46" s="185">
        <f t="shared" si="13"/>
        <v>0</v>
      </c>
      <c r="AS46" s="135">
        <v>22.93</v>
      </c>
      <c r="AT46" s="57">
        <v>0</v>
      </c>
      <c r="AU46" s="57">
        <f t="shared" si="14"/>
        <v>0</v>
      </c>
      <c r="AV46" s="135">
        <v>57.23</v>
      </c>
      <c r="AW46" s="57">
        <v>6994.2100000000019</v>
      </c>
      <c r="AX46" s="57">
        <f t="shared" si="15"/>
        <v>12221.230124060812</v>
      </c>
      <c r="AY46" s="120">
        <v>697.99999999999989</v>
      </c>
      <c r="AZ46" s="57">
        <v>29869.610000000004</v>
      </c>
      <c r="BA46" s="57">
        <f t="shared" si="16"/>
        <v>4279.3137535816631</v>
      </c>
      <c r="BB46" s="135">
        <v>104.7</v>
      </c>
      <c r="BC46" s="57">
        <v>5552.6799999999994</v>
      </c>
      <c r="BD46" s="57">
        <f t="shared" si="17"/>
        <v>5303.4192932187198</v>
      </c>
      <c r="BE46" s="135">
        <v>0</v>
      </c>
      <c r="BF46" s="57">
        <v>0</v>
      </c>
      <c r="BG46" s="57" t="e">
        <f t="shared" si="18"/>
        <v>#DIV/0!</v>
      </c>
      <c r="BH46" s="135">
        <v>0</v>
      </c>
      <c r="BI46" s="57">
        <v>0</v>
      </c>
      <c r="BJ46" s="57" t="e">
        <f t="shared" si="19"/>
        <v>#DIV/0!</v>
      </c>
      <c r="BK46" s="135">
        <v>119.1</v>
      </c>
      <c r="BL46" s="57">
        <v>0</v>
      </c>
      <c r="BM46" s="57">
        <f t="shared" si="20"/>
        <v>0</v>
      </c>
      <c r="BN46" s="135">
        <v>0</v>
      </c>
      <c r="BO46" s="57">
        <v>0</v>
      </c>
      <c r="BP46" s="57" t="e">
        <f t="shared" si="21"/>
        <v>#DIV/0!</v>
      </c>
      <c r="BQ46" s="135">
        <v>118.88</v>
      </c>
      <c r="BR46" s="57">
        <v>5470.19</v>
      </c>
      <c r="BS46" s="57">
        <f t="shared" si="22"/>
        <v>4601.4384253028265</v>
      </c>
      <c r="BT46" s="57">
        <v>237.98</v>
      </c>
      <c r="BU46" s="57">
        <v>5470.19</v>
      </c>
      <c r="BV46" s="57">
        <f t="shared" si="23"/>
        <v>2298.5923186822424</v>
      </c>
      <c r="BW46" s="57">
        <v>935.9799999999999</v>
      </c>
      <c r="BX46" s="57">
        <v>35339.800000000003</v>
      </c>
      <c r="BY46" s="57">
        <f t="shared" si="24"/>
        <v>3775.7003354772542</v>
      </c>
    </row>
    <row r="47" spans="1:112" ht="15" customHeight="1" x14ac:dyDescent="0.2">
      <c r="A47" s="124">
        <v>38</v>
      </c>
      <c r="B47" s="186" t="s">
        <v>185</v>
      </c>
      <c r="C47" s="57">
        <v>2138</v>
      </c>
      <c r="D47" s="26">
        <v>5727.0599999999995</v>
      </c>
      <c r="E47" s="185">
        <f t="shared" si="0"/>
        <v>267.86997193638911</v>
      </c>
      <c r="F47" s="135">
        <v>1601.56</v>
      </c>
      <c r="G47" s="26">
        <v>5727.0599999999995</v>
      </c>
      <c r="H47" s="185">
        <f t="shared" si="1"/>
        <v>357.59259721771269</v>
      </c>
      <c r="I47" s="135">
        <v>385.91999999999996</v>
      </c>
      <c r="J47" s="135">
        <v>0</v>
      </c>
      <c r="K47" s="185">
        <f t="shared" si="2"/>
        <v>0</v>
      </c>
      <c r="L47" s="135">
        <v>150.52000000000001</v>
      </c>
      <c r="M47" s="57">
        <v>0</v>
      </c>
      <c r="N47" s="185">
        <f t="shared" si="3"/>
        <v>0</v>
      </c>
      <c r="O47" s="57">
        <v>7424.65</v>
      </c>
      <c r="P47" s="57">
        <v>3846.06</v>
      </c>
      <c r="Q47" s="185">
        <f t="shared" si="4"/>
        <v>51.801229687594706</v>
      </c>
      <c r="R47" s="135">
        <v>4656.97</v>
      </c>
      <c r="S47" s="57">
        <v>2853.46</v>
      </c>
      <c r="T47" s="185">
        <f t="shared" si="5"/>
        <v>61.272887736017189</v>
      </c>
      <c r="U47" s="135">
        <v>1530.03</v>
      </c>
      <c r="V47" s="57">
        <v>992.6</v>
      </c>
      <c r="W47" s="185">
        <f t="shared" si="6"/>
        <v>64.874544943563208</v>
      </c>
      <c r="X47" s="135">
        <v>220.94</v>
      </c>
      <c r="Y47" s="57">
        <v>0</v>
      </c>
      <c r="Z47" s="185">
        <f t="shared" si="7"/>
        <v>0</v>
      </c>
      <c r="AA47" s="135">
        <v>50.17</v>
      </c>
      <c r="AB47" s="57">
        <v>0</v>
      </c>
      <c r="AC47" s="185">
        <f t="shared" si="8"/>
        <v>0</v>
      </c>
      <c r="AD47" s="135">
        <v>966.53999999999985</v>
      </c>
      <c r="AE47" s="57">
        <v>0</v>
      </c>
      <c r="AF47" s="185">
        <f t="shared" si="9"/>
        <v>0</v>
      </c>
      <c r="AG47" s="135">
        <v>88.32</v>
      </c>
      <c r="AH47" s="57">
        <v>0</v>
      </c>
      <c r="AI47" s="185">
        <f t="shared" si="10"/>
        <v>0</v>
      </c>
      <c r="AJ47" s="135">
        <v>2068.27</v>
      </c>
      <c r="AK47" s="57">
        <v>0</v>
      </c>
      <c r="AL47" s="185">
        <f t="shared" si="11"/>
        <v>0</v>
      </c>
      <c r="AM47" s="135">
        <v>16920.650000000001</v>
      </c>
      <c r="AN47" s="57">
        <v>18714.459999999995</v>
      </c>
      <c r="AO47" s="185">
        <f t="shared" si="12"/>
        <v>110.6013066873908</v>
      </c>
      <c r="AP47" s="135">
        <v>998.07999999999993</v>
      </c>
      <c r="AQ47" s="57">
        <v>0</v>
      </c>
      <c r="AR47" s="185">
        <f t="shared" si="13"/>
        <v>0</v>
      </c>
      <c r="AS47" s="135">
        <v>124.11</v>
      </c>
      <c r="AT47" s="57">
        <v>0</v>
      </c>
      <c r="AU47" s="57">
        <f t="shared" si="14"/>
        <v>0</v>
      </c>
      <c r="AV47" s="135">
        <v>2859.95</v>
      </c>
      <c r="AW47" s="57">
        <v>20901.060000000001</v>
      </c>
      <c r="AX47" s="57">
        <f t="shared" si="15"/>
        <v>730.81907026346619</v>
      </c>
      <c r="AY47" s="120">
        <v>32622.030000000002</v>
      </c>
      <c r="AZ47" s="57">
        <v>49188.639999999999</v>
      </c>
      <c r="BA47" s="57">
        <f t="shared" si="16"/>
        <v>150.78350427609809</v>
      </c>
      <c r="BB47" s="135">
        <v>4167.71</v>
      </c>
      <c r="BC47" s="57">
        <v>32552.619999999995</v>
      </c>
      <c r="BD47" s="57">
        <f t="shared" si="17"/>
        <v>781.06730074789266</v>
      </c>
      <c r="BE47" s="135">
        <v>0</v>
      </c>
      <c r="BF47" s="57">
        <v>0</v>
      </c>
      <c r="BG47" s="57" t="e">
        <f t="shared" si="18"/>
        <v>#DIV/0!</v>
      </c>
      <c r="BH47" s="135">
        <v>1098</v>
      </c>
      <c r="BI47" s="57">
        <v>0</v>
      </c>
      <c r="BJ47" s="57">
        <f t="shared" si="19"/>
        <v>0</v>
      </c>
      <c r="BK47" s="135">
        <v>4213.26</v>
      </c>
      <c r="BL47" s="57">
        <v>8206.89</v>
      </c>
      <c r="BM47" s="57">
        <f t="shared" si="20"/>
        <v>194.78717192862533</v>
      </c>
      <c r="BN47" s="135">
        <v>2746</v>
      </c>
      <c r="BO47" s="57">
        <v>0</v>
      </c>
      <c r="BP47" s="57">
        <f t="shared" si="21"/>
        <v>0</v>
      </c>
      <c r="BQ47" s="135">
        <v>1423.19</v>
      </c>
      <c r="BR47" s="57">
        <v>34259.370000000003</v>
      </c>
      <c r="BS47" s="57">
        <f t="shared" si="22"/>
        <v>2407.2239124783059</v>
      </c>
      <c r="BT47" s="57">
        <v>9480.4500000000007</v>
      </c>
      <c r="BU47" s="57">
        <v>42466.26</v>
      </c>
      <c r="BV47" s="57">
        <f t="shared" si="23"/>
        <v>447.93506637343165</v>
      </c>
      <c r="BW47" s="57">
        <v>42102.48</v>
      </c>
      <c r="BX47" s="57">
        <v>91654.9</v>
      </c>
      <c r="BY47" s="57">
        <f t="shared" si="24"/>
        <v>217.69477712476794</v>
      </c>
    </row>
    <row r="48" spans="1:112" ht="15" customHeight="1" x14ac:dyDescent="0.2">
      <c r="A48" s="124">
        <v>39</v>
      </c>
      <c r="B48" s="186" t="s">
        <v>186</v>
      </c>
      <c r="C48" s="57">
        <v>4029.42</v>
      </c>
      <c r="D48" s="26">
        <v>8801.239999999998</v>
      </c>
      <c r="E48" s="185">
        <f t="shared" si="0"/>
        <v>218.42448789155756</v>
      </c>
      <c r="F48" s="135">
        <v>3538.26</v>
      </c>
      <c r="G48" s="26">
        <v>7153.5199999999986</v>
      </c>
      <c r="H48" s="185">
        <f t="shared" si="1"/>
        <v>202.17621090592547</v>
      </c>
      <c r="I48" s="135">
        <v>459.13999999999993</v>
      </c>
      <c r="J48" s="135">
        <v>87.350000000000009</v>
      </c>
      <c r="K48" s="185">
        <f t="shared" si="2"/>
        <v>19.02469834908743</v>
      </c>
      <c r="L48" s="135">
        <v>32.020000000000003</v>
      </c>
      <c r="M48" s="57">
        <v>1560.3699999999997</v>
      </c>
      <c r="N48" s="185">
        <f t="shared" si="3"/>
        <v>4873.1105559025591</v>
      </c>
      <c r="O48" s="57">
        <v>10778.78</v>
      </c>
      <c r="P48" s="57">
        <v>3087</v>
      </c>
      <c r="Q48" s="185">
        <f t="shared" si="4"/>
        <v>28.639604853239419</v>
      </c>
      <c r="R48" s="135">
        <v>540.78</v>
      </c>
      <c r="S48" s="57">
        <v>2994</v>
      </c>
      <c r="T48" s="185">
        <f t="shared" si="5"/>
        <v>553.64473538222569</v>
      </c>
      <c r="U48" s="135">
        <v>5570.2400000000007</v>
      </c>
      <c r="V48" s="57">
        <v>93</v>
      </c>
      <c r="W48" s="185">
        <f t="shared" si="6"/>
        <v>1.6695869477796288</v>
      </c>
      <c r="X48" s="135">
        <v>48.74</v>
      </c>
      <c r="Y48" s="57">
        <v>0</v>
      </c>
      <c r="Z48" s="185">
        <f t="shared" si="7"/>
        <v>0</v>
      </c>
      <c r="AA48" s="135">
        <v>254.66</v>
      </c>
      <c r="AB48" s="57">
        <v>0</v>
      </c>
      <c r="AC48" s="185">
        <f t="shared" si="8"/>
        <v>0</v>
      </c>
      <c r="AD48" s="135">
        <v>4364.3600000000006</v>
      </c>
      <c r="AE48" s="57">
        <v>0</v>
      </c>
      <c r="AF48" s="185">
        <f t="shared" si="9"/>
        <v>0</v>
      </c>
      <c r="AG48" s="135">
        <v>107.96000000000001</v>
      </c>
      <c r="AH48" s="57">
        <v>0</v>
      </c>
      <c r="AI48" s="185">
        <f t="shared" si="10"/>
        <v>0</v>
      </c>
      <c r="AJ48" s="135">
        <v>900.28999999999985</v>
      </c>
      <c r="AK48" s="57">
        <v>0</v>
      </c>
      <c r="AL48" s="185">
        <f t="shared" si="11"/>
        <v>0</v>
      </c>
      <c r="AM48" s="135">
        <v>6266.42</v>
      </c>
      <c r="AN48" s="57">
        <v>7868</v>
      </c>
      <c r="AO48" s="185">
        <f t="shared" si="12"/>
        <v>125.55813367121897</v>
      </c>
      <c r="AP48" s="135">
        <v>526.82000000000005</v>
      </c>
      <c r="AQ48" s="57">
        <v>0</v>
      </c>
      <c r="AR48" s="185">
        <f t="shared" si="13"/>
        <v>0</v>
      </c>
      <c r="AS48" s="135">
        <v>118.28999999999999</v>
      </c>
      <c r="AT48" s="57">
        <v>0</v>
      </c>
      <c r="AU48" s="57">
        <f t="shared" si="14"/>
        <v>0</v>
      </c>
      <c r="AV48" s="135">
        <v>1405.6299999999997</v>
      </c>
      <c r="AW48" s="57">
        <v>28751</v>
      </c>
      <c r="AX48" s="57">
        <f t="shared" si="15"/>
        <v>2045.4173573415485</v>
      </c>
      <c r="AY48" s="120">
        <v>24133.61</v>
      </c>
      <c r="AZ48" s="57">
        <v>48507.24</v>
      </c>
      <c r="BA48" s="57">
        <f t="shared" si="16"/>
        <v>200.99454660947947</v>
      </c>
      <c r="BB48" s="135">
        <v>3599.5400000000004</v>
      </c>
      <c r="BC48" s="57">
        <v>16293</v>
      </c>
      <c r="BD48" s="57">
        <f t="shared" si="17"/>
        <v>452.64117081627091</v>
      </c>
      <c r="BE48" s="135">
        <v>0</v>
      </c>
      <c r="BF48" s="57">
        <v>220.5</v>
      </c>
      <c r="BG48" s="57" t="e">
        <f t="shared" si="18"/>
        <v>#DIV/0!</v>
      </c>
      <c r="BH48" s="135">
        <v>0</v>
      </c>
      <c r="BI48" s="57">
        <v>0</v>
      </c>
      <c r="BJ48" s="57" t="e">
        <f t="shared" si="19"/>
        <v>#DIV/0!</v>
      </c>
      <c r="BK48" s="135">
        <v>830.45</v>
      </c>
      <c r="BL48" s="57">
        <v>2237.9299999999998</v>
      </c>
      <c r="BM48" s="57">
        <f t="shared" si="20"/>
        <v>269.48401469083024</v>
      </c>
      <c r="BN48" s="135">
        <v>0</v>
      </c>
      <c r="BO48" s="57">
        <v>1132.1600000000001</v>
      </c>
      <c r="BP48" s="57" t="e">
        <f t="shared" si="21"/>
        <v>#DIV/0!</v>
      </c>
      <c r="BQ48" s="135">
        <v>550.85</v>
      </c>
      <c r="BR48" s="57">
        <v>31932.07</v>
      </c>
      <c r="BS48" s="57">
        <f t="shared" si="22"/>
        <v>5796.872106744122</v>
      </c>
      <c r="BT48" s="57">
        <v>1381.3000000000002</v>
      </c>
      <c r="BU48" s="57">
        <v>35522.660000000003</v>
      </c>
      <c r="BV48" s="57">
        <f t="shared" si="23"/>
        <v>2571.6831969883442</v>
      </c>
      <c r="BW48" s="57">
        <v>25514.91</v>
      </c>
      <c r="BX48" s="57">
        <v>84029.9</v>
      </c>
      <c r="BY48" s="57">
        <f t="shared" si="24"/>
        <v>329.33645464553865</v>
      </c>
    </row>
    <row r="49" spans="1:77" ht="15" customHeight="1" x14ac:dyDescent="0.2">
      <c r="A49" s="124">
        <v>40</v>
      </c>
      <c r="B49" s="186" t="s">
        <v>187</v>
      </c>
      <c r="C49" s="57">
        <v>498.64999999999992</v>
      </c>
      <c r="D49" s="26">
        <v>472.32</v>
      </c>
      <c r="E49" s="185">
        <f t="shared" si="0"/>
        <v>94.71974330692872</v>
      </c>
      <c r="F49" s="135">
        <v>422.06999999999994</v>
      </c>
      <c r="G49" s="26">
        <v>472.32</v>
      </c>
      <c r="H49" s="185">
        <f t="shared" si="1"/>
        <v>111.90560807449003</v>
      </c>
      <c r="I49" s="135">
        <v>38.14</v>
      </c>
      <c r="J49" s="135">
        <v>0</v>
      </c>
      <c r="K49" s="185">
        <f t="shared" si="2"/>
        <v>0</v>
      </c>
      <c r="L49" s="135">
        <v>38.44</v>
      </c>
      <c r="M49" s="57">
        <v>0</v>
      </c>
      <c r="N49" s="185">
        <f t="shared" si="3"/>
        <v>0</v>
      </c>
      <c r="O49" s="57">
        <v>2765.92</v>
      </c>
      <c r="P49" s="57">
        <v>3376.41</v>
      </c>
      <c r="Q49" s="185">
        <f t="shared" si="4"/>
        <v>122.07186035749406</v>
      </c>
      <c r="R49" s="135">
        <v>389.85</v>
      </c>
      <c r="S49" s="57">
        <v>2266.71</v>
      </c>
      <c r="T49" s="185">
        <f t="shared" si="5"/>
        <v>581.4313197383608</v>
      </c>
      <c r="U49" s="135">
        <v>1291.75</v>
      </c>
      <c r="V49" s="57">
        <v>1109.6999999999998</v>
      </c>
      <c r="W49" s="185">
        <f t="shared" si="6"/>
        <v>85.906715695761548</v>
      </c>
      <c r="X49" s="135">
        <v>244.76</v>
      </c>
      <c r="Y49" s="57">
        <v>0</v>
      </c>
      <c r="Z49" s="185">
        <f t="shared" si="7"/>
        <v>0</v>
      </c>
      <c r="AA49" s="135">
        <v>83.490000000000009</v>
      </c>
      <c r="AB49" s="57">
        <v>0</v>
      </c>
      <c r="AC49" s="185">
        <f t="shared" si="8"/>
        <v>0</v>
      </c>
      <c r="AD49" s="135">
        <v>756.06999999999994</v>
      </c>
      <c r="AE49" s="57">
        <v>0</v>
      </c>
      <c r="AF49" s="185">
        <f t="shared" si="9"/>
        <v>0</v>
      </c>
      <c r="AG49" s="135">
        <v>101.58000000000001</v>
      </c>
      <c r="AH49" s="57">
        <v>0</v>
      </c>
      <c r="AI49" s="185">
        <f t="shared" si="10"/>
        <v>0</v>
      </c>
      <c r="AJ49" s="135">
        <v>2015.0400000000002</v>
      </c>
      <c r="AK49" s="57">
        <v>0</v>
      </c>
      <c r="AL49" s="185">
        <f t="shared" si="11"/>
        <v>0</v>
      </c>
      <c r="AM49" s="135">
        <v>13744.009999999998</v>
      </c>
      <c r="AN49" s="57">
        <v>17499.060000000001</v>
      </c>
      <c r="AO49" s="185">
        <f t="shared" si="12"/>
        <v>127.32135672194653</v>
      </c>
      <c r="AP49" s="135">
        <v>1344.99</v>
      </c>
      <c r="AQ49" s="57">
        <v>0</v>
      </c>
      <c r="AR49" s="185">
        <f t="shared" si="13"/>
        <v>0</v>
      </c>
      <c r="AS49" s="135">
        <v>185.94</v>
      </c>
      <c r="AT49" s="57">
        <v>0</v>
      </c>
      <c r="AU49" s="57">
        <f t="shared" si="14"/>
        <v>0</v>
      </c>
      <c r="AV49" s="135">
        <v>5024.51</v>
      </c>
      <c r="AW49" s="57">
        <v>28119.15</v>
      </c>
      <c r="AX49" s="57">
        <f t="shared" si="15"/>
        <v>559.63964645308704</v>
      </c>
      <c r="AY49" s="120">
        <v>25680.639999999999</v>
      </c>
      <c r="AZ49" s="57">
        <v>49466.94</v>
      </c>
      <c r="BA49" s="57">
        <f t="shared" si="16"/>
        <v>192.62347044310422</v>
      </c>
      <c r="BB49" s="135">
        <v>3873.6900000000005</v>
      </c>
      <c r="BC49" s="57">
        <v>29944.2</v>
      </c>
      <c r="BD49" s="57">
        <f t="shared" si="17"/>
        <v>773.01487728754751</v>
      </c>
      <c r="BE49" s="135">
        <v>2</v>
      </c>
      <c r="BF49" s="57">
        <v>0</v>
      </c>
      <c r="BG49" s="57">
        <f t="shared" si="18"/>
        <v>0</v>
      </c>
      <c r="BH49" s="135">
        <v>1</v>
      </c>
      <c r="BI49" s="57">
        <v>0</v>
      </c>
      <c r="BJ49" s="57">
        <f t="shared" si="19"/>
        <v>0</v>
      </c>
      <c r="BK49" s="135">
        <v>477.99</v>
      </c>
      <c r="BL49" s="57">
        <v>4639.74</v>
      </c>
      <c r="BM49" s="57">
        <f t="shared" si="20"/>
        <v>970.67721082031005</v>
      </c>
      <c r="BN49" s="135">
        <v>144.19</v>
      </c>
      <c r="BO49" s="57">
        <v>971.47</v>
      </c>
      <c r="BP49" s="57">
        <f t="shared" si="21"/>
        <v>673.74297801511898</v>
      </c>
      <c r="BQ49" s="135">
        <v>1159.8699999999999</v>
      </c>
      <c r="BR49" s="57">
        <v>7709.51</v>
      </c>
      <c r="BS49" s="57">
        <f t="shared" si="22"/>
        <v>664.68742186624365</v>
      </c>
      <c r="BT49" s="57">
        <v>1785.05</v>
      </c>
      <c r="BU49" s="57">
        <v>13320.720000000001</v>
      </c>
      <c r="BV49" s="57">
        <f t="shared" si="23"/>
        <v>746.23792050642851</v>
      </c>
      <c r="BW49" s="57">
        <v>27465.69</v>
      </c>
      <c r="BX49" s="57">
        <v>62787.66</v>
      </c>
      <c r="BY49" s="57">
        <f t="shared" si="24"/>
        <v>228.60397827252839</v>
      </c>
    </row>
    <row r="50" spans="1:77" x14ac:dyDescent="0.2">
      <c r="A50" s="123">
        <v>41</v>
      </c>
      <c r="B50" s="123" t="s">
        <v>188</v>
      </c>
      <c r="C50" s="123">
        <v>5094.4700000000012</v>
      </c>
      <c r="D50" s="123">
        <v>23830</v>
      </c>
      <c r="E50" s="123">
        <f t="shared" si="0"/>
        <v>467.76210282914599</v>
      </c>
      <c r="F50" s="123">
        <v>3807.1500000000005</v>
      </c>
      <c r="G50" s="123">
        <v>23830</v>
      </c>
      <c r="H50" s="123">
        <f t="shared" si="1"/>
        <v>625.92753109281216</v>
      </c>
      <c r="I50" s="123">
        <v>657.3</v>
      </c>
      <c r="J50" s="123">
        <v>0</v>
      </c>
      <c r="K50" s="123">
        <f t="shared" si="2"/>
        <v>0</v>
      </c>
      <c r="L50" s="123">
        <v>630.0200000000001</v>
      </c>
      <c r="M50" s="123">
        <v>0</v>
      </c>
      <c r="N50" s="123">
        <f t="shared" si="3"/>
        <v>0</v>
      </c>
      <c r="O50" s="123">
        <v>1670.71</v>
      </c>
      <c r="P50" s="123">
        <v>333</v>
      </c>
      <c r="Q50" s="123">
        <f t="shared" si="4"/>
        <v>19.931645827223157</v>
      </c>
      <c r="R50" s="123">
        <v>938.89</v>
      </c>
      <c r="S50" s="123">
        <v>333</v>
      </c>
      <c r="T50" s="123">
        <f t="shared" si="5"/>
        <v>35.46741364803119</v>
      </c>
      <c r="U50" s="123">
        <v>278.44</v>
      </c>
      <c r="V50" s="123">
        <v>0</v>
      </c>
      <c r="W50" s="123">
        <f t="shared" si="6"/>
        <v>0</v>
      </c>
      <c r="X50" s="123">
        <v>302.5</v>
      </c>
      <c r="Y50" s="123">
        <v>0</v>
      </c>
      <c r="Z50" s="123">
        <f t="shared" si="7"/>
        <v>0</v>
      </c>
      <c r="AA50" s="123">
        <v>26.660000000000004</v>
      </c>
      <c r="AB50" s="123">
        <v>0</v>
      </c>
      <c r="AC50" s="123">
        <f t="shared" si="8"/>
        <v>0</v>
      </c>
      <c r="AD50" s="123">
        <v>124.22</v>
      </c>
      <c r="AE50" s="123">
        <v>0</v>
      </c>
      <c r="AF50" s="123">
        <f t="shared" si="9"/>
        <v>0</v>
      </c>
      <c r="AG50" s="123">
        <v>0</v>
      </c>
      <c r="AH50" s="123">
        <v>0</v>
      </c>
      <c r="AI50" s="123" t="e">
        <f t="shared" si="10"/>
        <v>#DIV/0!</v>
      </c>
      <c r="AJ50" s="123">
        <v>42.55</v>
      </c>
      <c r="AK50" s="123">
        <v>0</v>
      </c>
      <c r="AL50" s="123">
        <f t="shared" si="11"/>
        <v>0</v>
      </c>
      <c r="AM50" s="123">
        <v>236.66</v>
      </c>
      <c r="AN50" s="123">
        <v>1474</v>
      </c>
      <c r="AO50" s="123">
        <f t="shared" si="12"/>
        <v>622.8344460407335</v>
      </c>
      <c r="AP50" s="123">
        <v>0</v>
      </c>
      <c r="AQ50" s="123">
        <v>0</v>
      </c>
      <c r="AR50" s="123" t="e">
        <f t="shared" si="13"/>
        <v>#DIV/0!</v>
      </c>
      <c r="AS50" s="123">
        <v>0</v>
      </c>
      <c r="AT50" s="123">
        <v>0</v>
      </c>
      <c r="AU50" s="123" t="e">
        <f t="shared" si="14"/>
        <v>#DIV/0!</v>
      </c>
      <c r="AV50" s="123">
        <v>533.24</v>
      </c>
      <c r="AW50" s="123">
        <v>8632</v>
      </c>
      <c r="AX50" s="123">
        <f t="shared" si="15"/>
        <v>1618.7832870752381</v>
      </c>
      <c r="AY50" s="123">
        <v>7577.630000000001</v>
      </c>
      <c r="AZ50" s="123">
        <v>34269</v>
      </c>
      <c r="BA50" s="123">
        <f t="shared" si="16"/>
        <v>452.23902460267914</v>
      </c>
      <c r="BB50" s="123">
        <v>899.8</v>
      </c>
      <c r="BC50" s="123">
        <v>29946</v>
      </c>
      <c r="BD50" s="123">
        <f t="shared" si="17"/>
        <v>3328.07290509002</v>
      </c>
      <c r="BE50" s="123">
        <v>0</v>
      </c>
      <c r="BF50" s="123">
        <v>0</v>
      </c>
      <c r="BG50" s="123" t="e">
        <f t="shared" si="18"/>
        <v>#DIV/0!</v>
      </c>
      <c r="BH50" s="123">
        <v>0</v>
      </c>
      <c r="BI50" s="123">
        <v>0</v>
      </c>
      <c r="BJ50" s="123" t="e">
        <f t="shared" si="19"/>
        <v>#DIV/0!</v>
      </c>
      <c r="BK50" s="123">
        <v>5.43</v>
      </c>
      <c r="BL50" s="123">
        <v>0</v>
      </c>
      <c r="BM50" s="123">
        <f t="shared" si="20"/>
        <v>0</v>
      </c>
      <c r="BN50" s="123">
        <v>3</v>
      </c>
      <c r="BO50" s="123">
        <v>0</v>
      </c>
      <c r="BP50" s="123">
        <f t="shared" si="21"/>
        <v>0</v>
      </c>
      <c r="BQ50" s="123">
        <v>11237.14</v>
      </c>
      <c r="BR50" s="123">
        <v>7383</v>
      </c>
      <c r="BS50" s="123">
        <f t="shared" si="22"/>
        <v>65.701771091220735</v>
      </c>
      <c r="BT50" s="123">
        <v>11245.57</v>
      </c>
      <c r="BU50" s="123">
        <v>7383</v>
      </c>
      <c r="BV50" s="123">
        <f t="shared" si="23"/>
        <v>65.652519169770855</v>
      </c>
      <c r="BW50" s="123">
        <v>18823.2</v>
      </c>
      <c r="BX50" s="123">
        <v>41652</v>
      </c>
      <c r="BY50" s="123">
        <f t="shared" si="24"/>
        <v>221.28012240214204</v>
      </c>
    </row>
    <row r="51" spans="1:77" x14ac:dyDescent="0.2">
      <c r="A51" s="128"/>
      <c r="B51" s="128" t="s">
        <v>189</v>
      </c>
      <c r="C51" s="128">
        <v>52374.66</v>
      </c>
      <c r="D51" s="128">
        <v>150671.87000000002</v>
      </c>
      <c r="E51" s="128">
        <f t="shared" si="0"/>
        <v>287.68085558932512</v>
      </c>
      <c r="F51" s="128">
        <v>28705.86</v>
      </c>
      <c r="G51" s="128">
        <v>112501.83000000003</v>
      </c>
      <c r="H51" s="128">
        <f t="shared" si="1"/>
        <v>391.91241788262062</v>
      </c>
      <c r="I51" s="128">
        <v>8800.0400000000009</v>
      </c>
      <c r="J51" s="128">
        <v>1605.6</v>
      </c>
      <c r="K51" s="128">
        <f t="shared" si="2"/>
        <v>18.245371611947213</v>
      </c>
      <c r="L51" s="128">
        <v>14868.760000000002</v>
      </c>
      <c r="M51" s="128">
        <v>36564.44</v>
      </c>
      <c r="N51" s="128">
        <f t="shared" si="3"/>
        <v>245.91452145303307</v>
      </c>
      <c r="O51" s="128">
        <v>354778.63000000012</v>
      </c>
      <c r="P51" s="128">
        <v>102326.46</v>
      </c>
      <c r="Q51" s="128">
        <f t="shared" si="4"/>
        <v>28.842340363059627</v>
      </c>
      <c r="R51" s="128">
        <v>199508.57000000007</v>
      </c>
      <c r="S51" s="128">
        <v>91500.930000000022</v>
      </c>
      <c r="T51" s="128">
        <f t="shared" si="5"/>
        <v>45.863157657838954</v>
      </c>
      <c r="U51" s="128">
        <v>119633.52000000003</v>
      </c>
      <c r="V51" s="128">
        <v>9483.73</v>
      </c>
      <c r="W51" s="128">
        <f t="shared" si="6"/>
        <v>7.9273183636158135</v>
      </c>
      <c r="X51" s="128">
        <v>9512.57</v>
      </c>
      <c r="Y51" s="128">
        <v>1341.8</v>
      </c>
      <c r="Z51" s="128">
        <f t="shared" si="7"/>
        <v>14.105546660891852</v>
      </c>
      <c r="AA51" s="128">
        <v>828.8</v>
      </c>
      <c r="AB51" s="128">
        <v>0</v>
      </c>
      <c r="AC51" s="128">
        <f t="shared" si="8"/>
        <v>0</v>
      </c>
      <c r="AD51" s="128">
        <v>25295.17</v>
      </c>
      <c r="AE51" s="128">
        <v>0</v>
      </c>
      <c r="AF51" s="128">
        <f t="shared" si="9"/>
        <v>0</v>
      </c>
      <c r="AG51" s="128">
        <v>757.92000000000007</v>
      </c>
      <c r="AH51" s="128">
        <v>0</v>
      </c>
      <c r="AI51" s="128">
        <f t="shared" si="10"/>
        <v>0</v>
      </c>
      <c r="AJ51" s="128">
        <v>6356.94</v>
      </c>
      <c r="AK51" s="128">
        <v>0</v>
      </c>
      <c r="AL51" s="128">
        <f t="shared" si="11"/>
        <v>0</v>
      </c>
      <c r="AM51" s="128">
        <v>48890.3</v>
      </c>
      <c r="AN51" s="128">
        <v>63570.819999999992</v>
      </c>
      <c r="AO51" s="128">
        <f t="shared" si="12"/>
        <v>130.02746966167112</v>
      </c>
      <c r="AP51" s="128">
        <v>3925.2400000000007</v>
      </c>
      <c r="AQ51" s="128">
        <v>984</v>
      </c>
      <c r="AR51" s="128">
        <f t="shared" si="13"/>
        <v>25.068530841426252</v>
      </c>
      <c r="AS51" s="128">
        <v>1405.47</v>
      </c>
      <c r="AT51" s="128">
        <v>0</v>
      </c>
      <c r="AU51" s="128">
        <f t="shared" si="14"/>
        <v>0</v>
      </c>
      <c r="AV51" s="128">
        <v>15307.159999999998</v>
      </c>
      <c r="AW51" s="128">
        <v>107657.69</v>
      </c>
      <c r="AX51" s="128">
        <f t="shared" si="15"/>
        <v>703.3158992262446</v>
      </c>
      <c r="AY51" s="128">
        <v>483796.32000000007</v>
      </c>
      <c r="AZ51" s="128">
        <v>425210.84</v>
      </c>
      <c r="BA51" s="128">
        <f t="shared" si="16"/>
        <v>87.890465971299648</v>
      </c>
      <c r="BB51" s="128">
        <v>54862.66</v>
      </c>
      <c r="BC51" s="128">
        <v>198985.21</v>
      </c>
      <c r="BD51" s="128">
        <f t="shared" si="17"/>
        <v>362.69697823619924</v>
      </c>
      <c r="BE51" s="128">
        <v>6</v>
      </c>
      <c r="BF51" s="128">
        <v>220.5</v>
      </c>
      <c r="BG51" s="128">
        <f t="shared" si="18"/>
        <v>3675</v>
      </c>
      <c r="BH51" s="128">
        <v>2139</v>
      </c>
      <c r="BI51" s="128">
        <v>0</v>
      </c>
      <c r="BJ51" s="128">
        <f t="shared" si="19"/>
        <v>0</v>
      </c>
      <c r="BK51" s="128">
        <v>11608.980000000001</v>
      </c>
      <c r="BL51" s="128">
        <v>17924.559999999998</v>
      </c>
      <c r="BM51" s="128">
        <f t="shared" si="20"/>
        <v>154.40254010257573</v>
      </c>
      <c r="BN51" s="128">
        <v>5530.19</v>
      </c>
      <c r="BO51" s="128">
        <v>2170.12</v>
      </c>
      <c r="BP51" s="128">
        <f t="shared" si="21"/>
        <v>39.24132805563643</v>
      </c>
      <c r="BQ51" s="128">
        <v>108934.65951661633</v>
      </c>
      <c r="BR51" s="128">
        <v>252022.05000000002</v>
      </c>
      <c r="BS51" s="128">
        <f t="shared" si="22"/>
        <v>231.35157452946174</v>
      </c>
      <c r="BT51" s="128">
        <v>128218.82951661633</v>
      </c>
      <c r="BU51" s="128">
        <v>272337.23</v>
      </c>
      <c r="BV51" s="128">
        <f t="shared" si="23"/>
        <v>212.40034012688196</v>
      </c>
      <c r="BW51" s="128">
        <v>612015.14951661637</v>
      </c>
      <c r="BX51" s="128">
        <v>697548.07000000007</v>
      </c>
      <c r="BY51" s="128">
        <f t="shared" si="24"/>
        <v>113.97562144514552</v>
      </c>
    </row>
    <row r="52" spans="1:77" x14ac:dyDescent="0.2">
      <c r="A52" s="124">
        <v>42</v>
      </c>
      <c r="B52" s="186" t="s">
        <v>199</v>
      </c>
      <c r="C52" s="57">
        <v>5.9700000000000006</v>
      </c>
      <c r="D52" s="26">
        <v>32441.060138199999</v>
      </c>
      <c r="E52" s="185">
        <f t="shared" si="0"/>
        <v>543401.34234840865</v>
      </c>
      <c r="F52" s="135">
        <v>4.8900000000000006</v>
      </c>
      <c r="G52" s="26">
        <v>0</v>
      </c>
      <c r="H52" s="185">
        <f t="shared" si="1"/>
        <v>0</v>
      </c>
      <c r="I52" s="135">
        <v>1.08</v>
      </c>
      <c r="J52" s="135">
        <v>0</v>
      </c>
      <c r="K52" s="185">
        <f t="shared" si="2"/>
        <v>0</v>
      </c>
      <c r="L52" s="135">
        <v>0</v>
      </c>
      <c r="M52" s="57">
        <v>32441.060138199999</v>
      </c>
      <c r="N52" s="185" t="e">
        <f t="shared" si="3"/>
        <v>#DIV/0!</v>
      </c>
      <c r="O52" s="57">
        <v>2016.85</v>
      </c>
      <c r="P52" s="57">
        <v>164190.77380924902</v>
      </c>
      <c r="Q52" s="185">
        <f t="shared" si="4"/>
        <v>8140.9511767979284</v>
      </c>
      <c r="R52" s="135">
        <v>342</v>
      </c>
      <c r="S52" s="57">
        <v>141551.76088370002</v>
      </c>
      <c r="T52" s="185">
        <f t="shared" si="5"/>
        <v>41389.403767163749</v>
      </c>
      <c r="U52" s="135">
        <v>444.53999999999996</v>
      </c>
      <c r="V52" s="57">
        <v>12561.681056285999</v>
      </c>
      <c r="W52" s="185">
        <f t="shared" si="6"/>
        <v>2825.7706969645028</v>
      </c>
      <c r="X52" s="135">
        <v>570</v>
      </c>
      <c r="Y52" s="57">
        <v>10077.331869263002</v>
      </c>
      <c r="Z52" s="185">
        <f t="shared" si="7"/>
        <v>1767.9529595198251</v>
      </c>
      <c r="AA52" s="135">
        <v>79.77</v>
      </c>
      <c r="AB52" s="57">
        <v>0</v>
      </c>
      <c r="AC52" s="185">
        <f t="shared" si="8"/>
        <v>0</v>
      </c>
      <c r="AD52" s="135">
        <v>580.54</v>
      </c>
      <c r="AE52" s="57">
        <v>0</v>
      </c>
      <c r="AF52" s="185">
        <f t="shared" si="9"/>
        <v>0</v>
      </c>
      <c r="AG52" s="135">
        <v>15.96</v>
      </c>
      <c r="AH52" s="57">
        <v>502167.10169071093</v>
      </c>
      <c r="AI52" s="185">
        <f t="shared" si="10"/>
        <v>3146410.4115959331</v>
      </c>
      <c r="AJ52" s="135">
        <v>15.96</v>
      </c>
      <c r="AK52" s="57">
        <v>0</v>
      </c>
      <c r="AL52" s="185">
        <f t="shared" si="11"/>
        <v>0</v>
      </c>
      <c r="AM52" s="135">
        <v>1007.92</v>
      </c>
      <c r="AN52" s="57">
        <v>0</v>
      </c>
      <c r="AO52" s="185">
        <f t="shared" si="12"/>
        <v>0</v>
      </c>
      <c r="AP52" s="135">
        <v>0</v>
      </c>
      <c r="AQ52" s="57">
        <v>0</v>
      </c>
      <c r="AR52" s="185" t="e">
        <f t="shared" si="13"/>
        <v>#DIV/0!</v>
      </c>
      <c r="AS52" s="135">
        <v>0</v>
      </c>
      <c r="AT52" s="57">
        <v>0</v>
      </c>
      <c r="AU52" s="57" t="e">
        <f t="shared" si="14"/>
        <v>#DIV/0!</v>
      </c>
      <c r="AV52" s="135">
        <v>15.96</v>
      </c>
      <c r="AW52" s="57">
        <v>0</v>
      </c>
      <c r="AX52" s="57">
        <f t="shared" si="15"/>
        <v>0</v>
      </c>
      <c r="AY52" s="120">
        <v>3078.62</v>
      </c>
      <c r="AZ52" s="57">
        <v>698798.93563815998</v>
      </c>
      <c r="BA52" s="57">
        <f t="shared" si="16"/>
        <v>22698.447214601347</v>
      </c>
      <c r="BB52" s="135">
        <v>72.69</v>
      </c>
      <c r="BC52" s="57">
        <v>17578.677153606339</v>
      </c>
      <c r="BD52" s="57">
        <f t="shared" si="17"/>
        <v>24183.074912101169</v>
      </c>
      <c r="BE52" s="135">
        <v>0</v>
      </c>
      <c r="BF52" s="57">
        <v>0</v>
      </c>
      <c r="BG52" s="57" t="e">
        <f t="shared" si="18"/>
        <v>#DIV/0!</v>
      </c>
      <c r="BH52" s="135">
        <v>0</v>
      </c>
      <c r="BI52" s="57">
        <v>0</v>
      </c>
      <c r="BJ52" s="57" t="e">
        <f t="shared" si="19"/>
        <v>#DIV/0!</v>
      </c>
      <c r="BK52" s="135">
        <v>3512.18</v>
      </c>
      <c r="BL52" s="57">
        <v>7535.41</v>
      </c>
      <c r="BM52" s="57">
        <f t="shared" si="20"/>
        <v>214.55079181590921</v>
      </c>
      <c r="BN52" s="135">
        <v>0</v>
      </c>
      <c r="BO52" s="57">
        <v>25236</v>
      </c>
      <c r="BP52" s="57" t="e">
        <f t="shared" si="21"/>
        <v>#DIV/0!</v>
      </c>
      <c r="BQ52" s="135">
        <v>3849.64</v>
      </c>
      <c r="BR52" s="57">
        <v>495680.81118758267</v>
      </c>
      <c r="BS52" s="57">
        <f t="shared" si="22"/>
        <v>12876.030257052158</v>
      </c>
      <c r="BT52" s="57">
        <v>7361.82</v>
      </c>
      <c r="BU52" s="57">
        <v>528452.22118758271</v>
      </c>
      <c r="BV52" s="57">
        <f t="shared" si="23"/>
        <v>7178.2822887218472</v>
      </c>
      <c r="BW52" s="57">
        <v>10440.439999999999</v>
      </c>
      <c r="BX52" s="57">
        <v>1227251.1568257427</v>
      </c>
      <c r="BY52" s="57">
        <f t="shared" si="24"/>
        <v>11754.783867593156</v>
      </c>
    </row>
    <row r="53" spans="1:77" x14ac:dyDescent="0.2">
      <c r="A53" s="124"/>
      <c r="B53" s="186" t="s">
        <v>215</v>
      </c>
      <c r="C53" s="57">
        <v>5.9700000000000006</v>
      </c>
      <c r="D53" s="26">
        <v>32441.060138199999</v>
      </c>
      <c r="E53" s="185">
        <f t="shared" si="0"/>
        <v>543401.34234840865</v>
      </c>
      <c r="F53" s="135">
        <v>4.8900000000000006</v>
      </c>
      <c r="G53" s="26">
        <v>0</v>
      </c>
      <c r="H53" s="185">
        <f t="shared" si="1"/>
        <v>0</v>
      </c>
      <c r="I53" s="135">
        <v>1.08</v>
      </c>
      <c r="J53" s="135">
        <v>0</v>
      </c>
      <c r="K53" s="185">
        <f t="shared" si="2"/>
        <v>0</v>
      </c>
      <c r="L53" s="135">
        <v>0</v>
      </c>
      <c r="M53" s="57">
        <v>32441.060138199999</v>
      </c>
      <c r="N53" s="185" t="e">
        <f t="shared" si="3"/>
        <v>#DIV/0!</v>
      </c>
      <c r="O53" s="57">
        <v>2016.85</v>
      </c>
      <c r="P53" s="57">
        <v>164190.77380924902</v>
      </c>
      <c r="Q53" s="185">
        <f t="shared" si="4"/>
        <v>8140.9511767979284</v>
      </c>
      <c r="R53" s="135">
        <v>342</v>
      </c>
      <c r="S53" s="57">
        <v>141551.76088370002</v>
      </c>
      <c r="T53" s="185">
        <f t="shared" si="5"/>
        <v>41389.403767163749</v>
      </c>
      <c r="U53" s="135">
        <v>444.53999999999996</v>
      </c>
      <c r="V53" s="57">
        <v>12561.681056285999</v>
      </c>
      <c r="W53" s="185">
        <f t="shared" si="6"/>
        <v>2825.7706969645028</v>
      </c>
      <c r="X53" s="135">
        <v>570</v>
      </c>
      <c r="Y53" s="57">
        <v>10077.331869263002</v>
      </c>
      <c r="Z53" s="185">
        <f t="shared" si="7"/>
        <v>1767.9529595198251</v>
      </c>
      <c r="AA53" s="135">
        <v>79.77</v>
      </c>
      <c r="AB53" s="57">
        <v>0</v>
      </c>
      <c r="AC53" s="185">
        <f t="shared" si="8"/>
        <v>0</v>
      </c>
      <c r="AD53" s="135">
        <v>580.54</v>
      </c>
      <c r="AE53" s="57">
        <v>0</v>
      </c>
      <c r="AF53" s="185">
        <f t="shared" si="9"/>
        <v>0</v>
      </c>
      <c r="AG53" s="135">
        <v>15.96</v>
      </c>
      <c r="AH53" s="57">
        <v>502167.10169071093</v>
      </c>
      <c r="AI53" s="185">
        <f t="shared" si="10"/>
        <v>3146410.4115959331</v>
      </c>
      <c r="AJ53" s="135">
        <v>15.96</v>
      </c>
      <c r="AK53" s="57">
        <v>0</v>
      </c>
      <c r="AL53" s="185">
        <f t="shared" si="11"/>
        <v>0</v>
      </c>
      <c r="AM53" s="135">
        <v>1007.92</v>
      </c>
      <c r="AN53" s="57">
        <v>0</v>
      </c>
      <c r="AO53" s="185">
        <f t="shared" si="12"/>
        <v>0</v>
      </c>
      <c r="AP53" s="135">
        <v>0</v>
      </c>
      <c r="AQ53" s="57">
        <v>0</v>
      </c>
      <c r="AR53" s="185" t="e">
        <f t="shared" si="13"/>
        <v>#DIV/0!</v>
      </c>
      <c r="AS53" s="135">
        <v>0</v>
      </c>
      <c r="AT53" s="57">
        <v>0</v>
      </c>
      <c r="AU53" s="57" t="e">
        <f t="shared" si="14"/>
        <v>#DIV/0!</v>
      </c>
      <c r="AV53" s="135">
        <v>15.96</v>
      </c>
      <c r="AW53" s="57">
        <v>0</v>
      </c>
      <c r="AX53" s="57">
        <f t="shared" si="15"/>
        <v>0</v>
      </c>
      <c r="AY53" s="120">
        <v>3078.62</v>
      </c>
      <c r="AZ53" s="57">
        <v>698798.93563815998</v>
      </c>
      <c r="BA53" s="57">
        <f t="shared" si="16"/>
        <v>22698.447214601347</v>
      </c>
      <c r="BB53" s="135">
        <v>72.69</v>
      </c>
      <c r="BC53" s="57">
        <v>17578.677153606339</v>
      </c>
      <c r="BD53" s="57">
        <f t="shared" si="17"/>
        <v>24183.074912101169</v>
      </c>
      <c r="BE53" s="135">
        <v>0</v>
      </c>
      <c r="BF53" s="57">
        <v>0</v>
      </c>
      <c r="BG53" s="57" t="e">
        <f t="shared" si="18"/>
        <v>#DIV/0!</v>
      </c>
      <c r="BH53" s="135">
        <v>0</v>
      </c>
      <c r="BI53" s="57">
        <v>0</v>
      </c>
      <c r="BJ53" s="57" t="e">
        <f t="shared" si="19"/>
        <v>#DIV/0!</v>
      </c>
      <c r="BK53" s="135">
        <v>3512.18</v>
      </c>
      <c r="BL53" s="57">
        <v>7535.41</v>
      </c>
      <c r="BM53" s="57">
        <f t="shared" si="20"/>
        <v>214.55079181590921</v>
      </c>
      <c r="BN53" s="135">
        <v>0</v>
      </c>
      <c r="BO53" s="57">
        <v>25236</v>
      </c>
      <c r="BP53" s="57" t="e">
        <f t="shared" si="21"/>
        <v>#DIV/0!</v>
      </c>
      <c r="BQ53" s="135">
        <v>3849.64</v>
      </c>
      <c r="BR53" s="57">
        <v>495680.81118758267</v>
      </c>
      <c r="BS53" s="57">
        <f t="shared" si="22"/>
        <v>12876.030257052158</v>
      </c>
      <c r="BT53" s="57">
        <v>7361.82</v>
      </c>
      <c r="BU53" s="57">
        <v>528452.22118758271</v>
      </c>
      <c r="BV53" s="57">
        <f t="shared" si="23"/>
        <v>7178.2822887218472</v>
      </c>
      <c r="BW53" s="57">
        <v>10440.439999999999</v>
      </c>
      <c r="BX53" s="57">
        <v>1227251.1568257427</v>
      </c>
      <c r="BY53" s="57">
        <f t="shared" si="24"/>
        <v>11754.783867593156</v>
      </c>
    </row>
    <row r="54" spans="1:77" x14ac:dyDescent="0.2">
      <c r="A54" s="123">
        <v>43</v>
      </c>
      <c r="B54" s="123" t="s">
        <v>201</v>
      </c>
      <c r="C54" s="123">
        <v>0</v>
      </c>
      <c r="D54" s="123">
        <v>0</v>
      </c>
      <c r="E54" s="123" t="e">
        <f t="shared" si="0"/>
        <v>#DIV/0!</v>
      </c>
      <c r="F54" s="123">
        <v>0</v>
      </c>
      <c r="G54" s="123">
        <v>0</v>
      </c>
      <c r="H54" s="123" t="e">
        <f t="shared" si="1"/>
        <v>#DIV/0!</v>
      </c>
      <c r="I54" s="123">
        <v>0</v>
      </c>
      <c r="J54" s="123">
        <v>0</v>
      </c>
      <c r="K54" s="123" t="e">
        <f t="shared" si="2"/>
        <v>#DIV/0!</v>
      </c>
      <c r="L54" s="123">
        <v>0</v>
      </c>
      <c r="M54" s="123">
        <v>0</v>
      </c>
      <c r="N54" s="123" t="e">
        <f t="shared" si="3"/>
        <v>#DIV/0!</v>
      </c>
      <c r="O54" s="123">
        <v>0</v>
      </c>
      <c r="P54" s="123">
        <v>0</v>
      </c>
      <c r="Q54" s="123" t="e">
        <f t="shared" si="4"/>
        <v>#DIV/0!</v>
      </c>
      <c r="R54" s="123">
        <v>0</v>
      </c>
      <c r="S54" s="123">
        <v>0</v>
      </c>
      <c r="T54" s="123" t="e">
        <f t="shared" si="5"/>
        <v>#DIV/0!</v>
      </c>
      <c r="U54" s="123">
        <v>0</v>
      </c>
      <c r="V54" s="123">
        <v>0</v>
      </c>
      <c r="W54" s="123" t="e">
        <f t="shared" si="6"/>
        <v>#DIV/0!</v>
      </c>
      <c r="X54" s="123">
        <v>0</v>
      </c>
      <c r="Y54" s="123">
        <v>0</v>
      </c>
      <c r="Z54" s="123" t="e">
        <f t="shared" si="7"/>
        <v>#DIV/0!</v>
      </c>
      <c r="AA54" s="123">
        <v>0</v>
      </c>
      <c r="AB54" s="123">
        <v>0</v>
      </c>
      <c r="AC54" s="123" t="e">
        <f t="shared" si="8"/>
        <v>#DIV/0!</v>
      </c>
      <c r="AD54" s="123">
        <v>0</v>
      </c>
      <c r="AE54" s="123">
        <v>0</v>
      </c>
      <c r="AF54" s="123" t="e">
        <f t="shared" si="9"/>
        <v>#DIV/0!</v>
      </c>
      <c r="AG54" s="123">
        <v>0</v>
      </c>
      <c r="AH54" s="123">
        <v>0</v>
      </c>
      <c r="AI54" s="123" t="e">
        <f t="shared" si="10"/>
        <v>#DIV/0!</v>
      </c>
      <c r="AJ54" s="123">
        <v>0</v>
      </c>
      <c r="AK54" s="123">
        <v>0</v>
      </c>
      <c r="AL54" s="123" t="e">
        <f t="shared" si="11"/>
        <v>#DIV/0!</v>
      </c>
      <c r="AM54" s="123">
        <v>0</v>
      </c>
      <c r="AN54" s="123">
        <v>0</v>
      </c>
      <c r="AO54" s="123" t="e">
        <f t="shared" si="12"/>
        <v>#DIV/0!</v>
      </c>
      <c r="AP54" s="123">
        <v>0</v>
      </c>
      <c r="AQ54" s="123">
        <v>0</v>
      </c>
      <c r="AR54" s="123" t="e">
        <f t="shared" si="13"/>
        <v>#DIV/0!</v>
      </c>
      <c r="AS54" s="123">
        <v>0</v>
      </c>
      <c r="AT54" s="123">
        <v>0</v>
      </c>
      <c r="AU54" s="123" t="e">
        <f t="shared" si="14"/>
        <v>#DIV/0!</v>
      </c>
      <c r="AV54" s="123">
        <v>0</v>
      </c>
      <c r="AW54" s="123">
        <v>0</v>
      </c>
      <c r="AX54" s="123" t="e">
        <f t="shared" si="15"/>
        <v>#DIV/0!</v>
      </c>
      <c r="AY54" s="123">
        <v>0</v>
      </c>
      <c r="AZ54" s="123">
        <v>0</v>
      </c>
      <c r="BA54" s="123" t="e">
        <f t="shared" si="16"/>
        <v>#DIV/0!</v>
      </c>
      <c r="BB54" s="123">
        <v>0</v>
      </c>
      <c r="BC54" s="123">
        <v>0</v>
      </c>
      <c r="BD54" s="123" t="e">
        <f t="shared" si="17"/>
        <v>#DIV/0!</v>
      </c>
      <c r="BE54" s="123">
        <v>0</v>
      </c>
      <c r="BF54" s="123">
        <v>0</v>
      </c>
      <c r="BG54" s="123" t="e">
        <f t="shared" si="18"/>
        <v>#DIV/0!</v>
      </c>
      <c r="BH54" s="123">
        <v>0</v>
      </c>
      <c r="BI54" s="123">
        <v>0</v>
      </c>
      <c r="BJ54" s="123" t="e">
        <f t="shared" si="19"/>
        <v>#DIV/0!</v>
      </c>
      <c r="BK54" s="123">
        <v>0</v>
      </c>
      <c r="BL54" s="123">
        <v>0</v>
      </c>
      <c r="BM54" s="123" t="e">
        <f t="shared" si="20"/>
        <v>#DIV/0!</v>
      </c>
      <c r="BN54" s="123">
        <v>0</v>
      </c>
      <c r="BO54" s="123">
        <v>0</v>
      </c>
      <c r="BP54" s="123" t="e">
        <f t="shared" si="21"/>
        <v>#DIV/0!</v>
      </c>
      <c r="BQ54" s="123">
        <v>0</v>
      </c>
      <c r="BR54" s="123">
        <v>0</v>
      </c>
      <c r="BS54" s="123" t="e">
        <f t="shared" si="22"/>
        <v>#DIV/0!</v>
      </c>
      <c r="BT54" s="123">
        <v>0</v>
      </c>
      <c r="BU54" s="123">
        <v>0</v>
      </c>
      <c r="BV54" s="123" t="e">
        <f t="shared" si="23"/>
        <v>#DIV/0!</v>
      </c>
      <c r="BW54" s="123">
        <v>0</v>
      </c>
      <c r="BX54" s="123">
        <v>0</v>
      </c>
      <c r="BY54" s="123" t="e">
        <f t="shared" si="24"/>
        <v>#DIV/0!</v>
      </c>
    </row>
    <row r="55" spans="1:77" x14ac:dyDescent="0.2">
      <c r="A55" s="135"/>
      <c r="B55" s="135" t="s">
        <v>216</v>
      </c>
      <c r="C55" s="135">
        <v>0</v>
      </c>
      <c r="D55" s="135">
        <v>0</v>
      </c>
      <c r="E55" s="135" t="e">
        <f t="shared" si="0"/>
        <v>#DIV/0!</v>
      </c>
      <c r="F55" s="135">
        <v>0</v>
      </c>
      <c r="G55" s="135">
        <v>0</v>
      </c>
      <c r="H55" s="135" t="e">
        <f t="shared" si="1"/>
        <v>#DIV/0!</v>
      </c>
      <c r="I55" s="135">
        <v>0</v>
      </c>
      <c r="J55" s="135">
        <v>0</v>
      </c>
      <c r="K55" s="135" t="e">
        <f t="shared" si="2"/>
        <v>#DIV/0!</v>
      </c>
      <c r="L55" s="135">
        <v>0</v>
      </c>
      <c r="M55" s="135">
        <v>0</v>
      </c>
      <c r="N55" s="135" t="e">
        <f t="shared" si="3"/>
        <v>#DIV/0!</v>
      </c>
      <c r="O55" s="135">
        <v>0</v>
      </c>
      <c r="P55" s="135">
        <v>0</v>
      </c>
      <c r="Q55" s="135" t="e">
        <f t="shared" si="4"/>
        <v>#DIV/0!</v>
      </c>
      <c r="R55" s="135">
        <v>0</v>
      </c>
      <c r="S55" s="135">
        <v>0</v>
      </c>
      <c r="T55" s="135" t="e">
        <f t="shared" si="5"/>
        <v>#DIV/0!</v>
      </c>
      <c r="U55" s="135">
        <v>0</v>
      </c>
      <c r="V55" s="135">
        <v>0</v>
      </c>
      <c r="W55" s="135" t="e">
        <f t="shared" si="6"/>
        <v>#DIV/0!</v>
      </c>
      <c r="X55" s="135">
        <v>0</v>
      </c>
      <c r="Y55" s="135">
        <v>0</v>
      </c>
      <c r="Z55" s="135" t="e">
        <f t="shared" si="7"/>
        <v>#DIV/0!</v>
      </c>
      <c r="AA55" s="135">
        <v>0</v>
      </c>
      <c r="AB55" s="135">
        <v>0</v>
      </c>
      <c r="AC55" s="135" t="e">
        <f t="shared" si="8"/>
        <v>#DIV/0!</v>
      </c>
      <c r="AD55" s="135">
        <v>0</v>
      </c>
      <c r="AE55" s="135">
        <v>0</v>
      </c>
      <c r="AF55" s="135" t="e">
        <f t="shared" si="9"/>
        <v>#DIV/0!</v>
      </c>
      <c r="AG55" s="135">
        <v>0</v>
      </c>
      <c r="AH55" s="135">
        <v>0</v>
      </c>
      <c r="AI55" s="135" t="e">
        <f t="shared" si="10"/>
        <v>#DIV/0!</v>
      </c>
      <c r="AJ55" s="135">
        <v>0</v>
      </c>
      <c r="AK55" s="135">
        <v>0</v>
      </c>
      <c r="AL55" s="135" t="e">
        <f t="shared" si="11"/>
        <v>#DIV/0!</v>
      </c>
      <c r="AM55" s="135">
        <v>0</v>
      </c>
      <c r="AN55" s="135">
        <v>0</v>
      </c>
      <c r="AO55" s="135" t="e">
        <f t="shared" si="12"/>
        <v>#DIV/0!</v>
      </c>
      <c r="AP55" s="135">
        <v>0</v>
      </c>
      <c r="AQ55" s="135">
        <v>0</v>
      </c>
      <c r="AR55" s="135" t="e">
        <f t="shared" si="13"/>
        <v>#DIV/0!</v>
      </c>
      <c r="AS55" s="135">
        <v>0</v>
      </c>
      <c r="AT55" s="135">
        <v>0</v>
      </c>
      <c r="AU55" s="135" t="e">
        <f t="shared" si="14"/>
        <v>#DIV/0!</v>
      </c>
      <c r="AV55" s="135">
        <v>0</v>
      </c>
      <c r="AW55" s="135">
        <v>0</v>
      </c>
      <c r="AX55" s="135" t="e">
        <f t="shared" si="15"/>
        <v>#DIV/0!</v>
      </c>
      <c r="AY55" s="135">
        <v>0</v>
      </c>
      <c r="AZ55" s="135">
        <v>0</v>
      </c>
      <c r="BA55" s="135" t="e">
        <f t="shared" si="16"/>
        <v>#DIV/0!</v>
      </c>
      <c r="BB55" s="135">
        <v>0</v>
      </c>
      <c r="BC55" s="135">
        <v>0</v>
      </c>
      <c r="BD55" s="135" t="e">
        <f t="shared" si="17"/>
        <v>#DIV/0!</v>
      </c>
      <c r="BE55" s="135">
        <v>0</v>
      </c>
      <c r="BF55" s="135">
        <v>0</v>
      </c>
      <c r="BG55" s="135" t="e">
        <f t="shared" si="18"/>
        <v>#DIV/0!</v>
      </c>
      <c r="BH55" s="135">
        <v>0</v>
      </c>
      <c r="BI55" s="135">
        <v>0</v>
      </c>
      <c r="BJ55" s="135" t="e">
        <f t="shared" si="19"/>
        <v>#DIV/0!</v>
      </c>
      <c r="BK55" s="135">
        <v>0</v>
      </c>
      <c r="BL55" s="135">
        <v>0</v>
      </c>
      <c r="BM55" s="135" t="e">
        <f t="shared" si="20"/>
        <v>#DIV/0!</v>
      </c>
      <c r="BN55" s="135">
        <v>0</v>
      </c>
      <c r="BO55" s="135">
        <v>0</v>
      </c>
      <c r="BP55" s="135" t="e">
        <f t="shared" si="21"/>
        <v>#DIV/0!</v>
      </c>
      <c r="BQ55" s="135">
        <v>0</v>
      </c>
      <c r="BR55" s="135">
        <v>0</v>
      </c>
      <c r="BS55" s="135" t="e">
        <f t="shared" si="22"/>
        <v>#DIV/0!</v>
      </c>
      <c r="BT55" s="135">
        <v>0</v>
      </c>
      <c r="BU55" s="135">
        <v>0</v>
      </c>
      <c r="BV55" s="135" t="e">
        <f t="shared" si="23"/>
        <v>#DIV/0!</v>
      </c>
      <c r="BW55" s="135">
        <v>0</v>
      </c>
      <c r="BX55" s="135">
        <v>0</v>
      </c>
      <c r="BY55" s="135" t="e">
        <f t="shared" si="24"/>
        <v>#DIV/0!</v>
      </c>
    </row>
    <row r="56" spans="1:77" x14ac:dyDescent="0.2">
      <c r="A56" s="178">
        <v>44</v>
      </c>
      <c r="B56" s="178" t="s">
        <v>90</v>
      </c>
      <c r="C56" s="178">
        <v>289095.84999999998</v>
      </c>
      <c r="D56" s="178">
        <v>247621.30999999997</v>
      </c>
      <c r="E56" s="178">
        <f t="shared" si="0"/>
        <v>85.653706201593693</v>
      </c>
      <c r="F56" s="178">
        <v>274905.36</v>
      </c>
      <c r="G56" s="178">
        <v>247616.28999999998</v>
      </c>
      <c r="H56" s="178">
        <f t="shared" si="1"/>
        <v>90.07328558453716</v>
      </c>
      <c r="I56" s="178">
        <v>8582.42</v>
      </c>
      <c r="J56" s="178">
        <v>5.0199999999999996</v>
      </c>
      <c r="K56" s="178">
        <f t="shared" si="2"/>
        <v>5.8491660860223567E-2</v>
      </c>
      <c r="L56" s="178">
        <v>5608.0700000000006</v>
      </c>
      <c r="M56" s="178">
        <v>0</v>
      </c>
      <c r="N56" s="178">
        <f t="shared" si="3"/>
        <v>0</v>
      </c>
      <c r="O56" s="178">
        <v>134300.60999999999</v>
      </c>
      <c r="P56" s="178">
        <v>68679.44</v>
      </c>
      <c r="Q56" s="178">
        <f t="shared" si="4"/>
        <v>51.13859125435097</v>
      </c>
      <c r="R56" s="178">
        <v>22817.1</v>
      </c>
      <c r="S56" s="178">
        <v>41261.4</v>
      </c>
      <c r="T56" s="178">
        <f t="shared" si="5"/>
        <v>180.83542606203244</v>
      </c>
      <c r="U56" s="178">
        <v>21866.750000000004</v>
      </c>
      <c r="V56" s="178">
        <v>12358.04</v>
      </c>
      <c r="W56" s="178">
        <f t="shared" si="6"/>
        <v>56.515211451175858</v>
      </c>
      <c r="X56" s="178">
        <v>8996</v>
      </c>
      <c r="Y56" s="178">
        <v>7530</v>
      </c>
      <c r="Z56" s="178">
        <f t="shared" si="7"/>
        <v>83.703868385949306</v>
      </c>
      <c r="AA56" s="178">
        <v>11206.95</v>
      </c>
      <c r="AB56" s="178">
        <v>0</v>
      </c>
      <c r="AC56" s="178">
        <f t="shared" si="8"/>
        <v>0</v>
      </c>
      <c r="AD56" s="178">
        <v>69413.81</v>
      </c>
      <c r="AE56" s="178">
        <v>7530</v>
      </c>
      <c r="AF56" s="178">
        <f t="shared" si="9"/>
        <v>10.847985436903693</v>
      </c>
      <c r="AG56" s="178">
        <v>2565.0500000000002</v>
      </c>
      <c r="AH56" s="178">
        <v>0</v>
      </c>
      <c r="AI56" s="178">
        <f t="shared" si="10"/>
        <v>0</v>
      </c>
      <c r="AJ56" s="178">
        <v>7973.6699999999992</v>
      </c>
      <c r="AK56" s="178">
        <v>100.22999999999999</v>
      </c>
      <c r="AL56" s="178">
        <f t="shared" si="11"/>
        <v>1.2570121412097566</v>
      </c>
      <c r="AM56" s="178">
        <v>39903.46</v>
      </c>
      <c r="AN56" s="178">
        <v>20726.04</v>
      </c>
      <c r="AO56" s="178">
        <f t="shared" si="12"/>
        <v>51.940458296097638</v>
      </c>
      <c r="AP56" s="178">
        <v>5934.5499999999993</v>
      </c>
      <c r="AQ56" s="178">
        <v>0</v>
      </c>
      <c r="AR56" s="178">
        <f t="shared" si="13"/>
        <v>0</v>
      </c>
      <c r="AS56" s="178">
        <v>4208.7900000000009</v>
      </c>
      <c r="AT56" s="178">
        <v>21.03</v>
      </c>
      <c r="AU56" s="178">
        <f t="shared" si="14"/>
        <v>0.4996685508186437</v>
      </c>
      <c r="AV56" s="178">
        <v>18913.82</v>
      </c>
      <c r="AW56" s="178">
        <v>16673.97</v>
      </c>
      <c r="AX56" s="178">
        <f t="shared" si="15"/>
        <v>88.157601161478766</v>
      </c>
      <c r="AY56" s="178">
        <v>502895.79999999993</v>
      </c>
      <c r="AZ56" s="178">
        <v>353822.02</v>
      </c>
      <c r="BA56" s="178">
        <f t="shared" si="16"/>
        <v>70.356924834130666</v>
      </c>
      <c r="BB56" s="178">
        <v>31539.770000000004</v>
      </c>
      <c r="BC56" s="178">
        <v>83454.070000000007</v>
      </c>
      <c r="BD56" s="178">
        <f t="shared" si="17"/>
        <v>264.59948820172116</v>
      </c>
      <c r="BE56" s="178">
        <v>0</v>
      </c>
      <c r="BF56" s="178">
        <v>0</v>
      </c>
      <c r="BG56" s="178" t="e">
        <f t="shared" si="18"/>
        <v>#DIV/0!</v>
      </c>
      <c r="BH56" s="178">
        <v>36394</v>
      </c>
      <c r="BI56" s="178">
        <v>0</v>
      </c>
      <c r="BJ56" s="178">
        <f t="shared" si="19"/>
        <v>0</v>
      </c>
      <c r="BK56" s="178">
        <v>41816.01</v>
      </c>
      <c r="BL56" s="178">
        <v>9164.1299999999992</v>
      </c>
      <c r="BM56" s="178">
        <f t="shared" si="20"/>
        <v>21.915362082609029</v>
      </c>
      <c r="BN56" s="178">
        <v>91139.5</v>
      </c>
      <c r="BO56" s="178">
        <v>2597.3200000000002</v>
      </c>
      <c r="BP56" s="178">
        <f t="shared" si="21"/>
        <v>2.8498291081254559</v>
      </c>
      <c r="BQ56" s="178">
        <v>39843.71</v>
      </c>
      <c r="BR56" s="178">
        <v>16038.24</v>
      </c>
      <c r="BS56" s="178">
        <f t="shared" si="22"/>
        <v>40.252878057791307</v>
      </c>
      <c r="BT56" s="178">
        <v>209193.22</v>
      </c>
      <c r="BU56" s="178">
        <v>27799.69</v>
      </c>
      <c r="BV56" s="178">
        <f t="shared" si="23"/>
        <v>13.289001431308337</v>
      </c>
      <c r="BW56" s="178">
        <v>712089.0199999999</v>
      </c>
      <c r="BX56" s="178">
        <v>381621.71</v>
      </c>
      <c r="BY56" s="178">
        <f t="shared" si="24"/>
        <v>53.591854288105736</v>
      </c>
    </row>
    <row r="57" spans="1:77" x14ac:dyDescent="0.2">
      <c r="A57" s="178">
        <v>45</v>
      </c>
      <c r="B57" s="178" t="s">
        <v>122</v>
      </c>
      <c r="C57" s="178">
        <v>193801.09</v>
      </c>
      <c r="D57" s="178">
        <v>111798.84000000003</v>
      </c>
      <c r="E57" s="178">
        <f t="shared" si="0"/>
        <v>57.687415483576501</v>
      </c>
      <c r="F57" s="178">
        <v>180644.79</v>
      </c>
      <c r="G57" s="178">
        <v>111798.84000000003</v>
      </c>
      <c r="H57" s="178">
        <f t="shared" si="1"/>
        <v>61.88877077495566</v>
      </c>
      <c r="I57" s="178">
        <v>6995.02</v>
      </c>
      <c r="J57" s="178">
        <v>0</v>
      </c>
      <c r="K57" s="178">
        <f t="shared" si="2"/>
        <v>0</v>
      </c>
      <c r="L57" s="178">
        <v>6161.28</v>
      </c>
      <c r="M57" s="178">
        <v>0</v>
      </c>
      <c r="N57" s="178">
        <f t="shared" si="3"/>
        <v>0</v>
      </c>
      <c r="O57" s="178">
        <v>42736.200000000004</v>
      </c>
      <c r="P57" s="178">
        <v>22502.420000000002</v>
      </c>
      <c r="Q57" s="178">
        <f t="shared" si="4"/>
        <v>52.654236923264122</v>
      </c>
      <c r="R57" s="178">
        <v>19998.91</v>
      </c>
      <c r="S57" s="178">
        <v>22502.420000000002</v>
      </c>
      <c r="T57" s="178">
        <f t="shared" si="5"/>
        <v>112.51823224365729</v>
      </c>
      <c r="U57" s="178">
        <v>11427.7</v>
      </c>
      <c r="V57" s="178">
        <v>0</v>
      </c>
      <c r="W57" s="178">
        <f t="shared" si="6"/>
        <v>0</v>
      </c>
      <c r="X57" s="178">
        <v>6533.58</v>
      </c>
      <c r="Y57" s="178">
        <v>0</v>
      </c>
      <c r="Z57" s="178">
        <f t="shared" si="7"/>
        <v>0</v>
      </c>
      <c r="AA57" s="178">
        <v>1311.54</v>
      </c>
      <c r="AB57" s="178">
        <v>0</v>
      </c>
      <c r="AC57" s="178">
        <f t="shared" si="8"/>
        <v>0</v>
      </c>
      <c r="AD57" s="178">
        <v>3464.4700000000003</v>
      </c>
      <c r="AE57" s="178">
        <v>0</v>
      </c>
      <c r="AF57" s="178">
        <f t="shared" si="9"/>
        <v>0</v>
      </c>
      <c r="AG57" s="178">
        <v>75.069999999999993</v>
      </c>
      <c r="AH57" s="178">
        <v>0</v>
      </c>
      <c r="AI57" s="178">
        <f t="shared" si="10"/>
        <v>0</v>
      </c>
      <c r="AJ57" s="178">
        <v>3847.86</v>
      </c>
      <c r="AK57" s="178">
        <v>284.93</v>
      </c>
      <c r="AL57" s="178">
        <f t="shared" si="11"/>
        <v>7.4048951884943843</v>
      </c>
      <c r="AM57" s="178">
        <v>14018.679999999998</v>
      </c>
      <c r="AN57" s="178">
        <v>1769.89</v>
      </c>
      <c r="AO57" s="178">
        <f t="shared" si="12"/>
        <v>12.625225770186638</v>
      </c>
      <c r="AP57" s="178">
        <v>792.65</v>
      </c>
      <c r="AQ57" s="178">
        <v>0</v>
      </c>
      <c r="AR57" s="178">
        <f t="shared" si="13"/>
        <v>0</v>
      </c>
      <c r="AS57" s="178">
        <v>1178.9000000000001</v>
      </c>
      <c r="AT57" s="178">
        <v>0</v>
      </c>
      <c r="AU57" s="178">
        <f t="shared" si="14"/>
        <v>0</v>
      </c>
      <c r="AV57" s="178">
        <v>11833.91</v>
      </c>
      <c r="AW57" s="178">
        <v>18314.57</v>
      </c>
      <c r="AX57" s="178">
        <f t="shared" si="15"/>
        <v>154.76347208995168</v>
      </c>
      <c r="AY57" s="178">
        <v>268284.36</v>
      </c>
      <c r="AZ57" s="178">
        <v>154670.65000000005</v>
      </c>
      <c r="BA57" s="178">
        <f t="shared" si="16"/>
        <v>57.651758007809349</v>
      </c>
      <c r="BB57" s="178">
        <v>26061.220000000005</v>
      </c>
      <c r="BC57" s="178">
        <v>105905.13</v>
      </c>
      <c r="BD57" s="178">
        <f t="shared" si="17"/>
        <v>406.37057666525197</v>
      </c>
      <c r="BE57" s="178">
        <v>4</v>
      </c>
      <c r="BF57" s="178">
        <v>0</v>
      </c>
      <c r="BG57" s="178">
        <f t="shared" si="18"/>
        <v>0</v>
      </c>
      <c r="BH57" s="178">
        <v>3</v>
      </c>
      <c r="BI57" s="178">
        <v>0</v>
      </c>
      <c r="BJ57" s="178">
        <f t="shared" si="19"/>
        <v>0</v>
      </c>
      <c r="BK57" s="178">
        <v>420.41999999999996</v>
      </c>
      <c r="BL57" s="178">
        <v>109.5</v>
      </c>
      <c r="BM57" s="178">
        <f t="shared" si="20"/>
        <v>26.045383188240333</v>
      </c>
      <c r="BN57" s="178">
        <v>265.20999999999998</v>
      </c>
      <c r="BO57" s="178">
        <v>24.700000000000003</v>
      </c>
      <c r="BP57" s="178">
        <f t="shared" si="21"/>
        <v>9.3133743071528254</v>
      </c>
      <c r="BQ57" s="178">
        <v>14838.051782477341</v>
      </c>
      <c r="BR57" s="178">
        <v>12944.829999999998</v>
      </c>
      <c r="BS57" s="178">
        <f t="shared" si="22"/>
        <v>87.240765767423042</v>
      </c>
      <c r="BT57" s="178">
        <v>15530.681782477341</v>
      </c>
      <c r="BU57" s="178">
        <v>13079.029999999999</v>
      </c>
      <c r="BV57" s="178">
        <f t="shared" si="23"/>
        <v>84.214139360942639</v>
      </c>
      <c r="BW57" s="178">
        <v>283815.04178247735</v>
      </c>
      <c r="BX57" s="178">
        <v>167749.68000000005</v>
      </c>
      <c r="BY57" s="178">
        <f t="shared" si="24"/>
        <v>59.105281716734183</v>
      </c>
    </row>
    <row r="58" spans="1:77" x14ac:dyDescent="0.2">
      <c r="A58" s="180" t="s">
        <v>93</v>
      </c>
      <c r="B58" s="180" t="s">
        <v>94</v>
      </c>
      <c r="C58" s="180">
        <v>482896.93999999994</v>
      </c>
      <c r="D58" s="180">
        <v>359420.15</v>
      </c>
      <c r="E58" s="180">
        <f t="shared" si="0"/>
        <v>74.429991210961091</v>
      </c>
      <c r="F58" s="180">
        <v>455550.15</v>
      </c>
      <c r="G58" s="180">
        <v>359415.13</v>
      </c>
      <c r="H58" s="180">
        <f t="shared" si="1"/>
        <v>78.896940325889474</v>
      </c>
      <c r="I58" s="180">
        <v>15577.44</v>
      </c>
      <c r="J58" s="180">
        <v>5.0199999999999996</v>
      </c>
      <c r="K58" s="180">
        <f t="shared" si="2"/>
        <v>3.2226091065027371E-2</v>
      </c>
      <c r="L58" s="180">
        <v>11769.35</v>
      </c>
      <c r="M58" s="180">
        <v>0</v>
      </c>
      <c r="N58" s="180">
        <f t="shared" si="3"/>
        <v>0</v>
      </c>
      <c r="O58" s="180">
        <v>177036.81</v>
      </c>
      <c r="P58" s="180">
        <v>91181.86</v>
      </c>
      <c r="Q58" s="180">
        <f t="shared" si="4"/>
        <v>51.504463958653567</v>
      </c>
      <c r="R58" s="180">
        <v>42816.009999999995</v>
      </c>
      <c r="S58" s="180">
        <v>63763.820000000007</v>
      </c>
      <c r="T58" s="180">
        <f t="shared" si="5"/>
        <v>148.92518009034475</v>
      </c>
      <c r="U58" s="180">
        <v>33294.450000000004</v>
      </c>
      <c r="V58" s="180">
        <v>12358.04</v>
      </c>
      <c r="W58" s="180">
        <f t="shared" si="6"/>
        <v>37.117417467475811</v>
      </c>
      <c r="X58" s="180">
        <v>15529.58</v>
      </c>
      <c r="Y58" s="180">
        <v>7530</v>
      </c>
      <c r="Z58" s="180">
        <f t="shared" si="7"/>
        <v>48.488111075766376</v>
      </c>
      <c r="AA58" s="180">
        <v>12518.490000000002</v>
      </c>
      <c r="AB58" s="180">
        <v>0</v>
      </c>
      <c r="AC58" s="180">
        <f t="shared" si="8"/>
        <v>0</v>
      </c>
      <c r="AD58" s="180">
        <v>72878.28</v>
      </c>
      <c r="AE58" s="180">
        <v>7530</v>
      </c>
      <c r="AF58" s="180">
        <f t="shared" si="9"/>
        <v>10.332296536087297</v>
      </c>
      <c r="AG58" s="180">
        <v>2640.1200000000003</v>
      </c>
      <c r="AH58" s="180">
        <v>0</v>
      </c>
      <c r="AI58" s="180">
        <f t="shared" si="10"/>
        <v>0</v>
      </c>
      <c r="AJ58" s="180">
        <v>11821.529999999999</v>
      </c>
      <c r="AK58" s="180">
        <v>385.15999999999997</v>
      </c>
      <c r="AL58" s="180">
        <f t="shared" si="11"/>
        <v>3.2581231025087276</v>
      </c>
      <c r="AM58" s="180">
        <v>53922.14</v>
      </c>
      <c r="AN58" s="180">
        <v>22495.93</v>
      </c>
      <c r="AO58" s="180">
        <f t="shared" si="12"/>
        <v>41.719282654583075</v>
      </c>
      <c r="AP58" s="180">
        <v>6727.1999999999989</v>
      </c>
      <c r="AQ58" s="180">
        <v>0</v>
      </c>
      <c r="AR58" s="180">
        <f t="shared" si="13"/>
        <v>0</v>
      </c>
      <c r="AS58" s="180">
        <v>5387.6900000000005</v>
      </c>
      <c r="AT58" s="180">
        <v>21.03</v>
      </c>
      <c r="AU58" s="180">
        <f t="shared" si="14"/>
        <v>0.39033426199354454</v>
      </c>
      <c r="AV58" s="180">
        <v>30747.73</v>
      </c>
      <c r="AW58" s="180">
        <v>34988.54</v>
      </c>
      <c r="AX58" s="180">
        <f t="shared" si="15"/>
        <v>113.79227019360454</v>
      </c>
      <c r="AY58" s="180">
        <v>771180.15999999992</v>
      </c>
      <c r="AZ58" s="180">
        <v>508492.67000000004</v>
      </c>
      <c r="BA58" s="180">
        <f t="shared" si="16"/>
        <v>65.9369491559534</v>
      </c>
      <c r="BB58" s="180">
        <v>57600.990000000005</v>
      </c>
      <c r="BC58" s="180">
        <v>189359.2</v>
      </c>
      <c r="BD58" s="180">
        <f t="shared" si="17"/>
        <v>328.74296084147164</v>
      </c>
      <c r="BE58" s="180">
        <v>4</v>
      </c>
      <c r="BF58" s="180">
        <v>0</v>
      </c>
      <c r="BG58" s="180">
        <f t="shared" si="18"/>
        <v>0</v>
      </c>
      <c r="BH58" s="180">
        <v>36397</v>
      </c>
      <c r="BI58" s="180">
        <v>0</v>
      </c>
      <c r="BJ58" s="180">
        <f t="shared" si="19"/>
        <v>0</v>
      </c>
      <c r="BK58" s="180">
        <v>42236.43</v>
      </c>
      <c r="BL58" s="180">
        <v>9273.6299999999992</v>
      </c>
      <c r="BM58" s="180">
        <f t="shared" si="20"/>
        <v>21.956472173429429</v>
      </c>
      <c r="BN58" s="180">
        <v>91404.71</v>
      </c>
      <c r="BO58" s="180">
        <v>2622.02</v>
      </c>
      <c r="BP58" s="180">
        <f t="shared" si="21"/>
        <v>2.8685830303493112</v>
      </c>
      <c r="BQ58" s="180">
        <v>54681.761782477341</v>
      </c>
      <c r="BR58" s="180">
        <v>28983.07</v>
      </c>
      <c r="BS58" s="180">
        <f t="shared" si="22"/>
        <v>53.003175199976027</v>
      </c>
      <c r="BT58" s="180">
        <v>224723.90178247733</v>
      </c>
      <c r="BU58" s="180">
        <v>40878.720000000001</v>
      </c>
      <c r="BV58" s="180">
        <f t="shared" si="23"/>
        <v>18.190641794555866</v>
      </c>
      <c r="BW58" s="180">
        <v>995904.06178247719</v>
      </c>
      <c r="BX58" s="180">
        <v>549371.39000000013</v>
      </c>
      <c r="BY58" s="180">
        <f t="shared" si="24"/>
        <v>55.163083582240922</v>
      </c>
    </row>
    <row r="59" spans="1:77" x14ac:dyDescent="0.2">
      <c r="A59" s="178">
        <v>46</v>
      </c>
      <c r="B59" s="178" t="s">
        <v>95</v>
      </c>
      <c r="C59" s="178">
        <v>2223442.8200000003</v>
      </c>
      <c r="D59" s="178">
        <v>1809347.13</v>
      </c>
      <c r="E59" s="178">
        <f t="shared" si="0"/>
        <v>81.37592357783231</v>
      </c>
      <c r="F59" s="178">
        <v>2127658.19</v>
      </c>
      <c r="G59" s="178">
        <v>1775735</v>
      </c>
      <c r="H59" s="178">
        <f t="shared" si="1"/>
        <v>83.45959930716127</v>
      </c>
      <c r="I59" s="178">
        <v>65665.41</v>
      </c>
      <c r="J59" s="178">
        <v>11531</v>
      </c>
      <c r="K59" s="178">
        <f t="shared" si="2"/>
        <v>17.560234528346051</v>
      </c>
      <c r="L59" s="178">
        <v>30119.22</v>
      </c>
      <c r="M59" s="178">
        <v>22081.13</v>
      </c>
      <c r="N59" s="178">
        <f t="shared" si="3"/>
        <v>73.312423097278085</v>
      </c>
      <c r="O59" s="178">
        <v>247309.27000000002</v>
      </c>
      <c r="P59" s="178">
        <v>40444.03</v>
      </c>
      <c r="Q59" s="178">
        <f t="shared" si="4"/>
        <v>16.353624754947518</v>
      </c>
      <c r="R59" s="178">
        <v>43000.83</v>
      </c>
      <c r="S59" s="178">
        <v>190</v>
      </c>
      <c r="T59" s="178">
        <f t="shared" si="5"/>
        <v>0.44185193634634495</v>
      </c>
      <c r="U59" s="178">
        <v>93189.310000000012</v>
      </c>
      <c r="V59" s="178">
        <v>31082.38</v>
      </c>
      <c r="W59" s="178">
        <f t="shared" si="6"/>
        <v>33.354018824691366</v>
      </c>
      <c r="X59" s="178">
        <v>15957.77</v>
      </c>
      <c r="Y59" s="178">
        <v>0</v>
      </c>
      <c r="Z59" s="178">
        <f t="shared" si="7"/>
        <v>0</v>
      </c>
      <c r="AA59" s="178">
        <v>17614.03</v>
      </c>
      <c r="AB59" s="178">
        <v>173.09</v>
      </c>
      <c r="AC59" s="178">
        <f t="shared" si="8"/>
        <v>0.98268255475890531</v>
      </c>
      <c r="AD59" s="178">
        <v>77547.33</v>
      </c>
      <c r="AE59" s="178">
        <v>8998.5600000000013</v>
      </c>
      <c r="AF59" s="178">
        <f t="shared" si="9"/>
        <v>11.60395851153096</v>
      </c>
      <c r="AG59" s="178">
        <v>5356.4400000000005</v>
      </c>
      <c r="AH59" s="178">
        <v>0</v>
      </c>
      <c r="AI59" s="178">
        <f t="shared" si="10"/>
        <v>0</v>
      </c>
      <c r="AJ59" s="178">
        <v>37292.18</v>
      </c>
      <c r="AK59" s="178">
        <v>1128.08</v>
      </c>
      <c r="AL59" s="178">
        <f t="shared" si="11"/>
        <v>3.0249773545016674</v>
      </c>
      <c r="AM59" s="178">
        <v>112803.55000000002</v>
      </c>
      <c r="AN59" s="178">
        <v>44447.810000000005</v>
      </c>
      <c r="AO59" s="178">
        <f t="shared" si="12"/>
        <v>39.402846807569439</v>
      </c>
      <c r="AP59" s="178">
        <v>16057.57</v>
      </c>
      <c r="AQ59" s="178">
        <v>0</v>
      </c>
      <c r="AR59" s="178">
        <f t="shared" si="13"/>
        <v>0</v>
      </c>
      <c r="AS59" s="178">
        <v>21608.279999999995</v>
      </c>
      <c r="AT59" s="178">
        <v>0</v>
      </c>
      <c r="AU59" s="178">
        <f t="shared" si="14"/>
        <v>0</v>
      </c>
      <c r="AV59" s="178">
        <v>52076.85</v>
      </c>
      <c r="AW59" s="178">
        <v>362181.45</v>
      </c>
      <c r="AX59" s="178">
        <f t="shared" si="15"/>
        <v>695.47495672261289</v>
      </c>
      <c r="AY59" s="178">
        <v>2715946.96</v>
      </c>
      <c r="AZ59" s="178">
        <v>2257548.5</v>
      </c>
      <c r="BA59" s="178">
        <f t="shared" si="16"/>
        <v>83.121965680802546</v>
      </c>
      <c r="BB59" s="178">
        <v>299007.52999999997</v>
      </c>
      <c r="BC59" s="178">
        <v>193323.05</v>
      </c>
      <c r="BD59" s="178">
        <f t="shared" si="17"/>
        <v>64.654910195739888</v>
      </c>
      <c r="BE59" s="178">
        <v>2225</v>
      </c>
      <c r="BF59" s="178">
        <v>14301.81</v>
      </c>
      <c r="BG59" s="178">
        <f t="shared" si="18"/>
        <v>642.77797752808988</v>
      </c>
      <c r="BH59" s="178">
        <v>1331</v>
      </c>
      <c r="BI59" s="178">
        <v>735.77</v>
      </c>
      <c r="BJ59" s="178">
        <f t="shared" si="19"/>
        <v>55.279489105935383</v>
      </c>
      <c r="BK59" s="178">
        <v>94938.8</v>
      </c>
      <c r="BL59" s="178">
        <v>8865.7799999999988</v>
      </c>
      <c r="BM59" s="178">
        <f t="shared" si="20"/>
        <v>9.3384159058256468</v>
      </c>
      <c r="BN59" s="178">
        <v>12775.06</v>
      </c>
      <c r="BO59" s="178">
        <v>264449.47000000003</v>
      </c>
      <c r="BP59" s="178">
        <f t="shared" si="21"/>
        <v>2070.0448373627992</v>
      </c>
      <c r="BQ59" s="178">
        <v>504698.89999999991</v>
      </c>
      <c r="BR59" s="178">
        <v>789888.69</v>
      </c>
      <c r="BS59" s="178">
        <f t="shared" si="22"/>
        <v>156.506917292667</v>
      </c>
      <c r="BT59" s="178">
        <v>615968.75999999989</v>
      </c>
      <c r="BU59" s="178">
        <v>1078241.52</v>
      </c>
      <c r="BV59" s="178">
        <f t="shared" si="23"/>
        <v>175.04808523081596</v>
      </c>
      <c r="BW59" s="178">
        <v>3331915.7199999997</v>
      </c>
      <c r="BX59" s="178">
        <v>3335790.02</v>
      </c>
      <c r="BY59" s="178">
        <f t="shared" si="24"/>
        <v>100.11627845136492</v>
      </c>
    </row>
    <row r="60" spans="1:77" x14ac:dyDescent="0.2">
      <c r="A60" s="178">
        <v>47</v>
      </c>
      <c r="B60" s="178" t="s">
        <v>96</v>
      </c>
      <c r="C60" s="178">
        <v>0</v>
      </c>
      <c r="D60" s="178">
        <v>0</v>
      </c>
      <c r="E60" s="178" t="e">
        <f t="shared" si="0"/>
        <v>#DIV/0!</v>
      </c>
      <c r="F60" s="178">
        <v>0</v>
      </c>
      <c r="G60" s="178">
        <v>0</v>
      </c>
      <c r="H60" s="178" t="e">
        <f t="shared" si="1"/>
        <v>#DIV/0!</v>
      </c>
      <c r="I60" s="178">
        <v>0</v>
      </c>
      <c r="J60" s="178">
        <v>0</v>
      </c>
      <c r="K60" s="178" t="e">
        <f t="shared" si="2"/>
        <v>#DIV/0!</v>
      </c>
      <c r="L60" s="178">
        <v>0</v>
      </c>
      <c r="M60" s="178">
        <v>0</v>
      </c>
      <c r="N60" s="178" t="e">
        <f t="shared" si="3"/>
        <v>#DIV/0!</v>
      </c>
      <c r="O60" s="178">
        <v>0</v>
      </c>
      <c r="P60" s="178">
        <v>0</v>
      </c>
      <c r="Q60" s="178" t="e">
        <f t="shared" si="4"/>
        <v>#DIV/0!</v>
      </c>
      <c r="R60" s="178">
        <v>0</v>
      </c>
      <c r="S60" s="178">
        <v>0</v>
      </c>
      <c r="T60" s="178" t="e">
        <f t="shared" si="5"/>
        <v>#DIV/0!</v>
      </c>
      <c r="U60" s="178">
        <v>0</v>
      </c>
      <c r="V60" s="178">
        <v>0</v>
      </c>
      <c r="W60" s="178" t="e">
        <f t="shared" si="6"/>
        <v>#DIV/0!</v>
      </c>
      <c r="X60" s="178">
        <v>0</v>
      </c>
      <c r="Y60" s="178">
        <v>0</v>
      </c>
      <c r="Z60" s="178" t="e">
        <f t="shared" si="7"/>
        <v>#DIV/0!</v>
      </c>
      <c r="AA60" s="178">
        <v>0</v>
      </c>
      <c r="AB60" s="178">
        <v>0</v>
      </c>
      <c r="AC60" s="178" t="e">
        <f t="shared" si="8"/>
        <v>#DIV/0!</v>
      </c>
      <c r="AD60" s="178">
        <v>0</v>
      </c>
      <c r="AE60" s="178">
        <v>0</v>
      </c>
      <c r="AF60" s="178" t="e">
        <f t="shared" si="9"/>
        <v>#DIV/0!</v>
      </c>
      <c r="AG60" s="178">
        <v>0</v>
      </c>
      <c r="AH60" s="178">
        <v>0</v>
      </c>
      <c r="AI60" s="178" t="e">
        <f t="shared" si="10"/>
        <v>#DIV/0!</v>
      </c>
      <c r="AJ60" s="178">
        <v>0</v>
      </c>
      <c r="AK60" s="178">
        <v>0</v>
      </c>
      <c r="AL60" s="178" t="e">
        <f t="shared" si="11"/>
        <v>#DIV/0!</v>
      </c>
      <c r="AM60" s="178">
        <v>0</v>
      </c>
      <c r="AN60" s="178">
        <v>0</v>
      </c>
      <c r="AO60" s="178" t="e">
        <f t="shared" si="12"/>
        <v>#DIV/0!</v>
      </c>
      <c r="AP60" s="178">
        <v>0</v>
      </c>
      <c r="AQ60" s="178">
        <v>0</v>
      </c>
      <c r="AR60" s="178" t="e">
        <f t="shared" si="13"/>
        <v>#DIV/0!</v>
      </c>
      <c r="AS60" s="178">
        <v>0</v>
      </c>
      <c r="AT60" s="178">
        <v>0</v>
      </c>
      <c r="AU60" s="178" t="e">
        <f t="shared" si="14"/>
        <v>#DIV/0!</v>
      </c>
      <c r="AV60" s="178">
        <v>0</v>
      </c>
      <c r="AW60" s="178">
        <v>0</v>
      </c>
      <c r="AX60" s="178" t="e">
        <f t="shared" si="15"/>
        <v>#DIV/0!</v>
      </c>
      <c r="AY60" s="178">
        <v>0</v>
      </c>
      <c r="AZ60" s="178">
        <v>0</v>
      </c>
      <c r="BA60" s="178" t="e">
        <f t="shared" si="16"/>
        <v>#DIV/0!</v>
      </c>
      <c r="BB60" s="178">
        <v>0</v>
      </c>
      <c r="BC60" s="178">
        <v>0</v>
      </c>
      <c r="BD60" s="178" t="e">
        <f t="shared" si="17"/>
        <v>#DIV/0!</v>
      </c>
      <c r="BE60" s="178">
        <v>0</v>
      </c>
      <c r="BF60" s="178">
        <v>0</v>
      </c>
      <c r="BG60" s="178" t="e">
        <f t="shared" si="18"/>
        <v>#DIV/0!</v>
      </c>
      <c r="BH60" s="178">
        <v>0</v>
      </c>
      <c r="BI60" s="178">
        <v>0</v>
      </c>
      <c r="BJ60" s="178" t="e">
        <f t="shared" si="19"/>
        <v>#DIV/0!</v>
      </c>
      <c r="BK60" s="178">
        <v>0</v>
      </c>
      <c r="BL60" s="178">
        <v>0</v>
      </c>
      <c r="BM60" s="178" t="e">
        <f t="shared" si="20"/>
        <v>#DIV/0!</v>
      </c>
      <c r="BN60" s="178">
        <v>0</v>
      </c>
      <c r="BO60" s="178">
        <v>0</v>
      </c>
      <c r="BP60" s="178" t="e">
        <f t="shared" si="21"/>
        <v>#DIV/0!</v>
      </c>
      <c r="BQ60" s="178">
        <v>0</v>
      </c>
      <c r="BR60" s="178">
        <v>0</v>
      </c>
      <c r="BS60" s="178" t="e">
        <f t="shared" si="22"/>
        <v>#DIV/0!</v>
      </c>
      <c r="BT60" s="178">
        <v>0</v>
      </c>
      <c r="BU60" s="178">
        <v>0</v>
      </c>
      <c r="BV60" s="178" t="e">
        <f t="shared" si="23"/>
        <v>#DIV/0!</v>
      </c>
      <c r="BW60" s="178">
        <v>0</v>
      </c>
      <c r="BX60" s="178">
        <v>0</v>
      </c>
      <c r="BY60" s="178" t="e">
        <f t="shared" si="24"/>
        <v>#DIV/0!</v>
      </c>
    </row>
    <row r="61" spans="1:77" x14ac:dyDescent="0.2">
      <c r="A61" s="180" t="s">
        <v>97</v>
      </c>
      <c r="B61" s="180" t="s">
        <v>98</v>
      </c>
      <c r="C61" s="180">
        <v>2223442.8200000003</v>
      </c>
      <c r="D61" s="180">
        <v>1809347.13</v>
      </c>
      <c r="E61" s="180">
        <f t="shared" si="0"/>
        <v>81.37592357783231</v>
      </c>
      <c r="F61" s="180">
        <v>2127658.19</v>
      </c>
      <c r="G61" s="180">
        <v>1775735</v>
      </c>
      <c r="H61" s="180">
        <f t="shared" si="1"/>
        <v>83.45959930716127</v>
      </c>
      <c r="I61" s="180">
        <v>65665.41</v>
      </c>
      <c r="J61" s="180">
        <v>11531</v>
      </c>
      <c r="K61" s="180">
        <f t="shared" si="2"/>
        <v>17.560234528346051</v>
      </c>
      <c r="L61" s="180">
        <v>30119.22</v>
      </c>
      <c r="M61" s="180">
        <v>22081.13</v>
      </c>
      <c r="N61" s="180">
        <f t="shared" si="3"/>
        <v>73.312423097278085</v>
      </c>
      <c r="O61" s="180">
        <v>247309.27000000002</v>
      </c>
      <c r="P61" s="180">
        <v>40444.03</v>
      </c>
      <c r="Q61" s="180">
        <f t="shared" si="4"/>
        <v>16.353624754947518</v>
      </c>
      <c r="R61" s="180">
        <v>43000.83</v>
      </c>
      <c r="S61" s="180">
        <v>190</v>
      </c>
      <c r="T61" s="180">
        <f t="shared" si="5"/>
        <v>0.44185193634634495</v>
      </c>
      <c r="U61" s="180">
        <v>93189.310000000012</v>
      </c>
      <c r="V61" s="180">
        <v>31082.38</v>
      </c>
      <c r="W61" s="180">
        <f t="shared" si="6"/>
        <v>33.354018824691366</v>
      </c>
      <c r="X61" s="180">
        <v>15957.77</v>
      </c>
      <c r="Y61" s="180">
        <v>0</v>
      </c>
      <c r="Z61" s="180">
        <f t="shared" si="7"/>
        <v>0</v>
      </c>
      <c r="AA61" s="180">
        <v>17614.03</v>
      </c>
      <c r="AB61" s="180">
        <v>173.09</v>
      </c>
      <c r="AC61" s="180">
        <f t="shared" si="8"/>
        <v>0.98268255475890531</v>
      </c>
      <c r="AD61" s="180">
        <v>77547.33</v>
      </c>
      <c r="AE61" s="180">
        <v>8998.5600000000013</v>
      </c>
      <c r="AF61" s="180">
        <f t="shared" si="9"/>
        <v>11.60395851153096</v>
      </c>
      <c r="AG61" s="180">
        <v>5356.4400000000005</v>
      </c>
      <c r="AH61" s="180">
        <v>0</v>
      </c>
      <c r="AI61" s="180">
        <f t="shared" si="10"/>
        <v>0</v>
      </c>
      <c r="AJ61" s="180">
        <v>37292.18</v>
      </c>
      <c r="AK61" s="180">
        <v>1128.08</v>
      </c>
      <c r="AL61" s="180">
        <f t="shared" si="11"/>
        <v>3.0249773545016674</v>
      </c>
      <c r="AM61" s="180">
        <v>112803.55000000002</v>
      </c>
      <c r="AN61" s="180">
        <v>44447.810000000005</v>
      </c>
      <c r="AO61" s="180">
        <f t="shared" si="12"/>
        <v>39.402846807569439</v>
      </c>
      <c r="AP61" s="180">
        <v>16057.57</v>
      </c>
      <c r="AQ61" s="180">
        <v>0</v>
      </c>
      <c r="AR61" s="180">
        <f t="shared" si="13"/>
        <v>0</v>
      </c>
      <c r="AS61" s="180">
        <v>21608.279999999995</v>
      </c>
      <c r="AT61" s="180">
        <v>0</v>
      </c>
      <c r="AU61" s="180">
        <f t="shared" si="14"/>
        <v>0</v>
      </c>
      <c r="AV61" s="180">
        <v>52076.85</v>
      </c>
      <c r="AW61" s="180">
        <v>362181.45</v>
      </c>
      <c r="AX61" s="180">
        <f t="shared" si="15"/>
        <v>695.47495672261289</v>
      </c>
      <c r="AY61" s="180">
        <v>2715946.96</v>
      </c>
      <c r="AZ61" s="180">
        <v>2257548.5</v>
      </c>
      <c r="BA61" s="180">
        <f t="shared" si="16"/>
        <v>83.121965680802546</v>
      </c>
      <c r="BB61" s="180">
        <v>299007.52999999997</v>
      </c>
      <c r="BC61" s="180">
        <v>193323.05</v>
      </c>
      <c r="BD61" s="180">
        <f t="shared" si="17"/>
        <v>64.654910195739888</v>
      </c>
      <c r="BE61" s="180">
        <v>2225</v>
      </c>
      <c r="BF61" s="180">
        <v>14301.81</v>
      </c>
      <c r="BG61" s="180">
        <f t="shared" si="18"/>
        <v>642.77797752808988</v>
      </c>
      <c r="BH61" s="180">
        <v>1331</v>
      </c>
      <c r="BI61" s="180">
        <v>735.77</v>
      </c>
      <c r="BJ61" s="180">
        <f t="shared" si="19"/>
        <v>55.279489105935383</v>
      </c>
      <c r="BK61" s="180">
        <v>94938.8</v>
      </c>
      <c r="BL61" s="180">
        <v>8865.7799999999988</v>
      </c>
      <c r="BM61" s="180">
        <f t="shared" si="20"/>
        <v>9.3384159058256468</v>
      </c>
      <c r="BN61" s="180">
        <v>12775.06</v>
      </c>
      <c r="BO61" s="180">
        <v>264449.47000000003</v>
      </c>
      <c r="BP61" s="180">
        <f t="shared" si="21"/>
        <v>2070.0448373627992</v>
      </c>
      <c r="BQ61" s="180">
        <v>504698.89999999991</v>
      </c>
      <c r="BR61" s="180">
        <v>789888.69</v>
      </c>
      <c r="BS61" s="180">
        <f t="shared" si="22"/>
        <v>156.506917292667</v>
      </c>
      <c r="BT61" s="180">
        <v>615968.75999999989</v>
      </c>
      <c r="BU61" s="180">
        <v>1078241.52</v>
      </c>
      <c r="BV61" s="180">
        <f t="shared" si="23"/>
        <v>175.04808523081596</v>
      </c>
      <c r="BW61" s="180">
        <v>3331915.7199999997</v>
      </c>
      <c r="BX61" s="180">
        <v>3335790.02</v>
      </c>
      <c r="BY61" s="180">
        <f t="shared" si="24"/>
        <v>100.11627845136492</v>
      </c>
    </row>
    <row r="62" spans="1:77" x14ac:dyDescent="0.2">
      <c r="A62" s="178">
        <v>48</v>
      </c>
      <c r="B62" s="178" t="s">
        <v>99</v>
      </c>
      <c r="C62" s="178">
        <v>0</v>
      </c>
      <c r="D62" s="178">
        <v>0</v>
      </c>
      <c r="E62" s="178" t="e">
        <f t="shared" si="0"/>
        <v>#DIV/0!</v>
      </c>
      <c r="F62" s="178">
        <v>0</v>
      </c>
      <c r="G62" s="178">
        <v>0</v>
      </c>
      <c r="H62" s="178" t="e">
        <f t="shared" si="1"/>
        <v>#DIV/0!</v>
      </c>
      <c r="I62" s="178">
        <v>0</v>
      </c>
      <c r="J62" s="178">
        <v>0</v>
      </c>
      <c r="K62" s="178" t="e">
        <f t="shared" si="2"/>
        <v>#DIV/0!</v>
      </c>
      <c r="L62" s="178">
        <v>0</v>
      </c>
      <c r="M62" s="178">
        <v>0</v>
      </c>
      <c r="N62" s="178" t="e">
        <f t="shared" si="3"/>
        <v>#DIV/0!</v>
      </c>
      <c r="O62" s="178">
        <v>0</v>
      </c>
      <c r="P62" s="178">
        <v>0</v>
      </c>
      <c r="Q62" s="178" t="e">
        <f t="shared" si="4"/>
        <v>#DIV/0!</v>
      </c>
      <c r="R62" s="178">
        <v>0</v>
      </c>
      <c r="S62" s="178">
        <v>0</v>
      </c>
      <c r="T62" s="178" t="e">
        <f t="shared" si="5"/>
        <v>#DIV/0!</v>
      </c>
      <c r="U62" s="178">
        <v>0</v>
      </c>
      <c r="V62" s="178">
        <v>0</v>
      </c>
      <c r="W62" s="178" t="e">
        <f t="shared" si="6"/>
        <v>#DIV/0!</v>
      </c>
      <c r="X62" s="178">
        <v>0</v>
      </c>
      <c r="Y62" s="178">
        <v>0</v>
      </c>
      <c r="Z62" s="178" t="e">
        <f t="shared" si="7"/>
        <v>#DIV/0!</v>
      </c>
      <c r="AA62" s="178">
        <v>0</v>
      </c>
      <c r="AB62" s="178">
        <v>0</v>
      </c>
      <c r="AC62" s="178" t="e">
        <f t="shared" si="8"/>
        <v>#DIV/0!</v>
      </c>
      <c r="AD62" s="178">
        <v>0</v>
      </c>
      <c r="AE62" s="178">
        <v>0</v>
      </c>
      <c r="AF62" s="178" t="e">
        <f t="shared" si="9"/>
        <v>#DIV/0!</v>
      </c>
      <c r="AG62" s="178">
        <v>0</v>
      </c>
      <c r="AH62" s="178">
        <v>0</v>
      </c>
      <c r="AI62" s="178" t="e">
        <f t="shared" si="10"/>
        <v>#DIV/0!</v>
      </c>
      <c r="AJ62" s="178">
        <v>0</v>
      </c>
      <c r="AK62" s="178">
        <v>0</v>
      </c>
      <c r="AL62" s="178" t="e">
        <f t="shared" si="11"/>
        <v>#DIV/0!</v>
      </c>
      <c r="AM62" s="178">
        <v>0</v>
      </c>
      <c r="AN62" s="178">
        <v>0</v>
      </c>
      <c r="AO62" s="178" t="e">
        <f t="shared" si="12"/>
        <v>#DIV/0!</v>
      </c>
      <c r="AP62" s="178">
        <v>0</v>
      </c>
      <c r="AQ62" s="178">
        <v>0</v>
      </c>
      <c r="AR62" s="178" t="e">
        <f t="shared" si="13"/>
        <v>#DIV/0!</v>
      </c>
      <c r="AS62" s="178">
        <v>0</v>
      </c>
      <c r="AT62" s="178">
        <v>0</v>
      </c>
      <c r="AU62" s="178" t="e">
        <f t="shared" si="14"/>
        <v>#DIV/0!</v>
      </c>
      <c r="AV62" s="178">
        <v>0</v>
      </c>
      <c r="AW62" s="178">
        <v>0</v>
      </c>
      <c r="AX62" s="178" t="e">
        <f t="shared" si="15"/>
        <v>#DIV/0!</v>
      </c>
      <c r="AY62" s="178">
        <v>0</v>
      </c>
      <c r="AZ62" s="178">
        <v>0</v>
      </c>
      <c r="BA62" s="178" t="e">
        <f t="shared" si="16"/>
        <v>#DIV/0!</v>
      </c>
      <c r="BB62" s="178">
        <v>0</v>
      </c>
      <c r="BC62" s="178">
        <v>0</v>
      </c>
      <c r="BD62" s="178" t="e">
        <f t="shared" si="17"/>
        <v>#DIV/0!</v>
      </c>
      <c r="BE62" s="178">
        <v>0</v>
      </c>
      <c r="BF62" s="178">
        <v>0</v>
      </c>
      <c r="BG62" s="178" t="e">
        <f t="shared" si="18"/>
        <v>#DIV/0!</v>
      </c>
      <c r="BH62" s="178">
        <v>0</v>
      </c>
      <c r="BI62" s="178">
        <v>0</v>
      </c>
      <c r="BJ62" s="178" t="e">
        <f t="shared" si="19"/>
        <v>#DIV/0!</v>
      </c>
      <c r="BK62" s="178">
        <v>0</v>
      </c>
      <c r="BL62" s="178">
        <v>0</v>
      </c>
      <c r="BM62" s="178" t="e">
        <f t="shared" si="20"/>
        <v>#DIV/0!</v>
      </c>
      <c r="BN62" s="178">
        <v>0</v>
      </c>
      <c r="BO62" s="178">
        <v>0</v>
      </c>
      <c r="BP62" s="178" t="e">
        <f t="shared" si="21"/>
        <v>#DIV/0!</v>
      </c>
      <c r="BQ62" s="178">
        <v>0</v>
      </c>
      <c r="BR62" s="178">
        <v>0</v>
      </c>
      <c r="BS62" s="178" t="e">
        <f t="shared" si="22"/>
        <v>#DIV/0!</v>
      </c>
      <c r="BT62" s="178">
        <v>0</v>
      </c>
      <c r="BU62" s="178">
        <v>0</v>
      </c>
      <c r="BV62" s="178" t="e">
        <f t="shared" si="23"/>
        <v>#DIV/0!</v>
      </c>
      <c r="BW62" s="178">
        <v>0</v>
      </c>
      <c r="BX62" s="178">
        <v>0</v>
      </c>
      <c r="BY62" s="178" t="e">
        <f t="shared" si="24"/>
        <v>#DIV/0!</v>
      </c>
    </row>
    <row r="63" spans="1:77" x14ac:dyDescent="0.2">
      <c r="A63" s="179">
        <v>49</v>
      </c>
      <c r="B63" s="179" t="s">
        <v>123</v>
      </c>
      <c r="C63" s="179">
        <v>4642.54</v>
      </c>
      <c r="D63" s="179"/>
      <c r="E63" s="179">
        <f t="shared" si="0"/>
        <v>0</v>
      </c>
      <c r="F63" s="179">
        <v>4103.3599999999997</v>
      </c>
      <c r="G63" s="179"/>
      <c r="H63" s="179">
        <f t="shared" si="1"/>
        <v>0</v>
      </c>
      <c r="I63" s="179">
        <v>519.18000000000006</v>
      </c>
      <c r="J63" s="179"/>
      <c r="K63" s="179">
        <f t="shared" si="2"/>
        <v>0</v>
      </c>
      <c r="L63" s="179">
        <v>20</v>
      </c>
      <c r="M63" s="179"/>
      <c r="N63" s="179">
        <f t="shared" si="3"/>
        <v>0</v>
      </c>
      <c r="O63" s="179">
        <v>27427.629999999997</v>
      </c>
      <c r="P63" s="179"/>
      <c r="Q63" s="179">
        <f t="shared" si="4"/>
        <v>0</v>
      </c>
      <c r="R63" s="179">
        <v>6603.79</v>
      </c>
      <c r="S63" s="179"/>
      <c r="T63" s="179">
        <f t="shared" si="5"/>
        <v>0</v>
      </c>
      <c r="U63" s="179">
        <v>12322.589999999997</v>
      </c>
      <c r="V63" s="179"/>
      <c r="W63" s="179">
        <f t="shared" si="6"/>
        <v>0</v>
      </c>
      <c r="X63" s="179">
        <v>6123.95</v>
      </c>
      <c r="Y63" s="179"/>
      <c r="Z63" s="179">
        <f t="shared" si="7"/>
        <v>0</v>
      </c>
      <c r="AA63" s="179">
        <v>372.48</v>
      </c>
      <c r="AB63" s="179"/>
      <c r="AC63" s="179">
        <f t="shared" si="8"/>
        <v>0</v>
      </c>
      <c r="AD63" s="179">
        <v>2004.8200000000002</v>
      </c>
      <c r="AE63" s="179"/>
      <c r="AF63" s="179">
        <f t="shared" si="9"/>
        <v>0</v>
      </c>
      <c r="AG63" s="179">
        <v>355.93999999999994</v>
      </c>
      <c r="AH63" s="179"/>
      <c r="AI63" s="179">
        <f t="shared" si="10"/>
        <v>0</v>
      </c>
      <c r="AJ63" s="179">
        <v>461.01000000000005</v>
      </c>
      <c r="AK63" s="179"/>
      <c r="AL63" s="179">
        <f t="shared" si="11"/>
        <v>0</v>
      </c>
      <c r="AM63" s="179">
        <v>4978.03</v>
      </c>
      <c r="AN63" s="179"/>
      <c r="AO63" s="179">
        <f t="shared" si="12"/>
        <v>0</v>
      </c>
      <c r="AP63" s="179">
        <v>387.88000000000005</v>
      </c>
      <c r="AQ63" s="179"/>
      <c r="AR63" s="179">
        <f t="shared" si="13"/>
        <v>0</v>
      </c>
      <c r="AS63" s="179">
        <v>588.56999999999994</v>
      </c>
      <c r="AT63" s="179"/>
      <c r="AU63" s="179">
        <f t="shared" si="14"/>
        <v>0</v>
      </c>
      <c r="AV63" s="179">
        <v>1544.5000000000002</v>
      </c>
      <c r="AW63" s="179"/>
      <c r="AX63" s="179">
        <f t="shared" si="15"/>
        <v>0</v>
      </c>
      <c r="AY63" s="179">
        <v>40386.1</v>
      </c>
      <c r="AZ63" s="179"/>
      <c r="BA63" s="179">
        <f t="shared" si="16"/>
        <v>0</v>
      </c>
      <c r="BB63" s="179">
        <v>1932.8700000000001</v>
      </c>
      <c r="BC63" s="179"/>
      <c r="BD63" s="179">
        <f t="shared" si="17"/>
        <v>0</v>
      </c>
      <c r="BE63" s="179">
        <v>0</v>
      </c>
      <c r="BF63" s="179"/>
      <c r="BG63" s="179" t="e">
        <f t="shared" si="18"/>
        <v>#DIV/0!</v>
      </c>
      <c r="BH63" s="179">
        <v>344</v>
      </c>
      <c r="BI63" s="179"/>
      <c r="BJ63" s="179">
        <f t="shared" si="19"/>
        <v>0</v>
      </c>
      <c r="BK63" s="179">
        <v>1411.27</v>
      </c>
      <c r="BL63" s="179"/>
      <c r="BM63" s="179">
        <f t="shared" si="20"/>
        <v>0</v>
      </c>
      <c r="BN63" s="179">
        <v>862</v>
      </c>
      <c r="BO63" s="179"/>
      <c r="BP63" s="179">
        <f t="shared" si="21"/>
        <v>0</v>
      </c>
      <c r="BQ63" s="179">
        <v>2920.0000000000005</v>
      </c>
      <c r="BR63" s="179"/>
      <c r="BS63" s="179">
        <f t="shared" si="22"/>
        <v>0</v>
      </c>
      <c r="BT63" s="179">
        <v>5537.27</v>
      </c>
      <c r="BU63" s="179"/>
      <c r="BV63" s="179">
        <f t="shared" si="23"/>
        <v>0</v>
      </c>
      <c r="BW63" s="179">
        <v>45923.369999999995</v>
      </c>
      <c r="BX63" s="179"/>
      <c r="BY63" s="179">
        <f t="shared" si="24"/>
        <v>0</v>
      </c>
    </row>
    <row r="64" spans="1:77" x14ac:dyDescent="0.2">
      <c r="A64" s="180" t="s">
        <v>100</v>
      </c>
      <c r="B64" s="180" t="s">
        <v>101</v>
      </c>
      <c r="C64" s="180">
        <v>4642.54</v>
      </c>
      <c r="D64" s="180">
        <v>0</v>
      </c>
      <c r="E64" s="180">
        <f t="shared" si="0"/>
        <v>0</v>
      </c>
      <c r="F64" s="180">
        <v>4103.3599999999997</v>
      </c>
      <c r="G64" s="180">
        <v>0</v>
      </c>
      <c r="H64" s="180">
        <f t="shared" si="1"/>
        <v>0</v>
      </c>
      <c r="I64" s="180">
        <v>519.18000000000006</v>
      </c>
      <c r="J64" s="180">
        <v>0</v>
      </c>
      <c r="K64" s="180">
        <f t="shared" si="2"/>
        <v>0</v>
      </c>
      <c r="L64" s="180">
        <v>20</v>
      </c>
      <c r="M64" s="180">
        <v>0</v>
      </c>
      <c r="N64" s="180">
        <f t="shared" si="3"/>
        <v>0</v>
      </c>
      <c r="O64" s="180">
        <v>27427.629999999997</v>
      </c>
      <c r="P64" s="180">
        <v>0</v>
      </c>
      <c r="Q64" s="180">
        <f t="shared" si="4"/>
        <v>0</v>
      </c>
      <c r="R64" s="180">
        <v>6603.79</v>
      </c>
      <c r="S64" s="180">
        <v>0</v>
      </c>
      <c r="T64" s="180">
        <f t="shared" si="5"/>
        <v>0</v>
      </c>
      <c r="U64" s="180">
        <v>12322.589999999997</v>
      </c>
      <c r="V64" s="180">
        <v>0</v>
      </c>
      <c r="W64" s="180">
        <f t="shared" si="6"/>
        <v>0</v>
      </c>
      <c r="X64" s="180">
        <v>6123.95</v>
      </c>
      <c r="Y64" s="180">
        <v>0</v>
      </c>
      <c r="Z64" s="180">
        <f t="shared" si="7"/>
        <v>0</v>
      </c>
      <c r="AA64" s="180">
        <v>372.48</v>
      </c>
      <c r="AB64" s="180">
        <v>0</v>
      </c>
      <c r="AC64" s="180">
        <f t="shared" si="8"/>
        <v>0</v>
      </c>
      <c r="AD64" s="180">
        <v>2004.8200000000002</v>
      </c>
      <c r="AE64" s="180">
        <v>0</v>
      </c>
      <c r="AF64" s="180">
        <f t="shared" si="9"/>
        <v>0</v>
      </c>
      <c r="AG64" s="180">
        <v>355.93999999999994</v>
      </c>
      <c r="AH64" s="180">
        <v>0</v>
      </c>
      <c r="AI64" s="180">
        <f t="shared" si="10"/>
        <v>0</v>
      </c>
      <c r="AJ64" s="180">
        <v>461.01000000000005</v>
      </c>
      <c r="AK64" s="180">
        <v>0</v>
      </c>
      <c r="AL64" s="180">
        <f t="shared" si="11"/>
        <v>0</v>
      </c>
      <c r="AM64" s="180">
        <v>4978.03</v>
      </c>
      <c r="AN64" s="180">
        <v>0</v>
      </c>
      <c r="AO64" s="180">
        <f t="shared" si="12"/>
        <v>0</v>
      </c>
      <c r="AP64" s="180">
        <v>387.88000000000005</v>
      </c>
      <c r="AQ64" s="180">
        <v>0</v>
      </c>
      <c r="AR64" s="180">
        <f t="shared" si="13"/>
        <v>0</v>
      </c>
      <c r="AS64" s="180">
        <v>588.56999999999994</v>
      </c>
      <c r="AT64" s="180">
        <v>0</v>
      </c>
      <c r="AU64" s="180">
        <f t="shared" si="14"/>
        <v>0</v>
      </c>
      <c r="AV64" s="180">
        <v>1544.5000000000002</v>
      </c>
      <c r="AW64" s="180">
        <v>0</v>
      </c>
      <c r="AX64" s="180">
        <f t="shared" si="15"/>
        <v>0</v>
      </c>
      <c r="AY64" s="180">
        <v>40386.1</v>
      </c>
      <c r="AZ64" s="180">
        <v>0</v>
      </c>
      <c r="BA64" s="180">
        <f t="shared" si="16"/>
        <v>0</v>
      </c>
      <c r="BB64" s="180">
        <v>1932.8700000000001</v>
      </c>
      <c r="BC64" s="180">
        <v>0</v>
      </c>
      <c r="BD64" s="180">
        <f t="shared" si="17"/>
        <v>0</v>
      </c>
      <c r="BE64" s="180">
        <v>0</v>
      </c>
      <c r="BF64" s="180">
        <v>0</v>
      </c>
      <c r="BG64" s="180" t="e">
        <f t="shared" si="18"/>
        <v>#DIV/0!</v>
      </c>
      <c r="BH64" s="180">
        <v>344</v>
      </c>
      <c r="BI64" s="180">
        <v>0</v>
      </c>
      <c r="BJ64" s="180">
        <f t="shared" si="19"/>
        <v>0</v>
      </c>
      <c r="BK64" s="180">
        <v>1411.27</v>
      </c>
      <c r="BL64" s="180">
        <v>0</v>
      </c>
      <c r="BM64" s="180">
        <f t="shared" si="20"/>
        <v>0</v>
      </c>
      <c r="BN64" s="180">
        <v>862</v>
      </c>
      <c r="BO64" s="180">
        <v>0</v>
      </c>
      <c r="BP64" s="180">
        <f t="shared" si="21"/>
        <v>0</v>
      </c>
      <c r="BQ64" s="180">
        <v>2920.0000000000005</v>
      </c>
      <c r="BR64" s="180">
        <v>0</v>
      </c>
      <c r="BS64" s="180">
        <f t="shared" si="22"/>
        <v>0</v>
      </c>
      <c r="BT64" s="180">
        <v>5537.27</v>
      </c>
      <c r="BU64" s="180">
        <v>0</v>
      </c>
      <c r="BV64" s="180">
        <f t="shared" si="23"/>
        <v>0</v>
      </c>
      <c r="BW64" s="180">
        <v>45923.369999999995</v>
      </c>
      <c r="BX64" s="180">
        <v>0</v>
      </c>
      <c r="BY64" s="180">
        <f t="shared" si="24"/>
        <v>0</v>
      </c>
    </row>
    <row r="65" spans="1:77" x14ac:dyDescent="0.2">
      <c r="A65" s="181"/>
      <c r="B65" s="181" t="s">
        <v>102</v>
      </c>
      <c r="C65" s="181">
        <v>9362560.3300000001</v>
      </c>
      <c r="D65" s="181">
        <v>9198189.0410926007</v>
      </c>
      <c r="E65" s="181">
        <f t="shared" si="0"/>
        <v>98.244376718399224</v>
      </c>
      <c r="F65" s="181">
        <v>8561830.870000001</v>
      </c>
      <c r="G65" s="181">
        <v>7157449.3278850997</v>
      </c>
      <c r="H65" s="181">
        <f t="shared" si="1"/>
        <v>83.597181917763095</v>
      </c>
      <c r="I65" s="181">
        <v>458188.77</v>
      </c>
      <c r="J65" s="181">
        <v>148701.65348000004</v>
      </c>
      <c r="K65" s="181">
        <f t="shared" si="2"/>
        <v>32.454233542214496</v>
      </c>
      <c r="L65" s="181">
        <v>342540.68999999994</v>
      </c>
      <c r="M65" s="181">
        <v>1892038.0597274997</v>
      </c>
      <c r="N65" s="181">
        <f t="shared" si="3"/>
        <v>552.35425015565306</v>
      </c>
      <c r="O65" s="181">
        <v>24848902.939999998</v>
      </c>
      <c r="P65" s="181">
        <v>15375676.534018649</v>
      </c>
      <c r="Q65" s="181">
        <f t="shared" si="4"/>
        <v>61.876681522498835</v>
      </c>
      <c r="R65" s="181">
        <v>7271647.2399999993</v>
      </c>
      <c r="S65" s="181">
        <v>5282071.4064782998</v>
      </c>
      <c r="T65" s="181">
        <f t="shared" si="5"/>
        <v>72.639269097414299</v>
      </c>
      <c r="U65" s="181">
        <v>9973679.5099999998</v>
      </c>
      <c r="V65" s="181">
        <v>6563327.8794833869</v>
      </c>
      <c r="W65" s="181">
        <f t="shared" si="6"/>
        <v>65.806484687047927</v>
      </c>
      <c r="X65" s="181">
        <v>4295582.04</v>
      </c>
      <c r="Y65" s="181">
        <v>3289378.0588742625</v>
      </c>
      <c r="Z65" s="181">
        <f t="shared" si="7"/>
        <v>76.575840671739613</v>
      </c>
      <c r="AA65" s="181">
        <v>523050.46000000008</v>
      </c>
      <c r="AB65" s="181">
        <v>21939.288850000001</v>
      </c>
      <c r="AC65" s="181">
        <f t="shared" si="8"/>
        <v>4.1944880136421254</v>
      </c>
      <c r="AD65" s="181">
        <v>2784943.69</v>
      </c>
      <c r="AE65" s="181">
        <v>218959.9003327</v>
      </c>
      <c r="AF65" s="181">
        <f t="shared" si="9"/>
        <v>7.8622738807584289</v>
      </c>
      <c r="AG65" s="181">
        <v>3230617.5264580576</v>
      </c>
      <c r="AH65" s="181">
        <v>1330452.7259207109</v>
      </c>
      <c r="AI65" s="181">
        <f t="shared" si="10"/>
        <v>41.182613386592237</v>
      </c>
      <c r="AJ65" s="181">
        <v>510919.07626643562</v>
      </c>
      <c r="AK65" s="181">
        <v>111248.95813679999</v>
      </c>
      <c r="AL65" s="181">
        <f t="shared" si="11"/>
        <v>21.774281545671929</v>
      </c>
      <c r="AM65" s="181">
        <v>6704166.7064397112</v>
      </c>
      <c r="AN65" s="181">
        <v>1919351.2890842999</v>
      </c>
      <c r="AO65" s="181">
        <f t="shared" si="12"/>
        <v>28.62922974813052</v>
      </c>
      <c r="AP65" s="181">
        <v>316919.84421975334</v>
      </c>
      <c r="AQ65" s="181">
        <v>19833.590310000003</v>
      </c>
      <c r="AR65" s="181">
        <f t="shared" si="13"/>
        <v>6.2582355354962633</v>
      </c>
      <c r="AS65" s="181">
        <v>320815.66661604319</v>
      </c>
      <c r="AT65" s="181">
        <v>29673.059999999994</v>
      </c>
      <c r="AU65" s="181">
        <f t="shared" si="14"/>
        <v>9.2492552851270631</v>
      </c>
      <c r="AV65" s="181">
        <v>2156203.42</v>
      </c>
      <c r="AW65" s="181">
        <v>730236.92114270001</v>
      </c>
      <c r="AX65" s="181">
        <f t="shared" si="15"/>
        <v>33.866791712198477</v>
      </c>
      <c r="AY65" s="181">
        <v>47451105.509999998</v>
      </c>
      <c r="AZ65" s="181">
        <v>28714662.119705763</v>
      </c>
      <c r="BA65" s="181">
        <f t="shared" si="16"/>
        <v>60.514211020129636</v>
      </c>
      <c r="BB65" s="181">
        <v>3045922.6900000004</v>
      </c>
      <c r="BC65" s="181">
        <v>6257924.8170820056</v>
      </c>
      <c r="BD65" s="181">
        <f t="shared" si="17"/>
        <v>205.45251649450117</v>
      </c>
      <c r="BE65" s="181">
        <v>14953</v>
      </c>
      <c r="BF65" s="181">
        <v>54216.701289999997</v>
      </c>
      <c r="BG65" s="181">
        <f t="shared" si="18"/>
        <v>362.58076165317993</v>
      </c>
      <c r="BH65" s="181">
        <v>399273.33999999997</v>
      </c>
      <c r="BI65" s="181">
        <v>55953.253830599999</v>
      </c>
      <c r="BJ65" s="181">
        <f t="shared" si="19"/>
        <v>14.013771575783146</v>
      </c>
      <c r="BK65" s="181">
        <v>4992674.0799999991</v>
      </c>
      <c r="BL65" s="181">
        <v>6045700.2110841004</v>
      </c>
      <c r="BM65" s="181">
        <f t="shared" si="20"/>
        <v>121.09142544077504</v>
      </c>
      <c r="BN65" s="181">
        <v>1360131.74</v>
      </c>
      <c r="BO65" s="181">
        <v>4652519.2568944991</v>
      </c>
      <c r="BP65" s="181">
        <f t="shared" si="21"/>
        <v>342.06386926125987</v>
      </c>
      <c r="BQ65" s="181">
        <v>32461637.080000002</v>
      </c>
      <c r="BR65" s="181">
        <v>103307675.60907945</v>
      </c>
      <c r="BS65" s="181">
        <f t="shared" si="22"/>
        <v>318.24542722378146</v>
      </c>
      <c r="BT65" s="181">
        <v>39228669.24000001</v>
      </c>
      <c r="BU65" s="181">
        <v>114116065.03217869</v>
      </c>
      <c r="BV65" s="181">
        <f t="shared" si="23"/>
        <v>290.8996589561055</v>
      </c>
      <c r="BW65" s="181">
        <v>86679774.75</v>
      </c>
      <c r="BX65" s="181">
        <v>142830727.15188444</v>
      </c>
      <c r="BY65" s="181">
        <f t="shared" si="24"/>
        <v>164.77976271146738</v>
      </c>
    </row>
    <row r="69" spans="1:77" x14ac:dyDescent="0.2"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  <c r="BG69" s="131"/>
      <c r="BH69" s="131"/>
      <c r="BI69" s="131"/>
      <c r="BJ69" s="131"/>
      <c r="BK69" s="131"/>
      <c r="BL69" s="131"/>
      <c r="BM69" s="131"/>
      <c r="BN69" s="131"/>
      <c r="BO69" s="131"/>
      <c r="BP69" s="131"/>
      <c r="BQ69" s="131"/>
      <c r="BR69" s="131"/>
      <c r="BS69" s="131"/>
      <c r="BT69" s="131"/>
      <c r="BU69" s="131"/>
      <c r="BV69" s="131"/>
      <c r="BW69" s="131"/>
      <c r="BX69" s="131"/>
      <c r="BY69" s="131"/>
    </row>
  </sheetData>
  <mergeCells count="29">
    <mergeCell ref="L5:N5"/>
    <mergeCell ref="A5:A7"/>
    <mergeCell ref="B5:B7"/>
    <mergeCell ref="C5:E5"/>
    <mergeCell ref="F5:H5"/>
    <mergeCell ref="I5:K5"/>
    <mergeCell ref="AP5:AR5"/>
    <mergeCell ref="AS5:AU5"/>
    <mergeCell ref="O5:Q5"/>
    <mergeCell ref="R5:T5"/>
    <mergeCell ref="U5:W5"/>
    <mergeCell ref="X5:Z5"/>
    <mergeCell ref="AA5:AC5"/>
    <mergeCell ref="BN5:BP5"/>
    <mergeCell ref="BQ5:BS5"/>
    <mergeCell ref="BT5:BV5"/>
    <mergeCell ref="BW5:BY5"/>
    <mergeCell ref="C7:BD7"/>
    <mergeCell ref="BE7:BY7"/>
    <mergeCell ref="AV5:AX5"/>
    <mergeCell ref="AY5:BA5"/>
    <mergeCell ref="BB5:BD5"/>
    <mergeCell ref="BE5:BG5"/>
    <mergeCell ref="BH5:BJ5"/>
    <mergeCell ref="BK5:BM5"/>
    <mergeCell ref="AD5:AF5"/>
    <mergeCell ref="AG5:AI5"/>
    <mergeCell ref="AJ5:AL5"/>
    <mergeCell ref="AM5:AO5"/>
  </mergeCells>
  <dataValidations count="2">
    <dataValidation type="whole" allowBlank="1" showInputMessage="1" showErrorMessage="1" sqref="BQ54 BQ26 BQ58:BQ60 BQ56 BQ40 BQ50:BQ51 J54 J26 J58:J60 J56 J40 J50:J51 L54 L26 L58:L60 L56 L40 L50:L51 R54 R26 R58:R60 R56 R40 R50:R51 U54 U26 U58:U60 U56 U40 U50:U51 X54 X26 X58:X60 X56 X40 X50:X51 AA54 AA26 AA58:AA60 AA56 AA40 AA50:AA51 AD54 AD26 AD58:AD60 AD56 AD40 AD50:AD51 AG54 AG26 AG58:AG60 AG56 AG40 AG50:AG51 AJ54 AJ26 AJ58:AJ60 AJ56 AJ40 AJ50:AJ51 AM54 AM26 AM58:AM60 AM56 AM40 AM50:AM51 AP54 AP26 AP58:AP60 AP56 AP40 AP50:AP51 AS54 AS26 AS58:AS60 AS56 AS40 AS50:AS51 AV54 AV26 AV58:AV60 AV56 AV40 AV50:AV51 BB54 BB26 BB58:BB60 BB56 BB40 BB50:BB51 BE54 BE26 BE58:BE60 BE56 BE40 BE50:BE51 BH54 BH26 BH58:BH60 BH56 BH40 BH50:BH51 BK54 BK26 BK58:BK60 BK56 BK40 BK50:BK51 BN54 BN26 BN58:BN60 BN56 BN40 BN50:BN51 I58 I61 I63:I65">
      <formula1>0</formula1>
      <formula2>99999999999999900000</formula2>
    </dataValidation>
    <dataValidation type="whole" allowBlank="1" showInputMessage="1" showErrorMessage="1" sqref="I62 I56:I57 I59:I60">
      <formula1>0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0"/>
  <sheetViews>
    <sheetView workbookViewId="0">
      <pane xSplit="2" ySplit="7" topLeftCell="BF8" activePane="bottomRight" state="frozen"/>
      <selection pane="topRight" activeCell="C1" sqref="C1"/>
      <selection pane="bottomLeft" activeCell="A8" sqref="A8"/>
      <selection pane="bottomRight" activeCell="BH9" sqref="BH9"/>
    </sheetView>
  </sheetViews>
  <sheetFormatPr defaultRowHeight="12.75" x14ac:dyDescent="0.2"/>
  <cols>
    <col min="1" max="1" width="5.7109375" style="48" customWidth="1"/>
    <col min="2" max="2" width="17.5703125" style="48" customWidth="1"/>
    <col min="3" max="4" width="8.7109375" style="48" customWidth="1"/>
    <col min="5" max="5" width="5.7109375" style="48" customWidth="1"/>
    <col min="6" max="7" width="8.7109375" style="48" customWidth="1"/>
    <col min="8" max="8" width="5.7109375" style="48" customWidth="1"/>
    <col min="9" max="10" width="8.7109375" style="48" customWidth="1"/>
    <col min="11" max="11" width="5.7109375" style="48" customWidth="1"/>
    <col min="12" max="13" width="8.7109375" style="48" customWidth="1"/>
    <col min="14" max="14" width="5.7109375" style="48" customWidth="1"/>
    <col min="15" max="16" width="8.7109375" style="48" customWidth="1"/>
    <col min="17" max="17" width="5.7109375" style="48" customWidth="1"/>
    <col min="18" max="19" width="8.7109375" style="48" customWidth="1"/>
    <col min="20" max="20" width="5.7109375" style="48" customWidth="1"/>
    <col min="21" max="22" width="8.7109375" style="48" customWidth="1"/>
    <col min="23" max="23" width="5.7109375" style="48" customWidth="1"/>
    <col min="24" max="25" width="8.7109375" style="48" customWidth="1"/>
    <col min="26" max="26" width="5.7109375" style="48" customWidth="1"/>
    <col min="27" max="28" width="8.7109375" style="48" customWidth="1"/>
    <col min="29" max="29" width="5.7109375" style="48" customWidth="1"/>
    <col min="30" max="31" width="8.7109375" style="48" customWidth="1"/>
    <col min="32" max="32" width="5.7109375" style="48" customWidth="1"/>
    <col min="33" max="34" width="8.7109375" style="48" customWidth="1"/>
    <col min="35" max="35" width="5.7109375" style="48" customWidth="1"/>
    <col min="36" max="37" width="8.7109375" style="48" customWidth="1"/>
    <col min="38" max="38" width="5.7109375" style="48" customWidth="1"/>
    <col min="39" max="40" width="8.7109375" style="48" customWidth="1"/>
    <col min="41" max="41" width="5.7109375" style="48" customWidth="1"/>
    <col min="42" max="43" width="8.7109375" style="48" customWidth="1"/>
    <col min="44" max="44" width="5.7109375" style="48" customWidth="1"/>
    <col min="45" max="46" width="8.7109375" style="48" customWidth="1"/>
    <col min="47" max="47" width="5.7109375" style="48" customWidth="1"/>
    <col min="48" max="49" width="8.7109375" style="48" customWidth="1"/>
    <col min="50" max="50" width="5.7109375" style="48" customWidth="1"/>
    <col min="51" max="52" width="8.7109375" style="48" customWidth="1"/>
    <col min="53" max="53" width="5.7109375" style="48" customWidth="1"/>
    <col min="54" max="54" width="8.7109375" style="48" customWidth="1"/>
    <col min="55" max="55" width="9.140625" style="48"/>
    <col min="56" max="56" width="5.7109375" style="48" customWidth="1"/>
    <col min="57" max="58" width="9.140625" style="48"/>
    <col min="59" max="59" width="5.7109375" style="48" customWidth="1"/>
    <col min="60" max="61" width="9.140625" style="48"/>
    <col min="62" max="62" width="5.7109375" style="48" customWidth="1"/>
    <col min="63" max="64" width="9.140625" style="48"/>
    <col min="65" max="65" width="5.7109375" style="48" customWidth="1"/>
    <col min="66" max="67" width="9.140625" style="48"/>
    <col min="68" max="68" width="5.7109375" style="48" customWidth="1"/>
    <col min="69" max="70" width="9.140625" style="48"/>
    <col min="71" max="71" width="5.7109375" style="48" customWidth="1"/>
    <col min="72" max="73" width="9.140625" style="48"/>
    <col min="74" max="74" width="5.7109375" style="48" customWidth="1"/>
    <col min="75" max="76" width="9.140625" style="48"/>
    <col min="77" max="77" width="5.7109375" style="48" customWidth="1"/>
    <col min="78" max="16384" width="9.140625" style="48"/>
  </cols>
  <sheetData>
    <row r="1" spans="1:77" ht="19.5" x14ac:dyDescent="0.2">
      <c r="A1" s="110" t="s">
        <v>120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</row>
    <row r="2" spans="1:77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</row>
    <row r="3" spans="1:77" ht="15.75" x14ac:dyDescent="0.2">
      <c r="A3" s="112" t="s">
        <v>214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</row>
    <row r="4" spans="1:77" x14ac:dyDescent="0.2">
      <c r="A4" s="113" t="s">
        <v>115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</row>
    <row r="5" spans="1:77" ht="39.950000000000003" customHeight="1" x14ac:dyDescent="0.2">
      <c r="A5" s="290" t="s">
        <v>36</v>
      </c>
      <c r="B5" s="290" t="s">
        <v>74</v>
      </c>
      <c r="C5" s="287" t="s">
        <v>142</v>
      </c>
      <c r="D5" s="288"/>
      <c r="E5" s="289"/>
      <c r="F5" s="287" t="s">
        <v>143</v>
      </c>
      <c r="G5" s="288"/>
      <c r="H5" s="289"/>
      <c r="I5" s="287" t="s">
        <v>144</v>
      </c>
      <c r="J5" s="288"/>
      <c r="K5" s="289"/>
      <c r="L5" s="287" t="s">
        <v>145</v>
      </c>
      <c r="M5" s="288"/>
      <c r="N5" s="289"/>
      <c r="O5" s="287" t="s">
        <v>147</v>
      </c>
      <c r="P5" s="288"/>
      <c r="Q5" s="289"/>
      <c r="R5" s="287" t="s">
        <v>173</v>
      </c>
      <c r="S5" s="288"/>
      <c r="T5" s="289"/>
      <c r="U5" s="287" t="s">
        <v>174</v>
      </c>
      <c r="V5" s="288"/>
      <c r="W5" s="289"/>
      <c r="X5" s="287" t="s">
        <v>175</v>
      </c>
      <c r="Y5" s="288"/>
      <c r="Z5" s="289"/>
      <c r="AA5" s="287" t="s">
        <v>151</v>
      </c>
      <c r="AB5" s="288"/>
      <c r="AC5" s="289"/>
      <c r="AD5" s="287" t="s">
        <v>152</v>
      </c>
      <c r="AE5" s="288"/>
      <c r="AF5" s="289"/>
      <c r="AG5" s="287" t="s">
        <v>153</v>
      </c>
      <c r="AH5" s="288"/>
      <c r="AI5" s="289"/>
      <c r="AJ5" s="287" t="s">
        <v>154</v>
      </c>
      <c r="AK5" s="288"/>
      <c r="AL5" s="289"/>
      <c r="AM5" s="287" t="s">
        <v>155</v>
      </c>
      <c r="AN5" s="288"/>
      <c r="AO5" s="289"/>
      <c r="AP5" s="287" t="s">
        <v>156</v>
      </c>
      <c r="AQ5" s="288"/>
      <c r="AR5" s="289"/>
      <c r="AS5" s="287" t="s">
        <v>157</v>
      </c>
      <c r="AT5" s="288"/>
      <c r="AU5" s="289"/>
      <c r="AV5" s="287" t="s">
        <v>34</v>
      </c>
      <c r="AW5" s="288"/>
      <c r="AX5" s="289"/>
      <c r="AY5" s="292" t="s">
        <v>130</v>
      </c>
      <c r="AZ5" s="292"/>
      <c r="BA5" s="292"/>
      <c r="BB5" s="292" t="s">
        <v>158</v>
      </c>
      <c r="BC5" s="292"/>
      <c r="BD5" s="292"/>
      <c r="BE5" s="292" t="s">
        <v>142</v>
      </c>
      <c r="BF5" s="292"/>
      <c r="BG5" s="292"/>
      <c r="BH5" s="292" t="s">
        <v>154</v>
      </c>
      <c r="BI5" s="292"/>
      <c r="BJ5" s="292"/>
      <c r="BK5" s="292" t="s">
        <v>155</v>
      </c>
      <c r="BL5" s="292"/>
      <c r="BM5" s="292"/>
      <c r="BN5" s="292" t="s">
        <v>163</v>
      </c>
      <c r="BO5" s="292"/>
      <c r="BP5" s="292"/>
      <c r="BQ5" s="292" t="s">
        <v>34</v>
      </c>
      <c r="BR5" s="292"/>
      <c r="BS5" s="292"/>
      <c r="BT5" s="292" t="s">
        <v>164</v>
      </c>
      <c r="BU5" s="292"/>
      <c r="BV5" s="292"/>
      <c r="BW5" s="292" t="s">
        <v>132</v>
      </c>
      <c r="BX5" s="292"/>
      <c r="BY5" s="292"/>
    </row>
    <row r="6" spans="1:77" ht="15" customHeight="1" x14ac:dyDescent="0.2">
      <c r="A6" s="302"/>
      <c r="B6" s="302"/>
      <c r="C6" s="173" t="s">
        <v>133</v>
      </c>
      <c r="D6" s="173" t="s">
        <v>78</v>
      </c>
      <c r="E6" s="115" t="s">
        <v>134</v>
      </c>
      <c r="F6" s="173" t="s">
        <v>133</v>
      </c>
      <c r="G6" s="173" t="s">
        <v>78</v>
      </c>
      <c r="H6" s="115" t="s">
        <v>134</v>
      </c>
      <c r="I6" s="173" t="s">
        <v>133</v>
      </c>
      <c r="J6" s="173" t="s">
        <v>78</v>
      </c>
      <c r="K6" s="115" t="s">
        <v>134</v>
      </c>
      <c r="L6" s="173" t="s">
        <v>133</v>
      </c>
      <c r="M6" s="173" t="s">
        <v>78</v>
      </c>
      <c r="N6" s="115" t="s">
        <v>134</v>
      </c>
      <c r="O6" s="173" t="s">
        <v>133</v>
      </c>
      <c r="P6" s="173" t="s">
        <v>78</v>
      </c>
      <c r="Q6" s="115" t="s">
        <v>134</v>
      </c>
      <c r="R6" s="173" t="s">
        <v>133</v>
      </c>
      <c r="S6" s="173" t="s">
        <v>78</v>
      </c>
      <c r="T6" s="115" t="s">
        <v>134</v>
      </c>
      <c r="U6" s="173" t="s">
        <v>133</v>
      </c>
      <c r="V6" s="173" t="s">
        <v>78</v>
      </c>
      <c r="W6" s="115" t="s">
        <v>134</v>
      </c>
      <c r="X6" s="173" t="s">
        <v>133</v>
      </c>
      <c r="Y6" s="173" t="s">
        <v>78</v>
      </c>
      <c r="Z6" s="115" t="s">
        <v>134</v>
      </c>
      <c r="AA6" s="173" t="s">
        <v>133</v>
      </c>
      <c r="AB6" s="173" t="s">
        <v>78</v>
      </c>
      <c r="AC6" s="115" t="s">
        <v>134</v>
      </c>
      <c r="AD6" s="173" t="s">
        <v>133</v>
      </c>
      <c r="AE6" s="173" t="s">
        <v>78</v>
      </c>
      <c r="AF6" s="115" t="s">
        <v>134</v>
      </c>
      <c r="AG6" s="173" t="s">
        <v>133</v>
      </c>
      <c r="AH6" s="173" t="s">
        <v>78</v>
      </c>
      <c r="AI6" s="115" t="s">
        <v>134</v>
      </c>
      <c r="AJ6" s="173" t="s">
        <v>133</v>
      </c>
      <c r="AK6" s="173" t="s">
        <v>78</v>
      </c>
      <c r="AL6" s="115" t="s">
        <v>134</v>
      </c>
      <c r="AM6" s="173" t="s">
        <v>133</v>
      </c>
      <c r="AN6" s="173" t="s">
        <v>78</v>
      </c>
      <c r="AO6" s="115" t="s">
        <v>134</v>
      </c>
      <c r="AP6" s="173" t="s">
        <v>133</v>
      </c>
      <c r="AQ6" s="173" t="s">
        <v>78</v>
      </c>
      <c r="AR6" s="115" t="s">
        <v>134</v>
      </c>
      <c r="AS6" s="173" t="s">
        <v>133</v>
      </c>
      <c r="AT6" s="173" t="s">
        <v>78</v>
      </c>
      <c r="AU6" s="115" t="s">
        <v>134</v>
      </c>
      <c r="AV6" s="173" t="s">
        <v>133</v>
      </c>
      <c r="AW6" s="173" t="s">
        <v>78</v>
      </c>
      <c r="AX6" s="115" t="s">
        <v>134</v>
      </c>
      <c r="AY6" s="173" t="s">
        <v>133</v>
      </c>
      <c r="AZ6" s="173" t="s">
        <v>78</v>
      </c>
      <c r="BA6" s="115" t="s">
        <v>134</v>
      </c>
      <c r="BB6" s="173" t="s">
        <v>133</v>
      </c>
      <c r="BC6" s="173" t="s">
        <v>78</v>
      </c>
      <c r="BD6" s="115" t="s">
        <v>134</v>
      </c>
      <c r="BE6" s="173" t="s">
        <v>133</v>
      </c>
      <c r="BF6" s="173" t="s">
        <v>78</v>
      </c>
      <c r="BG6" s="115" t="s">
        <v>134</v>
      </c>
      <c r="BH6" s="173" t="s">
        <v>133</v>
      </c>
      <c r="BI6" s="173" t="s">
        <v>78</v>
      </c>
      <c r="BJ6" s="115" t="s">
        <v>134</v>
      </c>
      <c r="BK6" s="173" t="s">
        <v>133</v>
      </c>
      <c r="BL6" s="173" t="s">
        <v>78</v>
      </c>
      <c r="BM6" s="115" t="s">
        <v>134</v>
      </c>
      <c r="BN6" s="173" t="s">
        <v>133</v>
      </c>
      <c r="BO6" s="173" t="s">
        <v>78</v>
      </c>
      <c r="BP6" s="115" t="s">
        <v>134</v>
      </c>
      <c r="BQ6" s="173" t="s">
        <v>133</v>
      </c>
      <c r="BR6" s="173" t="s">
        <v>78</v>
      </c>
      <c r="BS6" s="115" t="s">
        <v>134</v>
      </c>
      <c r="BT6" s="173" t="s">
        <v>133</v>
      </c>
      <c r="BU6" s="173" t="s">
        <v>78</v>
      </c>
      <c r="BV6" s="115" t="s">
        <v>134</v>
      </c>
      <c r="BW6" s="173" t="s">
        <v>133</v>
      </c>
      <c r="BX6" s="173" t="s">
        <v>78</v>
      </c>
      <c r="BY6" s="115" t="s">
        <v>134</v>
      </c>
    </row>
    <row r="7" spans="1:77" ht="15" customHeight="1" x14ac:dyDescent="0.2">
      <c r="A7" s="291"/>
      <c r="B7" s="291"/>
      <c r="C7" s="303" t="s">
        <v>165</v>
      </c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4" t="s">
        <v>166</v>
      </c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</row>
    <row r="8" spans="1:77" ht="15" customHeight="1" x14ac:dyDescent="0.2">
      <c r="A8" s="6">
        <v>1</v>
      </c>
      <c r="B8" s="7" t="s">
        <v>37</v>
      </c>
      <c r="C8" s="133">
        <v>714876.99999999988</v>
      </c>
      <c r="D8" s="133">
        <v>567844.92535790009</v>
      </c>
      <c r="E8" s="133">
        <f>D8/C8*100</f>
        <v>79.432535297386849</v>
      </c>
      <c r="F8" s="133">
        <v>676080.47</v>
      </c>
      <c r="G8" s="134">
        <v>519083.87685790006</v>
      </c>
      <c r="H8" s="133">
        <f>G8/F8*100</f>
        <v>76.778416163670599</v>
      </c>
      <c r="I8" s="133">
        <v>14054.939999999999</v>
      </c>
      <c r="J8" s="134">
        <v>2961.9085</v>
      </c>
      <c r="K8" s="133">
        <f>J8/I8*100</f>
        <v>21.073789713794582</v>
      </c>
      <c r="L8" s="133">
        <v>24741.590000000004</v>
      </c>
      <c r="M8" s="134">
        <v>45799.14</v>
      </c>
      <c r="N8" s="133">
        <f>M8/L8*100</f>
        <v>185.10993028338112</v>
      </c>
      <c r="O8" s="133">
        <v>189228.00000000006</v>
      </c>
      <c r="P8" s="133">
        <v>151026.73843199998</v>
      </c>
      <c r="Q8" s="133">
        <f>P8/O8*100</f>
        <v>79.812046014331884</v>
      </c>
      <c r="R8" s="133">
        <v>289.06</v>
      </c>
      <c r="S8" s="133">
        <v>85093.250261999987</v>
      </c>
      <c r="T8" s="133">
        <f>S8/R8*100</f>
        <v>29437.919553725864</v>
      </c>
      <c r="U8" s="133">
        <v>179924.47000000003</v>
      </c>
      <c r="V8" s="133">
        <v>49725.708529999996</v>
      </c>
      <c r="W8" s="133">
        <f>V8/U8*100</f>
        <v>27.636990416034013</v>
      </c>
      <c r="X8" s="133">
        <v>943.6</v>
      </c>
      <c r="Y8" s="133">
        <v>14264.17044</v>
      </c>
      <c r="Z8" s="133">
        <f>Y8/X8*100</f>
        <v>1511.67554472234</v>
      </c>
      <c r="AA8" s="133">
        <v>3575.73</v>
      </c>
      <c r="AB8" s="48">
        <v>1068.75</v>
      </c>
      <c r="AC8" s="133">
        <f>AB8/AA8*100</f>
        <v>29.889001686368939</v>
      </c>
      <c r="AD8" s="133">
        <v>4495.1400000000003</v>
      </c>
      <c r="AE8" s="133">
        <v>874.85919999999999</v>
      </c>
      <c r="AF8" s="133">
        <f>AE8/AD8*100</f>
        <v>19.462334877222958</v>
      </c>
      <c r="AG8" s="133">
        <v>1896.3300000000002</v>
      </c>
      <c r="AH8" s="133">
        <v>0</v>
      </c>
      <c r="AI8" s="133">
        <f>AH8/AG8*100</f>
        <v>0</v>
      </c>
      <c r="AJ8" s="135">
        <v>14568.890000000001</v>
      </c>
      <c r="AK8" s="133">
        <v>2267.4530199999999</v>
      </c>
      <c r="AL8" s="133">
        <f>AK8/AJ8*100</f>
        <v>15.563663532362451</v>
      </c>
      <c r="AM8" s="133">
        <v>54445.749999999993</v>
      </c>
      <c r="AN8" s="133">
        <v>30529.226060000008</v>
      </c>
      <c r="AO8" s="133">
        <f>AN8/AM8*100</f>
        <v>56.072744080116465</v>
      </c>
      <c r="AP8" s="133">
        <v>2103.3500000000004</v>
      </c>
      <c r="AQ8" s="133">
        <v>772.63</v>
      </c>
      <c r="AR8" s="133">
        <f>AQ8/AP8*100</f>
        <v>36.733306392183891</v>
      </c>
      <c r="AS8" s="133">
        <v>103111.77</v>
      </c>
      <c r="AT8" s="133">
        <v>43.019999999999996</v>
      </c>
      <c r="AU8" s="133">
        <f>AT8/AS8*100</f>
        <v>4.1721716153257767E-2</v>
      </c>
      <c r="AV8" s="133">
        <v>2428.91</v>
      </c>
      <c r="AW8" s="133">
        <v>9919.6602700000003</v>
      </c>
      <c r="AX8" s="133">
        <f>AW8/AV8*100</f>
        <v>408.39966363512855</v>
      </c>
      <c r="AY8" s="133">
        <v>1082659.9999999998</v>
      </c>
      <c r="AZ8" s="133">
        <v>762403.65313990007</v>
      </c>
      <c r="BA8" s="133">
        <f>AZ8/AY8*100</f>
        <v>70.419490249930746</v>
      </c>
      <c r="BB8" s="133">
        <v>162399.40000000002</v>
      </c>
      <c r="BC8" s="133">
        <v>182690.38309790005</v>
      </c>
      <c r="BD8" s="133">
        <f>BC8/BB8*100</f>
        <v>112.49449388230499</v>
      </c>
      <c r="BE8" s="133">
        <v>0</v>
      </c>
      <c r="BF8" s="133">
        <v>64.09</v>
      </c>
      <c r="BG8" s="133" t="e">
        <f>BF8/BE8*100</f>
        <v>#DIV/0!</v>
      </c>
      <c r="BH8" s="133">
        <v>0</v>
      </c>
      <c r="BI8" s="133">
        <v>558.48900000000003</v>
      </c>
      <c r="BJ8" s="133" t="e">
        <f>BI8/BH8*100</f>
        <v>#DIV/0!</v>
      </c>
      <c r="BK8" s="133">
        <v>32417.940000000002</v>
      </c>
      <c r="BL8" s="133">
        <v>26171.580949999996</v>
      </c>
      <c r="BM8" s="133">
        <f>BL8/BK8*100</f>
        <v>80.731782926367288</v>
      </c>
      <c r="BN8" s="133">
        <v>0</v>
      </c>
      <c r="BO8" s="133">
        <v>33741.977976800001</v>
      </c>
      <c r="BP8" s="133" t="e">
        <f>BO8/BN8*100</f>
        <v>#DIV/0!</v>
      </c>
      <c r="BQ8" s="133">
        <v>76636.06</v>
      </c>
      <c r="BR8" s="133">
        <v>162696.47641790003</v>
      </c>
      <c r="BS8" s="133">
        <f>BR8/BQ8*100</f>
        <v>212.29754820106885</v>
      </c>
      <c r="BT8" s="133">
        <v>109054</v>
      </c>
      <c r="BU8" s="133">
        <v>223232.61434470004</v>
      </c>
      <c r="BV8" s="133">
        <f>BU8/BT8*100</f>
        <v>204.69915302941666</v>
      </c>
      <c r="BW8" s="133">
        <v>1191713.9999999998</v>
      </c>
      <c r="BX8" s="133">
        <v>985636.26748460007</v>
      </c>
      <c r="BY8" s="133">
        <f>BX8/BW8*100</f>
        <v>82.707450569901866</v>
      </c>
    </row>
    <row r="9" spans="1:77" ht="15" customHeight="1" x14ac:dyDescent="0.2">
      <c r="A9" s="26">
        <v>2</v>
      </c>
      <c r="B9" s="27" t="s">
        <v>38</v>
      </c>
      <c r="C9" s="133">
        <v>169000.00000000003</v>
      </c>
      <c r="D9" s="133">
        <v>191984.45986180002</v>
      </c>
      <c r="E9" s="133">
        <f t="shared" ref="E9:E44" si="0">D9/C9*100</f>
        <v>113.60027210757396</v>
      </c>
      <c r="F9" s="133">
        <v>150512.38</v>
      </c>
      <c r="G9" s="134">
        <v>149943.2422718</v>
      </c>
      <c r="H9" s="133">
        <f t="shared" ref="H9:H44" si="1">G9/F9*100</f>
        <v>99.621866501479801</v>
      </c>
      <c r="I9" s="133">
        <v>7207.8900000000012</v>
      </c>
      <c r="J9" s="134">
        <v>1134.9000000000001</v>
      </c>
      <c r="K9" s="133">
        <f t="shared" ref="K9:K44" si="2">J9/I9*100</f>
        <v>15.745245834772728</v>
      </c>
      <c r="L9" s="133">
        <v>11279.730000000001</v>
      </c>
      <c r="M9" s="134">
        <v>40906.317590000006</v>
      </c>
      <c r="N9" s="133">
        <f t="shared" ref="N9:N44" si="3">M9/L9*100</f>
        <v>362.65334001789051</v>
      </c>
      <c r="O9" s="133">
        <v>78000</v>
      </c>
      <c r="P9" s="133">
        <v>66770.907610000009</v>
      </c>
      <c r="Q9" s="133">
        <f t="shared" ref="Q9:Q44" si="4">P9/O9*100</f>
        <v>85.603727705128222</v>
      </c>
      <c r="R9" s="133">
        <v>39000</v>
      </c>
      <c r="S9" s="133">
        <v>42281.331900000005</v>
      </c>
      <c r="T9" s="133">
        <f t="shared" ref="T9:T44" si="5">S9/R9*100</f>
        <v>108.41367153846156</v>
      </c>
      <c r="U9" s="133">
        <v>23400</v>
      </c>
      <c r="V9" s="133">
        <v>17712.225710000002</v>
      </c>
      <c r="W9" s="133">
        <f t="shared" ref="W9:W44" si="6">V9/U9*100</f>
        <v>75.693272264957272</v>
      </c>
      <c r="X9" s="133">
        <v>15600</v>
      </c>
      <c r="Y9" s="133">
        <v>5395.83</v>
      </c>
      <c r="Z9" s="133">
        <f t="shared" ref="Z9:Z44" si="7">Y9/X9*100</f>
        <v>34.588653846153846</v>
      </c>
      <c r="AA9" s="133">
        <v>0</v>
      </c>
      <c r="AB9" s="48">
        <v>512.67000000000007</v>
      </c>
      <c r="AC9" s="133" t="e">
        <f t="shared" ref="AC9:AC44" si="8">AB9/AA9*100</f>
        <v>#DIV/0!</v>
      </c>
      <c r="AD9" s="133">
        <v>0</v>
      </c>
      <c r="AE9" s="133">
        <v>868.85</v>
      </c>
      <c r="AF9" s="133" t="e">
        <f t="shared" ref="AF9:AF44" si="9">AE9/AD9*100</f>
        <v>#DIV/0!</v>
      </c>
      <c r="AG9" s="133">
        <v>0</v>
      </c>
      <c r="AH9" s="133">
        <v>105</v>
      </c>
      <c r="AI9" s="133" t="e">
        <f t="shared" ref="AI9:AI44" si="10">AH9/AG9*100</f>
        <v>#DIV/0!</v>
      </c>
      <c r="AJ9" s="135">
        <v>7000</v>
      </c>
      <c r="AK9" s="133">
        <v>1071.0963159999999</v>
      </c>
      <c r="AL9" s="133">
        <f t="shared" ref="AL9:AL44" si="11">AK9/AJ9*100</f>
        <v>15.30137594285714</v>
      </c>
      <c r="AM9" s="133">
        <v>37000</v>
      </c>
      <c r="AN9" s="133">
        <v>9689.114230000001</v>
      </c>
      <c r="AO9" s="133">
        <f t="shared" ref="AO9:AO44" si="12">AN9/AM9*100</f>
        <v>26.186795216216218</v>
      </c>
      <c r="AP9" s="133">
        <v>0</v>
      </c>
      <c r="AQ9" s="133">
        <v>377.26</v>
      </c>
      <c r="AR9" s="133" t="e">
        <f t="shared" ref="AR9:AR44" si="13">AQ9/AP9*100</f>
        <v>#DIV/0!</v>
      </c>
      <c r="AS9" s="133">
        <v>0</v>
      </c>
      <c r="AT9" s="133">
        <v>4.49</v>
      </c>
      <c r="AU9" s="133" t="e">
        <f t="shared" ref="AU9:AU44" si="14">AT9/AS9*100</f>
        <v>#DIV/0!</v>
      </c>
      <c r="AV9" s="133">
        <v>40000</v>
      </c>
      <c r="AW9" s="133">
        <v>6886.0206600000001</v>
      </c>
      <c r="AX9" s="133">
        <f t="shared" ref="AX9:AX44" si="15">AW9/AV9*100</f>
        <v>17.215051650000003</v>
      </c>
      <c r="AY9" s="133">
        <v>331000</v>
      </c>
      <c r="AZ9" s="133">
        <v>276888.34867779998</v>
      </c>
      <c r="BA9" s="133">
        <f t="shared" ref="BA9:BA44" si="16">AZ9/AY9*100</f>
        <v>83.652069086948629</v>
      </c>
      <c r="BB9" s="133">
        <v>33100.03</v>
      </c>
      <c r="BC9" s="133">
        <v>50966.709907799996</v>
      </c>
      <c r="BD9" s="133">
        <f t="shared" ref="BD9:BD44" si="17">BC9/BB9*100</f>
        <v>153.97783599531479</v>
      </c>
      <c r="BE9" s="133">
        <v>0</v>
      </c>
      <c r="BF9" s="133">
        <v>16</v>
      </c>
      <c r="BG9" s="133" t="e">
        <f t="shared" ref="BG9:BG44" si="18">BF9/BE9*100</f>
        <v>#DIV/0!</v>
      </c>
      <c r="BH9" s="133">
        <v>0</v>
      </c>
      <c r="BI9" s="133">
        <v>306.62413000000004</v>
      </c>
      <c r="BJ9" s="133" t="e">
        <f t="shared" ref="BJ9:BJ44" si="19">BI9/BH9*100</f>
        <v>#DIV/0!</v>
      </c>
      <c r="BK9" s="133">
        <v>2162.9900000000002</v>
      </c>
      <c r="BL9" s="133">
        <v>11601.171999999999</v>
      </c>
      <c r="BM9" s="133">
        <f t="shared" ref="BM9:BM44" si="20">BL9/BK9*100</f>
        <v>536.34885043388999</v>
      </c>
      <c r="BN9" s="133">
        <v>2622.1500000000005</v>
      </c>
      <c r="BO9" s="133">
        <v>11472.186960000001</v>
      </c>
      <c r="BP9" s="133">
        <f t="shared" ref="BP9:BP44" si="21">BO9/BN9*100</f>
        <v>437.51070533722316</v>
      </c>
      <c r="BQ9" s="133">
        <v>25214.86</v>
      </c>
      <c r="BR9" s="133">
        <v>76651.867901800011</v>
      </c>
      <c r="BS9" s="133">
        <f t="shared" ref="BS9:BS44" si="22">BR9/BQ9*100</f>
        <v>303.99481853875062</v>
      </c>
      <c r="BT9" s="133">
        <v>30000</v>
      </c>
      <c r="BU9" s="133">
        <v>100047.85099180002</v>
      </c>
      <c r="BV9" s="133">
        <f t="shared" ref="BV9:BV44" si="23">BU9/BT9*100</f>
        <v>333.4928366393334</v>
      </c>
      <c r="BW9" s="133">
        <v>361000</v>
      </c>
      <c r="BX9" s="133">
        <v>376936.1996696</v>
      </c>
      <c r="BY9" s="133">
        <f t="shared" ref="BY9:BY44" si="24">BX9/BW9*100</f>
        <v>104.41445974227146</v>
      </c>
    </row>
    <row r="10" spans="1:77" ht="15" customHeight="1" x14ac:dyDescent="0.2">
      <c r="A10" s="26">
        <v>3</v>
      </c>
      <c r="B10" s="27" t="s">
        <v>39</v>
      </c>
      <c r="C10" s="133">
        <v>288000.00000000006</v>
      </c>
      <c r="D10" s="133">
        <v>179764.10997709999</v>
      </c>
      <c r="E10" s="133">
        <f t="shared" si="0"/>
        <v>62.418093742048598</v>
      </c>
      <c r="F10" s="133">
        <v>270983.72000000003</v>
      </c>
      <c r="G10" s="134">
        <v>156261.03997709998</v>
      </c>
      <c r="H10" s="133">
        <f t="shared" si="1"/>
        <v>57.664364478094832</v>
      </c>
      <c r="I10" s="133">
        <v>7869.3400000000011</v>
      </c>
      <c r="J10" s="134">
        <v>152.23000000000002</v>
      </c>
      <c r="K10" s="133">
        <f t="shared" si="2"/>
        <v>1.9344697268131761</v>
      </c>
      <c r="L10" s="133">
        <v>9146.94</v>
      </c>
      <c r="M10" s="134">
        <v>23350.84</v>
      </c>
      <c r="N10" s="133">
        <f t="shared" si="3"/>
        <v>255.28581142983336</v>
      </c>
      <c r="O10" s="133">
        <v>75000</v>
      </c>
      <c r="P10" s="133">
        <v>105820.28891999999</v>
      </c>
      <c r="Q10" s="133">
        <f t="shared" si="4"/>
        <v>141.09371855999999</v>
      </c>
      <c r="R10" s="133">
        <v>37500.01</v>
      </c>
      <c r="S10" s="133">
        <v>56095.126239999998</v>
      </c>
      <c r="T10" s="133">
        <f t="shared" si="5"/>
        <v>149.58696341680974</v>
      </c>
      <c r="U10" s="133">
        <v>22500</v>
      </c>
      <c r="V10" s="133">
        <v>41905.997759999998</v>
      </c>
      <c r="W10" s="133">
        <f t="shared" si="6"/>
        <v>186.24887893333332</v>
      </c>
      <c r="X10" s="133">
        <v>14999.99</v>
      </c>
      <c r="Y10" s="133">
        <v>5989.7599999999993</v>
      </c>
      <c r="Z10" s="133">
        <f t="shared" si="7"/>
        <v>39.931759954506632</v>
      </c>
      <c r="AA10" s="133">
        <v>0</v>
      </c>
      <c r="AB10" s="48">
        <v>501.21000000000004</v>
      </c>
      <c r="AC10" s="133" t="e">
        <f t="shared" si="8"/>
        <v>#DIV/0!</v>
      </c>
      <c r="AD10" s="133">
        <v>0</v>
      </c>
      <c r="AE10" s="133">
        <v>1328.1949200000001</v>
      </c>
      <c r="AF10" s="133" t="e">
        <f t="shared" si="9"/>
        <v>#DIV/0!</v>
      </c>
      <c r="AG10" s="133">
        <v>0</v>
      </c>
      <c r="AH10" s="133">
        <v>0</v>
      </c>
      <c r="AI10" s="133" t="e">
        <f t="shared" si="10"/>
        <v>#DIV/0!</v>
      </c>
      <c r="AJ10" s="135">
        <v>8000</v>
      </c>
      <c r="AK10" s="133">
        <v>1533.9839300000001</v>
      </c>
      <c r="AL10" s="133">
        <f t="shared" si="11"/>
        <v>19.174799125</v>
      </c>
      <c r="AM10" s="133">
        <v>51500</v>
      </c>
      <c r="AN10" s="133">
        <v>19257.510000000002</v>
      </c>
      <c r="AO10" s="133">
        <f t="shared" si="12"/>
        <v>37.393223300970881</v>
      </c>
      <c r="AP10" s="133">
        <v>0</v>
      </c>
      <c r="AQ10" s="133">
        <v>54.69</v>
      </c>
      <c r="AR10" s="133" t="e">
        <f t="shared" si="13"/>
        <v>#DIV/0!</v>
      </c>
      <c r="AS10" s="133">
        <v>0</v>
      </c>
      <c r="AT10" s="133">
        <v>143.44999999999999</v>
      </c>
      <c r="AU10" s="133" t="e">
        <f t="shared" si="14"/>
        <v>#DIV/0!</v>
      </c>
      <c r="AV10" s="133">
        <v>25000</v>
      </c>
      <c r="AW10" s="133">
        <v>6292.4258499999987</v>
      </c>
      <c r="AX10" s="133">
        <f t="shared" si="15"/>
        <v>25.169703399999992</v>
      </c>
      <c r="AY10" s="133">
        <v>447500.00000000006</v>
      </c>
      <c r="AZ10" s="133">
        <v>312866.45867710002</v>
      </c>
      <c r="BA10" s="133">
        <f t="shared" si="16"/>
        <v>69.914292441810062</v>
      </c>
      <c r="BB10" s="133">
        <v>44750.04</v>
      </c>
      <c r="BC10" s="133">
        <v>77406.878437099978</v>
      </c>
      <c r="BD10" s="133">
        <f t="shared" si="17"/>
        <v>172.9761100483932</v>
      </c>
      <c r="BE10" s="133">
        <v>0</v>
      </c>
      <c r="BF10" s="133">
        <v>65</v>
      </c>
      <c r="BG10" s="133" t="e">
        <f t="shared" si="18"/>
        <v>#DIV/0!</v>
      </c>
      <c r="BH10" s="133">
        <v>0</v>
      </c>
      <c r="BI10" s="133">
        <v>607.68568000000005</v>
      </c>
      <c r="BJ10" s="133" t="e">
        <f t="shared" si="19"/>
        <v>#DIV/0!</v>
      </c>
      <c r="BK10" s="133">
        <v>1937.8100000000002</v>
      </c>
      <c r="BL10" s="133">
        <v>19915.749499999998</v>
      </c>
      <c r="BM10" s="133">
        <f t="shared" si="20"/>
        <v>1027.7452123789224</v>
      </c>
      <c r="BN10" s="133">
        <v>2176.9699999999998</v>
      </c>
      <c r="BO10" s="133">
        <v>19538.815059999997</v>
      </c>
      <c r="BP10" s="133">
        <f t="shared" si="21"/>
        <v>897.52339536144279</v>
      </c>
      <c r="BQ10" s="133">
        <v>25885.219999999998</v>
      </c>
      <c r="BR10" s="133">
        <v>80339.716827099997</v>
      </c>
      <c r="BS10" s="133">
        <f t="shared" si="22"/>
        <v>310.36907094898169</v>
      </c>
      <c r="BT10" s="133">
        <v>29999.999999999996</v>
      </c>
      <c r="BU10" s="133">
        <v>120466.96706709999</v>
      </c>
      <c r="BV10" s="133">
        <f t="shared" si="23"/>
        <v>401.55655689033335</v>
      </c>
      <c r="BW10" s="133">
        <v>477500.00000000006</v>
      </c>
      <c r="BX10" s="133">
        <v>433333.42574420001</v>
      </c>
      <c r="BY10" s="133">
        <f t="shared" si="24"/>
        <v>90.750455653235591</v>
      </c>
    </row>
    <row r="11" spans="1:77" ht="15" customHeight="1" x14ac:dyDescent="0.2">
      <c r="A11" s="26">
        <v>4</v>
      </c>
      <c r="B11" s="27" t="s">
        <v>40</v>
      </c>
      <c r="C11" s="133">
        <v>189599.99999999997</v>
      </c>
      <c r="D11" s="133">
        <v>320165.47364420001</v>
      </c>
      <c r="E11" s="133">
        <f t="shared" si="0"/>
        <v>168.86364643681438</v>
      </c>
      <c r="F11" s="133">
        <v>186350.65</v>
      </c>
      <c r="G11" s="134">
        <v>260580.70753419996</v>
      </c>
      <c r="H11" s="133">
        <f t="shared" si="1"/>
        <v>139.83353829686129</v>
      </c>
      <c r="I11" s="133">
        <v>2544.11</v>
      </c>
      <c r="J11" s="134">
        <v>2283.4899999999998</v>
      </c>
      <c r="K11" s="133">
        <f t="shared" si="2"/>
        <v>89.755946087236779</v>
      </c>
      <c r="L11" s="133">
        <v>705.24</v>
      </c>
      <c r="M11" s="134">
        <v>57301.276110000006</v>
      </c>
      <c r="N11" s="133">
        <f t="shared" si="3"/>
        <v>8125.0746001361249</v>
      </c>
      <c r="O11" s="133">
        <v>289991</v>
      </c>
      <c r="P11" s="133">
        <v>274132.92097300006</v>
      </c>
      <c r="Q11" s="133">
        <f t="shared" si="4"/>
        <v>94.531527176015828</v>
      </c>
      <c r="R11" s="133">
        <v>33423.480000000003</v>
      </c>
      <c r="S11" s="133">
        <v>112195.80728000001</v>
      </c>
      <c r="T11" s="133">
        <f t="shared" si="5"/>
        <v>335.67960990297837</v>
      </c>
      <c r="U11" s="133">
        <v>93914.33</v>
      </c>
      <c r="V11" s="133">
        <v>120570.193753</v>
      </c>
      <c r="W11" s="133">
        <f t="shared" si="6"/>
        <v>128.38316980273405</v>
      </c>
      <c r="X11" s="133">
        <v>8212.4699999999975</v>
      </c>
      <c r="Y11" s="133">
        <v>34167.893509999994</v>
      </c>
      <c r="Z11" s="133">
        <f t="shared" si="7"/>
        <v>416.04892937204039</v>
      </c>
      <c r="AA11" s="133">
        <v>54083.86</v>
      </c>
      <c r="AB11" s="48">
        <v>178</v>
      </c>
      <c r="AC11" s="133">
        <f t="shared" si="8"/>
        <v>0.32911852075646963</v>
      </c>
      <c r="AD11" s="133">
        <v>100356.85999999999</v>
      </c>
      <c r="AE11" s="133">
        <v>7021.0264299999999</v>
      </c>
      <c r="AF11" s="133">
        <f t="shared" si="9"/>
        <v>6.9960602892517763</v>
      </c>
      <c r="AG11" s="133">
        <v>19900.469999999994</v>
      </c>
      <c r="AH11" s="133">
        <v>2016.9099999999999</v>
      </c>
      <c r="AI11" s="133">
        <f t="shared" si="10"/>
        <v>10.134986761619199</v>
      </c>
      <c r="AJ11" s="135">
        <v>20636.780000000002</v>
      </c>
      <c r="AK11" s="133">
        <v>2469.8833099999997</v>
      </c>
      <c r="AL11" s="133">
        <f t="shared" si="11"/>
        <v>11.968356061362282</v>
      </c>
      <c r="AM11" s="133">
        <v>74284.42</v>
      </c>
      <c r="AN11" s="133">
        <v>66717.916340000011</v>
      </c>
      <c r="AO11" s="133">
        <f t="shared" si="12"/>
        <v>89.814144527210431</v>
      </c>
      <c r="AP11" s="133">
        <v>26158.02</v>
      </c>
      <c r="AQ11" s="133">
        <v>2365.17</v>
      </c>
      <c r="AR11" s="133">
        <f t="shared" si="13"/>
        <v>9.0418540852862712</v>
      </c>
      <c r="AS11" s="133">
        <v>26532.990000000005</v>
      </c>
      <c r="AT11" s="133">
        <v>636.31000000000006</v>
      </c>
      <c r="AU11" s="133">
        <f t="shared" si="14"/>
        <v>2.3981842981134047</v>
      </c>
      <c r="AV11" s="133">
        <v>32495.319999999996</v>
      </c>
      <c r="AW11" s="133">
        <v>23503.834770000001</v>
      </c>
      <c r="AX11" s="133">
        <f t="shared" si="15"/>
        <v>72.329907106623367</v>
      </c>
      <c r="AY11" s="133">
        <v>679599</v>
      </c>
      <c r="AZ11" s="133">
        <v>692008.41903720016</v>
      </c>
      <c r="BA11" s="133">
        <f t="shared" si="16"/>
        <v>101.82599136214152</v>
      </c>
      <c r="BB11" s="133">
        <v>101939.76000000002</v>
      </c>
      <c r="BC11" s="133">
        <v>126192.6283094</v>
      </c>
      <c r="BD11" s="133">
        <f t="shared" si="17"/>
        <v>123.79137277682423</v>
      </c>
      <c r="BE11" s="133">
        <v>0</v>
      </c>
      <c r="BF11" s="133">
        <v>267.44</v>
      </c>
      <c r="BG11" s="133" t="e">
        <f t="shared" si="18"/>
        <v>#DIV/0!</v>
      </c>
      <c r="BH11" s="133">
        <v>0</v>
      </c>
      <c r="BI11" s="133">
        <v>1105.28</v>
      </c>
      <c r="BJ11" s="133" t="e">
        <f t="shared" si="19"/>
        <v>#DIV/0!</v>
      </c>
      <c r="BK11" s="133">
        <v>34938.849999999991</v>
      </c>
      <c r="BL11" s="133">
        <v>59345.268220000005</v>
      </c>
      <c r="BM11" s="133">
        <f t="shared" si="20"/>
        <v>169.85466957269634</v>
      </c>
      <c r="BN11" s="133">
        <v>0</v>
      </c>
      <c r="BO11" s="133">
        <v>44082.86</v>
      </c>
      <c r="BP11" s="133" t="e">
        <f t="shared" si="21"/>
        <v>#DIV/0!</v>
      </c>
      <c r="BQ11" s="133">
        <v>106024.15</v>
      </c>
      <c r="BR11" s="133">
        <v>394504.64575720002</v>
      </c>
      <c r="BS11" s="133">
        <f t="shared" si="22"/>
        <v>372.08942090759518</v>
      </c>
      <c r="BT11" s="133">
        <v>140963</v>
      </c>
      <c r="BU11" s="133">
        <v>499305.49397720001</v>
      </c>
      <c r="BV11" s="133">
        <f t="shared" si="23"/>
        <v>354.21032042252222</v>
      </c>
      <c r="BW11" s="133">
        <v>820562</v>
      </c>
      <c r="BX11" s="133">
        <v>1191313.9130144003</v>
      </c>
      <c r="BY11" s="133">
        <f t="shared" si="24"/>
        <v>145.18268126167192</v>
      </c>
    </row>
    <row r="12" spans="1:77" ht="15" customHeight="1" x14ac:dyDescent="0.2">
      <c r="A12" s="6">
        <v>5</v>
      </c>
      <c r="B12" s="7" t="s">
        <v>41</v>
      </c>
      <c r="C12" s="133">
        <v>174635.06</v>
      </c>
      <c r="D12" s="133">
        <v>182364.55949819999</v>
      </c>
      <c r="E12" s="133">
        <f t="shared" si="0"/>
        <v>104.42608689125767</v>
      </c>
      <c r="F12" s="133">
        <v>174635.06</v>
      </c>
      <c r="G12" s="134">
        <v>169325.51677819999</v>
      </c>
      <c r="H12" s="133">
        <f t="shared" si="1"/>
        <v>96.959635011549224</v>
      </c>
      <c r="I12" s="133">
        <v>0</v>
      </c>
      <c r="J12" s="134">
        <v>1287.04</v>
      </c>
      <c r="K12" s="133" t="e">
        <f t="shared" si="2"/>
        <v>#DIV/0!</v>
      </c>
      <c r="L12" s="133">
        <v>0</v>
      </c>
      <c r="M12" s="134">
        <v>11752.002719999999</v>
      </c>
      <c r="N12" s="133" t="e">
        <f t="shared" si="3"/>
        <v>#DIV/0!</v>
      </c>
      <c r="O12" s="133">
        <v>144702.68</v>
      </c>
      <c r="P12" s="133">
        <v>38020.167600000001</v>
      </c>
      <c r="Q12" s="133">
        <f t="shared" si="4"/>
        <v>26.274681021802778</v>
      </c>
      <c r="R12" s="133">
        <v>0</v>
      </c>
      <c r="S12" s="133">
        <v>23964.221939999999</v>
      </c>
      <c r="T12" s="133" t="e">
        <f t="shared" si="5"/>
        <v>#DIV/0!</v>
      </c>
      <c r="U12" s="133">
        <v>0</v>
      </c>
      <c r="V12" s="133">
        <v>12330.096760000002</v>
      </c>
      <c r="W12" s="133" t="e">
        <f t="shared" si="6"/>
        <v>#DIV/0!</v>
      </c>
      <c r="X12" s="133">
        <v>0</v>
      </c>
      <c r="Y12" s="133">
        <v>244.96</v>
      </c>
      <c r="Z12" s="133" t="e">
        <f t="shared" si="7"/>
        <v>#DIV/0!</v>
      </c>
      <c r="AA12" s="133">
        <v>0</v>
      </c>
      <c r="AB12" s="48">
        <v>17.02</v>
      </c>
      <c r="AC12" s="133" t="e">
        <f t="shared" si="8"/>
        <v>#DIV/0!</v>
      </c>
      <c r="AD12" s="133">
        <v>144702.68</v>
      </c>
      <c r="AE12" s="133">
        <v>1463.8689000000002</v>
      </c>
      <c r="AF12" s="133">
        <f t="shared" si="9"/>
        <v>1.0116391071678841</v>
      </c>
      <c r="AG12" s="133">
        <v>0</v>
      </c>
      <c r="AH12" s="133">
        <v>0</v>
      </c>
      <c r="AI12" s="133" t="e">
        <f t="shared" si="10"/>
        <v>#DIV/0!</v>
      </c>
      <c r="AJ12" s="135">
        <v>2660</v>
      </c>
      <c r="AK12" s="133">
        <v>839.04428000000007</v>
      </c>
      <c r="AL12" s="133">
        <f t="shared" si="11"/>
        <v>31.543018045112785</v>
      </c>
      <c r="AM12" s="133">
        <v>25699</v>
      </c>
      <c r="AN12" s="133">
        <v>11687.77</v>
      </c>
      <c r="AO12" s="133">
        <f t="shared" si="12"/>
        <v>45.479473909490643</v>
      </c>
      <c r="AP12" s="133">
        <v>0</v>
      </c>
      <c r="AQ12" s="133">
        <v>199.87</v>
      </c>
      <c r="AR12" s="133" t="e">
        <f t="shared" si="13"/>
        <v>#DIV/0!</v>
      </c>
      <c r="AS12" s="133">
        <v>0</v>
      </c>
      <c r="AT12" s="133">
        <v>10</v>
      </c>
      <c r="AU12" s="133" t="e">
        <f t="shared" si="14"/>
        <v>#DIV/0!</v>
      </c>
      <c r="AV12" s="133">
        <v>25620</v>
      </c>
      <c r="AW12" s="133">
        <v>2946.63933</v>
      </c>
      <c r="AX12" s="133">
        <f t="shared" si="15"/>
        <v>11.501324473067916</v>
      </c>
      <c r="AY12" s="133">
        <v>373316.74</v>
      </c>
      <c r="AZ12" s="133">
        <v>236068.0507082</v>
      </c>
      <c r="BA12" s="133">
        <f t="shared" si="16"/>
        <v>63.235324166872346</v>
      </c>
      <c r="BB12" s="133">
        <v>0</v>
      </c>
      <c r="BC12" s="133">
        <v>49309.793978200003</v>
      </c>
      <c r="BD12" s="133" t="e">
        <f t="shared" si="17"/>
        <v>#DIV/0!</v>
      </c>
      <c r="BE12" s="133">
        <v>0</v>
      </c>
      <c r="BF12" s="133">
        <v>158.94</v>
      </c>
      <c r="BG12" s="133" t="e">
        <f t="shared" si="18"/>
        <v>#DIV/0!</v>
      </c>
      <c r="BH12" s="133">
        <v>0</v>
      </c>
      <c r="BI12" s="133">
        <v>140.01</v>
      </c>
      <c r="BJ12" s="133" t="e">
        <f t="shared" si="19"/>
        <v>#DIV/0!</v>
      </c>
      <c r="BK12" s="133">
        <v>0</v>
      </c>
      <c r="BL12" s="133">
        <v>7482.27</v>
      </c>
      <c r="BM12" s="133" t="e">
        <f t="shared" si="20"/>
        <v>#DIV/0!</v>
      </c>
      <c r="BN12" s="133">
        <v>0</v>
      </c>
      <c r="BO12" s="133">
        <v>10993.072999999999</v>
      </c>
      <c r="BP12" s="133" t="e">
        <f t="shared" si="21"/>
        <v>#DIV/0!</v>
      </c>
      <c r="BQ12" s="133">
        <v>0</v>
      </c>
      <c r="BR12" s="133">
        <v>26301.338398200001</v>
      </c>
      <c r="BS12" s="133" t="e">
        <f t="shared" si="22"/>
        <v>#DIV/0!</v>
      </c>
      <c r="BT12" s="133">
        <v>0</v>
      </c>
      <c r="BU12" s="133">
        <v>45075.631398199999</v>
      </c>
      <c r="BV12" s="133" t="e">
        <f t="shared" si="23"/>
        <v>#DIV/0!</v>
      </c>
      <c r="BW12" s="133">
        <v>373316.74</v>
      </c>
      <c r="BX12" s="133">
        <v>281143.68210640003</v>
      </c>
      <c r="BY12" s="133">
        <f t="shared" si="24"/>
        <v>75.309690668144171</v>
      </c>
    </row>
    <row r="13" spans="1:77" ht="15" customHeight="1" x14ac:dyDescent="0.2">
      <c r="A13" s="26">
        <v>6</v>
      </c>
      <c r="B13" s="27" t="s">
        <v>42</v>
      </c>
      <c r="C13" s="133">
        <v>62313.999999999993</v>
      </c>
      <c r="D13" s="133">
        <v>68284.122952999998</v>
      </c>
      <c r="E13" s="133">
        <f t="shared" si="0"/>
        <v>109.58070891452965</v>
      </c>
      <c r="F13" s="133">
        <v>61386.229999999996</v>
      </c>
      <c r="G13" s="134">
        <v>59391.905153</v>
      </c>
      <c r="H13" s="133">
        <f t="shared" si="1"/>
        <v>96.75118532771927</v>
      </c>
      <c r="I13" s="133">
        <v>927.77</v>
      </c>
      <c r="J13" s="134">
        <v>46.835000000000001</v>
      </c>
      <c r="K13" s="133">
        <f t="shared" si="2"/>
        <v>5.0481261519557652</v>
      </c>
      <c r="L13" s="133">
        <v>0</v>
      </c>
      <c r="M13" s="134">
        <v>8845.3828000000012</v>
      </c>
      <c r="N13" s="133" t="e">
        <f t="shared" si="3"/>
        <v>#DIV/0!</v>
      </c>
      <c r="O13" s="133">
        <v>35476</v>
      </c>
      <c r="P13" s="133">
        <v>33303.965850000001</v>
      </c>
      <c r="Q13" s="133">
        <f t="shared" si="4"/>
        <v>93.877454758146357</v>
      </c>
      <c r="R13" s="133">
        <v>0</v>
      </c>
      <c r="S13" s="133">
        <v>23277.420170000001</v>
      </c>
      <c r="T13" s="133" t="e">
        <f t="shared" si="5"/>
        <v>#DIV/0!</v>
      </c>
      <c r="U13" s="133">
        <v>3757.88</v>
      </c>
      <c r="V13" s="133">
        <v>8249.2519499999999</v>
      </c>
      <c r="W13" s="133">
        <f t="shared" si="6"/>
        <v>219.51876989153459</v>
      </c>
      <c r="X13" s="133">
        <v>156</v>
      </c>
      <c r="Y13" s="133">
        <v>992.25999999999988</v>
      </c>
      <c r="Z13" s="133">
        <f t="shared" si="7"/>
        <v>636.06410256410243</v>
      </c>
      <c r="AA13" s="133">
        <v>2590.8000000000002</v>
      </c>
      <c r="AB13" s="48">
        <v>79.180000000000007</v>
      </c>
      <c r="AC13" s="133">
        <f t="shared" si="8"/>
        <v>3.0561988574957542</v>
      </c>
      <c r="AD13" s="133">
        <v>28971.319999999996</v>
      </c>
      <c r="AE13" s="133">
        <v>705.85373000000004</v>
      </c>
      <c r="AF13" s="133">
        <f t="shared" si="9"/>
        <v>2.4363878829131713</v>
      </c>
      <c r="AG13" s="133">
        <v>0</v>
      </c>
      <c r="AH13" s="133">
        <v>5.82</v>
      </c>
      <c r="AI13" s="133" t="e">
        <f t="shared" si="10"/>
        <v>#DIV/0!</v>
      </c>
      <c r="AJ13" s="135">
        <v>2115.06</v>
      </c>
      <c r="AK13" s="133">
        <v>488.96905000000004</v>
      </c>
      <c r="AL13" s="133">
        <f t="shared" si="11"/>
        <v>23.118448176411075</v>
      </c>
      <c r="AM13" s="133">
        <v>14289.749999999998</v>
      </c>
      <c r="AN13" s="133">
        <v>5275.6797700000006</v>
      </c>
      <c r="AO13" s="133">
        <f t="shared" si="12"/>
        <v>36.919328679648011</v>
      </c>
      <c r="AP13" s="133">
        <v>7393.3599999999988</v>
      </c>
      <c r="AQ13" s="133">
        <v>442</v>
      </c>
      <c r="AR13" s="133">
        <f t="shared" si="13"/>
        <v>5.9783373188915467</v>
      </c>
      <c r="AS13" s="133">
        <v>12423.830000000002</v>
      </c>
      <c r="AT13" s="133">
        <v>1</v>
      </c>
      <c r="AU13" s="133">
        <f t="shared" si="14"/>
        <v>8.0490476769241037E-3</v>
      </c>
      <c r="AV13" s="133">
        <v>423</v>
      </c>
      <c r="AW13" s="133">
        <v>3224.5207</v>
      </c>
      <c r="AX13" s="133">
        <f t="shared" si="15"/>
        <v>762.29803782505905</v>
      </c>
      <c r="AY13" s="133">
        <v>134435</v>
      </c>
      <c r="AZ13" s="133">
        <v>111026.07832299999</v>
      </c>
      <c r="BA13" s="133">
        <f t="shared" si="16"/>
        <v>82.587182149737799</v>
      </c>
      <c r="BB13" s="133">
        <v>20165.34</v>
      </c>
      <c r="BC13" s="133">
        <v>29092.158362099999</v>
      </c>
      <c r="BD13" s="133">
        <f t="shared" si="17"/>
        <v>144.26812720291352</v>
      </c>
      <c r="BE13" s="133">
        <v>0</v>
      </c>
      <c r="BF13" s="133">
        <v>5</v>
      </c>
      <c r="BG13" s="133" t="e">
        <f t="shared" si="18"/>
        <v>#DIV/0!</v>
      </c>
      <c r="BH13" s="133">
        <v>0</v>
      </c>
      <c r="BI13" s="133">
        <v>156.71</v>
      </c>
      <c r="BJ13" s="133" t="e">
        <f t="shared" si="19"/>
        <v>#DIV/0!</v>
      </c>
      <c r="BK13" s="133">
        <v>0</v>
      </c>
      <c r="BL13" s="133">
        <v>3047.2217940999994</v>
      </c>
      <c r="BM13" s="133" t="e">
        <f t="shared" si="20"/>
        <v>#DIV/0!</v>
      </c>
      <c r="BN13" s="133">
        <v>0</v>
      </c>
      <c r="BO13" s="133">
        <v>10347.493203100001</v>
      </c>
      <c r="BP13" s="133" t="e">
        <f t="shared" si="21"/>
        <v>#DIV/0!</v>
      </c>
      <c r="BQ13" s="133">
        <v>23045.000000000004</v>
      </c>
      <c r="BR13" s="133">
        <v>26352.591152999998</v>
      </c>
      <c r="BS13" s="133">
        <f t="shared" si="22"/>
        <v>114.35274963332607</v>
      </c>
      <c r="BT13" s="133">
        <v>23045.000000000004</v>
      </c>
      <c r="BU13" s="133">
        <v>39909.016150199997</v>
      </c>
      <c r="BV13" s="133">
        <f t="shared" si="23"/>
        <v>173.17863376090256</v>
      </c>
      <c r="BW13" s="133">
        <v>157480</v>
      </c>
      <c r="BX13" s="133">
        <v>150935.09447319998</v>
      </c>
      <c r="BY13" s="133">
        <f t="shared" si="24"/>
        <v>95.84397667843534</v>
      </c>
    </row>
    <row r="14" spans="1:77" ht="15" customHeight="1" x14ac:dyDescent="0.2">
      <c r="A14" s="26">
        <v>7</v>
      </c>
      <c r="B14" s="27" t="s">
        <v>43</v>
      </c>
      <c r="C14" s="133">
        <v>355622</v>
      </c>
      <c r="D14" s="133">
        <v>210942.7278778</v>
      </c>
      <c r="E14" s="133">
        <f t="shared" si="0"/>
        <v>59.316557433960782</v>
      </c>
      <c r="F14" s="133">
        <v>340578.45</v>
      </c>
      <c r="G14" s="134">
        <v>175825.78189780001</v>
      </c>
      <c r="H14" s="133">
        <f t="shared" si="1"/>
        <v>51.625633359303855</v>
      </c>
      <c r="I14" s="133">
        <v>11424.57</v>
      </c>
      <c r="J14" s="134">
        <v>1011</v>
      </c>
      <c r="K14" s="133">
        <f t="shared" si="2"/>
        <v>8.849348378100883</v>
      </c>
      <c r="L14" s="133">
        <v>3618.9799999999996</v>
      </c>
      <c r="M14" s="134">
        <v>34105.945979999997</v>
      </c>
      <c r="N14" s="133">
        <f t="shared" si="3"/>
        <v>942.41874727133063</v>
      </c>
      <c r="O14" s="133">
        <v>39663</v>
      </c>
      <c r="P14" s="133">
        <v>58040.424729999999</v>
      </c>
      <c r="Q14" s="133">
        <f t="shared" si="4"/>
        <v>146.33392514434107</v>
      </c>
      <c r="R14" s="133">
        <v>19831.5</v>
      </c>
      <c r="S14" s="133">
        <v>26961.314409999999</v>
      </c>
      <c r="T14" s="133">
        <f t="shared" si="5"/>
        <v>135.9519673751355</v>
      </c>
      <c r="U14" s="133">
        <v>11898.900000000001</v>
      </c>
      <c r="V14" s="133">
        <v>27090.567660000001</v>
      </c>
      <c r="W14" s="133">
        <f t="shared" si="6"/>
        <v>227.67287446738771</v>
      </c>
      <c r="X14" s="133">
        <v>7932.5999999999985</v>
      </c>
      <c r="Y14" s="133">
        <v>3356.56</v>
      </c>
      <c r="Z14" s="133">
        <f t="shared" si="7"/>
        <v>42.313491163048695</v>
      </c>
      <c r="AA14" s="133">
        <v>0</v>
      </c>
      <c r="AB14" s="48">
        <v>184.69000000000003</v>
      </c>
      <c r="AC14" s="133" t="e">
        <f t="shared" si="8"/>
        <v>#DIV/0!</v>
      </c>
      <c r="AD14" s="133">
        <v>0</v>
      </c>
      <c r="AE14" s="133">
        <v>447.29265999999996</v>
      </c>
      <c r="AF14" s="133" t="e">
        <f t="shared" si="9"/>
        <v>#DIV/0!</v>
      </c>
      <c r="AG14" s="133">
        <v>0</v>
      </c>
      <c r="AH14" s="133">
        <v>0</v>
      </c>
      <c r="AI14" s="133" t="e">
        <f t="shared" si="10"/>
        <v>#DIV/0!</v>
      </c>
      <c r="AJ14" s="135">
        <v>4237</v>
      </c>
      <c r="AK14" s="133">
        <v>1085.4364999999998</v>
      </c>
      <c r="AL14" s="133">
        <f t="shared" si="11"/>
        <v>25.618043426953029</v>
      </c>
      <c r="AM14" s="133">
        <v>29112</v>
      </c>
      <c r="AN14" s="133">
        <v>9340.764000000001</v>
      </c>
      <c r="AO14" s="133">
        <f t="shared" si="12"/>
        <v>32.085614179719705</v>
      </c>
      <c r="AP14" s="133">
        <v>0</v>
      </c>
      <c r="AQ14" s="133">
        <v>326.33999999999997</v>
      </c>
      <c r="AR14" s="133" t="e">
        <f t="shared" si="13"/>
        <v>#DIV/0!</v>
      </c>
      <c r="AS14" s="133">
        <v>0</v>
      </c>
      <c r="AT14" s="133">
        <v>3.96</v>
      </c>
      <c r="AU14" s="133" t="e">
        <f t="shared" si="14"/>
        <v>#DIV/0!</v>
      </c>
      <c r="AV14" s="133">
        <v>37882</v>
      </c>
      <c r="AW14" s="133">
        <v>2268.0405800000003</v>
      </c>
      <c r="AX14" s="133">
        <f t="shared" si="15"/>
        <v>5.9871194234728904</v>
      </c>
      <c r="AY14" s="133">
        <v>466516</v>
      </c>
      <c r="AZ14" s="133">
        <v>282007.69368780003</v>
      </c>
      <c r="BA14" s="133">
        <f t="shared" si="16"/>
        <v>60.449736705236269</v>
      </c>
      <c r="BB14" s="133">
        <v>46651.619999999995</v>
      </c>
      <c r="BC14" s="133">
        <v>88797.913527800003</v>
      </c>
      <c r="BD14" s="133">
        <f t="shared" si="17"/>
        <v>190.34261517134885</v>
      </c>
      <c r="BE14" s="133">
        <v>0</v>
      </c>
      <c r="BF14" s="133">
        <v>72</v>
      </c>
      <c r="BG14" s="133" t="e">
        <f t="shared" si="18"/>
        <v>#DIV/0!</v>
      </c>
      <c r="BH14" s="133">
        <v>0</v>
      </c>
      <c r="BI14" s="133">
        <v>155.12049999999999</v>
      </c>
      <c r="BJ14" s="133" t="e">
        <f t="shared" si="19"/>
        <v>#DIV/0!</v>
      </c>
      <c r="BK14" s="133">
        <v>941.91000000000008</v>
      </c>
      <c r="BL14" s="133">
        <v>6448.4388400000007</v>
      </c>
      <c r="BM14" s="133">
        <f t="shared" si="20"/>
        <v>684.61305644913</v>
      </c>
      <c r="BN14" s="133">
        <v>1630.1899999999998</v>
      </c>
      <c r="BO14" s="133">
        <v>20734.481</v>
      </c>
      <c r="BP14" s="133">
        <f t="shared" si="21"/>
        <v>1271.9057901226238</v>
      </c>
      <c r="BQ14" s="133">
        <v>19427.899999999998</v>
      </c>
      <c r="BR14" s="133">
        <v>65594.632463799993</v>
      </c>
      <c r="BS14" s="133">
        <f t="shared" si="22"/>
        <v>337.6310999325712</v>
      </c>
      <c r="BT14" s="133">
        <v>21999.999999999996</v>
      </c>
      <c r="BU14" s="133">
        <v>93004.6728038</v>
      </c>
      <c r="BV14" s="133">
        <f t="shared" si="23"/>
        <v>422.74851274454556</v>
      </c>
      <c r="BW14" s="133">
        <v>488516</v>
      </c>
      <c r="BX14" s="133">
        <v>375012.36649160006</v>
      </c>
      <c r="BY14" s="133">
        <f t="shared" si="24"/>
        <v>76.765626200902332</v>
      </c>
    </row>
    <row r="15" spans="1:77" ht="15" customHeight="1" x14ac:dyDescent="0.2">
      <c r="A15" s="26">
        <v>8</v>
      </c>
      <c r="B15" s="27" t="s">
        <v>44</v>
      </c>
      <c r="C15" s="133">
        <v>147000</v>
      </c>
      <c r="D15" s="133">
        <v>121526.84589</v>
      </c>
      <c r="E15" s="133">
        <f t="shared" si="0"/>
        <v>82.671323734693885</v>
      </c>
      <c r="F15" s="133">
        <v>134676.51</v>
      </c>
      <c r="G15" s="134">
        <v>89366.290890000004</v>
      </c>
      <c r="H15" s="133">
        <f t="shared" si="1"/>
        <v>66.356256848354619</v>
      </c>
      <c r="I15" s="133">
        <v>4046</v>
      </c>
      <c r="J15" s="134">
        <v>49</v>
      </c>
      <c r="K15" s="133">
        <f t="shared" si="2"/>
        <v>1.2110726643598615</v>
      </c>
      <c r="L15" s="133">
        <v>8277.49</v>
      </c>
      <c r="M15" s="134">
        <v>32111.555</v>
      </c>
      <c r="N15" s="133">
        <f t="shared" si="3"/>
        <v>387.93831221783415</v>
      </c>
      <c r="O15" s="133">
        <v>65000</v>
      </c>
      <c r="P15" s="133">
        <v>68391.830869999976</v>
      </c>
      <c r="Q15" s="133">
        <f t="shared" si="4"/>
        <v>105.2182013384615</v>
      </c>
      <c r="R15" s="133">
        <v>32500</v>
      </c>
      <c r="S15" s="133">
        <v>40573.038669999994</v>
      </c>
      <c r="T15" s="133">
        <f t="shared" si="5"/>
        <v>124.84011898461537</v>
      </c>
      <c r="U15" s="133">
        <v>19500</v>
      </c>
      <c r="V15" s="133">
        <v>22811.811969999999</v>
      </c>
      <c r="W15" s="133">
        <f t="shared" si="6"/>
        <v>116.98365112820512</v>
      </c>
      <c r="X15" s="133">
        <v>13000</v>
      </c>
      <c r="Y15" s="133">
        <v>3825.78</v>
      </c>
      <c r="Z15" s="133">
        <f t="shared" si="7"/>
        <v>29.429076923076924</v>
      </c>
      <c r="AA15" s="133">
        <v>0</v>
      </c>
      <c r="AB15" s="48">
        <v>381.04</v>
      </c>
      <c r="AC15" s="133" t="e">
        <f t="shared" si="8"/>
        <v>#DIV/0!</v>
      </c>
      <c r="AD15" s="133">
        <v>0</v>
      </c>
      <c r="AE15" s="133">
        <v>800.16023000000007</v>
      </c>
      <c r="AF15" s="133" t="e">
        <f t="shared" si="9"/>
        <v>#DIV/0!</v>
      </c>
      <c r="AG15" s="133">
        <v>0</v>
      </c>
      <c r="AH15" s="133">
        <v>0</v>
      </c>
      <c r="AI15" s="133" t="e">
        <f t="shared" si="10"/>
        <v>#DIV/0!</v>
      </c>
      <c r="AJ15" s="135">
        <v>1600</v>
      </c>
      <c r="AK15" s="133">
        <v>755.89679999999987</v>
      </c>
      <c r="AL15" s="133">
        <f t="shared" si="11"/>
        <v>47.243549999999992</v>
      </c>
      <c r="AM15" s="133">
        <v>10000</v>
      </c>
      <c r="AN15" s="133">
        <v>28362.54</v>
      </c>
      <c r="AO15" s="133">
        <f t="shared" si="12"/>
        <v>283.62540000000001</v>
      </c>
      <c r="AP15" s="133">
        <v>0</v>
      </c>
      <c r="AQ15" s="133">
        <v>9.32</v>
      </c>
      <c r="AR15" s="133" t="e">
        <f t="shared" si="13"/>
        <v>#DIV/0!</v>
      </c>
      <c r="AS15" s="133">
        <v>0</v>
      </c>
      <c r="AT15" s="133">
        <v>87</v>
      </c>
      <c r="AU15" s="133" t="e">
        <f t="shared" si="14"/>
        <v>#DIV/0!</v>
      </c>
      <c r="AV15" s="133">
        <v>18000</v>
      </c>
      <c r="AW15" s="133">
        <v>40056.881459999997</v>
      </c>
      <c r="AX15" s="133">
        <f t="shared" si="15"/>
        <v>222.53823033333333</v>
      </c>
      <c r="AY15" s="133">
        <v>241600</v>
      </c>
      <c r="AZ15" s="133">
        <v>259190.31501999998</v>
      </c>
      <c r="BA15" s="133">
        <f t="shared" si="16"/>
        <v>107.28075952814568</v>
      </c>
      <c r="BB15" s="133">
        <v>24160</v>
      </c>
      <c r="BC15" s="133">
        <v>45446.034679999997</v>
      </c>
      <c r="BD15" s="133">
        <f t="shared" si="17"/>
        <v>188.10444817880793</v>
      </c>
      <c r="BE15" s="133">
        <v>0</v>
      </c>
      <c r="BF15" s="133">
        <v>131.81</v>
      </c>
      <c r="BG15" s="133" t="e">
        <f t="shared" si="18"/>
        <v>#DIV/0!</v>
      </c>
      <c r="BH15" s="133">
        <v>0</v>
      </c>
      <c r="BI15" s="133">
        <v>262.06</v>
      </c>
      <c r="BJ15" s="133" t="e">
        <f t="shared" si="19"/>
        <v>#DIV/0!</v>
      </c>
      <c r="BK15" s="133">
        <v>0</v>
      </c>
      <c r="BL15" s="133">
        <v>7535.22</v>
      </c>
      <c r="BM15" s="133" t="e">
        <f t="shared" si="20"/>
        <v>#DIV/0!</v>
      </c>
      <c r="BN15" s="133">
        <v>0</v>
      </c>
      <c r="BO15" s="133">
        <v>13117.29</v>
      </c>
      <c r="BP15" s="133" t="e">
        <f t="shared" si="21"/>
        <v>#DIV/0!</v>
      </c>
      <c r="BQ15" s="133">
        <v>26200</v>
      </c>
      <c r="BR15" s="133">
        <v>66241.846970000013</v>
      </c>
      <c r="BS15" s="133">
        <f t="shared" si="22"/>
        <v>252.83147698473289</v>
      </c>
      <c r="BT15" s="133">
        <v>26200</v>
      </c>
      <c r="BU15" s="133">
        <v>87288.226970000018</v>
      </c>
      <c r="BV15" s="133">
        <f t="shared" si="23"/>
        <v>333.16117164122147</v>
      </c>
      <c r="BW15" s="133">
        <v>267800</v>
      </c>
      <c r="BX15" s="133">
        <v>346478.54199</v>
      </c>
      <c r="BY15" s="133">
        <f t="shared" si="24"/>
        <v>129.37958998879762</v>
      </c>
    </row>
    <row r="16" spans="1:77" ht="15" customHeight="1" x14ac:dyDescent="0.2">
      <c r="A16" s="26">
        <v>9</v>
      </c>
      <c r="B16" s="27" t="s">
        <v>45</v>
      </c>
      <c r="C16" s="133">
        <v>134000</v>
      </c>
      <c r="D16" s="133">
        <v>122737.32551460002</v>
      </c>
      <c r="E16" s="133">
        <f t="shared" si="0"/>
        <v>91.59501904074628</v>
      </c>
      <c r="F16" s="133">
        <v>127330.05</v>
      </c>
      <c r="G16" s="134">
        <v>87297.339034600009</v>
      </c>
      <c r="H16" s="133">
        <f t="shared" si="1"/>
        <v>68.559887500711739</v>
      </c>
      <c r="I16" s="133">
        <v>5941.5500000000011</v>
      </c>
      <c r="J16" s="134">
        <v>6460.03</v>
      </c>
      <c r="K16" s="133">
        <f t="shared" si="2"/>
        <v>108.72634245272697</v>
      </c>
      <c r="L16" s="133">
        <v>728.4000000000002</v>
      </c>
      <c r="M16" s="134">
        <v>28979.956480000004</v>
      </c>
      <c r="N16" s="133">
        <f t="shared" si="3"/>
        <v>3978.5772213069736</v>
      </c>
      <c r="O16" s="133">
        <v>65000</v>
      </c>
      <c r="P16" s="133">
        <v>73126.374060000002</v>
      </c>
      <c r="Q16" s="133">
        <f t="shared" si="4"/>
        <v>112.50211393846155</v>
      </c>
      <c r="R16" s="133">
        <v>1845.56</v>
      </c>
      <c r="S16" s="133">
        <v>32438.159349999998</v>
      </c>
      <c r="T16" s="133">
        <f t="shared" si="5"/>
        <v>1757.6323365265825</v>
      </c>
      <c r="U16" s="133">
        <v>38178.769999999997</v>
      </c>
      <c r="V16" s="133">
        <v>31784.397350000003</v>
      </c>
      <c r="W16" s="133">
        <f t="shared" si="6"/>
        <v>83.251496446847312</v>
      </c>
      <c r="X16" s="133">
        <v>5608.01</v>
      </c>
      <c r="Y16" s="133">
        <v>7604.8099999999995</v>
      </c>
      <c r="Z16" s="133">
        <f t="shared" si="7"/>
        <v>135.60621325568246</v>
      </c>
      <c r="AA16" s="133">
        <v>4532.9400000000005</v>
      </c>
      <c r="AB16" s="48">
        <v>179.45</v>
      </c>
      <c r="AC16" s="133">
        <f t="shared" si="8"/>
        <v>3.9587993664156147</v>
      </c>
      <c r="AD16" s="133">
        <v>14834.720000000001</v>
      </c>
      <c r="AE16" s="133">
        <v>1119.55736</v>
      </c>
      <c r="AF16" s="133">
        <f t="shared" si="9"/>
        <v>7.5468722025087089</v>
      </c>
      <c r="AG16" s="133">
        <v>4817.45</v>
      </c>
      <c r="AH16" s="133">
        <v>0</v>
      </c>
      <c r="AI16" s="133">
        <f t="shared" si="10"/>
        <v>0</v>
      </c>
      <c r="AJ16" s="135">
        <v>3176.6300000000006</v>
      </c>
      <c r="AK16" s="133">
        <v>507.78260999999998</v>
      </c>
      <c r="AL16" s="133">
        <f t="shared" si="11"/>
        <v>15.984946625826737</v>
      </c>
      <c r="AM16" s="133">
        <v>17374.070000000003</v>
      </c>
      <c r="AN16" s="133">
        <v>9335.2100000000009</v>
      </c>
      <c r="AO16" s="133">
        <f t="shared" si="12"/>
        <v>53.730703283686545</v>
      </c>
      <c r="AP16" s="133">
        <v>8228.32</v>
      </c>
      <c r="AQ16" s="133">
        <v>1419.64</v>
      </c>
      <c r="AR16" s="133">
        <f t="shared" si="13"/>
        <v>17.253096622396797</v>
      </c>
      <c r="AS16" s="133">
        <v>14026.079999999998</v>
      </c>
      <c r="AT16" s="133">
        <v>14.48</v>
      </c>
      <c r="AU16" s="133">
        <f t="shared" si="14"/>
        <v>0.10323625702976173</v>
      </c>
      <c r="AV16" s="133">
        <v>17377.450000000004</v>
      </c>
      <c r="AW16" s="133">
        <v>5687.7330099999999</v>
      </c>
      <c r="AX16" s="133">
        <f t="shared" si="15"/>
        <v>32.730538772949991</v>
      </c>
      <c r="AY16" s="133">
        <v>264000</v>
      </c>
      <c r="AZ16" s="133">
        <v>212828.54519460004</v>
      </c>
      <c r="BA16" s="133">
        <f t="shared" si="16"/>
        <v>80.616873179772739</v>
      </c>
      <c r="BB16" s="133">
        <v>39599.979999999996</v>
      </c>
      <c r="BC16" s="133">
        <v>49210.806974599996</v>
      </c>
      <c r="BD16" s="133">
        <f t="shared" si="17"/>
        <v>124.26977734483704</v>
      </c>
      <c r="BE16" s="133">
        <v>0</v>
      </c>
      <c r="BF16" s="133">
        <v>314.11</v>
      </c>
      <c r="BG16" s="133" t="e">
        <f t="shared" si="18"/>
        <v>#DIV/0!</v>
      </c>
      <c r="BH16" s="133">
        <v>0</v>
      </c>
      <c r="BI16" s="133">
        <v>197.34276</v>
      </c>
      <c r="BJ16" s="133" t="e">
        <f t="shared" si="19"/>
        <v>#DIV/0!</v>
      </c>
      <c r="BK16" s="133">
        <v>158.27000000000001</v>
      </c>
      <c r="BL16" s="133">
        <v>8947.99</v>
      </c>
      <c r="BM16" s="133">
        <f t="shared" si="20"/>
        <v>5653.6235546850312</v>
      </c>
      <c r="BN16" s="133">
        <v>0</v>
      </c>
      <c r="BO16" s="133">
        <v>15384.466999999999</v>
      </c>
      <c r="BP16" s="133" t="e">
        <f t="shared" si="21"/>
        <v>#DIV/0!</v>
      </c>
      <c r="BQ16" s="133">
        <v>14841.730000000001</v>
      </c>
      <c r="BR16" s="133">
        <v>66154.040054600002</v>
      </c>
      <c r="BS16" s="133">
        <f t="shared" si="22"/>
        <v>445.72997928543367</v>
      </c>
      <c r="BT16" s="133">
        <v>15000.000000000002</v>
      </c>
      <c r="BU16" s="133">
        <v>90997.949814599997</v>
      </c>
      <c r="BV16" s="133">
        <f t="shared" si="23"/>
        <v>606.6529987639999</v>
      </c>
      <c r="BW16" s="133">
        <v>279000</v>
      </c>
      <c r="BX16" s="133">
        <v>303826.49500920007</v>
      </c>
      <c r="BY16" s="133">
        <f t="shared" si="24"/>
        <v>108.89838530795701</v>
      </c>
    </row>
    <row r="17" spans="1:77" ht="15" customHeight="1" x14ac:dyDescent="0.2">
      <c r="A17" s="26">
        <v>10</v>
      </c>
      <c r="B17" s="27" t="s">
        <v>46</v>
      </c>
      <c r="C17" s="133">
        <v>30800</v>
      </c>
      <c r="D17" s="133">
        <v>28739.261180000001</v>
      </c>
      <c r="E17" s="133">
        <f t="shared" si="0"/>
        <v>93.309289545454561</v>
      </c>
      <c r="F17" s="133">
        <v>30023.98</v>
      </c>
      <c r="G17" s="134">
        <v>18544.761180000001</v>
      </c>
      <c r="H17" s="133">
        <f t="shared" si="1"/>
        <v>61.76649857880269</v>
      </c>
      <c r="I17" s="133">
        <v>776.02</v>
      </c>
      <c r="J17" s="134">
        <v>4</v>
      </c>
      <c r="K17" s="133">
        <f t="shared" si="2"/>
        <v>0.51545063271565172</v>
      </c>
      <c r="L17" s="133">
        <v>0</v>
      </c>
      <c r="M17" s="134">
        <v>10190.500000000002</v>
      </c>
      <c r="N17" s="133" t="e">
        <f t="shared" si="3"/>
        <v>#DIV/0!</v>
      </c>
      <c r="O17" s="133">
        <v>16500</v>
      </c>
      <c r="P17" s="133">
        <v>17844.026909999993</v>
      </c>
      <c r="Q17" s="133">
        <f t="shared" si="4"/>
        <v>108.1456176363636</v>
      </c>
      <c r="R17" s="133">
        <v>0</v>
      </c>
      <c r="S17" s="133">
        <v>12542.719029999997</v>
      </c>
      <c r="T17" s="133" t="e">
        <f t="shared" si="5"/>
        <v>#DIV/0!</v>
      </c>
      <c r="U17" s="133">
        <v>10664.1</v>
      </c>
      <c r="V17" s="133">
        <v>4530.4578799999999</v>
      </c>
      <c r="W17" s="133">
        <f t="shared" si="6"/>
        <v>42.483265160679281</v>
      </c>
      <c r="X17" s="133">
        <v>0</v>
      </c>
      <c r="Y17" s="133">
        <v>0</v>
      </c>
      <c r="Z17" s="133" t="e">
        <f t="shared" si="7"/>
        <v>#DIV/0!</v>
      </c>
      <c r="AA17" s="133">
        <v>5128.2000000000007</v>
      </c>
      <c r="AB17" s="48">
        <v>766.1</v>
      </c>
      <c r="AC17" s="133">
        <f t="shared" si="8"/>
        <v>14.938964938964938</v>
      </c>
      <c r="AD17" s="133">
        <v>707.69999999999993</v>
      </c>
      <c r="AE17" s="133">
        <v>4.75</v>
      </c>
      <c r="AF17" s="133">
        <f t="shared" si="9"/>
        <v>0.67118835664829735</v>
      </c>
      <c r="AG17" s="133">
        <v>0</v>
      </c>
      <c r="AH17" s="133">
        <v>0</v>
      </c>
      <c r="AI17" s="133" t="e">
        <f t="shared" si="10"/>
        <v>#DIV/0!</v>
      </c>
      <c r="AJ17" s="135">
        <v>4349.76</v>
      </c>
      <c r="AK17" s="133">
        <v>209.14</v>
      </c>
      <c r="AL17" s="133">
        <f t="shared" si="11"/>
        <v>4.8080813654086656</v>
      </c>
      <c r="AM17" s="133">
        <v>10150.24</v>
      </c>
      <c r="AN17" s="133">
        <v>2802.1499999999996</v>
      </c>
      <c r="AO17" s="133">
        <f t="shared" si="12"/>
        <v>27.606736392439977</v>
      </c>
      <c r="AP17" s="133">
        <v>0</v>
      </c>
      <c r="AQ17" s="133">
        <v>5.14</v>
      </c>
      <c r="AR17" s="133" t="e">
        <f t="shared" si="13"/>
        <v>#DIV/0!</v>
      </c>
      <c r="AS17" s="133">
        <v>0</v>
      </c>
      <c r="AT17" s="133">
        <v>1</v>
      </c>
      <c r="AU17" s="133" t="e">
        <f t="shared" si="14"/>
        <v>#DIV/0!</v>
      </c>
      <c r="AV17" s="133">
        <v>0</v>
      </c>
      <c r="AW17" s="133">
        <v>4628.16</v>
      </c>
      <c r="AX17" s="133" t="e">
        <f t="shared" si="15"/>
        <v>#DIV/0!</v>
      </c>
      <c r="AY17" s="133">
        <v>61800</v>
      </c>
      <c r="AZ17" s="133">
        <v>54228.878089999998</v>
      </c>
      <c r="BA17" s="133">
        <f t="shared" si="16"/>
        <v>87.748993673139154</v>
      </c>
      <c r="BB17" s="133">
        <v>9270.0099999999984</v>
      </c>
      <c r="BC17" s="133">
        <v>14726.009469999999</v>
      </c>
      <c r="BD17" s="133">
        <f t="shared" si="17"/>
        <v>158.85645722065027</v>
      </c>
      <c r="BE17" s="133">
        <v>0</v>
      </c>
      <c r="BF17" s="133">
        <v>20</v>
      </c>
      <c r="BG17" s="133" t="e">
        <f t="shared" si="18"/>
        <v>#DIV/0!</v>
      </c>
      <c r="BH17" s="133">
        <v>0</v>
      </c>
      <c r="BI17" s="133">
        <v>1.48</v>
      </c>
      <c r="BJ17" s="133" t="e">
        <f t="shared" si="19"/>
        <v>#DIV/0!</v>
      </c>
      <c r="BK17" s="133">
        <v>0</v>
      </c>
      <c r="BL17" s="133">
        <v>2316.2799999999997</v>
      </c>
      <c r="BM17" s="133" t="e">
        <f t="shared" si="20"/>
        <v>#DIV/0!</v>
      </c>
      <c r="BN17" s="133">
        <v>0</v>
      </c>
      <c r="BO17" s="133">
        <v>4421.32</v>
      </c>
      <c r="BP17" s="133" t="e">
        <f t="shared" si="21"/>
        <v>#DIV/0!</v>
      </c>
      <c r="BQ17" s="133">
        <v>7000</v>
      </c>
      <c r="BR17" s="133">
        <v>48398.232239999998</v>
      </c>
      <c r="BS17" s="133">
        <f t="shared" si="22"/>
        <v>691.40331771428566</v>
      </c>
      <c r="BT17" s="133">
        <v>7000</v>
      </c>
      <c r="BU17" s="133">
        <v>55157.312239999999</v>
      </c>
      <c r="BV17" s="133">
        <f t="shared" si="23"/>
        <v>787.96160342857138</v>
      </c>
      <c r="BW17" s="133">
        <v>68800</v>
      </c>
      <c r="BX17" s="133">
        <v>109386.19033</v>
      </c>
      <c r="BY17" s="133">
        <f t="shared" si="24"/>
        <v>158.9915557122093</v>
      </c>
    </row>
    <row r="18" spans="1:77" ht="15" customHeight="1" x14ac:dyDescent="0.2">
      <c r="A18" s="26">
        <v>11</v>
      </c>
      <c r="B18" s="27" t="s">
        <v>47</v>
      </c>
      <c r="C18" s="133">
        <v>49399.62</v>
      </c>
      <c r="D18" s="133">
        <v>58027.948705500006</v>
      </c>
      <c r="E18" s="133">
        <f t="shared" si="0"/>
        <v>117.46638679710493</v>
      </c>
      <c r="F18" s="133">
        <v>44361.670000000006</v>
      </c>
      <c r="G18" s="134">
        <v>42874.247605500001</v>
      </c>
      <c r="H18" s="133">
        <f t="shared" si="1"/>
        <v>96.647055003790427</v>
      </c>
      <c r="I18" s="133">
        <v>5037.9499999999989</v>
      </c>
      <c r="J18" s="134">
        <v>1656.9</v>
      </c>
      <c r="K18" s="133">
        <f t="shared" si="2"/>
        <v>32.888377216923558</v>
      </c>
      <c r="L18" s="133">
        <v>0</v>
      </c>
      <c r="M18" s="134">
        <v>13496.801100000001</v>
      </c>
      <c r="N18" s="133" t="e">
        <f t="shared" si="3"/>
        <v>#DIV/0!</v>
      </c>
      <c r="O18" s="133">
        <v>23000.249999999993</v>
      </c>
      <c r="P18" s="133">
        <v>90129.197232000006</v>
      </c>
      <c r="Q18" s="133">
        <f t="shared" si="4"/>
        <v>391.86181555417892</v>
      </c>
      <c r="R18" s="133">
        <v>0</v>
      </c>
      <c r="S18" s="133">
        <v>55512.117961999997</v>
      </c>
      <c r="T18" s="133" t="e">
        <f t="shared" si="5"/>
        <v>#DIV/0!</v>
      </c>
      <c r="U18" s="133">
        <v>22066.999999999996</v>
      </c>
      <c r="V18" s="133">
        <v>26578.595740000004</v>
      </c>
      <c r="W18" s="133">
        <f t="shared" si="6"/>
        <v>120.44498907871485</v>
      </c>
      <c r="X18" s="133">
        <v>0</v>
      </c>
      <c r="Y18" s="133">
        <v>7341.7780999999995</v>
      </c>
      <c r="Z18" s="133" t="e">
        <f t="shared" si="7"/>
        <v>#DIV/0!</v>
      </c>
      <c r="AA18" s="133">
        <v>799.32999999999993</v>
      </c>
      <c r="AB18" s="48">
        <v>64.78</v>
      </c>
      <c r="AC18" s="133">
        <f t="shared" si="8"/>
        <v>8.1042873406477938</v>
      </c>
      <c r="AD18" s="133">
        <v>133.91999999999999</v>
      </c>
      <c r="AE18" s="133">
        <v>631.92543000000001</v>
      </c>
      <c r="AF18" s="133">
        <f t="shared" si="9"/>
        <v>471.86785394265235</v>
      </c>
      <c r="AG18" s="133">
        <v>217.63</v>
      </c>
      <c r="AH18" s="133">
        <v>1000</v>
      </c>
      <c r="AI18" s="133">
        <f t="shared" si="10"/>
        <v>459.49547396958144</v>
      </c>
      <c r="AJ18" s="135">
        <v>3206.8599999999997</v>
      </c>
      <c r="AK18" s="133">
        <v>913.88391999999999</v>
      </c>
      <c r="AL18" s="133">
        <f t="shared" si="11"/>
        <v>28.497780383303294</v>
      </c>
      <c r="AM18" s="133">
        <v>13221.65</v>
      </c>
      <c r="AN18" s="133">
        <v>17277.678210000002</v>
      </c>
      <c r="AO18" s="133">
        <f t="shared" si="12"/>
        <v>130.67717123051966</v>
      </c>
      <c r="AP18" s="133">
        <v>762.90999999999985</v>
      </c>
      <c r="AQ18" s="133">
        <v>1008</v>
      </c>
      <c r="AR18" s="133">
        <f t="shared" si="13"/>
        <v>132.12567668532333</v>
      </c>
      <c r="AS18" s="133">
        <v>3377.940000000001</v>
      </c>
      <c r="AT18" s="133">
        <v>1</v>
      </c>
      <c r="AU18" s="133">
        <f t="shared" si="14"/>
        <v>2.9603841394459339E-2</v>
      </c>
      <c r="AV18" s="133">
        <v>413.5499999999999</v>
      </c>
      <c r="AW18" s="133">
        <v>2985.6939400000001</v>
      </c>
      <c r="AX18" s="133">
        <f t="shared" si="15"/>
        <v>721.96685769556302</v>
      </c>
      <c r="AY18" s="133">
        <v>93600.41</v>
      </c>
      <c r="AZ18" s="133">
        <v>171343.4020075</v>
      </c>
      <c r="BA18" s="133">
        <f t="shared" si="16"/>
        <v>183.0583883206281</v>
      </c>
      <c r="BB18" s="133">
        <v>14040.000000000002</v>
      </c>
      <c r="BC18" s="133">
        <v>84514.347307499993</v>
      </c>
      <c r="BD18" s="133">
        <f t="shared" si="17"/>
        <v>601.95404065170931</v>
      </c>
      <c r="BE18" s="133">
        <v>0</v>
      </c>
      <c r="BF18" s="133">
        <v>2</v>
      </c>
      <c r="BG18" s="133" t="e">
        <f t="shared" si="18"/>
        <v>#DIV/0!</v>
      </c>
      <c r="BH18" s="133">
        <v>0</v>
      </c>
      <c r="BI18" s="133">
        <v>323.95</v>
      </c>
      <c r="BJ18" s="133" t="e">
        <f t="shared" si="19"/>
        <v>#DIV/0!</v>
      </c>
      <c r="BK18" s="133">
        <v>0</v>
      </c>
      <c r="BL18" s="133">
        <v>2559.36</v>
      </c>
      <c r="BM18" s="133" t="e">
        <f t="shared" si="20"/>
        <v>#DIV/0!</v>
      </c>
      <c r="BN18" s="133">
        <v>0</v>
      </c>
      <c r="BO18" s="133">
        <v>10485.546202000001</v>
      </c>
      <c r="BP18" s="133" t="e">
        <f t="shared" si="21"/>
        <v>#DIV/0!</v>
      </c>
      <c r="BQ18" s="133">
        <v>16799.590000000004</v>
      </c>
      <c r="BR18" s="133">
        <v>2352425.8040874996</v>
      </c>
      <c r="BS18" s="133">
        <f t="shared" si="22"/>
        <v>14002.876285001594</v>
      </c>
      <c r="BT18" s="133">
        <v>16799.590000000004</v>
      </c>
      <c r="BU18" s="133">
        <v>2365796.6602894994</v>
      </c>
      <c r="BV18" s="133">
        <f t="shared" si="23"/>
        <v>14082.466657159483</v>
      </c>
      <c r="BW18" s="133">
        <v>110400</v>
      </c>
      <c r="BX18" s="133">
        <v>2537140.0622969996</v>
      </c>
      <c r="BY18" s="133">
        <f t="shared" si="24"/>
        <v>2298.1341143994564</v>
      </c>
    </row>
    <row r="19" spans="1:77" ht="15" customHeight="1" x14ac:dyDescent="0.2">
      <c r="A19" s="6">
        <v>12</v>
      </c>
      <c r="B19" s="7" t="s">
        <v>48</v>
      </c>
      <c r="C19" s="133">
        <v>179728</v>
      </c>
      <c r="D19" s="133">
        <v>70984.439020000005</v>
      </c>
      <c r="E19" s="133">
        <f t="shared" si="0"/>
        <v>39.495481516513848</v>
      </c>
      <c r="F19" s="133">
        <v>168131.20000000001</v>
      </c>
      <c r="G19" s="134">
        <v>70220.909020000006</v>
      </c>
      <c r="H19" s="133">
        <f t="shared" si="1"/>
        <v>41.765543230524734</v>
      </c>
      <c r="I19" s="133">
        <v>6622.9</v>
      </c>
      <c r="J19" s="134">
        <v>66.95</v>
      </c>
      <c r="K19" s="133">
        <f t="shared" si="2"/>
        <v>1.0108864696734059</v>
      </c>
      <c r="L19" s="133">
        <v>4973.9000000000005</v>
      </c>
      <c r="M19" s="134">
        <v>696.57999999999993</v>
      </c>
      <c r="N19" s="133">
        <f t="shared" si="3"/>
        <v>14.004704557791669</v>
      </c>
      <c r="O19" s="133">
        <v>33569</v>
      </c>
      <c r="P19" s="133">
        <v>12584.280280000001</v>
      </c>
      <c r="Q19" s="133">
        <f t="shared" si="4"/>
        <v>37.487802079299357</v>
      </c>
      <c r="R19" s="133">
        <v>33196.99</v>
      </c>
      <c r="S19" s="133">
        <v>9478.7851200000005</v>
      </c>
      <c r="T19" s="133">
        <f t="shared" si="5"/>
        <v>28.553146294287529</v>
      </c>
      <c r="U19" s="133">
        <v>0</v>
      </c>
      <c r="V19" s="133">
        <v>2792.2951600000001</v>
      </c>
      <c r="W19" s="133" t="e">
        <f t="shared" si="6"/>
        <v>#DIV/0!</v>
      </c>
      <c r="X19" s="133">
        <v>0</v>
      </c>
      <c r="Y19" s="133">
        <v>163.77000000000001</v>
      </c>
      <c r="Z19" s="133" t="e">
        <f t="shared" si="7"/>
        <v>#DIV/0!</v>
      </c>
      <c r="AA19" s="133">
        <v>372.01</v>
      </c>
      <c r="AB19" s="48">
        <v>78</v>
      </c>
      <c r="AC19" s="133">
        <f t="shared" si="8"/>
        <v>20.96717830165856</v>
      </c>
      <c r="AD19" s="133">
        <v>0</v>
      </c>
      <c r="AE19" s="133">
        <v>71.430000000000007</v>
      </c>
      <c r="AF19" s="133" t="e">
        <f t="shared" si="9"/>
        <v>#DIV/0!</v>
      </c>
      <c r="AG19" s="133">
        <v>1007.9900000000001</v>
      </c>
      <c r="AH19" s="133">
        <v>0</v>
      </c>
      <c r="AI19" s="133">
        <f t="shared" si="10"/>
        <v>0</v>
      </c>
      <c r="AJ19" s="135">
        <v>1440.0400000000002</v>
      </c>
      <c r="AK19" s="133">
        <v>234.91775000000001</v>
      </c>
      <c r="AL19" s="133">
        <f t="shared" si="11"/>
        <v>16.313279492236326</v>
      </c>
      <c r="AM19" s="133">
        <v>5849.6699999999992</v>
      </c>
      <c r="AN19" s="133">
        <v>4710.3364600000004</v>
      </c>
      <c r="AO19" s="133">
        <f t="shared" si="12"/>
        <v>80.523114295336342</v>
      </c>
      <c r="AP19" s="133">
        <v>3513.7999999999997</v>
      </c>
      <c r="AQ19" s="133">
        <v>14.65</v>
      </c>
      <c r="AR19" s="133">
        <f t="shared" si="13"/>
        <v>0.41692754283112304</v>
      </c>
      <c r="AS19" s="133">
        <v>306.51</v>
      </c>
      <c r="AT19" s="133">
        <v>0</v>
      </c>
      <c r="AU19" s="133">
        <f t="shared" si="14"/>
        <v>0</v>
      </c>
      <c r="AV19" s="133">
        <v>8049.99</v>
      </c>
      <c r="AW19" s="133">
        <v>743.38337000000001</v>
      </c>
      <c r="AX19" s="133">
        <f t="shared" si="15"/>
        <v>9.2345874963819838</v>
      </c>
      <c r="AY19" s="133">
        <v>233465</v>
      </c>
      <c r="AZ19" s="133">
        <v>89272.006880000001</v>
      </c>
      <c r="BA19" s="133">
        <f t="shared" si="16"/>
        <v>38.237854444991754</v>
      </c>
      <c r="BB19" s="133">
        <v>0</v>
      </c>
      <c r="BC19" s="133">
        <v>17808.823200000003</v>
      </c>
      <c r="BD19" s="133" t="e">
        <f t="shared" si="17"/>
        <v>#DIV/0!</v>
      </c>
      <c r="BE19" s="133">
        <v>0</v>
      </c>
      <c r="BF19" s="133">
        <v>88.504999999999995</v>
      </c>
      <c r="BG19" s="133" t="e">
        <f t="shared" si="18"/>
        <v>#DIV/0!</v>
      </c>
      <c r="BH19" s="133">
        <v>0</v>
      </c>
      <c r="BI19" s="133">
        <v>45.906350000000003</v>
      </c>
      <c r="BJ19" s="133" t="e">
        <f t="shared" si="19"/>
        <v>#DIV/0!</v>
      </c>
      <c r="BK19" s="133">
        <v>0</v>
      </c>
      <c r="BL19" s="133">
        <v>2847.28</v>
      </c>
      <c r="BM19" s="133" t="e">
        <f t="shared" si="20"/>
        <v>#DIV/0!</v>
      </c>
      <c r="BN19" s="133">
        <v>0</v>
      </c>
      <c r="BO19" s="133">
        <v>3919.09</v>
      </c>
      <c r="BP19" s="133" t="e">
        <f t="shared" si="21"/>
        <v>#DIV/0!</v>
      </c>
      <c r="BQ19" s="133">
        <v>0</v>
      </c>
      <c r="BR19" s="133">
        <v>10877.048919999999</v>
      </c>
      <c r="BS19" s="133" t="e">
        <f t="shared" si="22"/>
        <v>#DIV/0!</v>
      </c>
      <c r="BT19" s="133">
        <v>0</v>
      </c>
      <c r="BU19" s="133">
        <v>17777.830269999999</v>
      </c>
      <c r="BV19" s="133" t="e">
        <f t="shared" si="23"/>
        <v>#DIV/0!</v>
      </c>
      <c r="BW19" s="133">
        <v>233465</v>
      </c>
      <c r="BX19" s="133">
        <v>107049.83715000001</v>
      </c>
      <c r="BY19" s="133">
        <f t="shared" si="24"/>
        <v>45.852627652967257</v>
      </c>
    </row>
    <row r="20" spans="1:77" ht="15" customHeight="1" x14ac:dyDescent="0.2">
      <c r="A20" s="26">
        <v>13</v>
      </c>
      <c r="B20" s="27" t="s">
        <v>49</v>
      </c>
      <c r="C20" s="133">
        <v>461873.00000000006</v>
      </c>
      <c r="D20" s="133">
        <v>306479.55970089993</v>
      </c>
      <c r="E20" s="133">
        <f t="shared" si="0"/>
        <v>66.355807700580002</v>
      </c>
      <c r="F20" s="133">
        <v>445931.66000000003</v>
      </c>
      <c r="G20" s="134">
        <v>258008.98069089995</v>
      </c>
      <c r="H20" s="133">
        <f t="shared" si="1"/>
        <v>57.858412809465001</v>
      </c>
      <c r="I20" s="133">
        <v>14308.269999999999</v>
      </c>
      <c r="J20" s="134">
        <v>2321.0899999999997</v>
      </c>
      <c r="K20" s="133">
        <f t="shared" si="2"/>
        <v>16.222017057268278</v>
      </c>
      <c r="L20" s="133">
        <v>1633.07</v>
      </c>
      <c r="M20" s="134">
        <v>46149.489010000005</v>
      </c>
      <c r="N20" s="133">
        <f t="shared" si="3"/>
        <v>2825.9345288321997</v>
      </c>
      <c r="O20" s="133">
        <v>206195</v>
      </c>
      <c r="P20" s="133">
        <v>137614.54927000002</v>
      </c>
      <c r="Q20" s="133">
        <f t="shared" si="4"/>
        <v>66.74000304081089</v>
      </c>
      <c r="R20" s="133">
        <v>15922.309999999998</v>
      </c>
      <c r="S20" s="133">
        <v>69277.823839999997</v>
      </c>
      <c r="T20" s="133">
        <f t="shared" si="5"/>
        <v>435.09907695554233</v>
      </c>
      <c r="U20" s="133">
        <v>44781.810000000005</v>
      </c>
      <c r="V20" s="133">
        <v>53159.233639999999</v>
      </c>
      <c r="W20" s="133">
        <f t="shared" si="6"/>
        <v>118.70720196436899</v>
      </c>
      <c r="X20" s="133">
        <v>29852.38</v>
      </c>
      <c r="Y20" s="133">
        <v>14497.251789999998</v>
      </c>
      <c r="Z20" s="133">
        <f t="shared" si="7"/>
        <v>48.563135636086628</v>
      </c>
      <c r="AA20" s="133">
        <v>28370.300000000003</v>
      </c>
      <c r="AB20" s="48">
        <v>335.64</v>
      </c>
      <c r="AC20" s="133">
        <f t="shared" si="8"/>
        <v>1.1830682086548254</v>
      </c>
      <c r="AD20" s="133">
        <v>87268.199999999983</v>
      </c>
      <c r="AE20" s="133">
        <v>344.59999999999997</v>
      </c>
      <c r="AF20" s="133">
        <f t="shared" si="9"/>
        <v>0.39487465078917638</v>
      </c>
      <c r="AG20" s="133">
        <v>5935.7999999999993</v>
      </c>
      <c r="AH20" s="133">
        <v>1117</v>
      </c>
      <c r="AI20" s="133">
        <f t="shared" si="10"/>
        <v>18.818019475049702</v>
      </c>
      <c r="AJ20" s="135">
        <v>11844.829999999998</v>
      </c>
      <c r="AK20" s="133">
        <v>1590.8808700000002</v>
      </c>
      <c r="AL20" s="133">
        <f t="shared" si="11"/>
        <v>13.431014797173116</v>
      </c>
      <c r="AM20" s="133">
        <v>21008.28</v>
      </c>
      <c r="AN20" s="133">
        <v>29353.89933</v>
      </c>
      <c r="AO20" s="133">
        <f t="shared" si="12"/>
        <v>139.72538127823887</v>
      </c>
      <c r="AP20" s="133">
        <v>7908.8900000000012</v>
      </c>
      <c r="AQ20" s="133">
        <v>1646.3799999999999</v>
      </c>
      <c r="AR20" s="133">
        <f t="shared" si="13"/>
        <v>20.816827645851689</v>
      </c>
      <c r="AS20" s="133">
        <v>7169.760000000002</v>
      </c>
      <c r="AT20" s="133">
        <v>196</v>
      </c>
      <c r="AU20" s="133">
        <f t="shared" si="14"/>
        <v>2.7337037780902005</v>
      </c>
      <c r="AV20" s="133">
        <v>6497.4400000000005</v>
      </c>
      <c r="AW20" s="133">
        <v>6333.0927099999999</v>
      </c>
      <c r="AX20" s="133">
        <f t="shared" si="15"/>
        <v>97.470583953064576</v>
      </c>
      <c r="AY20" s="133">
        <v>728433</v>
      </c>
      <c r="AZ20" s="133">
        <v>484331.36188089993</v>
      </c>
      <c r="BA20" s="133">
        <f t="shared" si="16"/>
        <v>66.489486593948925</v>
      </c>
      <c r="BB20" s="133">
        <v>109265</v>
      </c>
      <c r="BC20" s="133">
        <v>139077.1558291</v>
      </c>
      <c r="BD20" s="133">
        <f t="shared" si="17"/>
        <v>127.28426836507573</v>
      </c>
      <c r="BE20" s="133">
        <v>0</v>
      </c>
      <c r="BF20" s="133">
        <v>79.38</v>
      </c>
      <c r="BG20" s="133" t="e">
        <f t="shared" si="18"/>
        <v>#DIV/0!</v>
      </c>
      <c r="BH20" s="133">
        <v>0</v>
      </c>
      <c r="BI20" s="133">
        <v>880.68050819999996</v>
      </c>
      <c r="BJ20" s="133" t="e">
        <f t="shared" si="19"/>
        <v>#DIV/0!</v>
      </c>
      <c r="BK20" s="133">
        <v>7083.56</v>
      </c>
      <c r="BL20" s="133">
        <v>19815.173770000001</v>
      </c>
      <c r="BM20" s="133">
        <f t="shared" si="20"/>
        <v>279.73467818441577</v>
      </c>
      <c r="BN20" s="133">
        <v>0</v>
      </c>
      <c r="BO20" s="133">
        <v>26557.550600000002</v>
      </c>
      <c r="BP20" s="133" t="e">
        <f t="shared" si="21"/>
        <v>#DIV/0!</v>
      </c>
      <c r="BQ20" s="133">
        <v>16491.439999999995</v>
      </c>
      <c r="BR20" s="133">
        <v>134828.37316860002</v>
      </c>
      <c r="BS20" s="133">
        <f t="shared" si="22"/>
        <v>817.56579879379888</v>
      </c>
      <c r="BT20" s="133">
        <v>23574.999999999996</v>
      </c>
      <c r="BU20" s="133">
        <v>182161.15804680003</v>
      </c>
      <c r="BV20" s="133">
        <f t="shared" si="23"/>
        <v>772.68783901081679</v>
      </c>
      <c r="BW20" s="133">
        <v>752008</v>
      </c>
      <c r="BX20" s="133">
        <v>666492.51992769993</v>
      </c>
      <c r="BY20" s="133">
        <f t="shared" si="24"/>
        <v>88.628381603347293</v>
      </c>
    </row>
    <row r="21" spans="1:77" ht="15" customHeight="1" x14ac:dyDescent="0.2">
      <c r="A21" s="26">
        <v>14</v>
      </c>
      <c r="B21" s="27" t="s">
        <v>50</v>
      </c>
      <c r="C21" s="133">
        <v>200000.00000000003</v>
      </c>
      <c r="D21" s="133">
        <v>176796.40760610002</v>
      </c>
      <c r="E21" s="133">
        <f t="shared" si="0"/>
        <v>88.398203803049995</v>
      </c>
      <c r="F21" s="133">
        <v>195765.45</v>
      </c>
      <c r="G21" s="134">
        <v>160467.72522610001</v>
      </c>
      <c r="H21" s="133">
        <f t="shared" si="1"/>
        <v>81.969379799193376</v>
      </c>
      <c r="I21" s="133">
        <v>3589.85</v>
      </c>
      <c r="J21" s="134">
        <v>3933.4131299999999</v>
      </c>
      <c r="K21" s="133">
        <f t="shared" si="2"/>
        <v>109.57040349875342</v>
      </c>
      <c r="L21" s="133">
        <v>644.69999999999993</v>
      </c>
      <c r="M21" s="134">
        <v>12395.269250000001</v>
      </c>
      <c r="N21" s="133">
        <f t="shared" si="3"/>
        <v>1922.6414223669926</v>
      </c>
      <c r="O21" s="133">
        <v>60000</v>
      </c>
      <c r="P21" s="133">
        <v>36998.549810000004</v>
      </c>
      <c r="Q21" s="133">
        <f t="shared" si="4"/>
        <v>61.664249683333338</v>
      </c>
      <c r="R21" s="133">
        <v>0</v>
      </c>
      <c r="S21" s="133">
        <v>21853.349470000005</v>
      </c>
      <c r="T21" s="133" t="e">
        <f t="shared" si="5"/>
        <v>#DIV/0!</v>
      </c>
      <c r="U21" s="133">
        <v>39.19</v>
      </c>
      <c r="V21" s="133">
        <v>11679.948760000001</v>
      </c>
      <c r="W21" s="133">
        <f t="shared" si="6"/>
        <v>29803.390558816027</v>
      </c>
      <c r="X21" s="133">
        <v>19649.930000000004</v>
      </c>
      <c r="Y21" s="133">
        <v>2739.33502</v>
      </c>
      <c r="Z21" s="133">
        <f t="shared" si="7"/>
        <v>13.940685895573163</v>
      </c>
      <c r="AA21" s="133">
        <v>20856.579999999998</v>
      </c>
      <c r="AB21" s="48">
        <v>54</v>
      </c>
      <c r="AC21" s="133">
        <f t="shared" si="8"/>
        <v>0.25891109664192308</v>
      </c>
      <c r="AD21" s="133">
        <v>19454.3</v>
      </c>
      <c r="AE21" s="133">
        <v>671.91656</v>
      </c>
      <c r="AF21" s="133">
        <f t="shared" si="9"/>
        <v>3.453820286517634</v>
      </c>
      <c r="AG21" s="133">
        <v>800.55</v>
      </c>
      <c r="AH21" s="133">
        <v>0</v>
      </c>
      <c r="AI21" s="133">
        <f t="shared" si="10"/>
        <v>0</v>
      </c>
      <c r="AJ21" s="135">
        <v>567.37</v>
      </c>
      <c r="AK21" s="133">
        <v>503.33332000000001</v>
      </c>
      <c r="AL21" s="133">
        <f t="shared" si="11"/>
        <v>88.713418051712296</v>
      </c>
      <c r="AM21" s="133">
        <v>10387.43</v>
      </c>
      <c r="AN21" s="133">
        <v>6371.9328399999995</v>
      </c>
      <c r="AO21" s="133">
        <f t="shared" si="12"/>
        <v>61.342727123070858</v>
      </c>
      <c r="AP21" s="133">
        <v>7414.06</v>
      </c>
      <c r="AQ21" s="133">
        <v>4</v>
      </c>
      <c r="AR21" s="133">
        <f t="shared" si="13"/>
        <v>5.3951546116432825E-2</v>
      </c>
      <c r="AS21" s="133">
        <v>6932.4599999999991</v>
      </c>
      <c r="AT21" s="133">
        <v>1</v>
      </c>
      <c r="AU21" s="133">
        <f t="shared" si="14"/>
        <v>1.4424893904905331E-2</v>
      </c>
      <c r="AV21" s="133">
        <v>2298.13</v>
      </c>
      <c r="AW21" s="133">
        <v>3225.3647000000001</v>
      </c>
      <c r="AX21" s="133">
        <f t="shared" si="15"/>
        <v>140.34735632884127</v>
      </c>
      <c r="AY21" s="133">
        <v>288400.00000000006</v>
      </c>
      <c r="AZ21" s="133">
        <v>223900.58827610002</v>
      </c>
      <c r="BA21" s="133">
        <f t="shared" si="16"/>
        <v>77.635432828051307</v>
      </c>
      <c r="BB21" s="133">
        <v>43260.04</v>
      </c>
      <c r="BC21" s="133">
        <v>59810.139126099995</v>
      </c>
      <c r="BD21" s="133">
        <f t="shared" si="17"/>
        <v>138.25724415904378</v>
      </c>
      <c r="BE21" s="133">
        <v>0</v>
      </c>
      <c r="BF21" s="133">
        <v>90</v>
      </c>
      <c r="BG21" s="133" t="e">
        <f t="shared" si="18"/>
        <v>#DIV/0!</v>
      </c>
      <c r="BH21" s="133">
        <v>0</v>
      </c>
      <c r="BI21" s="133">
        <v>111.02</v>
      </c>
      <c r="BJ21" s="133" t="e">
        <f t="shared" si="19"/>
        <v>#DIV/0!</v>
      </c>
      <c r="BK21" s="133">
        <v>6112.4900000000007</v>
      </c>
      <c r="BL21" s="133">
        <v>4064.63</v>
      </c>
      <c r="BM21" s="133">
        <f t="shared" si="20"/>
        <v>66.497123103677865</v>
      </c>
      <c r="BN21" s="133">
        <v>0</v>
      </c>
      <c r="BO21" s="133">
        <v>9780.2209999999995</v>
      </c>
      <c r="BP21" s="133" t="e">
        <f t="shared" si="21"/>
        <v>#DIV/0!</v>
      </c>
      <c r="BQ21" s="133">
        <v>11387.51</v>
      </c>
      <c r="BR21" s="133">
        <v>55685.596756100014</v>
      </c>
      <c r="BS21" s="133">
        <f t="shared" si="22"/>
        <v>489.00590872016807</v>
      </c>
      <c r="BT21" s="133">
        <v>17500</v>
      </c>
      <c r="BU21" s="133">
        <v>69731.467756100014</v>
      </c>
      <c r="BV21" s="133">
        <f t="shared" si="23"/>
        <v>398.46553003485724</v>
      </c>
      <c r="BW21" s="133">
        <v>305900.00000000006</v>
      </c>
      <c r="BX21" s="133">
        <v>293632.05603220005</v>
      </c>
      <c r="BY21" s="133">
        <f t="shared" si="24"/>
        <v>95.989557382216404</v>
      </c>
    </row>
    <row r="22" spans="1:77" ht="15" customHeight="1" x14ac:dyDescent="0.2">
      <c r="A22" s="26">
        <v>15</v>
      </c>
      <c r="B22" s="27" t="s">
        <v>51</v>
      </c>
      <c r="C22" s="133">
        <v>424005.77</v>
      </c>
      <c r="D22" s="133">
        <v>435941.26360489998</v>
      </c>
      <c r="E22" s="133">
        <f t="shared" si="0"/>
        <v>102.81493659977787</v>
      </c>
      <c r="F22" s="133">
        <v>413523.88</v>
      </c>
      <c r="G22" s="134">
        <v>392474.1771349</v>
      </c>
      <c r="H22" s="133">
        <f t="shared" si="1"/>
        <v>94.909676591083453</v>
      </c>
      <c r="I22" s="133">
        <v>3127.32</v>
      </c>
      <c r="J22" s="134">
        <v>3054.0450000000001</v>
      </c>
      <c r="K22" s="133">
        <f t="shared" si="2"/>
        <v>97.65693948812401</v>
      </c>
      <c r="L22" s="133">
        <v>7354.5700000000006</v>
      </c>
      <c r="M22" s="134">
        <v>40413.041469999989</v>
      </c>
      <c r="N22" s="133">
        <f t="shared" si="3"/>
        <v>549.4956397178895</v>
      </c>
      <c r="O22" s="133">
        <v>365000.01</v>
      </c>
      <c r="P22" s="133">
        <v>333150.33698999998</v>
      </c>
      <c r="Q22" s="133">
        <f t="shared" si="4"/>
        <v>91.274062428107868</v>
      </c>
      <c r="R22" s="133">
        <v>342839.3</v>
      </c>
      <c r="S22" s="133">
        <v>143362.10351000002</v>
      </c>
      <c r="T22" s="133">
        <f t="shared" si="5"/>
        <v>41.816123037819764</v>
      </c>
      <c r="U22" s="133">
        <v>15742.720000000001</v>
      </c>
      <c r="V22" s="133">
        <v>116195.17090999999</v>
      </c>
      <c r="W22" s="133">
        <f t="shared" si="6"/>
        <v>738.08827769280003</v>
      </c>
      <c r="X22" s="133">
        <v>6417.99</v>
      </c>
      <c r="Y22" s="133">
        <v>67747.94</v>
      </c>
      <c r="Z22" s="133">
        <f t="shared" si="7"/>
        <v>1055.5943527490695</v>
      </c>
      <c r="AA22" s="133">
        <v>0</v>
      </c>
      <c r="AB22" s="48">
        <v>524.86</v>
      </c>
      <c r="AC22" s="133" t="e">
        <f t="shared" si="8"/>
        <v>#DIV/0!</v>
      </c>
      <c r="AD22" s="133">
        <v>0</v>
      </c>
      <c r="AE22" s="133">
        <v>5320.262569999999</v>
      </c>
      <c r="AF22" s="133" t="e">
        <f t="shared" si="9"/>
        <v>#DIV/0!</v>
      </c>
      <c r="AG22" s="133">
        <v>0</v>
      </c>
      <c r="AH22" s="133">
        <v>4035.74</v>
      </c>
      <c r="AI22" s="133" t="e">
        <f t="shared" si="10"/>
        <v>#DIV/0!</v>
      </c>
      <c r="AJ22" s="135">
        <v>15652.23</v>
      </c>
      <c r="AK22" s="133">
        <v>3103.5064075</v>
      </c>
      <c r="AL22" s="133">
        <f t="shared" si="11"/>
        <v>19.827886553545408</v>
      </c>
      <c r="AM22" s="133">
        <v>54456.390000000007</v>
      </c>
      <c r="AN22" s="133">
        <v>29076.191070000001</v>
      </c>
      <c r="AO22" s="133">
        <f t="shared" si="12"/>
        <v>53.393533926872493</v>
      </c>
      <c r="AP22" s="133">
        <v>0</v>
      </c>
      <c r="AQ22" s="133">
        <v>416.45</v>
      </c>
      <c r="AR22" s="133" t="e">
        <f t="shared" si="13"/>
        <v>#DIV/0!</v>
      </c>
      <c r="AS22" s="133">
        <v>0</v>
      </c>
      <c r="AT22" s="133">
        <v>156.5</v>
      </c>
      <c r="AU22" s="133" t="e">
        <f t="shared" si="14"/>
        <v>#DIV/0!</v>
      </c>
      <c r="AV22" s="133">
        <v>72906.459999999992</v>
      </c>
      <c r="AW22" s="133">
        <v>63535.417099999999</v>
      </c>
      <c r="AX22" s="133">
        <f t="shared" si="15"/>
        <v>87.146484824527221</v>
      </c>
      <c r="AY22" s="133">
        <v>932020.86</v>
      </c>
      <c r="AZ22" s="133">
        <v>869415.40517239994</v>
      </c>
      <c r="BA22" s="133">
        <f t="shared" si="16"/>
        <v>93.282826864239922</v>
      </c>
      <c r="BB22" s="133">
        <v>61964.189999999995</v>
      </c>
      <c r="BC22" s="133">
        <v>132010.08856130001</v>
      </c>
      <c r="BD22" s="133">
        <f t="shared" si="17"/>
        <v>213.0425469312195</v>
      </c>
      <c r="BE22" s="133">
        <v>0</v>
      </c>
      <c r="BF22" s="133">
        <v>571.67000000000007</v>
      </c>
      <c r="BG22" s="133" t="e">
        <f t="shared" si="18"/>
        <v>#DIV/0!</v>
      </c>
      <c r="BH22" s="133">
        <v>0</v>
      </c>
      <c r="BI22" s="133">
        <v>932.74709999999993</v>
      </c>
      <c r="BJ22" s="133" t="e">
        <f t="shared" si="19"/>
        <v>#DIV/0!</v>
      </c>
      <c r="BK22" s="133">
        <v>95717.459999999992</v>
      </c>
      <c r="BL22" s="133">
        <v>42940.023110000002</v>
      </c>
      <c r="BM22" s="133">
        <f t="shared" si="20"/>
        <v>44.861222926308329</v>
      </c>
      <c r="BN22" s="133">
        <v>0</v>
      </c>
      <c r="BO22" s="133">
        <v>48398.198056100009</v>
      </c>
      <c r="BP22" s="133" t="e">
        <f t="shared" si="21"/>
        <v>#DIV/0!</v>
      </c>
      <c r="BQ22" s="133">
        <v>436322.37</v>
      </c>
      <c r="BR22" s="133">
        <v>592541.3730448999</v>
      </c>
      <c r="BS22" s="133">
        <f t="shared" si="22"/>
        <v>135.80357409703745</v>
      </c>
      <c r="BT22" s="133">
        <v>532039.82999999996</v>
      </c>
      <c r="BU22" s="133">
        <v>685384.01131099986</v>
      </c>
      <c r="BV22" s="133">
        <f t="shared" si="23"/>
        <v>128.82193637852262</v>
      </c>
      <c r="BW22" s="133">
        <v>1464060.69</v>
      </c>
      <c r="BX22" s="133">
        <v>1554799.4164833999</v>
      </c>
      <c r="BY22" s="133">
        <f t="shared" si="24"/>
        <v>106.19774351590574</v>
      </c>
    </row>
    <row r="23" spans="1:77" ht="15" customHeight="1" x14ac:dyDescent="0.2">
      <c r="A23" s="26">
        <v>16</v>
      </c>
      <c r="B23" s="27" t="s">
        <v>52</v>
      </c>
      <c r="C23" s="133">
        <v>346828</v>
      </c>
      <c r="D23" s="133">
        <v>228794.33092449998</v>
      </c>
      <c r="E23" s="133">
        <f t="shared" si="0"/>
        <v>65.967664353656559</v>
      </c>
      <c r="F23" s="133">
        <v>325056.8</v>
      </c>
      <c r="G23" s="134">
        <v>173275.84092449999</v>
      </c>
      <c r="H23" s="133">
        <f t="shared" si="1"/>
        <v>53.30632705560997</v>
      </c>
      <c r="I23" s="133">
        <v>6195.75</v>
      </c>
      <c r="J23" s="134">
        <v>520.09</v>
      </c>
      <c r="K23" s="133">
        <f t="shared" si="2"/>
        <v>8.3943025461001497</v>
      </c>
      <c r="L23" s="133">
        <v>15575.449999999999</v>
      </c>
      <c r="M23" s="134">
        <v>54998.399999999987</v>
      </c>
      <c r="N23" s="133">
        <f t="shared" si="3"/>
        <v>353.10954097634408</v>
      </c>
      <c r="O23" s="133">
        <v>152353</v>
      </c>
      <c r="P23" s="133">
        <v>106531.20158999998</v>
      </c>
      <c r="Q23" s="133">
        <f t="shared" si="4"/>
        <v>69.923927713927512</v>
      </c>
      <c r="R23" s="133">
        <v>30469.890000000003</v>
      </c>
      <c r="S23" s="133">
        <v>57490.276759999993</v>
      </c>
      <c r="T23" s="133">
        <f t="shared" si="5"/>
        <v>188.67897704914586</v>
      </c>
      <c r="U23" s="133">
        <v>45705.779999999992</v>
      </c>
      <c r="V23" s="133">
        <v>35293.194329999998</v>
      </c>
      <c r="W23" s="133">
        <f t="shared" si="6"/>
        <v>77.218230013796955</v>
      </c>
      <c r="X23" s="133">
        <v>30470.280000000002</v>
      </c>
      <c r="Y23" s="133">
        <v>10857.978499999999</v>
      </c>
      <c r="Z23" s="133">
        <f t="shared" si="7"/>
        <v>35.634652848611822</v>
      </c>
      <c r="AA23" s="133">
        <v>30470.280000000002</v>
      </c>
      <c r="AB23" s="48">
        <v>1358.48</v>
      </c>
      <c r="AC23" s="133">
        <f t="shared" si="8"/>
        <v>4.4583771465178526</v>
      </c>
      <c r="AD23" s="133">
        <v>15236.77</v>
      </c>
      <c r="AE23" s="133">
        <v>1531.2719999999999</v>
      </c>
      <c r="AF23" s="133">
        <f t="shared" si="9"/>
        <v>10.04984652258976</v>
      </c>
      <c r="AG23" s="133">
        <v>2137.7199999999998</v>
      </c>
      <c r="AH23" s="133">
        <v>0</v>
      </c>
      <c r="AI23" s="133">
        <f t="shared" si="10"/>
        <v>0</v>
      </c>
      <c r="AJ23" s="135">
        <v>11909.47</v>
      </c>
      <c r="AK23" s="133">
        <v>974.47408000000007</v>
      </c>
      <c r="AL23" s="133">
        <f t="shared" si="11"/>
        <v>8.1823463176782845</v>
      </c>
      <c r="AM23" s="133">
        <v>22853.09</v>
      </c>
      <c r="AN23" s="133">
        <v>12003.9</v>
      </c>
      <c r="AO23" s="133">
        <f t="shared" si="12"/>
        <v>52.526376083059226</v>
      </c>
      <c r="AP23" s="133">
        <v>1780.85</v>
      </c>
      <c r="AQ23" s="133">
        <v>48.27</v>
      </c>
      <c r="AR23" s="133">
        <f t="shared" si="13"/>
        <v>2.7105034112923607</v>
      </c>
      <c r="AS23" s="133">
        <v>2137.7199999999998</v>
      </c>
      <c r="AT23" s="133">
        <v>1</v>
      </c>
      <c r="AU23" s="133">
        <f t="shared" si="14"/>
        <v>4.6778811069737858E-2</v>
      </c>
      <c r="AV23" s="133">
        <v>4733.1500000000015</v>
      </c>
      <c r="AW23" s="133">
        <v>7368.698519999999</v>
      </c>
      <c r="AX23" s="133">
        <f t="shared" si="15"/>
        <v>155.68275926180232</v>
      </c>
      <c r="AY23" s="133">
        <v>544732.99999999988</v>
      </c>
      <c r="AZ23" s="133">
        <v>355721.8751145</v>
      </c>
      <c r="BA23" s="133">
        <f t="shared" si="16"/>
        <v>65.302060847148979</v>
      </c>
      <c r="BB23" s="133">
        <v>81710.09</v>
      </c>
      <c r="BC23" s="133">
        <v>50869.605764499996</v>
      </c>
      <c r="BD23" s="133">
        <f t="shared" si="17"/>
        <v>62.256210664435685</v>
      </c>
      <c r="BE23" s="133">
        <v>0</v>
      </c>
      <c r="BF23" s="133">
        <v>109.38</v>
      </c>
      <c r="BG23" s="133" t="e">
        <f t="shared" si="18"/>
        <v>#DIV/0!</v>
      </c>
      <c r="BH23" s="133">
        <v>0</v>
      </c>
      <c r="BI23" s="133">
        <v>277.32</v>
      </c>
      <c r="BJ23" s="133" t="e">
        <f t="shared" si="19"/>
        <v>#DIV/0!</v>
      </c>
      <c r="BK23" s="133">
        <v>19110.599999999999</v>
      </c>
      <c r="BL23" s="133">
        <v>16558.999999999996</v>
      </c>
      <c r="BM23" s="133">
        <f t="shared" si="20"/>
        <v>86.648247569411723</v>
      </c>
      <c r="BN23" s="133">
        <v>0</v>
      </c>
      <c r="BO23" s="133">
        <v>19986.469999999998</v>
      </c>
      <c r="BP23" s="133" t="e">
        <f t="shared" si="21"/>
        <v>#DIV/0!</v>
      </c>
      <c r="BQ23" s="133">
        <v>40049.4</v>
      </c>
      <c r="BR23" s="133">
        <v>85502.945104500002</v>
      </c>
      <c r="BS23" s="133">
        <f t="shared" si="22"/>
        <v>213.49369804416546</v>
      </c>
      <c r="BT23" s="133">
        <v>59160</v>
      </c>
      <c r="BU23" s="133">
        <v>122435.1151045</v>
      </c>
      <c r="BV23" s="133">
        <f t="shared" si="23"/>
        <v>206.95590788455038</v>
      </c>
      <c r="BW23" s="133">
        <v>603892.99999999988</v>
      </c>
      <c r="BX23" s="133">
        <v>478156.99021900003</v>
      </c>
      <c r="BY23" s="133">
        <f t="shared" si="24"/>
        <v>79.179091365357792</v>
      </c>
    </row>
    <row r="24" spans="1:77" ht="15" customHeight="1" x14ac:dyDescent="0.2">
      <c r="A24" s="26">
        <v>17</v>
      </c>
      <c r="B24" s="27" t="s">
        <v>118</v>
      </c>
      <c r="C24" s="133">
        <v>11707.880000000001</v>
      </c>
      <c r="D24" s="133">
        <v>1247349.8603681999</v>
      </c>
      <c r="E24" s="133">
        <f t="shared" si="0"/>
        <v>10653.934447297033</v>
      </c>
      <c r="F24" s="133">
        <v>0</v>
      </c>
      <c r="G24" s="134">
        <v>656610.62691999995</v>
      </c>
      <c r="H24" s="133" t="e">
        <f t="shared" si="1"/>
        <v>#DIV/0!</v>
      </c>
      <c r="I24" s="133">
        <v>0</v>
      </c>
      <c r="J24" s="134">
        <v>27484.350000000002</v>
      </c>
      <c r="K24" s="133" t="e">
        <f t="shared" si="2"/>
        <v>#DIV/0!</v>
      </c>
      <c r="L24" s="133">
        <v>11707.880000000001</v>
      </c>
      <c r="M24" s="134">
        <v>563254.88344819995</v>
      </c>
      <c r="N24" s="133">
        <f t="shared" si="3"/>
        <v>4810.9041384793818</v>
      </c>
      <c r="O24" s="133">
        <v>12627680</v>
      </c>
      <c r="P24" s="133">
        <v>6643522.0346645135</v>
      </c>
      <c r="Q24" s="133">
        <f t="shared" si="4"/>
        <v>52.610788637853609</v>
      </c>
      <c r="R24" s="133">
        <v>4049269</v>
      </c>
      <c r="S24" s="133">
        <v>1695373.4591876997</v>
      </c>
      <c r="T24" s="133">
        <f t="shared" si="5"/>
        <v>41.868630095646886</v>
      </c>
      <c r="U24" s="133">
        <v>4743461</v>
      </c>
      <c r="V24" s="133">
        <v>3104185.8233260997</v>
      </c>
      <c r="W24" s="133">
        <f t="shared" si="6"/>
        <v>65.441369146412285</v>
      </c>
      <c r="X24" s="133">
        <v>2937533</v>
      </c>
      <c r="Y24" s="133">
        <v>1745389.1392707131</v>
      </c>
      <c r="Z24" s="133">
        <f t="shared" si="7"/>
        <v>59.416835122216952</v>
      </c>
      <c r="AA24" s="133">
        <v>0</v>
      </c>
      <c r="AB24" s="48">
        <v>8653.8188499999997</v>
      </c>
      <c r="AC24" s="133" t="e">
        <f t="shared" si="8"/>
        <v>#DIV/0!</v>
      </c>
      <c r="AD24" s="133">
        <v>897417</v>
      </c>
      <c r="AE24" s="133">
        <v>89919.794030000005</v>
      </c>
      <c r="AF24" s="133">
        <f t="shared" si="9"/>
        <v>10.019845181225675</v>
      </c>
      <c r="AG24" s="133">
        <v>3002373</v>
      </c>
      <c r="AH24" s="133">
        <v>647631.26094254444</v>
      </c>
      <c r="AI24" s="133">
        <f t="shared" si="10"/>
        <v>21.570646316848187</v>
      </c>
      <c r="AJ24" s="135">
        <v>55336</v>
      </c>
      <c r="AK24" s="133">
        <v>14267.0893</v>
      </c>
      <c r="AL24" s="133">
        <f t="shared" si="11"/>
        <v>25.782653787769259</v>
      </c>
      <c r="AM24" s="133">
        <v>3508622.9299999997</v>
      </c>
      <c r="AN24" s="133">
        <v>438749.34468640009</v>
      </c>
      <c r="AO24" s="133">
        <f t="shared" si="12"/>
        <v>12.504887342978179</v>
      </c>
      <c r="AP24" s="133">
        <v>58939</v>
      </c>
      <c r="AQ24" s="133">
        <v>138</v>
      </c>
      <c r="AR24" s="133">
        <f t="shared" si="13"/>
        <v>0.2341403824292913</v>
      </c>
      <c r="AS24" s="133">
        <v>6023</v>
      </c>
      <c r="AT24" s="133">
        <v>22998.319999999996</v>
      </c>
      <c r="AU24" s="133">
        <f t="shared" si="14"/>
        <v>381.84160717250535</v>
      </c>
      <c r="AV24" s="133">
        <v>1196582</v>
      </c>
      <c r="AW24" s="133">
        <v>96748.298612699989</v>
      </c>
      <c r="AX24" s="133">
        <f t="shared" si="15"/>
        <v>8.0853880981579191</v>
      </c>
      <c r="AY24" s="133">
        <v>20467263.810000002</v>
      </c>
      <c r="AZ24" s="133">
        <v>9111404.2085743584</v>
      </c>
      <c r="BA24" s="133">
        <f t="shared" si="16"/>
        <v>44.516962761395888</v>
      </c>
      <c r="BB24" s="133">
        <v>0</v>
      </c>
      <c r="BC24" s="133">
        <v>2419700.8459304059</v>
      </c>
      <c r="BD24" s="133" t="e">
        <f t="shared" si="17"/>
        <v>#DIV/0!</v>
      </c>
      <c r="BE24" s="133">
        <v>0</v>
      </c>
      <c r="BF24" s="133">
        <v>16852.23</v>
      </c>
      <c r="BG24" s="133" t="e">
        <f t="shared" si="18"/>
        <v>#DIV/0!</v>
      </c>
      <c r="BH24" s="133">
        <v>11510.7</v>
      </c>
      <c r="BI24" s="133">
        <v>6940.0118649999995</v>
      </c>
      <c r="BJ24" s="133">
        <f t="shared" si="19"/>
        <v>60.291831643601171</v>
      </c>
      <c r="BK24" s="133">
        <v>482850.06</v>
      </c>
      <c r="BL24" s="133">
        <v>2474723.5061317999</v>
      </c>
      <c r="BM24" s="133">
        <f t="shared" si="20"/>
        <v>512.52422048612777</v>
      </c>
      <c r="BN24" s="133">
        <v>0</v>
      </c>
      <c r="BO24" s="133">
        <v>2392056.9729594998</v>
      </c>
      <c r="BP24" s="133" t="e">
        <f t="shared" si="21"/>
        <v>#DIV/0!</v>
      </c>
      <c r="BQ24" s="133">
        <v>15055143.060000002</v>
      </c>
      <c r="BR24" s="133">
        <v>74022725.910170302</v>
      </c>
      <c r="BS24" s="133">
        <f t="shared" si="22"/>
        <v>491.67733322203509</v>
      </c>
      <c r="BT24" s="133">
        <v>15549503.820000002</v>
      </c>
      <c r="BU24" s="133">
        <v>78913298.631126598</v>
      </c>
      <c r="BV24" s="133">
        <f t="shared" si="23"/>
        <v>507.49721370290376</v>
      </c>
      <c r="BW24" s="133">
        <v>36016767.630000003</v>
      </c>
      <c r="BX24" s="133">
        <v>88024702.839700952</v>
      </c>
      <c r="BY24" s="133">
        <f t="shared" si="24"/>
        <v>244.39923022514986</v>
      </c>
    </row>
    <row r="25" spans="1:77" ht="15" customHeight="1" x14ac:dyDescent="0.2">
      <c r="A25" s="26">
        <v>18</v>
      </c>
      <c r="B25" s="27" t="s">
        <v>135</v>
      </c>
      <c r="C25" s="133">
        <v>298662</v>
      </c>
      <c r="D25" s="133">
        <v>741580.22888000007</v>
      </c>
      <c r="E25" s="133">
        <f t="shared" si="0"/>
        <v>248.30083133441821</v>
      </c>
      <c r="F25" s="133">
        <v>203580</v>
      </c>
      <c r="G25" s="134">
        <v>634068.24000000011</v>
      </c>
      <c r="H25" s="133">
        <f t="shared" si="1"/>
        <v>311.4590038314177</v>
      </c>
      <c r="I25" s="133">
        <v>16067</v>
      </c>
      <c r="J25" s="134">
        <v>561.47</v>
      </c>
      <c r="K25" s="133">
        <f t="shared" si="2"/>
        <v>3.494554054895127</v>
      </c>
      <c r="L25" s="133">
        <v>79015</v>
      </c>
      <c r="M25" s="134">
        <v>106950.51888</v>
      </c>
      <c r="N25" s="133">
        <f t="shared" si="3"/>
        <v>135.35470338543314</v>
      </c>
      <c r="O25" s="133">
        <v>5181750</v>
      </c>
      <c r="P25" s="133">
        <v>2296242.2655113493</v>
      </c>
      <c r="Q25" s="133">
        <f t="shared" si="4"/>
        <v>44.314030308512557</v>
      </c>
      <c r="R25" s="133">
        <v>2051390</v>
      </c>
      <c r="S25" s="133">
        <v>697816.2909913999</v>
      </c>
      <c r="T25" s="133">
        <f t="shared" si="5"/>
        <v>34.016754054148649</v>
      </c>
      <c r="U25" s="133">
        <v>2072060</v>
      </c>
      <c r="V25" s="133">
        <v>987857.53901499964</v>
      </c>
      <c r="W25" s="133">
        <f t="shared" si="6"/>
        <v>47.675141598940165</v>
      </c>
      <c r="X25" s="133">
        <v>800100</v>
      </c>
      <c r="Y25" s="133">
        <v>577604.67240495002</v>
      </c>
      <c r="Z25" s="133">
        <f t="shared" si="7"/>
        <v>72.191560105605561</v>
      </c>
      <c r="AA25" s="133">
        <v>0</v>
      </c>
      <c r="AB25" s="48">
        <v>1242.5500000000002</v>
      </c>
      <c r="AC25" s="133" t="e">
        <f t="shared" si="8"/>
        <v>#DIV/0!</v>
      </c>
      <c r="AD25" s="133">
        <v>258200</v>
      </c>
      <c r="AE25" s="133">
        <v>31721.213100000001</v>
      </c>
      <c r="AF25" s="133">
        <f t="shared" si="9"/>
        <v>12.285520178156469</v>
      </c>
      <c r="AG25" s="133">
        <v>83600</v>
      </c>
      <c r="AH25" s="133">
        <v>562805.63924379996</v>
      </c>
      <c r="AI25" s="133">
        <f t="shared" si="10"/>
        <v>673.212487133732</v>
      </c>
      <c r="AJ25" s="135">
        <v>84800</v>
      </c>
      <c r="AK25" s="133">
        <v>19012.37399</v>
      </c>
      <c r="AL25" s="133">
        <f t="shared" si="11"/>
        <v>22.420252346698113</v>
      </c>
      <c r="AM25" s="133">
        <v>1237159</v>
      </c>
      <c r="AN25" s="133">
        <v>184453.56007780001</v>
      </c>
      <c r="AO25" s="133">
        <f t="shared" si="12"/>
        <v>14.909446568937382</v>
      </c>
      <c r="AP25" s="133">
        <v>20715</v>
      </c>
      <c r="AQ25" s="133">
        <v>329.1</v>
      </c>
      <c r="AR25" s="133">
        <f t="shared" si="13"/>
        <v>1.5887038377986968</v>
      </c>
      <c r="AS25" s="133">
        <v>800</v>
      </c>
      <c r="AT25" s="133">
        <v>195.44</v>
      </c>
      <c r="AU25" s="133">
        <f t="shared" si="14"/>
        <v>24.43</v>
      </c>
      <c r="AV25" s="133">
        <v>172350</v>
      </c>
      <c r="AW25" s="133">
        <v>30525.309079999999</v>
      </c>
      <c r="AX25" s="133">
        <f t="shared" si="15"/>
        <v>17.711232422396286</v>
      </c>
      <c r="AY25" s="133">
        <v>7079836</v>
      </c>
      <c r="AZ25" s="133">
        <v>3835143.9167829496</v>
      </c>
      <c r="BA25" s="133">
        <f t="shared" si="16"/>
        <v>54.16995417383891</v>
      </c>
      <c r="BB25" s="133">
        <v>707658</v>
      </c>
      <c r="BC25" s="133">
        <v>575806.62867259979</v>
      </c>
      <c r="BD25" s="133">
        <f t="shared" si="17"/>
        <v>81.367924714000239</v>
      </c>
      <c r="BE25" s="133">
        <v>9910</v>
      </c>
      <c r="BF25" s="133">
        <v>2535.8147399999998</v>
      </c>
      <c r="BG25" s="133">
        <f t="shared" si="18"/>
        <v>25.58844339051463</v>
      </c>
      <c r="BH25" s="133">
        <v>35580</v>
      </c>
      <c r="BI25" s="133">
        <v>12870.528216500001</v>
      </c>
      <c r="BJ25" s="133">
        <f t="shared" si="19"/>
        <v>36.173491333614393</v>
      </c>
      <c r="BK25" s="133">
        <v>947965</v>
      </c>
      <c r="BL25" s="133">
        <v>785141.39983799984</v>
      </c>
      <c r="BM25" s="133">
        <f t="shared" si="20"/>
        <v>82.823880611414964</v>
      </c>
      <c r="BN25" s="133">
        <v>618745</v>
      </c>
      <c r="BO25" s="133">
        <v>396441.6365969</v>
      </c>
      <c r="BP25" s="133">
        <f t="shared" si="21"/>
        <v>64.071893364293857</v>
      </c>
      <c r="BQ25" s="133">
        <v>12321800</v>
      </c>
      <c r="BR25" s="133">
        <v>11176277.604172701</v>
      </c>
      <c r="BS25" s="133">
        <f t="shared" si="22"/>
        <v>90.703286891304032</v>
      </c>
      <c r="BT25" s="133">
        <v>13934000</v>
      </c>
      <c r="BU25" s="133">
        <v>12373266.983564101</v>
      </c>
      <c r="BV25" s="133">
        <f t="shared" si="23"/>
        <v>88.79910279578084</v>
      </c>
      <c r="BW25" s="133">
        <v>21013836</v>
      </c>
      <c r="BX25" s="133">
        <v>16208410.90034705</v>
      </c>
      <c r="BY25" s="133">
        <f t="shared" si="24"/>
        <v>77.132090020817955</v>
      </c>
    </row>
    <row r="26" spans="1:77" ht="15" customHeight="1" x14ac:dyDescent="0.2">
      <c r="A26" s="26">
        <v>19</v>
      </c>
      <c r="B26" s="27" t="s">
        <v>53</v>
      </c>
      <c r="C26" s="133">
        <v>181499.99999999997</v>
      </c>
      <c r="D26" s="133">
        <v>326279.91248199996</v>
      </c>
      <c r="E26" s="133">
        <f t="shared" si="0"/>
        <v>179.76854682203859</v>
      </c>
      <c r="F26" s="133">
        <v>160056.31999999998</v>
      </c>
      <c r="G26" s="134">
        <v>147654.22934199998</v>
      </c>
      <c r="H26" s="133">
        <f t="shared" si="1"/>
        <v>92.251420838614806</v>
      </c>
      <c r="I26" s="133">
        <v>15862.429999999998</v>
      </c>
      <c r="J26" s="134">
        <v>40356.449999999997</v>
      </c>
      <c r="K26" s="133">
        <f t="shared" si="2"/>
        <v>254.41530711246637</v>
      </c>
      <c r="L26" s="133">
        <v>5581.2499999999991</v>
      </c>
      <c r="M26" s="134">
        <v>138269.23314</v>
      </c>
      <c r="N26" s="133">
        <f t="shared" si="3"/>
        <v>2477.3882757446813</v>
      </c>
      <c r="O26" s="133">
        <v>329200</v>
      </c>
      <c r="P26" s="133">
        <v>643743.25551269995</v>
      </c>
      <c r="Q26" s="133">
        <f t="shared" si="4"/>
        <v>195.54776898927702</v>
      </c>
      <c r="R26" s="133">
        <v>164600</v>
      </c>
      <c r="S26" s="133">
        <v>271960.97451999999</v>
      </c>
      <c r="T26" s="133">
        <f t="shared" si="5"/>
        <v>165.22537941676791</v>
      </c>
      <c r="U26" s="133">
        <v>65840</v>
      </c>
      <c r="V26" s="133">
        <v>274896.64840999997</v>
      </c>
      <c r="W26" s="133">
        <f t="shared" si="6"/>
        <v>417.52224849635473</v>
      </c>
      <c r="X26" s="133">
        <v>98760</v>
      </c>
      <c r="Y26" s="133">
        <v>86146.34947999999</v>
      </c>
      <c r="Z26" s="133">
        <f t="shared" si="7"/>
        <v>87.227976387201295</v>
      </c>
      <c r="AA26" s="133">
        <v>0</v>
      </c>
      <c r="AB26" s="48">
        <v>766.63999999999987</v>
      </c>
      <c r="AC26" s="133" t="e">
        <f t="shared" si="8"/>
        <v>#DIV/0!</v>
      </c>
      <c r="AD26" s="133">
        <v>0</v>
      </c>
      <c r="AE26" s="133">
        <v>9972.6431026999999</v>
      </c>
      <c r="AF26" s="133" t="e">
        <f t="shared" si="9"/>
        <v>#DIV/0!</v>
      </c>
      <c r="AG26" s="133">
        <v>0</v>
      </c>
      <c r="AH26" s="133">
        <v>3262.7400000000002</v>
      </c>
      <c r="AI26" s="133" t="e">
        <f t="shared" si="10"/>
        <v>#DIV/0!</v>
      </c>
      <c r="AJ26" s="135">
        <v>8400</v>
      </c>
      <c r="AK26" s="133">
        <v>8239.7706930000004</v>
      </c>
      <c r="AL26" s="133">
        <f t="shared" si="11"/>
        <v>98.092508250000009</v>
      </c>
      <c r="AM26" s="133">
        <v>63400</v>
      </c>
      <c r="AN26" s="133">
        <v>93686.175950000019</v>
      </c>
      <c r="AO26" s="133">
        <f t="shared" si="12"/>
        <v>147.76999361198742</v>
      </c>
      <c r="AP26" s="133">
        <v>0</v>
      </c>
      <c r="AQ26" s="133">
        <v>449.41999999999996</v>
      </c>
      <c r="AR26" s="133" t="e">
        <f t="shared" si="13"/>
        <v>#DIV/0!</v>
      </c>
      <c r="AS26" s="133">
        <v>0</v>
      </c>
      <c r="AT26" s="133">
        <v>183.46</v>
      </c>
      <c r="AU26" s="133" t="e">
        <f t="shared" si="14"/>
        <v>#DIV/0!</v>
      </c>
      <c r="AV26" s="133">
        <v>27500</v>
      </c>
      <c r="AW26" s="133">
        <v>46073.869780000001</v>
      </c>
      <c r="AX26" s="133">
        <f t="shared" si="15"/>
        <v>167.54134465454547</v>
      </c>
      <c r="AY26" s="133">
        <v>610000</v>
      </c>
      <c r="AZ26" s="133">
        <v>1121918.6044176999</v>
      </c>
      <c r="BA26" s="133">
        <f t="shared" si="16"/>
        <v>183.92108269142619</v>
      </c>
      <c r="BB26" s="133">
        <v>61000.03</v>
      </c>
      <c r="BC26" s="133">
        <v>182983.90240329999</v>
      </c>
      <c r="BD26" s="133">
        <f t="shared" si="17"/>
        <v>299.97346296928049</v>
      </c>
      <c r="BE26" s="133">
        <v>0</v>
      </c>
      <c r="BF26" s="133">
        <v>86.705399999999997</v>
      </c>
      <c r="BG26" s="133" t="e">
        <f t="shared" si="18"/>
        <v>#DIV/0!</v>
      </c>
      <c r="BH26" s="133">
        <v>106985.64000000001</v>
      </c>
      <c r="BI26" s="133">
        <v>3179.9584500000001</v>
      </c>
      <c r="BJ26" s="133">
        <f t="shared" si="19"/>
        <v>2.9723226874186102</v>
      </c>
      <c r="BK26" s="133">
        <v>189982.31</v>
      </c>
      <c r="BL26" s="133">
        <v>134985.12358000001</v>
      </c>
      <c r="BM26" s="133">
        <f t="shared" si="20"/>
        <v>71.051417145101567</v>
      </c>
      <c r="BN26" s="133">
        <v>99985.74</v>
      </c>
      <c r="BO26" s="133">
        <v>111253.95724320001</v>
      </c>
      <c r="BP26" s="133">
        <f t="shared" si="21"/>
        <v>111.26982432014808</v>
      </c>
      <c r="BQ26" s="133">
        <v>98046.31</v>
      </c>
      <c r="BR26" s="133">
        <v>1398578.9158677005</v>
      </c>
      <c r="BS26" s="133">
        <f t="shared" si="22"/>
        <v>1426.4472736074417</v>
      </c>
      <c r="BT26" s="133">
        <v>495000</v>
      </c>
      <c r="BU26" s="133">
        <v>1648084.6605409004</v>
      </c>
      <c r="BV26" s="133">
        <f t="shared" si="23"/>
        <v>332.94639606886875</v>
      </c>
      <c r="BW26" s="133">
        <v>1105000</v>
      </c>
      <c r="BX26" s="133">
        <v>2770003.2649586005</v>
      </c>
      <c r="BY26" s="133">
        <f t="shared" si="24"/>
        <v>250.67902850304077</v>
      </c>
    </row>
    <row r="27" spans="1:77" ht="15" customHeight="1" x14ac:dyDescent="0.2">
      <c r="A27" s="6">
        <v>20</v>
      </c>
      <c r="B27" s="7" t="s">
        <v>54</v>
      </c>
      <c r="C27" s="133">
        <v>310062</v>
      </c>
      <c r="D27" s="133">
        <v>206139.72512970003</v>
      </c>
      <c r="E27" s="133">
        <f t="shared" si="0"/>
        <v>66.483388847940091</v>
      </c>
      <c r="F27" s="133">
        <v>288701</v>
      </c>
      <c r="G27" s="134">
        <v>176772.77512970002</v>
      </c>
      <c r="H27" s="133">
        <f t="shared" si="1"/>
        <v>61.230399316143703</v>
      </c>
      <c r="I27" s="133">
        <v>7730</v>
      </c>
      <c r="J27" s="134">
        <v>277</v>
      </c>
      <c r="K27" s="133">
        <f t="shared" si="2"/>
        <v>3.5834411384217333</v>
      </c>
      <c r="L27" s="133">
        <v>13631</v>
      </c>
      <c r="M27" s="134">
        <v>29089.95</v>
      </c>
      <c r="N27" s="133">
        <f t="shared" si="3"/>
        <v>213.41024136160223</v>
      </c>
      <c r="O27" s="133">
        <v>96276</v>
      </c>
      <c r="P27" s="133">
        <v>77112.488020000004</v>
      </c>
      <c r="Q27" s="133">
        <f t="shared" si="4"/>
        <v>80.095234554821559</v>
      </c>
      <c r="R27" s="133">
        <v>37912</v>
      </c>
      <c r="S27" s="133">
        <v>47774.503450000004</v>
      </c>
      <c r="T27" s="133">
        <f t="shared" si="5"/>
        <v>126.0141998575649</v>
      </c>
      <c r="U27" s="133">
        <v>24145</v>
      </c>
      <c r="V27" s="133">
        <v>25411.44457</v>
      </c>
      <c r="W27" s="133">
        <f t="shared" si="6"/>
        <v>105.24516284945122</v>
      </c>
      <c r="X27" s="133">
        <v>34219</v>
      </c>
      <c r="Y27" s="133">
        <v>3644.44</v>
      </c>
      <c r="Z27" s="133">
        <f t="shared" si="7"/>
        <v>10.650340454133667</v>
      </c>
      <c r="AA27" s="133">
        <v>0</v>
      </c>
      <c r="AB27" s="48">
        <v>94.01</v>
      </c>
      <c r="AC27" s="133" t="e">
        <f t="shared" si="8"/>
        <v>#DIV/0!</v>
      </c>
      <c r="AD27" s="133">
        <v>0</v>
      </c>
      <c r="AE27" s="133">
        <v>188.09</v>
      </c>
      <c r="AF27" s="133" t="e">
        <f t="shared" si="9"/>
        <v>#DIV/0!</v>
      </c>
      <c r="AG27" s="133">
        <v>200</v>
      </c>
      <c r="AH27" s="133">
        <v>513</v>
      </c>
      <c r="AI27" s="133">
        <f t="shared" si="10"/>
        <v>256.5</v>
      </c>
      <c r="AJ27" s="135">
        <v>12324</v>
      </c>
      <c r="AK27" s="133">
        <v>1168.3457900000003</v>
      </c>
      <c r="AL27" s="133">
        <f t="shared" si="11"/>
        <v>9.4802482148653056</v>
      </c>
      <c r="AM27" s="133">
        <v>44089.69</v>
      </c>
      <c r="AN27" s="133">
        <v>18276.189999999995</v>
      </c>
      <c r="AO27" s="133">
        <f t="shared" si="12"/>
        <v>41.452298712011796</v>
      </c>
      <c r="AP27" s="133">
        <v>3923</v>
      </c>
      <c r="AQ27" s="133">
        <v>27.84</v>
      </c>
      <c r="AR27" s="133">
        <f t="shared" si="13"/>
        <v>0.70966097374458326</v>
      </c>
      <c r="AS27" s="133">
        <v>4487</v>
      </c>
      <c r="AT27" s="133">
        <v>73.489999999999995</v>
      </c>
      <c r="AU27" s="133">
        <f t="shared" si="14"/>
        <v>1.6378426565634052</v>
      </c>
      <c r="AV27" s="133">
        <v>12981</v>
      </c>
      <c r="AW27" s="133">
        <v>3319.8094999999998</v>
      </c>
      <c r="AX27" s="133">
        <f t="shared" si="15"/>
        <v>25.574374085201445</v>
      </c>
      <c r="AY27" s="133">
        <v>484342.69</v>
      </c>
      <c r="AZ27" s="133">
        <v>306630.88843970001</v>
      </c>
      <c r="BA27" s="133">
        <f t="shared" si="16"/>
        <v>63.308664458154617</v>
      </c>
      <c r="BB27" s="133">
        <v>0</v>
      </c>
      <c r="BC27" s="133">
        <v>46551.822329699993</v>
      </c>
      <c r="BD27" s="133" t="e">
        <f t="shared" si="17"/>
        <v>#DIV/0!</v>
      </c>
      <c r="BE27" s="133">
        <v>0</v>
      </c>
      <c r="BF27" s="133">
        <v>92.65</v>
      </c>
      <c r="BG27" s="133" t="e">
        <f t="shared" si="18"/>
        <v>#DIV/0!</v>
      </c>
      <c r="BH27" s="133">
        <v>242171</v>
      </c>
      <c r="BI27" s="133">
        <v>107.38986000000001</v>
      </c>
      <c r="BJ27" s="133">
        <f t="shared" si="19"/>
        <v>4.4344640770364749E-2</v>
      </c>
      <c r="BK27" s="133">
        <v>242171</v>
      </c>
      <c r="BL27" s="133">
        <v>17818.9872</v>
      </c>
      <c r="BM27" s="133">
        <f t="shared" si="20"/>
        <v>7.3580185901697552</v>
      </c>
      <c r="BN27" s="133">
        <v>605429</v>
      </c>
      <c r="BO27" s="133">
        <v>17064.400000000001</v>
      </c>
      <c r="BP27" s="133">
        <f t="shared" si="21"/>
        <v>2.8185633658116811</v>
      </c>
      <c r="BQ27" s="133">
        <v>121086</v>
      </c>
      <c r="BR27" s="133">
        <v>40838.113759700005</v>
      </c>
      <c r="BS27" s="133">
        <f t="shared" si="22"/>
        <v>33.72653631278596</v>
      </c>
      <c r="BT27" s="133">
        <v>1210857</v>
      </c>
      <c r="BU27" s="133">
        <v>75921.540819700007</v>
      </c>
      <c r="BV27" s="133">
        <f t="shared" si="23"/>
        <v>6.2700666403794996</v>
      </c>
      <c r="BW27" s="133">
        <v>1695199.69</v>
      </c>
      <c r="BX27" s="133">
        <v>382552.4292594</v>
      </c>
      <c r="BY27" s="133">
        <f t="shared" si="24"/>
        <v>22.566806230326765</v>
      </c>
    </row>
    <row r="28" spans="1:77" ht="15" customHeight="1" x14ac:dyDescent="0.2">
      <c r="A28" s="6">
        <v>21</v>
      </c>
      <c r="B28" s="7" t="s">
        <v>55</v>
      </c>
      <c r="C28" s="133">
        <v>109922</v>
      </c>
      <c r="D28" s="133">
        <v>48708.319575900001</v>
      </c>
      <c r="E28" s="133">
        <f t="shared" si="0"/>
        <v>44.311711555375631</v>
      </c>
      <c r="F28" s="133">
        <v>99362</v>
      </c>
      <c r="G28" s="134">
        <v>47303.369575900004</v>
      </c>
      <c r="H28" s="133">
        <f t="shared" si="1"/>
        <v>47.607102892353211</v>
      </c>
      <c r="I28" s="133">
        <v>6998</v>
      </c>
      <c r="J28" s="134">
        <v>1</v>
      </c>
      <c r="K28" s="133">
        <f t="shared" si="2"/>
        <v>1.4289797084881395E-2</v>
      </c>
      <c r="L28" s="133">
        <v>3562</v>
      </c>
      <c r="M28" s="134">
        <v>1403.9499999999998</v>
      </c>
      <c r="N28" s="133">
        <f t="shared" si="3"/>
        <v>39.414654688377311</v>
      </c>
      <c r="O28" s="133">
        <v>15983.999999999998</v>
      </c>
      <c r="P28" s="133">
        <v>14885.667319999999</v>
      </c>
      <c r="Q28" s="133">
        <f t="shared" si="4"/>
        <v>93.128549299299294</v>
      </c>
      <c r="R28" s="133">
        <v>7352.6399999999994</v>
      </c>
      <c r="S28" s="133">
        <v>9297.3735299999989</v>
      </c>
      <c r="T28" s="133">
        <f t="shared" si="5"/>
        <v>126.44945937785612</v>
      </c>
      <c r="U28" s="133">
        <v>2178.9599999999996</v>
      </c>
      <c r="V28" s="133">
        <v>5116.6987199999994</v>
      </c>
      <c r="W28" s="133">
        <f t="shared" si="6"/>
        <v>234.82297609868931</v>
      </c>
      <c r="X28" s="133">
        <v>6452.4</v>
      </c>
      <c r="Y28" s="133">
        <v>290.7</v>
      </c>
      <c r="Z28" s="133">
        <f t="shared" si="7"/>
        <v>4.5053003533568905</v>
      </c>
      <c r="AA28" s="133">
        <v>0</v>
      </c>
      <c r="AB28" s="48">
        <v>136</v>
      </c>
      <c r="AC28" s="133" t="e">
        <f t="shared" si="8"/>
        <v>#DIV/0!</v>
      </c>
      <c r="AD28" s="133">
        <v>0</v>
      </c>
      <c r="AE28" s="133">
        <v>44.895070000000004</v>
      </c>
      <c r="AF28" s="133" t="e">
        <f t="shared" si="9"/>
        <v>#DIV/0!</v>
      </c>
      <c r="AG28" s="133">
        <v>240.45999999999998</v>
      </c>
      <c r="AH28" s="133">
        <v>344</v>
      </c>
      <c r="AI28" s="133">
        <f t="shared" si="10"/>
        <v>143.05913665474509</v>
      </c>
      <c r="AJ28" s="135">
        <v>5188</v>
      </c>
      <c r="AK28" s="133">
        <v>200.35914999999997</v>
      </c>
      <c r="AL28" s="133">
        <f t="shared" si="11"/>
        <v>3.8619728218966842</v>
      </c>
      <c r="AM28" s="133">
        <v>10111</v>
      </c>
      <c r="AN28" s="133">
        <v>6426.4509500000004</v>
      </c>
      <c r="AO28" s="133">
        <f t="shared" si="12"/>
        <v>63.55900454950055</v>
      </c>
      <c r="AP28" s="133">
        <v>360.69</v>
      </c>
      <c r="AQ28" s="133">
        <v>1767.28</v>
      </c>
      <c r="AR28" s="133">
        <f t="shared" si="13"/>
        <v>489.97199811472456</v>
      </c>
      <c r="AS28" s="133">
        <v>480.91999999999996</v>
      </c>
      <c r="AT28" s="133">
        <v>28.37</v>
      </c>
      <c r="AU28" s="133">
        <f t="shared" si="14"/>
        <v>5.8991100390917417</v>
      </c>
      <c r="AV28" s="133">
        <v>10940.929999999998</v>
      </c>
      <c r="AW28" s="133">
        <v>328.55023999999997</v>
      </c>
      <c r="AX28" s="133">
        <f t="shared" si="15"/>
        <v>3.0029461846479233</v>
      </c>
      <c r="AY28" s="133">
        <v>153228.00000000003</v>
      </c>
      <c r="AZ28" s="133">
        <v>72688.997235899995</v>
      </c>
      <c r="BA28" s="133">
        <f t="shared" si="16"/>
        <v>47.438455919218406</v>
      </c>
      <c r="BB28" s="133">
        <v>10940.929999999998</v>
      </c>
      <c r="BC28" s="133">
        <v>28097.3499959</v>
      </c>
      <c r="BD28" s="133">
        <f t="shared" si="17"/>
        <v>256.80952163938537</v>
      </c>
      <c r="BE28" s="133">
        <v>0</v>
      </c>
      <c r="BF28" s="133">
        <v>12</v>
      </c>
      <c r="BG28" s="133" t="e">
        <f t="shared" si="18"/>
        <v>#DIV/0!</v>
      </c>
      <c r="BH28" s="133">
        <v>0</v>
      </c>
      <c r="BI28" s="133">
        <v>308.25</v>
      </c>
      <c r="BJ28" s="133" t="e">
        <f t="shared" si="19"/>
        <v>#DIV/0!</v>
      </c>
      <c r="BK28" s="133">
        <v>2635.5</v>
      </c>
      <c r="BL28" s="133">
        <v>3583.16</v>
      </c>
      <c r="BM28" s="133">
        <f t="shared" si="20"/>
        <v>135.95750332005312</v>
      </c>
      <c r="BN28" s="133">
        <v>6149.5</v>
      </c>
      <c r="BO28" s="133">
        <v>15842.75</v>
      </c>
      <c r="BP28" s="133">
        <f t="shared" si="21"/>
        <v>257.62663631189525</v>
      </c>
      <c r="BQ28" s="133">
        <v>0</v>
      </c>
      <c r="BR28" s="133">
        <v>41568.617315900003</v>
      </c>
      <c r="BS28" s="133" t="e">
        <f t="shared" si="22"/>
        <v>#DIV/0!</v>
      </c>
      <c r="BT28" s="133">
        <v>8785</v>
      </c>
      <c r="BU28" s="133">
        <v>61314.777315900006</v>
      </c>
      <c r="BV28" s="133">
        <f t="shared" si="23"/>
        <v>697.94851810927719</v>
      </c>
      <c r="BW28" s="133">
        <v>162013.00000000003</v>
      </c>
      <c r="BX28" s="133">
        <v>134003.77455179999</v>
      </c>
      <c r="BY28" s="133">
        <f t="shared" si="24"/>
        <v>82.71174199095131</v>
      </c>
    </row>
    <row r="29" spans="1:77" ht="15" customHeight="1" x14ac:dyDescent="0.2">
      <c r="A29" s="26">
        <v>22</v>
      </c>
      <c r="B29" s="27" t="s">
        <v>136</v>
      </c>
      <c r="C29" s="133">
        <v>734999.99999999988</v>
      </c>
      <c r="D29" s="133">
        <v>353139.0321928999</v>
      </c>
      <c r="E29" s="133">
        <f t="shared" si="0"/>
        <v>48.046126828965981</v>
      </c>
      <c r="F29" s="133">
        <v>703656.45</v>
      </c>
      <c r="G29" s="134">
        <v>318386.4788728999</v>
      </c>
      <c r="H29" s="133">
        <f t="shared" si="1"/>
        <v>45.247432731256836</v>
      </c>
      <c r="I29" s="133">
        <v>29617.079999999994</v>
      </c>
      <c r="J29" s="134">
        <v>2276.2999999999997</v>
      </c>
      <c r="K29" s="133">
        <f t="shared" si="2"/>
        <v>7.6857678069546367</v>
      </c>
      <c r="L29" s="133">
        <v>1726.4699999999998</v>
      </c>
      <c r="M29" s="134">
        <v>32476.253319999996</v>
      </c>
      <c r="N29" s="133">
        <f t="shared" si="3"/>
        <v>1881.078345989215</v>
      </c>
      <c r="O29" s="133">
        <v>505000</v>
      </c>
      <c r="P29" s="133">
        <v>354585.21064788598</v>
      </c>
      <c r="Q29" s="133">
        <f t="shared" si="4"/>
        <v>70.214893197601185</v>
      </c>
      <c r="R29" s="133">
        <v>29730.13</v>
      </c>
      <c r="S29" s="133">
        <v>174504.19316999998</v>
      </c>
      <c r="T29" s="133">
        <f t="shared" si="5"/>
        <v>586.96074712757729</v>
      </c>
      <c r="U29" s="133">
        <v>346732.75</v>
      </c>
      <c r="V29" s="133">
        <v>134147.08628928603</v>
      </c>
      <c r="W29" s="133">
        <f t="shared" si="6"/>
        <v>38.688899819612089</v>
      </c>
      <c r="X29" s="133">
        <v>21243.709999999995</v>
      </c>
      <c r="Y29" s="133">
        <v>41442.315478600001</v>
      </c>
      <c r="Z29" s="133">
        <f t="shared" si="7"/>
        <v>195.08040487560794</v>
      </c>
      <c r="AA29" s="133">
        <v>23303.660000000003</v>
      </c>
      <c r="AB29" s="48">
        <v>500</v>
      </c>
      <c r="AC29" s="133">
        <f t="shared" si="8"/>
        <v>2.1455857148619568</v>
      </c>
      <c r="AD29" s="133">
        <v>83989.75</v>
      </c>
      <c r="AE29" s="133">
        <v>3991.61571</v>
      </c>
      <c r="AF29" s="133">
        <f t="shared" si="9"/>
        <v>4.7525033828532646</v>
      </c>
      <c r="AG29" s="133">
        <v>32542.989999999994</v>
      </c>
      <c r="AH29" s="133">
        <v>6547.6586503300005</v>
      </c>
      <c r="AI29" s="133">
        <f t="shared" si="10"/>
        <v>20.120027847256818</v>
      </c>
      <c r="AJ29" s="135">
        <v>47709.91</v>
      </c>
      <c r="AK29" s="133">
        <v>4643.8994600000005</v>
      </c>
      <c r="AL29" s="133">
        <f t="shared" si="11"/>
        <v>9.733616055867639</v>
      </c>
      <c r="AM29" s="133">
        <v>169608.57</v>
      </c>
      <c r="AN29" s="133">
        <v>109859.62189000001</v>
      </c>
      <c r="AO29" s="133">
        <f t="shared" si="12"/>
        <v>64.772447459465056</v>
      </c>
      <c r="AP29" s="133">
        <v>10029.99</v>
      </c>
      <c r="AQ29" s="133">
        <v>239.19</v>
      </c>
      <c r="AR29" s="133">
        <f t="shared" si="13"/>
        <v>2.3847481403271589</v>
      </c>
      <c r="AS29" s="133">
        <v>52004.57</v>
      </c>
      <c r="AT29" s="133">
        <v>72.789999999999992</v>
      </c>
      <c r="AU29" s="133">
        <f t="shared" si="14"/>
        <v>0.13996846815577937</v>
      </c>
      <c r="AV29" s="133">
        <v>48103.970000000008</v>
      </c>
      <c r="AW29" s="133">
        <v>13487.831489999999</v>
      </c>
      <c r="AX29" s="133">
        <f t="shared" si="15"/>
        <v>28.03891547828588</v>
      </c>
      <c r="AY29" s="133">
        <v>1600000</v>
      </c>
      <c r="AZ29" s="133">
        <v>842575.23433111585</v>
      </c>
      <c r="BA29" s="133">
        <f t="shared" si="16"/>
        <v>52.660952145694736</v>
      </c>
      <c r="BB29" s="133">
        <v>239985.69999999995</v>
      </c>
      <c r="BC29" s="133">
        <v>205457.77602469997</v>
      </c>
      <c r="BD29" s="133">
        <f t="shared" si="17"/>
        <v>85.612507755545437</v>
      </c>
      <c r="BE29" s="133">
        <v>0</v>
      </c>
      <c r="BF29" s="133">
        <v>3182.52</v>
      </c>
      <c r="BG29" s="133" t="e">
        <f t="shared" si="18"/>
        <v>#DIV/0!</v>
      </c>
      <c r="BH29" s="133">
        <v>0</v>
      </c>
      <c r="BI29" s="133">
        <v>2022.9919300000001</v>
      </c>
      <c r="BJ29" s="133" t="e">
        <f t="shared" si="19"/>
        <v>#DIV/0!</v>
      </c>
      <c r="BK29" s="133">
        <v>131022.04</v>
      </c>
      <c r="BL29" s="133">
        <v>82373.06160999999</v>
      </c>
      <c r="BM29" s="133">
        <f t="shared" si="20"/>
        <v>62.869622248287385</v>
      </c>
      <c r="BN29" s="133">
        <v>0</v>
      </c>
      <c r="BO29" s="133">
        <v>58338.204266599998</v>
      </c>
      <c r="BP29" s="133" t="e">
        <f t="shared" si="21"/>
        <v>#DIV/0!</v>
      </c>
      <c r="BQ29" s="133">
        <v>348977.95999999996</v>
      </c>
      <c r="BR29" s="133">
        <v>464805.36348989996</v>
      </c>
      <c r="BS29" s="133">
        <f t="shared" si="22"/>
        <v>133.19046380175413</v>
      </c>
      <c r="BT29" s="133">
        <v>479999.99999999994</v>
      </c>
      <c r="BU29" s="133">
        <v>610722.14129649987</v>
      </c>
      <c r="BV29" s="133">
        <f t="shared" si="23"/>
        <v>127.23377943677083</v>
      </c>
      <c r="BW29" s="133">
        <v>2080000</v>
      </c>
      <c r="BX29" s="133">
        <v>1453297.3756276157</v>
      </c>
      <c r="BY29" s="133">
        <f t="shared" si="24"/>
        <v>69.870066135943063</v>
      </c>
    </row>
    <row r="30" spans="1:77" ht="15" customHeight="1" x14ac:dyDescent="0.2">
      <c r="A30" s="26">
        <v>23</v>
      </c>
      <c r="B30" s="27" t="s">
        <v>57</v>
      </c>
      <c r="C30" s="133">
        <v>264027</v>
      </c>
      <c r="D30" s="133">
        <v>142329.06526749997</v>
      </c>
      <c r="E30" s="133">
        <f t="shared" si="0"/>
        <v>53.907011505452083</v>
      </c>
      <c r="F30" s="133">
        <v>258425</v>
      </c>
      <c r="G30" s="134">
        <v>138449.53932749998</v>
      </c>
      <c r="H30" s="133">
        <f t="shared" si="1"/>
        <v>53.574359805552859</v>
      </c>
      <c r="I30" s="133">
        <v>3564</v>
      </c>
      <c r="J30" s="134">
        <v>359.34</v>
      </c>
      <c r="K30" s="133">
        <f t="shared" si="2"/>
        <v>10.082491582491581</v>
      </c>
      <c r="L30" s="133">
        <v>2038</v>
      </c>
      <c r="M30" s="134">
        <v>3520.1859399999998</v>
      </c>
      <c r="N30" s="133">
        <f t="shared" si="3"/>
        <v>172.72747497546615</v>
      </c>
      <c r="O30" s="133">
        <v>15354</v>
      </c>
      <c r="P30" s="133">
        <v>30645.790210000003</v>
      </c>
      <c r="Q30" s="133">
        <f t="shared" si="4"/>
        <v>199.59483007685296</v>
      </c>
      <c r="R30" s="133">
        <v>5757</v>
      </c>
      <c r="S30" s="133">
        <v>18753.954430000002</v>
      </c>
      <c r="T30" s="133">
        <f t="shared" si="5"/>
        <v>325.75915285739103</v>
      </c>
      <c r="U30" s="133">
        <v>4781</v>
      </c>
      <c r="V30" s="133">
        <v>7590.5357599999998</v>
      </c>
      <c r="W30" s="133">
        <f t="shared" si="6"/>
        <v>158.76460489437358</v>
      </c>
      <c r="X30" s="133">
        <v>476</v>
      </c>
      <c r="Y30" s="133">
        <v>2181.02</v>
      </c>
      <c r="Z30" s="133">
        <f t="shared" si="7"/>
        <v>458.1974789915966</v>
      </c>
      <c r="AA30" s="133">
        <v>3088</v>
      </c>
      <c r="AB30" s="48">
        <v>16.649999999999999</v>
      </c>
      <c r="AC30" s="133">
        <f t="shared" si="8"/>
        <v>0.53918393782383411</v>
      </c>
      <c r="AD30" s="133">
        <v>1252</v>
      </c>
      <c r="AE30" s="133">
        <v>2103.6300200000001</v>
      </c>
      <c r="AF30" s="133">
        <f t="shared" si="9"/>
        <v>168.02156709265176</v>
      </c>
      <c r="AG30" s="133">
        <v>0</v>
      </c>
      <c r="AH30" s="133">
        <v>0</v>
      </c>
      <c r="AI30" s="133" t="e">
        <f t="shared" si="10"/>
        <v>#DIV/0!</v>
      </c>
      <c r="AJ30" s="135">
        <v>5200</v>
      </c>
      <c r="AK30" s="133">
        <v>552.50862999999993</v>
      </c>
      <c r="AL30" s="133">
        <f t="shared" si="11"/>
        <v>10.62516596153846</v>
      </c>
      <c r="AM30" s="133">
        <v>22500</v>
      </c>
      <c r="AN30" s="133">
        <v>4421.5590000000002</v>
      </c>
      <c r="AO30" s="133">
        <f t="shared" si="12"/>
        <v>19.651373333333332</v>
      </c>
      <c r="AP30" s="133">
        <v>449</v>
      </c>
      <c r="AQ30" s="133">
        <v>96.63</v>
      </c>
      <c r="AR30" s="133">
        <f t="shared" si="13"/>
        <v>21.521158129175948</v>
      </c>
      <c r="AS30" s="133">
        <v>98</v>
      </c>
      <c r="AT30" s="133">
        <v>3</v>
      </c>
      <c r="AU30" s="133">
        <f t="shared" si="14"/>
        <v>3.0612244897959182</v>
      </c>
      <c r="AV30" s="133">
        <v>7675</v>
      </c>
      <c r="AW30" s="133">
        <v>3100.6711999999998</v>
      </c>
      <c r="AX30" s="133">
        <f t="shared" si="15"/>
        <v>40.399624755700323</v>
      </c>
      <c r="AY30" s="133">
        <v>315303</v>
      </c>
      <c r="AZ30" s="133">
        <v>181149.2243075</v>
      </c>
      <c r="BA30" s="133">
        <f t="shared" si="16"/>
        <v>57.452426493721909</v>
      </c>
      <c r="BB30" s="133">
        <v>31530</v>
      </c>
      <c r="BC30" s="133">
        <v>49911.566957500007</v>
      </c>
      <c r="BD30" s="133">
        <f t="shared" si="17"/>
        <v>158.29865828575961</v>
      </c>
      <c r="BE30" s="133">
        <v>0</v>
      </c>
      <c r="BF30" s="133">
        <v>61.9</v>
      </c>
      <c r="BG30" s="133" t="e">
        <f t="shared" si="18"/>
        <v>#DIV/0!</v>
      </c>
      <c r="BH30" s="133">
        <v>0</v>
      </c>
      <c r="BI30" s="133">
        <v>78.682460000000006</v>
      </c>
      <c r="BJ30" s="133" t="e">
        <f t="shared" si="19"/>
        <v>#DIV/0!</v>
      </c>
      <c r="BK30" s="133">
        <v>0</v>
      </c>
      <c r="BL30" s="133">
        <v>5183.87</v>
      </c>
      <c r="BM30" s="133" t="e">
        <f t="shared" si="20"/>
        <v>#DIV/0!</v>
      </c>
      <c r="BN30" s="133">
        <v>0</v>
      </c>
      <c r="BO30" s="133">
        <v>12773.225</v>
      </c>
      <c r="BP30" s="133" t="e">
        <f t="shared" si="21"/>
        <v>#DIV/0!</v>
      </c>
      <c r="BQ30" s="133">
        <v>0</v>
      </c>
      <c r="BR30" s="133">
        <v>24927.3195075</v>
      </c>
      <c r="BS30" s="133" t="e">
        <f t="shared" si="22"/>
        <v>#DIV/0!</v>
      </c>
      <c r="BT30" s="133">
        <v>0</v>
      </c>
      <c r="BU30" s="133">
        <v>43024.996967500003</v>
      </c>
      <c r="BV30" s="133" t="e">
        <f t="shared" si="23"/>
        <v>#DIV/0!</v>
      </c>
      <c r="BW30" s="133">
        <v>315303</v>
      </c>
      <c r="BX30" s="133">
        <v>224174.22127500002</v>
      </c>
      <c r="BY30" s="133">
        <f t="shared" si="24"/>
        <v>71.098029918839984</v>
      </c>
    </row>
    <row r="31" spans="1:77" ht="15" customHeight="1" x14ac:dyDescent="0.2">
      <c r="A31" s="26">
        <v>24</v>
      </c>
      <c r="B31" s="27" t="s">
        <v>137</v>
      </c>
      <c r="C31" s="133">
        <v>48000</v>
      </c>
      <c r="D31" s="133">
        <v>17340.023410000002</v>
      </c>
      <c r="E31" s="133">
        <f t="shared" si="0"/>
        <v>36.125048770833331</v>
      </c>
      <c r="F31" s="133">
        <v>39769.94</v>
      </c>
      <c r="G31" s="134">
        <v>13250.768410000001</v>
      </c>
      <c r="H31" s="133">
        <f t="shared" si="1"/>
        <v>33.318552680743295</v>
      </c>
      <c r="I31" s="133">
        <v>8230.06</v>
      </c>
      <c r="J31" s="134">
        <v>108.67399999999998</v>
      </c>
      <c r="K31" s="133">
        <f t="shared" si="2"/>
        <v>1.3204520987696322</v>
      </c>
      <c r="L31" s="133">
        <v>0</v>
      </c>
      <c r="M31" s="134">
        <v>3980.5810000000006</v>
      </c>
      <c r="N31" s="133" t="e">
        <f t="shared" si="3"/>
        <v>#DIV/0!</v>
      </c>
      <c r="O31" s="133">
        <v>110000</v>
      </c>
      <c r="P31" s="133">
        <v>80135.258679999999</v>
      </c>
      <c r="Q31" s="133">
        <f t="shared" si="4"/>
        <v>72.85023516363637</v>
      </c>
      <c r="R31" s="133">
        <v>0</v>
      </c>
      <c r="S31" s="133">
        <v>43739.079810000003</v>
      </c>
      <c r="T31" s="133" t="e">
        <f t="shared" si="5"/>
        <v>#DIV/0!</v>
      </c>
      <c r="U31" s="133">
        <v>66037.37</v>
      </c>
      <c r="V31" s="133">
        <v>28510.103419999996</v>
      </c>
      <c r="W31" s="133">
        <f t="shared" si="6"/>
        <v>43.172681498369784</v>
      </c>
      <c r="X31" s="133">
        <v>0</v>
      </c>
      <c r="Y31" s="133">
        <v>7106.39</v>
      </c>
      <c r="Z31" s="133" t="e">
        <f t="shared" si="7"/>
        <v>#DIV/0!</v>
      </c>
      <c r="AA31" s="133">
        <v>0</v>
      </c>
      <c r="AB31" s="48">
        <v>82</v>
      </c>
      <c r="AC31" s="133" t="e">
        <f t="shared" si="8"/>
        <v>#DIV/0!</v>
      </c>
      <c r="AD31" s="133">
        <v>43962.630000000005</v>
      </c>
      <c r="AE31" s="133">
        <v>697.68544999999995</v>
      </c>
      <c r="AF31" s="133">
        <f t="shared" si="9"/>
        <v>1.5869966150796708</v>
      </c>
      <c r="AG31" s="133">
        <v>18468.53</v>
      </c>
      <c r="AH31" s="133">
        <v>15</v>
      </c>
      <c r="AI31" s="133">
        <f t="shared" si="10"/>
        <v>8.1219241596380443E-2</v>
      </c>
      <c r="AJ31" s="135">
        <v>14201.769999999999</v>
      </c>
      <c r="AK31" s="133">
        <v>1458.6784999999998</v>
      </c>
      <c r="AL31" s="133">
        <f t="shared" si="11"/>
        <v>10.271103531461218</v>
      </c>
      <c r="AM31" s="133">
        <v>42614.450000000004</v>
      </c>
      <c r="AN31" s="133">
        <v>43354.675808</v>
      </c>
      <c r="AO31" s="133">
        <f t="shared" si="12"/>
        <v>101.73703006374598</v>
      </c>
      <c r="AP31" s="133">
        <v>21309.78</v>
      </c>
      <c r="AQ31" s="133">
        <v>1639</v>
      </c>
      <c r="AR31" s="133">
        <f t="shared" si="13"/>
        <v>7.6913041805218079</v>
      </c>
      <c r="AS31" s="133">
        <v>28405.469999999994</v>
      </c>
      <c r="AT31" s="133">
        <v>0</v>
      </c>
      <c r="AU31" s="133">
        <f t="shared" si="14"/>
        <v>0</v>
      </c>
      <c r="AV31" s="133">
        <v>0</v>
      </c>
      <c r="AW31" s="133">
        <v>2178.3218900000002</v>
      </c>
      <c r="AX31" s="133" t="e">
        <f t="shared" si="15"/>
        <v>#DIV/0!</v>
      </c>
      <c r="AY31" s="133">
        <v>283000</v>
      </c>
      <c r="AZ31" s="133">
        <v>146120.95828799999</v>
      </c>
      <c r="BA31" s="133">
        <f t="shared" si="16"/>
        <v>51.632847451590102</v>
      </c>
      <c r="BB31" s="133">
        <v>42750.03</v>
      </c>
      <c r="BC31" s="133">
        <v>20988.262318000001</v>
      </c>
      <c r="BD31" s="133">
        <f t="shared" si="17"/>
        <v>49.095315998608655</v>
      </c>
      <c r="BE31" s="133">
        <v>0</v>
      </c>
      <c r="BF31" s="133">
        <v>15.7</v>
      </c>
      <c r="BG31" s="133" t="e">
        <f t="shared" si="18"/>
        <v>#DIV/0!</v>
      </c>
      <c r="BH31" s="133">
        <v>0</v>
      </c>
      <c r="BI31" s="133">
        <v>1269.8808199999999</v>
      </c>
      <c r="BJ31" s="133" t="e">
        <f t="shared" si="19"/>
        <v>#DIV/0!</v>
      </c>
      <c r="BK31" s="133">
        <v>23997.86</v>
      </c>
      <c r="BL31" s="133">
        <v>52008.111319999996</v>
      </c>
      <c r="BM31" s="133">
        <f t="shared" si="20"/>
        <v>216.71978801443129</v>
      </c>
      <c r="BN31" s="133">
        <v>0</v>
      </c>
      <c r="BO31" s="133">
        <v>53477.135880800008</v>
      </c>
      <c r="BP31" s="133" t="e">
        <f t="shared" si="21"/>
        <v>#DIV/0!</v>
      </c>
      <c r="BQ31" s="133">
        <v>36002.14</v>
      </c>
      <c r="BR31" s="133">
        <v>144839.19576999999</v>
      </c>
      <c r="BS31" s="133">
        <f t="shared" si="22"/>
        <v>402.30718443403634</v>
      </c>
      <c r="BT31" s="133">
        <v>60000</v>
      </c>
      <c r="BU31" s="133">
        <v>251610.02379080001</v>
      </c>
      <c r="BV31" s="133">
        <f t="shared" si="23"/>
        <v>419.35003965133336</v>
      </c>
      <c r="BW31" s="133">
        <v>343000</v>
      </c>
      <c r="BX31" s="133">
        <v>397730.98207879998</v>
      </c>
      <c r="BY31" s="133">
        <f t="shared" si="24"/>
        <v>115.95655454192419</v>
      </c>
    </row>
    <row r="32" spans="1:77" ht="15" customHeight="1" x14ac:dyDescent="0.2">
      <c r="A32" s="26">
        <v>25</v>
      </c>
      <c r="B32" s="7" t="s">
        <v>58</v>
      </c>
      <c r="C32" s="133">
        <v>281080</v>
      </c>
      <c r="D32" s="133">
        <v>163298.66649939999</v>
      </c>
      <c r="E32" s="133">
        <f t="shared" si="0"/>
        <v>58.096864415611208</v>
      </c>
      <c r="F32" s="133">
        <v>254765</v>
      </c>
      <c r="G32" s="134">
        <v>150227.67898939998</v>
      </c>
      <c r="H32" s="133">
        <f t="shared" si="1"/>
        <v>58.967157572429485</v>
      </c>
      <c r="I32" s="133">
        <v>8997</v>
      </c>
      <c r="J32" s="134">
        <v>107.02500000000001</v>
      </c>
      <c r="K32" s="133">
        <f t="shared" si="2"/>
        <v>1.1895631877292432</v>
      </c>
      <c r="L32" s="133">
        <v>17318</v>
      </c>
      <c r="M32" s="134">
        <v>12963.962509999999</v>
      </c>
      <c r="N32" s="133">
        <f t="shared" si="3"/>
        <v>74.858312218500984</v>
      </c>
      <c r="O32" s="133">
        <v>81050</v>
      </c>
      <c r="P32" s="133">
        <v>43089.220480000004</v>
      </c>
      <c r="Q32" s="133">
        <f t="shared" si="4"/>
        <v>53.163751363355956</v>
      </c>
      <c r="R32" s="133">
        <v>16211</v>
      </c>
      <c r="S32" s="133">
        <v>25911.032449999999</v>
      </c>
      <c r="T32" s="133">
        <f t="shared" si="5"/>
        <v>159.83611405835543</v>
      </c>
      <c r="U32" s="133">
        <v>16206</v>
      </c>
      <c r="V32" s="133">
        <v>15012.27203</v>
      </c>
      <c r="W32" s="133">
        <f t="shared" si="6"/>
        <v>92.634036961619159</v>
      </c>
      <c r="X32" s="133">
        <v>16206</v>
      </c>
      <c r="Y32" s="133">
        <v>1868.9880599999999</v>
      </c>
      <c r="Z32" s="133">
        <f t="shared" si="7"/>
        <v>11.532691965938541</v>
      </c>
      <c r="AA32" s="133">
        <v>16205</v>
      </c>
      <c r="AB32" s="48">
        <v>9</v>
      </c>
      <c r="AC32" s="133">
        <f t="shared" si="8"/>
        <v>5.5538414069731569E-2</v>
      </c>
      <c r="AD32" s="133">
        <v>16222</v>
      </c>
      <c r="AE32" s="133">
        <v>287.92794000000004</v>
      </c>
      <c r="AF32" s="133">
        <f t="shared" si="9"/>
        <v>1.7749225742818397</v>
      </c>
      <c r="AG32" s="133">
        <v>3602</v>
      </c>
      <c r="AH32" s="133">
        <v>0</v>
      </c>
      <c r="AI32" s="133">
        <f t="shared" si="10"/>
        <v>0</v>
      </c>
      <c r="AJ32" s="135">
        <v>3322</v>
      </c>
      <c r="AK32" s="133">
        <v>505.60567000000003</v>
      </c>
      <c r="AL32" s="133">
        <f t="shared" si="11"/>
        <v>15.219917820590007</v>
      </c>
      <c r="AM32" s="133">
        <v>8697</v>
      </c>
      <c r="AN32" s="133">
        <v>5604.1884103000002</v>
      </c>
      <c r="AO32" s="133">
        <f t="shared" si="12"/>
        <v>64.438178800735884</v>
      </c>
      <c r="AP32" s="133">
        <v>4201</v>
      </c>
      <c r="AQ32" s="133">
        <v>197</v>
      </c>
      <c r="AR32" s="133">
        <f t="shared" si="13"/>
        <v>4.6893596762675553</v>
      </c>
      <c r="AS32" s="133">
        <v>859</v>
      </c>
      <c r="AT32" s="133">
        <v>1</v>
      </c>
      <c r="AU32" s="133">
        <f t="shared" si="14"/>
        <v>0.11641443538998836</v>
      </c>
      <c r="AV32" s="133">
        <v>9611</v>
      </c>
      <c r="AW32" s="133">
        <v>25374.945629999998</v>
      </c>
      <c r="AX32" s="133">
        <f t="shared" si="15"/>
        <v>264.01982759338256</v>
      </c>
      <c r="AY32" s="133">
        <v>392422</v>
      </c>
      <c r="AZ32" s="133">
        <v>238070.6266897</v>
      </c>
      <c r="BA32" s="133">
        <f t="shared" si="16"/>
        <v>60.66699285200626</v>
      </c>
      <c r="BB32" s="133">
        <v>2380</v>
      </c>
      <c r="BC32" s="133">
        <v>37109.2414747</v>
      </c>
      <c r="BD32" s="133">
        <f t="shared" si="17"/>
        <v>1559.2118266680673</v>
      </c>
      <c r="BE32" s="133">
        <v>0</v>
      </c>
      <c r="BF32" s="133">
        <v>42</v>
      </c>
      <c r="BG32" s="133" t="e">
        <f t="shared" si="18"/>
        <v>#DIV/0!</v>
      </c>
      <c r="BH32" s="133">
        <v>0</v>
      </c>
      <c r="BI32" s="133">
        <v>124.39</v>
      </c>
      <c r="BJ32" s="133" t="e">
        <f t="shared" si="19"/>
        <v>#DIV/0!</v>
      </c>
      <c r="BK32" s="133">
        <v>0</v>
      </c>
      <c r="BL32" s="133">
        <v>6715.5099999999993</v>
      </c>
      <c r="BM32" s="133" t="e">
        <f t="shared" si="20"/>
        <v>#DIV/0!</v>
      </c>
      <c r="BN32" s="133">
        <v>0</v>
      </c>
      <c r="BO32" s="133">
        <v>11479.857</v>
      </c>
      <c r="BP32" s="133" t="e">
        <f t="shared" si="21"/>
        <v>#DIV/0!</v>
      </c>
      <c r="BQ32" s="133">
        <v>19000</v>
      </c>
      <c r="BR32" s="133">
        <v>15882.3104644</v>
      </c>
      <c r="BS32" s="133">
        <f t="shared" si="22"/>
        <v>83.591107707368423</v>
      </c>
      <c r="BT32" s="133">
        <v>19000</v>
      </c>
      <c r="BU32" s="133">
        <v>34244.067464399996</v>
      </c>
      <c r="BV32" s="133">
        <f t="shared" si="23"/>
        <v>180.23193402315786</v>
      </c>
      <c r="BW32" s="133">
        <v>411422</v>
      </c>
      <c r="BX32" s="133">
        <v>272314.69415410003</v>
      </c>
      <c r="BY32" s="133">
        <f t="shared" si="24"/>
        <v>66.18865645349544</v>
      </c>
    </row>
    <row r="33" spans="1:77" ht="15" customHeight="1" x14ac:dyDescent="0.2">
      <c r="A33" s="26">
        <v>26</v>
      </c>
      <c r="B33" s="27" t="s">
        <v>59</v>
      </c>
      <c r="C33" s="133">
        <v>735036</v>
      </c>
      <c r="D33" s="133">
        <v>848428.69319300004</v>
      </c>
      <c r="E33" s="133">
        <f t="shared" si="0"/>
        <v>115.42682170573958</v>
      </c>
      <c r="F33" s="133">
        <v>563856.63</v>
      </c>
      <c r="G33" s="134">
        <v>568306.73748300003</v>
      </c>
      <c r="H33" s="133">
        <f t="shared" si="1"/>
        <v>100.7892267725929</v>
      </c>
      <c r="I33" s="133">
        <v>160151.62999999995</v>
      </c>
      <c r="J33" s="134">
        <v>34510.226640000008</v>
      </c>
      <c r="K33" s="133">
        <f t="shared" si="2"/>
        <v>21.548470433925662</v>
      </c>
      <c r="L33" s="133">
        <v>11027.74</v>
      </c>
      <c r="M33" s="134">
        <v>245611.72906999997</v>
      </c>
      <c r="N33" s="133">
        <f t="shared" si="3"/>
        <v>2227.2172636460414</v>
      </c>
      <c r="O33" s="133">
        <v>2535071</v>
      </c>
      <c r="P33" s="133">
        <v>1857658.8654751999</v>
      </c>
      <c r="Q33" s="133">
        <f t="shared" si="4"/>
        <v>73.278376245683049</v>
      </c>
      <c r="R33" s="133">
        <v>79060.299999999974</v>
      </c>
      <c r="S33" s="133">
        <v>686309.25894520001</v>
      </c>
      <c r="T33" s="133">
        <f t="shared" si="5"/>
        <v>868.08329711018075</v>
      </c>
      <c r="U33" s="133">
        <v>1288424.8</v>
      </c>
      <c r="V33" s="133">
        <v>787001.19571999996</v>
      </c>
      <c r="W33" s="133">
        <f t="shared" si="6"/>
        <v>61.082431486882271</v>
      </c>
      <c r="X33" s="133">
        <v>133415.44</v>
      </c>
      <c r="Y33" s="133">
        <v>359346.42200000002</v>
      </c>
      <c r="Z33" s="133">
        <f t="shared" si="7"/>
        <v>269.34395449282334</v>
      </c>
      <c r="AA33" s="133">
        <v>250901.21999999997</v>
      </c>
      <c r="AB33" s="48">
        <v>1493.95</v>
      </c>
      <c r="AC33" s="133">
        <f t="shared" si="8"/>
        <v>0.59543353356352768</v>
      </c>
      <c r="AD33" s="133">
        <v>783269.24000000011</v>
      </c>
      <c r="AE33" s="133">
        <v>23508.038810000002</v>
      </c>
      <c r="AF33" s="133">
        <f t="shared" si="9"/>
        <v>3.0012717989538307</v>
      </c>
      <c r="AG33" s="133">
        <v>23922.859999999997</v>
      </c>
      <c r="AH33" s="133">
        <v>88686.942854036504</v>
      </c>
      <c r="AI33" s="133">
        <f t="shared" si="10"/>
        <v>370.72048598719596</v>
      </c>
      <c r="AJ33" s="135">
        <v>37399.639999999992</v>
      </c>
      <c r="AK33" s="133">
        <v>16800.082635999999</v>
      </c>
      <c r="AL33" s="133">
        <f t="shared" si="11"/>
        <v>44.920439437384971</v>
      </c>
      <c r="AM33" s="133">
        <v>594311.18000000005</v>
      </c>
      <c r="AN33" s="133">
        <v>399234.0770549</v>
      </c>
      <c r="AO33" s="133">
        <f t="shared" si="12"/>
        <v>67.175932489592398</v>
      </c>
      <c r="AP33" s="133">
        <v>19486.98</v>
      </c>
      <c r="AQ33" s="133">
        <v>1660.65031</v>
      </c>
      <c r="AR33" s="133">
        <f t="shared" si="13"/>
        <v>8.5218454065227149</v>
      </c>
      <c r="AS33" s="133">
        <v>1981.05</v>
      </c>
      <c r="AT33" s="133">
        <v>4350.4299999999994</v>
      </c>
      <c r="AU33" s="133">
        <f t="shared" si="14"/>
        <v>219.60223114005197</v>
      </c>
      <c r="AV33" s="133">
        <v>77535.290000000008</v>
      </c>
      <c r="AW33" s="133">
        <v>33588.919449999994</v>
      </c>
      <c r="AX33" s="133">
        <f t="shared" si="15"/>
        <v>43.320814883132556</v>
      </c>
      <c r="AY33" s="133">
        <v>4024744</v>
      </c>
      <c r="AZ33" s="133">
        <v>3250408.6609731368</v>
      </c>
      <c r="BA33" s="133">
        <f t="shared" si="16"/>
        <v>80.760631259358036</v>
      </c>
      <c r="BB33" s="133">
        <v>603721.82000000007</v>
      </c>
      <c r="BC33" s="133">
        <v>514225.67653629999</v>
      </c>
      <c r="BD33" s="133">
        <f t="shared" si="17"/>
        <v>85.175930287942876</v>
      </c>
      <c r="BE33" s="133">
        <v>0</v>
      </c>
      <c r="BF33" s="133">
        <v>13736.765770000002</v>
      </c>
      <c r="BG33" s="133" t="e">
        <f t="shared" si="18"/>
        <v>#DIV/0!</v>
      </c>
      <c r="BH33" s="133">
        <v>0</v>
      </c>
      <c r="BI33" s="133">
        <v>9151.3332148999998</v>
      </c>
      <c r="BJ33" s="133" t="e">
        <f t="shared" si="19"/>
        <v>#DIV/0!</v>
      </c>
      <c r="BK33" s="133">
        <v>2190534.4900000002</v>
      </c>
      <c r="BL33" s="133">
        <v>1304704.1970444</v>
      </c>
      <c r="BM33" s="133">
        <f t="shared" si="20"/>
        <v>59.560997692595109</v>
      </c>
      <c r="BN33" s="133">
        <v>0</v>
      </c>
      <c r="BO33" s="133">
        <v>448828.48322269996</v>
      </c>
      <c r="BP33" s="133" t="e">
        <f t="shared" si="21"/>
        <v>#DIV/0!</v>
      </c>
      <c r="BQ33" s="133">
        <v>1809465.51</v>
      </c>
      <c r="BR33" s="133">
        <v>7670696.7752666017</v>
      </c>
      <c r="BS33" s="133">
        <f t="shared" si="22"/>
        <v>423.92058499454907</v>
      </c>
      <c r="BT33" s="133">
        <v>4000000</v>
      </c>
      <c r="BU33" s="133">
        <v>9447117.5545186009</v>
      </c>
      <c r="BV33" s="133">
        <f t="shared" si="23"/>
        <v>236.17793886296502</v>
      </c>
      <c r="BW33" s="133">
        <v>8024744</v>
      </c>
      <c r="BX33" s="133">
        <v>12697526.215491738</v>
      </c>
      <c r="BY33" s="133">
        <f t="shared" si="24"/>
        <v>158.22967331408626</v>
      </c>
    </row>
    <row r="34" spans="1:77" ht="15" customHeight="1" x14ac:dyDescent="0.2">
      <c r="A34" s="26">
        <v>27</v>
      </c>
      <c r="B34" s="27" t="s">
        <v>60</v>
      </c>
      <c r="C34" s="133">
        <v>57994.000000000007</v>
      </c>
      <c r="D34" s="133">
        <v>74118.708780000015</v>
      </c>
      <c r="E34" s="133">
        <f t="shared" si="0"/>
        <v>127.80409832051593</v>
      </c>
      <c r="F34" s="133">
        <v>52163.76</v>
      </c>
      <c r="G34" s="134">
        <v>61750.678980000012</v>
      </c>
      <c r="H34" s="133">
        <f t="shared" si="1"/>
        <v>118.37850450197611</v>
      </c>
      <c r="I34" s="133">
        <v>2193.7600000000002</v>
      </c>
      <c r="J34" s="134">
        <v>34.129999999999995</v>
      </c>
      <c r="K34" s="133">
        <f t="shared" si="2"/>
        <v>1.5557763839253149</v>
      </c>
      <c r="L34" s="133">
        <v>3636.4800000000009</v>
      </c>
      <c r="M34" s="134">
        <v>12333.899799999999</v>
      </c>
      <c r="N34" s="133">
        <f t="shared" si="3"/>
        <v>339.17139101548742</v>
      </c>
      <c r="O34" s="133">
        <v>178559</v>
      </c>
      <c r="P34" s="133">
        <v>140131.35320000007</v>
      </c>
      <c r="Q34" s="133">
        <f t="shared" si="4"/>
        <v>78.479019931787292</v>
      </c>
      <c r="R34" s="133">
        <v>4478.96</v>
      </c>
      <c r="S34" s="133">
        <v>76991.28985000003</v>
      </c>
      <c r="T34" s="133">
        <f t="shared" si="5"/>
        <v>1718.9546200457255</v>
      </c>
      <c r="U34" s="133">
        <v>142995.12</v>
      </c>
      <c r="V34" s="133">
        <v>41844.652570000006</v>
      </c>
      <c r="W34" s="133">
        <f t="shared" si="6"/>
        <v>29.262993429426125</v>
      </c>
      <c r="X34" s="133">
        <v>2607.7299999999996</v>
      </c>
      <c r="Y34" s="133">
        <v>12648.949999999999</v>
      </c>
      <c r="Z34" s="133">
        <f t="shared" si="7"/>
        <v>485.05596821756853</v>
      </c>
      <c r="AA34" s="133">
        <v>13237.05</v>
      </c>
      <c r="AB34" s="48">
        <v>93.48</v>
      </c>
      <c r="AC34" s="133">
        <f t="shared" si="8"/>
        <v>0.70619964418053871</v>
      </c>
      <c r="AD34" s="133">
        <v>15240.140000000001</v>
      </c>
      <c r="AE34" s="133">
        <v>8552.9807799999999</v>
      </c>
      <c r="AF34" s="133">
        <f t="shared" si="9"/>
        <v>56.121405577639052</v>
      </c>
      <c r="AG34" s="133">
        <v>4365.34</v>
      </c>
      <c r="AH34" s="133">
        <v>0</v>
      </c>
      <c r="AI34" s="133">
        <f t="shared" si="10"/>
        <v>0</v>
      </c>
      <c r="AJ34" s="135">
        <v>3689.06</v>
      </c>
      <c r="AK34" s="133">
        <v>3339.6898000000006</v>
      </c>
      <c r="AL34" s="133">
        <f t="shared" si="11"/>
        <v>90.529560375813915</v>
      </c>
      <c r="AM34" s="133">
        <v>117254.53</v>
      </c>
      <c r="AN34" s="133">
        <v>44014.598047500003</v>
      </c>
      <c r="AO34" s="133">
        <f t="shared" si="12"/>
        <v>37.537652530354265</v>
      </c>
      <c r="AP34" s="133">
        <v>3237.7400000000002</v>
      </c>
      <c r="AQ34" s="133">
        <v>51.25</v>
      </c>
      <c r="AR34" s="133">
        <f t="shared" si="13"/>
        <v>1.5828942410446794</v>
      </c>
      <c r="AS34" s="133">
        <v>16544.169999999998</v>
      </c>
      <c r="AT34" s="133">
        <v>230.47</v>
      </c>
      <c r="AU34" s="133">
        <f t="shared" si="14"/>
        <v>1.3930587028542381</v>
      </c>
      <c r="AV34" s="133">
        <v>7907.16</v>
      </c>
      <c r="AW34" s="133">
        <v>3367.4763000000003</v>
      </c>
      <c r="AX34" s="133">
        <f t="shared" si="15"/>
        <v>42.587683820739684</v>
      </c>
      <c r="AY34" s="133">
        <v>389550.99999999994</v>
      </c>
      <c r="AZ34" s="133">
        <v>265253.54612750007</v>
      </c>
      <c r="BA34" s="133">
        <f t="shared" si="16"/>
        <v>68.092123015343333</v>
      </c>
      <c r="BB34" s="133">
        <v>58432.729999999996</v>
      </c>
      <c r="BC34" s="133">
        <v>49317.853414099991</v>
      </c>
      <c r="BD34" s="133">
        <f t="shared" si="17"/>
        <v>84.401076954816233</v>
      </c>
      <c r="BE34" s="133">
        <v>0</v>
      </c>
      <c r="BF34" s="133">
        <v>31.96</v>
      </c>
      <c r="BG34" s="133" t="e">
        <f t="shared" si="18"/>
        <v>#DIV/0!</v>
      </c>
      <c r="BH34" s="133">
        <v>0</v>
      </c>
      <c r="BI34" s="133">
        <v>1697.1336100000001</v>
      </c>
      <c r="BJ34" s="133" t="e">
        <f t="shared" si="19"/>
        <v>#DIV/0!</v>
      </c>
      <c r="BK34" s="133">
        <v>106104.73999999999</v>
      </c>
      <c r="BL34" s="133">
        <v>152595.25921659998</v>
      </c>
      <c r="BM34" s="133">
        <f t="shared" si="20"/>
        <v>143.81568553544355</v>
      </c>
      <c r="BN34" s="133">
        <v>0</v>
      </c>
      <c r="BO34" s="133">
        <v>67467.111620000011</v>
      </c>
      <c r="BP34" s="133" t="e">
        <f t="shared" si="21"/>
        <v>#DIV/0!</v>
      </c>
      <c r="BQ34" s="133">
        <v>47888.26</v>
      </c>
      <c r="BR34" s="133">
        <v>386231.87675669987</v>
      </c>
      <c r="BS34" s="133">
        <f t="shared" si="22"/>
        <v>806.5272715206188</v>
      </c>
      <c r="BT34" s="133">
        <v>153993</v>
      </c>
      <c r="BU34" s="133">
        <v>608023.34120329982</v>
      </c>
      <c r="BV34" s="133">
        <f t="shared" si="23"/>
        <v>394.83829862610628</v>
      </c>
      <c r="BW34" s="133">
        <v>543544</v>
      </c>
      <c r="BX34" s="133">
        <v>873276.88733079983</v>
      </c>
      <c r="BY34" s="133">
        <f t="shared" si="24"/>
        <v>160.66351341028508</v>
      </c>
    </row>
    <row r="35" spans="1:77" ht="15" customHeight="1" x14ac:dyDescent="0.2">
      <c r="A35" s="26">
        <v>28</v>
      </c>
      <c r="B35" s="7" t="s">
        <v>61</v>
      </c>
      <c r="C35" s="133">
        <v>110798</v>
      </c>
      <c r="D35" s="133">
        <v>84862.195550900011</v>
      </c>
      <c r="E35" s="133">
        <f t="shared" si="0"/>
        <v>76.591811721240461</v>
      </c>
      <c r="F35" s="133">
        <v>109088.47</v>
      </c>
      <c r="G35" s="134">
        <v>64419.281630900005</v>
      </c>
      <c r="H35" s="133">
        <f t="shared" si="1"/>
        <v>59.052328473302452</v>
      </c>
      <c r="I35" s="133">
        <v>0</v>
      </c>
      <c r="J35" s="134">
        <v>315.75</v>
      </c>
      <c r="K35" s="133" t="e">
        <f t="shared" si="2"/>
        <v>#DIV/0!</v>
      </c>
      <c r="L35" s="133">
        <v>1709.53</v>
      </c>
      <c r="M35" s="134">
        <v>20127.163919999999</v>
      </c>
      <c r="N35" s="133">
        <f t="shared" si="3"/>
        <v>1177.3507291477774</v>
      </c>
      <c r="O35" s="133">
        <v>57908.000000000007</v>
      </c>
      <c r="P35" s="133">
        <v>53972.77410000001</v>
      </c>
      <c r="Q35" s="133">
        <f t="shared" si="4"/>
        <v>93.204348449264359</v>
      </c>
      <c r="R35" s="133">
        <v>46326.020000000004</v>
      </c>
      <c r="S35" s="133">
        <v>37241.148840000009</v>
      </c>
      <c r="T35" s="133">
        <f t="shared" si="5"/>
        <v>80.389269011238184</v>
      </c>
      <c r="U35" s="133">
        <v>11581.980000000001</v>
      </c>
      <c r="V35" s="133">
        <v>15895.885260000001</v>
      </c>
      <c r="W35" s="133">
        <f t="shared" si="6"/>
        <v>137.2466992690369</v>
      </c>
      <c r="X35" s="133">
        <v>0</v>
      </c>
      <c r="Y35" s="133">
        <v>571.34</v>
      </c>
      <c r="Z35" s="133" t="e">
        <f t="shared" si="7"/>
        <v>#DIV/0!</v>
      </c>
      <c r="AA35" s="133">
        <v>0</v>
      </c>
      <c r="AB35" s="48">
        <v>45</v>
      </c>
      <c r="AC35" s="133" t="e">
        <f t="shared" si="8"/>
        <v>#DIV/0!</v>
      </c>
      <c r="AD35" s="133">
        <v>0</v>
      </c>
      <c r="AE35" s="133">
        <v>219.4</v>
      </c>
      <c r="AF35" s="133" t="e">
        <f t="shared" si="9"/>
        <v>#DIV/0!</v>
      </c>
      <c r="AG35" s="133">
        <v>0</v>
      </c>
      <c r="AH35" s="133">
        <v>0</v>
      </c>
      <c r="AI35" s="133" t="e">
        <f t="shared" si="10"/>
        <v>#DIV/0!</v>
      </c>
      <c r="AJ35" s="135">
        <v>29183.339999999997</v>
      </c>
      <c r="AK35" s="133">
        <v>1219.5325600000001</v>
      </c>
      <c r="AL35" s="133">
        <f t="shared" si="11"/>
        <v>4.1788656130518316</v>
      </c>
      <c r="AM35" s="133">
        <v>91014.66</v>
      </c>
      <c r="AN35" s="133">
        <v>9706.3358100000005</v>
      </c>
      <c r="AO35" s="133">
        <f t="shared" si="12"/>
        <v>10.664585034982277</v>
      </c>
      <c r="AP35" s="133">
        <v>0</v>
      </c>
      <c r="AQ35" s="133">
        <v>88.68</v>
      </c>
      <c r="AR35" s="133" t="e">
        <f t="shared" si="13"/>
        <v>#DIV/0!</v>
      </c>
      <c r="AS35" s="133">
        <v>0</v>
      </c>
      <c r="AT35" s="133">
        <v>0.14000000000000001</v>
      </c>
      <c r="AU35" s="133" t="e">
        <f t="shared" si="14"/>
        <v>#DIV/0!</v>
      </c>
      <c r="AV35" s="133">
        <v>0</v>
      </c>
      <c r="AW35" s="133">
        <v>1954.5907</v>
      </c>
      <c r="AX35" s="133" t="e">
        <f t="shared" si="15"/>
        <v>#DIV/0!</v>
      </c>
      <c r="AY35" s="133">
        <v>288904</v>
      </c>
      <c r="AZ35" s="133">
        <v>151804.24872090001</v>
      </c>
      <c r="BA35" s="133">
        <f t="shared" si="16"/>
        <v>52.544876056025537</v>
      </c>
      <c r="BB35" s="133">
        <v>30403.42</v>
      </c>
      <c r="BC35" s="133">
        <v>56766.922110899992</v>
      </c>
      <c r="BD35" s="133">
        <f t="shared" si="17"/>
        <v>186.71229128466467</v>
      </c>
      <c r="BE35" s="133">
        <v>0</v>
      </c>
      <c r="BF35" s="133">
        <v>10.34</v>
      </c>
      <c r="BG35" s="133" t="e">
        <f t="shared" si="18"/>
        <v>#DIV/0!</v>
      </c>
      <c r="BH35" s="133">
        <v>0</v>
      </c>
      <c r="BI35" s="133">
        <v>108.32</v>
      </c>
      <c r="BJ35" s="133" t="e">
        <f t="shared" si="19"/>
        <v>#DIV/0!</v>
      </c>
      <c r="BK35" s="133">
        <v>0</v>
      </c>
      <c r="BL35" s="133">
        <v>8534.6775099999995</v>
      </c>
      <c r="BM35" s="133" t="e">
        <f t="shared" si="20"/>
        <v>#DIV/0!</v>
      </c>
      <c r="BN35" s="133">
        <v>0</v>
      </c>
      <c r="BO35" s="133">
        <v>12435.002148200001</v>
      </c>
      <c r="BP35" s="133" t="e">
        <f t="shared" si="21"/>
        <v>#DIV/0!</v>
      </c>
      <c r="BQ35" s="133">
        <v>25134</v>
      </c>
      <c r="BR35" s="133">
        <v>109346.25525090001</v>
      </c>
      <c r="BS35" s="133">
        <f t="shared" si="22"/>
        <v>435.05313619360237</v>
      </c>
      <c r="BT35" s="133">
        <v>25134</v>
      </c>
      <c r="BU35" s="133">
        <v>130434.59490910001</v>
      </c>
      <c r="BV35" s="133">
        <f t="shared" si="23"/>
        <v>518.95677134200696</v>
      </c>
      <c r="BW35" s="133">
        <v>314038</v>
      </c>
      <c r="BX35" s="133">
        <v>282238.84363000002</v>
      </c>
      <c r="BY35" s="133">
        <f t="shared" si="24"/>
        <v>89.874105563657906</v>
      </c>
    </row>
    <row r="36" spans="1:77" ht="15" customHeight="1" x14ac:dyDescent="0.2">
      <c r="A36" s="26">
        <v>29</v>
      </c>
      <c r="B36" s="27" t="s">
        <v>62</v>
      </c>
      <c r="C36" s="133">
        <v>450500.00000000006</v>
      </c>
      <c r="D36" s="133">
        <v>316238.24605930003</v>
      </c>
      <c r="E36" s="133">
        <f t="shared" si="0"/>
        <v>70.197168936581576</v>
      </c>
      <c r="F36" s="133">
        <v>425900.54000000004</v>
      </c>
      <c r="G36" s="134">
        <v>288065.07405930001</v>
      </c>
      <c r="H36" s="133">
        <f t="shared" si="1"/>
        <v>67.636700826747003</v>
      </c>
      <c r="I36" s="133">
        <v>11100.84</v>
      </c>
      <c r="J36" s="134">
        <v>1758.0419999999999</v>
      </c>
      <c r="K36" s="133">
        <f t="shared" si="2"/>
        <v>15.837017739198114</v>
      </c>
      <c r="L36" s="133">
        <v>13498.62</v>
      </c>
      <c r="M36" s="134">
        <v>26415.129999999997</v>
      </c>
      <c r="N36" s="133">
        <f t="shared" si="3"/>
        <v>195.68763325436228</v>
      </c>
      <c r="O36" s="133">
        <v>132000</v>
      </c>
      <c r="P36" s="133">
        <v>131491.03339</v>
      </c>
      <c r="Q36" s="133">
        <f t="shared" si="4"/>
        <v>99.614419234848484</v>
      </c>
      <c r="R36" s="133">
        <v>13201.699999999999</v>
      </c>
      <c r="S36" s="133">
        <v>58475.376569999993</v>
      </c>
      <c r="T36" s="133">
        <f t="shared" si="5"/>
        <v>442.93823197012506</v>
      </c>
      <c r="U36" s="133">
        <v>39600.169999999991</v>
      </c>
      <c r="V36" s="133">
        <v>46341.446819999997</v>
      </c>
      <c r="W36" s="133">
        <f t="shared" si="6"/>
        <v>117.02335323307958</v>
      </c>
      <c r="X36" s="133">
        <v>26399.08</v>
      </c>
      <c r="Y36" s="133">
        <v>19783.050000000003</v>
      </c>
      <c r="Z36" s="133">
        <f t="shared" si="7"/>
        <v>74.938406944484441</v>
      </c>
      <c r="AA36" s="133">
        <v>19799.940000000006</v>
      </c>
      <c r="AB36" s="48">
        <v>214.07</v>
      </c>
      <c r="AC36" s="133">
        <f t="shared" si="8"/>
        <v>1.0811648924188657</v>
      </c>
      <c r="AD36" s="133">
        <v>32999.11</v>
      </c>
      <c r="AE36" s="133">
        <v>6677.0899999999992</v>
      </c>
      <c r="AF36" s="133">
        <f t="shared" si="9"/>
        <v>20.234151769547719</v>
      </c>
      <c r="AG36" s="133">
        <v>9999.5599999999977</v>
      </c>
      <c r="AH36" s="133">
        <v>550</v>
      </c>
      <c r="AI36" s="133">
        <f t="shared" si="10"/>
        <v>5.5002420106484697</v>
      </c>
      <c r="AJ36" s="135">
        <v>5000.59</v>
      </c>
      <c r="AK36" s="133">
        <v>1361.8731600000001</v>
      </c>
      <c r="AL36" s="133">
        <f t="shared" si="11"/>
        <v>27.234249558552094</v>
      </c>
      <c r="AM36" s="133">
        <v>20001.64</v>
      </c>
      <c r="AN36" s="133">
        <v>11578.1469</v>
      </c>
      <c r="AO36" s="133">
        <f t="shared" si="12"/>
        <v>57.885987848996379</v>
      </c>
      <c r="AP36" s="133">
        <v>4498.07</v>
      </c>
      <c r="AQ36" s="133">
        <v>40</v>
      </c>
      <c r="AR36" s="133">
        <f t="shared" si="13"/>
        <v>0.88927028703421684</v>
      </c>
      <c r="AS36" s="133">
        <v>3000.9700000000003</v>
      </c>
      <c r="AT36" s="133">
        <v>4</v>
      </c>
      <c r="AU36" s="133">
        <f t="shared" si="14"/>
        <v>0.13329023615697588</v>
      </c>
      <c r="AV36" s="133">
        <v>7499.17</v>
      </c>
      <c r="AW36" s="133">
        <v>14621.75548</v>
      </c>
      <c r="AX36" s="133">
        <f t="shared" si="15"/>
        <v>194.97831733378496</v>
      </c>
      <c r="AY36" s="133">
        <v>632500</v>
      </c>
      <c r="AZ36" s="133">
        <v>475885.05498930003</v>
      </c>
      <c r="BA36" s="133">
        <f t="shared" si="16"/>
        <v>75.238743871826088</v>
      </c>
      <c r="BB36" s="133">
        <v>94875.37</v>
      </c>
      <c r="BC36" s="133">
        <v>216768.42345929999</v>
      </c>
      <c r="BD36" s="133">
        <f t="shared" si="17"/>
        <v>228.47702565934657</v>
      </c>
      <c r="BE36" s="133">
        <v>0</v>
      </c>
      <c r="BF36" s="133">
        <v>14456.19</v>
      </c>
      <c r="BG36" s="133" t="e">
        <f t="shared" si="18"/>
        <v>#DIV/0!</v>
      </c>
      <c r="BH36" s="133">
        <v>0</v>
      </c>
      <c r="BI36" s="133">
        <v>685.96708999999998</v>
      </c>
      <c r="BJ36" s="133" t="e">
        <f t="shared" si="19"/>
        <v>#DIV/0!</v>
      </c>
      <c r="BK36" s="133">
        <v>84005.76999999999</v>
      </c>
      <c r="BL36" s="133">
        <v>16616.386019999998</v>
      </c>
      <c r="BM36" s="133">
        <f t="shared" si="20"/>
        <v>19.780053227296175</v>
      </c>
      <c r="BN36" s="133">
        <v>0</v>
      </c>
      <c r="BO36" s="133">
        <v>133277.11845000001</v>
      </c>
      <c r="BP36" s="133" t="e">
        <f t="shared" si="21"/>
        <v>#DIV/0!</v>
      </c>
      <c r="BQ36" s="133">
        <v>55994.23</v>
      </c>
      <c r="BR36" s="133">
        <v>544978.79480929999</v>
      </c>
      <c r="BS36" s="133">
        <f t="shared" si="22"/>
        <v>973.2767015624645</v>
      </c>
      <c r="BT36" s="133">
        <v>140000</v>
      </c>
      <c r="BU36" s="133">
        <v>710014.45636930002</v>
      </c>
      <c r="BV36" s="133">
        <f t="shared" si="23"/>
        <v>507.15318312092859</v>
      </c>
      <c r="BW36" s="133">
        <v>772500</v>
      </c>
      <c r="BX36" s="133">
        <v>1185899.5113586001</v>
      </c>
      <c r="BY36" s="133">
        <f t="shared" si="24"/>
        <v>153.51449985224596</v>
      </c>
    </row>
    <row r="37" spans="1:77" ht="15" customHeight="1" x14ac:dyDescent="0.2">
      <c r="A37" s="26">
        <v>30</v>
      </c>
      <c r="B37" s="27" t="s">
        <v>63</v>
      </c>
      <c r="C37" s="133">
        <v>440000</v>
      </c>
      <c r="D37" s="133">
        <v>364917.79219539999</v>
      </c>
      <c r="E37" s="133">
        <f t="shared" si="0"/>
        <v>82.935861862590912</v>
      </c>
      <c r="F37" s="133">
        <v>399999.89</v>
      </c>
      <c r="G37" s="134">
        <v>316787.62903539999</v>
      </c>
      <c r="H37" s="133">
        <f t="shared" si="1"/>
        <v>79.196929038005479</v>
      </c>
      <c r="I37" s="133">
        <v>29587.370000000003</v>
      </c>
      <c r="J37" s="134">
        <v>1291.2239999999999</v>
      </c>
      <c r="K37" s="133">
        <f t="shared" si="2"/>
        <v>4.3641053598207611</v>
      </c>
      <c r="L37" s="133">
        <v>10412.740000000002</v>
      </c>
      <c r="M37" s="134">
        <v>46838.939160000002</v>
      </c>
      <c r="N37" s="133">
        <f t="shared" si="3"/>
        <v>449.82338135783664</v>
      </c>
      <c r="O37" s="133">
        <v>45000</v>
      </c>
      <c r="P37" s="133">
        <v>99584.705709999995</v>
      </c>
      <c r="Q37" s="133">
        <f t="shared" si="4"/>
        <v>221.29934602222221</v>
      </c>
      <c r="R37" s="133">
        <v>11386.119999999999</v>
      </c>
      <c r="S37" s="133">
        <v>58874.865919999997</v>
      </c>
      <c r="T37" s="133">
        <f t="shared" si="5"/>
        <v>517.07575469079904</v>
      </c>
      <c r="U37" s="133">
        <v>15837.11</v>
      </c>
      <c r="V37" s="133">
        <v>33746.109969999998</v>
      </c>
      <c r="W37" s="133">
        <f t="shared" si="6"/>
        <v>213.08250034254982</v>
      </c>
      <c r="X37" s="133">
        <v>6839</v>
      </c>
      <c r="Y37" s="133">
        <v>6627.6500000000005</v>
      </c>
      <c r="Z37" s="133">
        <f t="shared" si="7"/>
        <v>96.909635911682997</v>
      </c>
      <c r="AA37" s="133">
        <v>795</v>
      </c>
      <c r="AB37" s="48">
        <v>197.27</v>
      </c>
      <c r="AC37" s="133">
        <f t="shared" si="8"/>
        <v>24.813836477987422</v>
      </c>
      <c r="AD37" s="133">
        <v>10142.77</v>
      </c>
      <c r="AE37" s="133">
        <v>138.80982</v>
      </c>
      <c r="AF37" s="133">
        <f t="shared" si="9"/>
        <v>1.3685592791712717</v>
      </c>
      <c r="AG37" s="133">
        <v>0</v>
      </c>
      <c r="AH37" s="133">
        <v>0</v>
      </c>
      <c r="AI37" s="133" t="e">
        <f t="shared" si="10"/>
        <v>#DIV/0!</v>
      </c>
      <c r="AJ37" s="135">
        <v>30568.93</v>
      </c>
      <c r="AK37" s="133">
        <v>1756.8402699999999</v>
      </c>
      <c r="AL37" s="133">
        <f t="shared" si="11"/>
        <v>5.7471434885028687</v>
      </c>
      <c r="AM37" s="133">
        <v>50894.9</v>
      </c>
      <c r="AN37" s="133">
        <v>22784.402248999995</v>
      </c>
      <c r="AO37" s="133">
        <f t="shared" si="12"/>
        <v>44.767554802151089</v>
      </c>
      <c r="AP37" s="133">
        <v>76543.61</v>
      </c>
      <c r="AQ37" s="133">
        <v>918.54000000000008</v>
      </c>
      <c r="AR37" s="133">
        <f t="shared" si="13"/>
        <v>1.2000217914989901</v>
      </c>
      <c r="AS37" s="133">
        <v>0</v>
      </c>
      <c r="AT37" s="133">
        <v>80.739999999999995</v>
      </c>
      <c r="AU37" s="133" t="e">
        <f t="shared" si="14"/>
        <v>#DIV/0!</v>
      </c>
      <c r="AV37" s="133">
        <v>106992.56</v>
      </c>
      <c r="AW37" s="133">
        <v>206154.44352</v>
      </c>
      <c r="AX37" s="133">
        <f t="shared" si="15"/>
        <v>192.68110186353144</v>
      </c>
      <c r="AY37" s="133">
        <v>750000</v>
      </c>
      <c r="AZ37" s="133">
        <v>696197.46394439996</v>
      </c>
      <c r="BA37" s="133">
        <f t="shared" si="16"/>
        <v>92.826328525920005</v>
      </c>
      <c r="BB37" s="133">
        <v>79397.39</v>
      </c>
      <c r="BC37" s="133">
        <v>97000.593184399986</v>
      </c>
      <c r="BD37" s="133">
        <f t="shared" si="17"/>
        <v>122.17100988382614</v>
      </c>
      <c r="BE37" s="133">
        <v>5043</v>
      </c>
      <c r="BF37" s="133">
        <v>24</v>
      </c>
      <c r="BG37" s="133">
        <f t="shared" si="18"/>
        <v>0.47590719809637122</v>
      </c>
      <c r="BH37" s="133">
        <v>3026</v>
      </c>
      <c r="BI37" s="133">
        <v>371.39813000000009</v>
      </c>
      <c r="BJ37" s="133">
        <f t="shared" si="19"/>
        <v>12.273566754791808</v>
      </c>
      <c r="BK37" s="133">
        <v>10091.98</v>
      </c>
      <c r="BL37" s="133">
        <v>18459.639279999999</v>
      </c>
      <c r="BM37" s="133">
        <f t="shared" si="20"/>
        <v>182.91395028527603</v>
      </c>
      <c r="BN37" s="133">
        <v>20183</v>
      </c>
      <c r="BO37" s="133">
        <v>46820.803374000003</v>
      </c>
      <c r="BP37" s="133">
        <f t="shared" si="21"/>
        <v>231.98138717732749</v>
      </c>
      <c r="BQ37" s="133">
        <v>61656.020000000004</v>
      </c>
      <c r="BR37" s="133">
        <v>127852.47156540002</v>
      </c>
      <c r="BS37" s="133">
        <f t="shared" si="22"/>
        <v>207.36413340562692</v>
      </c>
      <c r="BT37" s="133">
        <v>100000</v>
      </c>
      <c r="BU37" s="133">
        <v>193528.31234940002</v>
      </c>
      <c r="BV37" s="133">
        <f t="shared" si="23"/>
        <v>193.52831234940001</v>
      </c>
      <c r="BW37" s="133">
        <v>850000</v>
      </c>
      <c r="BX37" s="133">
        <v>889725.77629379998</v>
      </c>
      <c r="BY37" s="133">
        <f t="shared" si="24"/>
        <v>104.67362074044706</v>
      </c>
    </row>
    <row r="38" spans="1:77" ht="15" customHeight="1" x14ac:dyDescent="0.2">
      <c r="A38" s="26">
        <v>31</v>
      </c>
      <c r="B38" s="27" t="s">
        <v>64</v>
      </c>
      <c r="C38" s="133">
        <v>85205</v>
      </c>
      <c r="D38" s="133">
        <v>45711.230710000003</v>
      </c>
      <c r="E38" s="133">
        <f t="shared" si="0"/>
        <v>53.648530849128576</v>
      </c>
      <c r="F38" s="133">
        <v>62037</v>
      </c>
      <c r="G38" s="134">
        <v>38784.034720000003</v>
      </c>
      <c r="H38" s="133">
        <f t="shared" si="1"/>
        <v>62.517585827812439</v>
      </c>
      <c r="I38" s="133">
        <v>6442</v>
      </c>
      <c r="J38" s="134">
        <v>25.614999999999998</v>
      </c>
      <c r="K38" s="133">
        <f t="shared" si="2"/>
        <v>0.39762496119217633</v>
      </c>
      <c r="L38" s="133">
        <v>16726</v>
      </c>
      <c r="M38" s="134">
        <v>6901.5809900000004</v>
      </c>
      <c r="N38" s="133">
        <f t="shared" si="3"/>
        <v>41.262591115628368</v>
      </c>
      <c r="O38" s="133">
        <v>69010</v>
      </c>
      <c r="P38" s="133">
        <v>63694.477489999997</v>
      </c>
      <c r="Q38" s="133">
        <f t="shared" si="4"/>
        <v>92.297460498478472</v>
      </c>
      <c r="R38" s="133">
        <v>41406</v>
      </c>
      <c r="S38" s="133">
        <v>24967.0985</v>
      </c>
      <c r="T38" s="133">
        <f t="shared" si="5"/>
        <v>60.298262329131049</v>
      </c>
      <c r="U38" s="133">
        <v>15182</v>
      </c>
      <c r="V38" s="133">
        <v>38395.626179999999</v>
      </c>
      <c r="W38" s="133">
        <f t="shared" si="6"/>
        <v>252.90229337373208</v>
      </c>
      <c r="X38" s="133">
        <v>2070</v>
      </c>
      <c r="Y38" s="133">
        <v>175.39</v>
      </c>
      <c r="Z38" s="133">
        <f t="shared" si="7"/>
        <v>8.4729468599033808</v>
      </c>
      <c r="AA38" s="133">
        <v>2070</v>
      </c>
      <c r="AB38" s="48">
        <v>16</v>
      </c>
      <c r="AC38" s="133">
        <f t="shared" si="8"/>
        <v>0.77294685990338163</v>
      </c>
      <c r="AD38" s="133">
        <v>8282</v>
      </c>
      <c r="AE38" s="133">
        <v>140.36280999999997</v>
      </c>
      <c r="AF38" s="133">
        <f t="shared" si="9"/>
        <v>1.6947936488770823</v>
      </c>
      <c r="AG38" s="133">
        <v>0</v>
      </c>
      <c r="AH38" s="133">
        <v>0.42423</v>
      </c>
      <c r="AI38" s="133" t="e">
        <f t="shared" si="10"/>
        <v>#DIV/0!</v>
      </c>
      <c r="AJ38" s="135">
        <v>5073</v>
      </c>
      <c r="AK38" s="133">
        <v>917.31494999999995</v>
      </c>
      <c r="AL38" s="133">
        <f t="shared" si="11"/>
        <v>18.082297457125961</v>
      </c>
      <c r="AM38" s="133">
        <v>19264</v>
      </c>
      <c r="AN38" s="133">
        <v>7440.3450000000012</v>
      </c>
      <c r="AO38" s="133">
        <f t="shared" si="12"/>
        <v>38.623053363787378</v>
      </c>
      <c r="AP38" s="133">
        <v>0</v>
      </c>
      <c r="AQ38" s="133">
        <v>74</v>
      </c>
      <c r="AR38" s="133" t="e">
        <f t="shared" si="13"/>
        <v>#DIV/0!</v>
      </c>
      <c r="AS38" s="133">
        <v>0</v>
      </c>
      <c r="AT38" s="133">
        <v>0</v>
      </c>
      <c r="AU38" s="133" t="e">
        <f t="shared" si="14"/>
        <v>#DIV/0!</v>
      </c>
      <c r="AV38" s="133">
        <v>22193</v>
      </c>
      <c r="AW38" s="133">
        <v>1362.54773</v>
      </c>
      <c r="AX38" s="133">
        <f t="shared" si="15"/>
        <v>6.1395382778353529</v>
      </c>
      <c r="AY38" s="133">
        <v>200745</v>
      </c>
      <c r="AZ38" s="133">
        <v>119200.34011</v>
      </c>
      <c r="BA38" s="133">
        <f t="shared" si="16"/>
        <v>59.378983342050859</v>
      </c>
      <c r="BB38" s="133">
        <v>30193</v>
      </c>
      <c r="BC38" s="133">
        <v>22617.987320000004</v>
      </c>
      <c r="BD38" s="133">
        <f t="shared" si="17"/>
        <v>74.911361308912674</v>
      </c>
      <c r="BE38" s="133">
        <v>0</v>
      </c>
      <c r="BF38" s="133">
        <v>42.699870000000004</v>
      </c>
      <c r="BG38" s="133" t="e">
        <f t="shared" si="18"/>
        <v>#DIV/0!</v>
      </c>
      <c r="BH38" s="133">
        <v>0</v>
      </c>
      <c r="BI38" s="133">
        <v>434.03999999999996</v>
      </c>
      <c r="BJ38" s="133" t="e">
        <f t="shared" si="19"/>
        <v>#DIV/0!</v>
      </c>
      <c r="BK38" s="133">
        <v>0</v>
      </c>
      <c r="BL38" s="133">
        <v>3407.6650000000004</v>
      </c>
      <c r="BM38" s="133" t="e">
        <f t="shared" si="20"/>
        <v>#DIV/0!</v>
      </c>
      <c r="BN38" s="133">
        <v>0</v>
      </c>
      <c r="BO38" s="133">
        <v>16896.589400000001</v>
      </c>
      <c r="BP38" s="133" t="e">
        <f t="shared" si="21"/>
        <v>#DIV/0!</v>
      </c>
      <c r="BQ38" s="133">
        <v>9820</v>
      </c>
      <c r="BR38" s="133">
        <v>113784.77601999999</v>
      </c>
      <c r="BS38" s="133">
        <f t="shared" si="22"/>
        <v>1158.7044401221995</v>
      </c>
      <c r="BT38" s="133">
        <v>9820</v>
      </c>
      <c r="BU38" s="133">
        <v>134565.77028999999</v>
      </c>
      <c r="BV38" s="133">
        <f t="shared" si="23"/>
        <v>1370.3235263747454</v>
      </c>
      <c r="BW38" s="133">
        <v>210565</v>
      </c>
      <c r="BX38" s="133">
        <v>253766.11040000001</v>
      </c>
      <c r="BY38" s="133">
        <f t="shared" si="24"/>
        <v>120.51675748581199</v>
      </c>
    </row>
    <row r="39" spans="1:77" ht="15" customHeight="1" x14ac:dyDescent="0.2">
      <c r="A39" s="26">
        <v>32</v>
      </c>
      <c r="B39" s="27" t="s">
        <v>65</v>
      </c>
      <c r="C39" s="133">
        <v>674658</v>
      </c>
      <c r="D39" s="133">
        <v>374966.13980369997</v>
      </c>
      <c r="E39" s="133">
        <f t="shared" si="0"/>
        <v>55.578699104390658</v>
      </c>
      <c r="F39" s="133">
        <v>601611</v>
      </c>
      <c r="G39" s="134">
        <v>335490.63963369996</v>
      </c>
      <c r="H39" s="133">
        <f t="shared" si="1"/>
        <v>55.765376569527483</v>
      </c>
      <c r="I39" s="133">
        <v>24583</v>
      </c>
      <c r="J39" s="134">
        <v>2476.52</v>
      </c>
      <c r="K39" s="133">
        <f t="shared" si="2"/>
        <v>10.074116259203516</v>
      </c>
      <c r="L39" s="133">
        <v>48464</v>
      </c>
      <c r="M39" s="134">
        <v>36998.980169999995</v>
      </c>
      <c r="N39" s="133">
        <f t="shared" si="3"/>
        <v>76.343224187025413</v>
      </c>
      <c r="O39" s="133">
        <v>191628</v>
      </c>
      <c r="P39" s="133">
        <v>152745.73777000004</v>
      </c>
      <c r="Q39" s="133">
        <f t="shared" si="4"/>
        <v>79.709508928757828</v>
      </c>
      <c r="R39" s="133">
        <v>76400</v>
      </c>
      <c r="S39" s="133">
        <v>91187.878040000025</v>
      </c>
      <c r="T39" s="133">
        <f t="shared" si="5"/>
        <v>119.35586130890054</v>
      </c>
      <c r="U39" s="133">
        <v>29705</v>
      </c>
      <c r="V39" s="133">
        <v>50659.565570000013</v>
      </c>
      <c r="W39" s="133">
        <f t="shared" si="6"/>
        <v>170.5422170341694</v>
      </c>
      <c r="X39" s="133">
        <v>37605</v>
      </c>
      <c r="Y39" s="133">
        <v>8519.9218199999996</v>
      </c>
      <c r="Z39" s="133">
        <f t="shared" si="7"/>
        <v>22.656353729557239</v>
      </c>
      <c r="AA39" s="133">
        <v>9587</v>
      </c>
      <c r="AB39" s="48">
        <v>281.55</v>
      </c>
      <c r="AC39" s="133">
        <f t="shared" si="8"/>
        <v>2.9367894023156356</v>
      </c>
      <c r="AD39" s="133">
        <v>38331</v>
      </c>
      <c r="AE39" s="133">
        <v>2096.8223399999997</v>
      </c>
      <c r="AF39" s="133">
        <f t="shared" si="9"/>
        <v>5.4703042967832811</v>
      </c>
      <c r="AG39" s="133">
        <v>1854.2464580572826</v>
      </c>
      <c r="AH39" s="133">
        <v>1899.45</v>
      </c>
      <c r="AI39" s="133">
        <f t="shared" si="10"/>
        <v>102.43783892622761</v>
      </c>
      <c r="AJ39" s="135">
        <v>12358.326266435633</v>
      </c>
      <c r="AK39" s="133">
        <v>1774.7157799999998</v>
      </c>
      <c r="AL39" s="133">
        <f t="shared" si="11"/>
        <v>14.360486539508235</v>
      </c>
      <c r="AM39" s="133">
        <v>51571.626439710526</v>
      </c>
      <c r="AN39" s="133">
        <v>17823.848399999999</v>
      </c>
      <c r="AO39" s="133">
        <f t="shared" si="12"/>
        <v>34.561346287646856</v>
      </c>
      <c r="AP39" s="133">
        <v>1730.6042197533382</v>
      </c>
      <c r="AQ39" s="133">
        <v>493.63</v>
      </c>
      <c r="AR39" s="133">
        <f t="shared" si="13"/>
        <v>28.523563872411955</v>
      </c>
      <c r="AS39" s="133">
        <v>2030.1966160432169</v>
      </c>
      <c r="AT39" s="133">
        <v>118.2</v>
      </c>
      <c r="AU39" s="133">
        <f t="shared" si="14"/>
        <v>5.8220961982671282</v>
      </c>
      <c r="AV39" s="133">
        <v>0</v>
      </c>
      <c r="AW39" s="133">
        <v>23987.456479999997</v>
      </c>
      <c r="AX39" s="133" t="e">
        <f t="shared" si="15"/>
        <v>#DIV/0!</v>
      </c>
      <c r="AY39" s="133">
        <v>935831</v>
      </c>
      <c r="AZ39" s="133">
        <v>573809.17823369999</v>
      </c>
      <c r="BA39" s="133">
        <f t="shared" si="16"/>
        <v>61.315470232734327</v>
      </c>
      <c r="BB39" s="133">
        <v>0</v>
      </c>
      <c r="BC39" s="133">
        <v>191361.5513237</v>
      </c>
      <c r="BD39" s="133" t="e">
        <f t="shared" si="17"/>
        <v>#DIV/0!</v>
      </c>
      <c r="BE39" s="133">
        <v>0</v>
      </c>
      <c r="BF39" s="133">
        <v>259.08557999999999</v>
      </c>
      <c r="BG39" s="133" t="e">
        <f t="shared" si="18"/>
        <v>#DIV/0!</v>
      </c>
      <c r="BH39" s="133">
        <v>0</v>
      </c>
      <c r="BI39" s="133">
        <v>304.02999999999997</v>
      </c>
      <c r="BJ39" s="133" t="e">
        <f t="shared" si="19"/>
        <v>#DIV/0!</v>
      </c>
      <c r="BK39" s="133">
        <v>0</v>
      </c>
      <c r="BL39" s="133">
        <v>27699.94556</v>
      </c>
      <c r="BM39" s="133" t="e">
        <f t="shared" si="20"/>
        <v>#DIV/0!</v>
      </c>
      <c r="BN39" s="133">
        <v>0</v>
      </c>
      <c r="BO39" s="133">
        <v>31627.898114999996</v>
      </c>
      <c r="BP39" s="133" t="e">
        <f t="shared" si="21"/>
        <v>#DIV/0!</v>
      </c>
      <c r="BQ39" s="133">
        <v>5564.9999999999982</v>
      </c>
      <c r="BR39" s="133">
        <v>161899.62925369997</v>
      </c>
      <c r="BS39" s="133">
        <f t="shared" si="22"/>
        <v>2909.2476056370174</v>
      </c>
      <c r="BT39" s="133">
        <v>5564.9999999999982</v>
      </c>
      <c r="BU39" s="133">
        <v>221790.58850869996</v>
      </c>
      <c r="BV39" s="133">
        <f t="shared" si="23"/>
        <v>3985.4553191141067</v>
      </c>
      <c r="BW39" s="133">
        <v>941396</v>
      </c>
      <c r="BX39" s="133">
        <v>795599.76674239989</v>
      </c>
      <c r="BY39" s="133">
        <f t="shared" si="24"/>
        <v>84.512762614500161</v>
      </c>
    </row>
    <row r="40" spans="1:77" ht="15" customHeight="1" x14ac:dyDescent="0.2">
      <c r="A40" s="26">
        <v>33</v>
      </c>
      <c r="B40" s="27" t="s">
        <v>66</v>
      </c>
      <c r="C40" s="133">
        <v>21999.999999999996</v>
      </c>
      <c r="D40" s="133">
        <v>137362.98316</v>
      </c>
      <c r="E40" s="133">
        <f t="shared" si="0"/>
        <v>624.37719618181836</v>
      </c>
      <c r="F40" s="133">
        <v>21999.999999999996</v>
      </c>
      <c r="G40" s="134">
        <v>62476.989270000005</v>
      </c>
      <c r="H40" s="133">
        <f t="shared" si="1"/>
        <v>283.98631486363644</v>
      </c>
      <c r="I40" s="133">
        <v>0</v>
      </c>
      <c r="J40" s="134">
        <v>9060.7920000000013</v>
      </c>
      <c r="K40" s="133" t="e">
        <f t="shared" si="2"/>
        <v>#DIV/0!</v>
      </c>
      <c r="L40" s="133">
        <v>0</v>
      </c>
      <c r="M40" s="134">
        <v>65825.201889999997</v>
      </c>
      <c r="N40" s="133" t="e">
        <f t="shared" si="3"/>
        <v>#DIV/0!</v>
      </c>
      <c r="O40" s="133">
        <v>757000</v>
      </c>
      <c r="P40" s="133">
        <v>935655.71453999996</v>
      </c>
      <c r="Q40" s="133">
        <f t="shared" si="4"/>
        <v>123.60049069220607</v>
      </c>
      <c r="R40" s="133">
        <v>4611.1899999999996</v>
      </c>
      <c r="S40" s="133">
        <v>361181.14248000004</v>
      </c>
      <c r="T40" s="133">
        <f t="shared" si="5"/>
        <v>7832.710048382306</v>
      </c>
      <c r="U40" s="133">
        <v>539586.24000000011</v>
      </c>
      <c r="V40" s="133">
        <v>336077.31236000004</v>
      </c>
      <c r="W40" s="133">
        <f t="shared" si="6"/>
        <v>62.284262912264033</v>
      </c>
      <c r="X40" s="133">
        <v>2937.0699999999997</v>
      </c>
      <c r="Y40" s="133">
        <v>226715.18300000002</v>
      </c>
      <c r="Z40" s="133">
        <f t="shared" si="7"/>
        <v>7719.0936205129619</v>
      </c>
      <c r="AA40" s="133">
        <v>31089.1</v>
      </c>
      <c r="AB40" s="48">
        <v>1283</v>
      </c>
      <c r="AC40" s="133">
        <f t="shared" si="8"/>
        <v>4.1268483166125751</v>
      </c>
      <c r="AD40" s="133">
        <v>178776.40000000002</v>
      </c>
      <c r="AE40" s="133">
        <v>10399.076700000001</v>
      </c>
      <c r="AF40" s="133">
        <f t="shared" si="9"/>
        <v>5.8168061891838079</v>
      </c>
      <c r="AG40" s="133">
        <v>12734.6</v>
      </c>
      <c r="AH40" s="133">
        <v>9766.14</v>
      </c>
      <c r="AI40" s="133">
        <f t="shared" si="10"/>
        <v>76.689805726131937</v>
      </c>
      <c r="AJ40" s="135">
        <v>19039.96</v>
      </c>
      <c r="AK40" s="133">
        <v>13286.395389300002</v>
      </c>
      <c r="AL40" s="133">
        <f t="shared" si="11"/>
        <v>69.781634989254187</v>
      </c>
      <c r="AM40" s="133">
        <v>136204.41999999998</v>
      </c>
      <c r="AN40" s="133">
        <v>186007.01721039999</v>
      </c>
      <c r="AO40" s="133">
        <f t="shared" si="12"/>
        <v>136.56459695683887</v>
      </c>
      <c r="AP40" s="133">
        <v>26231.819999999996</v>
      </c>
      <c r="AQ40" s="133">
        <v>1196.31</v>
      </c>
      <c r="AR40" s="133">
        <f t="shared" si="13"/>
        <v>4.5605299212940622</v>
      </c>
      <c r="AS40" s="133">
        <v>28082.26</v>
      </c>
      <c r="AT40" s="133">
        <v>25</v>
      </c>
      <c r="AU40" s="133">
        <f t="shared" si="14"/>
        <v>8.9024173980299312E-2</v>
      </c>
      <c r="AV40" s="133">
        <v>128706.94</v>
      </c>
      <c r="AW40" s="133">
        <v>20898.110479999999</v>
      </c>
      <c r="AX40" s="133">
        <f t="shared" si="15"/>
        <v>16.23697252067371</v>
      </c>
      <c r="AY40" s="133">
        <v>1130000</v>
      </c>
      <c r="AZ40" s="133">
        <v>1304197.6707796999</v>
      </c>
      <c r="BA40" s="133">
        <f t="shared" si="16"/>
        <v>115.41572307784955</v>
      </c>
      <c r="BB40" s="133">
        <v>169199.99000000002</v>
      </c>
      <c r="BC40" s="133">
        <v>126062.12741960002</v>
      </c>
      <c r="BD40" s="133">
        <f t="shared" si="17"/>
        <v>74.504807842837337</v>
      </c>
      <c r="BE40" s="133">
        <v>0</v>
      </c>
      <c r="BF40" s="133">
        <v>469.61</v>
      </c>
      <c r="BG40" s="133" t="e">
        <f t="shared" si="18"/>
        <v>#DIV/0!</v>
      </c>
      <c r="BH40" s="133">
        <v>0</v>
      </c>
      <c r="BI40" s="133">
        <v>8655.482165999998</v>
      </c>
      <c r="BJ40" s="133" t="e">
        <f t="shared" si="19"/>
        <v>#DIV/0!</v>
      </c>
      <c r="BK40" s="133">
        <v>377949.42999999993</v>
      </c>
      <c r="BL40" s="133">
        <v>687897.00566919998</v>
      </c>
      <c r="BM40" s="133">
        <f t="shared" si="20"/>
        <v>182.00768437968014</v>
      </c>
      <c r="BN40" s="133">
        <v>0</v>
      </c>
      <c r="BO40" s="133">
        <v>475487.48817700002</v>
      </c>
      <c r="BP40" s="133" t="e">
        <f t="shared" si="21"/>
        <v>#DIV/0!</v>
      </c>
      <c r="BQ40" s="133">
        <v>1542050.5699999998</v>
      </c>
      <c r="BR40" s="133">
        <v>2452577.3863328001</v>
      </c>
      <c r="BS40" s="133">
        <f t="shared" si="22"/>
        <v>159.04649523477045</v>
      </c>
      <c r="BT40" s="133">
        <v>1919999.9999999998</v>
      </c>
      <c r="BU40" s="133">
        <v>3625086.9723450001</v>
      </c>
      <c r="BV40" s="133">
        <f t="shared" si="23"/>
        <v>188.80661314296879</v>
      </c>
      <c r="BW40" s="133">
        <v>3050000</v>
      </c>
      <c r="BX40" s="133">
        <v>4929284.6431246996</v>
      </c>
      <c r="BY40" s="133">
        <f t="shared" si="24"/>
        <v>161.61588993851475</v>
      </c>
    </row>
    <row r="41" spans="1:77" ht="15" customHeight="1" x14ac:dyDescent="0.2">
      <c r="A41" s="26">
        <v>34</v>
      </c>
      <c r="B41" s="27" t="s">
        <v>67</v>
      </c>
      <c r="C41" s="133">
        <v>149726</v>
      </c>
      <c r="D41" s="133">
        <v>170099.06472999998</v>
      </c>
      <c r="E41" s="133">
        <f t="shared" si="0"/>
        <v>113.60689842111589</v>
      </c>
      <c r="F41" s="133">
        <v>128304.29000000001</v>
      </c>
      <c r="G41" s="134">
        <v>123252.70649999999</v>
      </c>
      <c r="H41" s="133">
        <f t="shared" si="1"/>
        <v>96.062810136745995</v>
      </c>
      <c r="I41" s="133">
        <v>15294.520000000002</v>
      </c>
      <c r="J41" s="134">
        <v>407.28321000000005</v>
      </c>
      <c r="K41" s="133">
        <f t="shared" si="2"/>
        <v>2.6629355481571175</v>
      </c>
      <c r="L41" s="133">
        <v>6127.1899999999987</v>
      </c>
      <c r="M41" s="134">
        <v>46439.075020000011</v>
      </c>
      <c r="N41" s="133">
        <f t="shared" si="3"/>
        <v>757.91798556924175</v>
      </c>
      <c r="O41" s="133">
        <v>24255.000000000004</v>
      </c>
      <c r="P41" s="133">
        <v>72743.195189999999</v>
      </c>
      <c r="Q41" s="133">
        <f t="shared" si="4"/>
        <v>299.9101017934446</v>
      </c>
      <c r="R41" s="133">
        <v>16986.930000000004</v>
      </c>
      <c r="S41" s="133">
        <v>49495.434289999997</v>
      </c>
      <c r="T41" s="133">
        <f t="shared" si="5"/>
        <v>291.37362837193058</v>
      </c>
      <c r="U41" s="133">
        <v>0</v>
      </c>
      <c r="V41" s="133">
        <v>17997.696239999997</v>
      </c>
      <c r="W41" s="133" t="e">
        <f t="shared" si="6"/>
        <v>#DIV/0!</v>
      </c>
      <c r="X41" s="133">
        <v>4375.5700000000006</v>
      </c>
      <c r="Y41" s="133">
        <v>5040.18</v>
      </c>
      <c r="Z41" s="133">
        <f t="shared" si="7"/>
        <v>115.18910679065813</v>
      </c>
      <c r="AA41" s="133">
        <v>2194.4600000000005</v>
      </c>
      <c r="AB41" s="48">
        <v>171.35000000000002</v>
      </c>
      <c r="AC41" s="133">
        <f t="shared" si="8"/>
        <v>7.8082990804115804</v>
      </c>
      <c r="AD41" s="133">
        <v>698.04</v>
      </c>
      <c r="AE41" s="133">
        <v>38.534660000000002</v>
      </c>
      <c r="AF41" s="133">
        <f t="shared" si="9"/>
        <v>5.5204085725746381</v>
      </c>
      <c r="AG41" s="133">
        <v>0</v>
      </c>
      <c r="AH41" s="133">
        <v>0</v>
      </c>
      <c r="AI41" s="133" t="e">
        <f t="shared" si="10"/>
        <v>#DIV/0!</v>
      </c>
      <c r="AJ41" s="135">
        <v>9659.630000000001</v>
      </c>
      <c r="AK41" s="133">
        <v>824.08809500000007</v>
      </c>
      <c r="AL41" s="133">
        <f t="shared" si="11"/>
        <v>8.531259427120915</v>
      </c>
      <c r="AM41" s="133">
        <v>19215.370000000003</v>
      </c>
      <c r="AN41" s="133">
        <v>7248.6627999999992</v>
      </c>
      <c r="AO41" s="133">
        <f t="shared" si="12"/>
        <v>37.723253832739097</v>
      </c>
      <c r="AP41" s="133">
        <v>0</v>
      </c>
      <c r="AQ41" s="133">
        <v>117.92000000000002</v>
      </c>
      <c r="AR41" s="133" t="e">
        <f t="shared" si="13"/>
        <v>#DIV/0!</v>
      </c>
      <c r="AS41" s="133">
        <v>0</v>
      </c>
      <c r="AT41" s="133">
        <v>1</v>
      </c>
      <c r="AU41" s="133" t="e">
        <f t="shared" si="14"/>
        <v>#DIV/0!</v>
      </c>
      <c r="AV41" s="133">
        <v>0</v>
      </c>
      <c r="AW41" s="133">
        <v>3547.8124399999997</v>
      </c>
      <c r="AX41" s="133" t="e">
        <f t="shared" si="15"/>
        <v>#DIV/0!</v>
      </c>
      <c r="AY41" s="133">
        <v>202856</v>
      </c>
      <c r="AZ41" s="133">
        <v>254581.74325500001</v>
      </c>
      <c r="BA41" s="133">
        <f t="shared" si="16"/>
        <v>125.49874948485626</v>
      </c>
      <c r="BB41" s="133">
        <v>30428.44</v>
      </c>
      <c r="BC41" s="133">
        <v>119366.14401500001</v>
      </c>
      <c r="BD41" s="133">
        <f t="shared" si="17"/>
        <v>392.28479677236174</v>
      </c>
      <c r="BE41" s="133">
        <v>0</v>
      </c>
      <c r="BF41" s="133">
        <v>127.22493</v>
      </c>
      <c r="BG41" s="133" t="e">
        <f t="shared" si="18"/>
        <v>#DIV/0!</v>
      </c>
      <c r="BH41" s="133">
        <v>0</v>
      </c>
      <c r="BI41" s="133">
        <v>214.04749999999999</v>
      </c>
      <c r="BJ41" s="133" t="e">
        <f t="shared" si="19"/>
        <v>#DIV/0!</v>
      </c>
      <c r="BK41" s="133">
        <v>0</v>
      </c>
      <c r="BL41" s="133">
        <v>4706.6980000000003</v>
      </c>
      <c r="BM41" s="133" t="e">
        <f t="shared" si="20"/>
        <v>#DIV/0!</v>
      </c>
      <c r="BN41" s="133">
        <v>0</v>
      </c>
      <c r="BO41" s="133">
        <v>10954.453382600001</v>
      </c>
      <c r="BP41" s="133" t="e">
        <f t="shared" si="21"/>
        <v>#DIV/0!</v>
      </c>
      <c r="BQ41" s="133">
        <v>24675.000000000004</v>
      </c>
      <c r="BR41" s="133">
        <v>48129.440904999996</v>
      </c>
      <c r="BS41" s="133">
        <f t="shared" si="22"/>
        <v>195.05345858156025</v>
      </c>
      <c r="BT41" s="133">
        <v>24675.000000000004</v>
      </c>
      <c r="BU41" s="133">
        <v>64131.864717599994</v>
      </c>
      <c r="BV41" s="133">
        <f t="shared" si="23"/>
        <v>259.90623999027349</v>
      </c>
      <c r="BW41" s="133">
        <v>227531</v>
      </c>
      <c r="BX41" s="133">
        <v>318713.60797260003</v>
      </c>
      <c r="BY41" s="133">
        <f t="shared" si="24"/>
        <v>140.07480649783989</v>
      </c>
    </row>
    <row r="42" spans="1:77" ht="15" customHeight="1" x14ac:dyDescent="0.2">
      <c r="A42" s="26">
        <v>35</v>
      </c>
      <c r="B42" s="27" t="s">
        <v>68</v>
      </c>
      <c r="C42" s="133">
        <v>180000</v>
      </c>
      <c r="D42" s="133">
        <v>60864.218267800003</v>
      </c>
      <c r="E42" s="133">
        <f t="shared" si="0"/>
        <v>33.813454593222225</v>
      </c>
      <c r="F42" s="133">
        <v>176497.53</v>
      </c>
      <c r="G42" s="134">
        <v>58100.458768500001</v>
      </c>
      <c r="H42" s="133">
        <f t="shared" si="1"/>
        <v>32.918567624430779</v>
      </c>
      <c r="I42" s="133">
        <v>1538.9999999999998</v>
      </c>
      <c r="J42" s="134">
        <v>70.260000000000005</v>
      </c>
      <c r="K42" s="133">
        <f t="shared" si="2"/>
        <v>4.5653021442495136</v>
      </c>
      <c r="L42" s="133">
        <v>1963.4700000000005</v>
      </c>
      <c r="M42" s="134">
        <v>2693.4994993</v>
      </c>
      <c r="N42" s="133">
        <f t="shared" si="3"/>
        <v>137.1805782263034</v>
      </c>
      <c r="O42" s="133">
        <v>9500</v>
      </c>
      <c r="P42" s="133">
        <v>22012.506760000004</v>
      </c>
      <c r="Q42" s="133">
        <f t="shared" si="4"/>
        <v>231.71059747368426</v>
      </c>
      <c r="R42" s="133">
        <v>4750</v>
      </c>
      <c r="S42" s="133">
        <v>13476.637620000001</v>
      </c>
      <c r="T42" s="133">
        <f t="shared" si="5"/>
        <v>283.71868673684213</v>
      </c>
      <c r="U42" s="133">
        <v>2850</v>
      </c>
      <c r="V42" s="133">
        <v>7191.6191400000007</v>
      </c>
      <c r="W42" s="133">
        <f t="shared" si="6"/>
        <v>252.33751368421053</v>
      </c>
      <c r="X42" s="133">
        <v>1900</v>
      </c>
      <c r="Y42" s="133">
        <v>1266.1200000000001</v>
      </c>
      <c r="Z42" s="133">
        <f t="shared" si="7"/>
        <v>66.637894736842114</v>
      </c>
      <c r="AA42" s="133">
        <v>0</v>
      </c>
      <c r="AB42" s="48">
        <v>42</v>
      </c>
      <c r="AC42" s="133" t="e">
        <f t="shared" si="8"/>
        <v>#DIV/0!</v>
      </c>
      <c r="AD42" s="133">
        <v>0</v>
      </c>
      <c r="AE42" s="133">
        <v>36.129999999999995</v>
      </c>
      <c r="AF42" s="133" t="e">
        <f t="shared" si="9"/>
        <v>#DIV/0!</v>
      </c>
      <c r="AG42" s="133">
        <v>0</v>
      </c>
      <c r="AH42" s="133">
        <v>0</v>
      </c>
      <c r="AI42" s="133" t="e">
        <f t="shared" si="10"/>
        <v>#DIV/0!</v>
      </c>
      <c r="AJ42" s="135">
        <v>1000</v>
      </c>
      <c r="AK42" s="133">
        <v>253.35641999999996</v>
      </c>
      <c r="AL42" s="133">
        <f t="shared" si="11"/>
        <v>25.335641999999996</v>
      </c>
      <c r="AM42" s="133">
        <v>12000</v>
      </c>
      <c r="AN42" s="133">
        <v>2767.36</v>
      </c>
      <c r="AO42" s="133">
        <f t="shared" si="12"/>
        <v>23.061333333333334</v>
      </c>
      <c r="AP42" s="133">
        <v>0</v>
      </c>
      <c r="AQ42" s="133">
        <v>118.34</v>
      </c>
      <c r="AR42" s="133" t="e">
        <f t="shared" si="13"/>
        <v>#DIV/0!</v>
      </c>
      <c r="AS42" s="133">
        <v>0</v>
      </c>
      <c r="AT42" s="133">
        <v>0</v>
      </c>
      <c r="AU42" s="133" t="e">
        <f t="shared" si="14"/>
        <v>#DIV/0!</v>
      </c>
      <c r="AV42" s="133">
        <v>5500</v>
      </c>
      <c r="AW42" s="133">
        <v>1833.1570000000002</v>
      </c>
      <c r="AX42" s="133">
        <f t="shared" si="15"/>
        <v>33.330127272727275</v>
      </c>
      <c r="AY42" s="133">
        <v>208000</v>
      </c>
      <c r="AZ42" s="133">
        <v>87848.938447800014</v>
      </c>
      <c r="BA42" s="133">
        <f t="shared" si="16"/>
        <v>42.235066561442316</v>
      </c>
      <c r="BB42" s="133">
        <v>20800</v>
      </c>
      <c r="BC42" s="133">
        <v>30914.984048099999</v>
      </c>
      <c r="BD42" s="133">
        <f t="shared" si="17"/>
        <v>148.62973100048075</v>
      </c>
      <c r="BE42" s="133">
        <v>0</v>
      </c>
      <c r="BF42" s="133">
        <v>17.87</v>
      </c>
      <c r="BG42" s="133" t="e">
        <f t="shared" si="18"/>
        <v>#DIV/0!</v>
      </c>
      <c r="BH42" s="133">
        <v>0</v>
      </c>
      <c r="BI42" s="133">
        <v>151.82667000000001</v>
      </c>
      <c r="BJ42" s="133" t="e">
        <f t="shared" si="19"/>
        <v>#DIV/0!</v>
      </c>
      <c r="BK42" s="133">
        <v>0</v>
      </c>
      <c r="BL42" s="133">
        <v>2721.7999999999997</v>
      </c>
      <c r="BM42" s="133" t="e">
        <f t="shared" si="20"/>
        <v>#DIV/0!</v>
      </c>
      <c r="BN42" s="133">
        <v>100.05</v>
      </c>
      <c r="BO42" s="133">
        <v>9434.9500000000007</v>
      </c>
      <c r="BP42" s="133">
        <f t="shared" si="21"/>
        <v>9430.2348825587214</v>
      </c>
      <c r="BQ42" s="133">
        <v>1899.95</v>
      </c>
      <c r="BR42" s="133">
        <v>16800.534707800001</v>
      </c>
      <c r="BS42" s="133">
        <f t="shared" si="22"/>
        <v>884.26193888260229</v>
      </c>
      <c r="BT42" s="133">
        <v>2000</v>
      </c>
      <c r="BU42" s="133">
        <v>29126.981377800003</v>
      </c>
      <c r="BV42" s="133">
        <f t="shared" si="23"/>
        <v>1456.3490688900001</v>
      </c>
      <c r="BW42" s="133">
        <v>210000</v>
      </c>
      <c r="BX42" s="133">
        <v>116975.91982560002</v>
      </c>
      <c r="BY42" s="133">
        <f t="shared" si="24"/>
        <v>55.702818964571442</v>
      </c>
    </row>
    <row r="43" spans="1:77" ht="15" customHeight="1" x14ac:dyDescent="0.2">
      <c r="A43" s="26">
        <v>36</v>
      </c>
      <c r="B43" s="7" t="s">
        <v>138</v>
      </c>
      <c r="C43" s="133">
        <v>289000</v>
      </c>
      <c r="D43" s="133">
        <v>203077.17352039999</v>
      </c>
      <c r="E43" s="133">
        <f t="shared" si="0"/>
        <v>70.268918173148791</v>
      </c>
      <c r="F43" s="133">
        <v>266727.89</v>
      </c>
      <c r="G43" s="134">
        <v>174349.04906039999</v>
      </c>
      <c r="H43" s="133">
        <f t="shared" si="1"/>
        <v>65.365886207250384</v>
      </c>
      <c r="I43" s="133">
        <v>16556.849999999999</v>
      </c>
      <c r="J43" s="134">
        <v>277.28000000000003</v>
      </c>
      <c r="K43" s="133">
        <f t="shared" si="2"/>
        <v>1.6747146951261869</v>
      </c>
      <c r="L43" s="133">
        <v>5715.26</v>
      </c>
      <c r="M43" s="134">
        <v>28450.84446</v>
      </c>
      <c r="N43" s="133">
        <f t="shared" si="3"/>
        <v>497.80490231415541</v>
      </c>
      <c r="O43" s="133">
        <v>48000.000000000007</v>
      </c>
      <c r="P43" s="133">
        <v>58539.218219999995</v>
      </c>
      <c r="Q43" s="133">
        <f t="shared" si="4"/>
        <v>121.95670462499997</v>
      </c>
      <c r="R43" s="133">
        <v>24000.15</v>
      </c>
      <c r="S43" s="133">
        <v>26343.567969999996</v>
      </c>
      <c r="T43" s="133">
        <f t="shared" si="5"/>
        <v>109.76418051553843</v>
      </c>
      <c r="U43" s="133">
        <v>14400.060000000001</v>
      </c>
      <c r="V43" s="133">
        <v>23039.470249999998</v>
      </c>
      <c r="W43" s="133">
        <f t="shared" si="6"/>
        <v>159.99565453199497</v>
      </c>
      <c r="X43" s="133">
        <v>9599.7899999999991</v>
      </c>
      <c r="Y43" s="133">
        <v>3819.7599999999998</v>
      </c>
      <c r="Z43" s="133">
        <f t="shared" si="7"/>
        <v>39.79003707372766</v>
      </c>
      <c r="AA43" s="133">
        <v>0</v>
      </c>
      <c r="AB43" s="48">
        <v>317.08</v>
      </c>
      <c r="AC43" s="133" t="e">
        <f t="shared" si="8"/>
        <v>#DIV/0!</v>
      </c>
      <c r="AD43" s="133">
        <v>0</v>
      </c>
      <c r="AE43" s="133">
        <v>5019.34</v>
      </c>
      <c r="AF43" s="133" t="e">
        <f t="shared" si="9"/>
        <v>#DIV/0!</v>
      </c>
      <c r="AG43" s="133">
        <v>0</v>
      </c>
      <c r="AH43" s="133">
        <v>150</v>
      </c>
      <c r="AI43" s="133" t="e">
        <f t="shared" si="10"/>
        <v>#DIV/0!</v>
      </c>
      <c r="AJ43" s="135">
        <v>8500</v>
      </c>
      <c r="AK43" s="133">
        <v>1116.7557300000001</v>
      </c>
      <c r="AL43" s="133">
        <f t="shared" si="11"/>
        <v>13.138302705882355</v>
      </c>
      <c r="AM43" s="133">
        <v>34000</v>
      </c>
      <c r="AN43" s="133">
        <v>14122.910529999996</v>
      </c>
      <c r="AO43" s="133">
        <f t="shared" si="12"/>
        <v>41.537972147058809</v>
      </c>
      <c r="AP43" s="133">
        <v>0</v>
      </c>
      <c r="AQ43" s="133">
        <v>1081</v>
      </c>
      <c r="AR43" s="133" t="e">
        <f t="shared" si="13"/>
        <v>#DIV/0!</v>
      </c>
      <c r="AS43" s="133">
        <v>0</v>
      </c>
      <c r="AT43" s="133">
        <v>7</v>
      </c>
      <c r="AU43" s="133" t="e">
        <f t="shared" si="14"/>
        <v>#DIV/0!</v>
      </c>
      <c r="AV43" s="133">
        <v>20000</v>
      </c>
      <c r="AW43" s="133">
        <v>8177.4771700000001</v>
      </c>
      <c r="AX43" s="133">
        <f t="shared" si="15"/>
        <v>40.887385850000001</v>
      </c>
      <c r="AY43" s="133">
        <v>399500</v>
      </c>
      <c r="AZ43" s="133">
        <v>286271.53517039999</v>
      </c>
      <c r="BA43" s="133">
        <f t="shared" si="16"/>
        <v>71.657455612115143</v>
      </c>
      <c r="BB43" s="133">
        <v>39950.340000000004</v>
      </c>
      <c r="BC43" s="133">
        <v>68985.681610400003</v>
      </c>
      <c r="BD43" s="133">
        <f t="shared" si="17"/>
        <v>172.67858448864263</v>
      </c>
      <c r="BE43" s="133">
        <v>0</v>
      </c>
      <c r="BF43" s="133">
        <v>104.11</v>
      </c>
      <c r="BG43" s="133" t="e">
        <f t="shared" si="18"/>
        <v>#DIV/0!</v>
      </c>
      <c r="BH43" s="133">
        <v>0</v>
      </c>
      <c r="BI43" s="133">
        <v>1215.1658199999999</v>
      </c>
      <c r="BJ43" s="133" t="e">
        <f t="shared" si="19"/>
        <v>#DIV/0!</v>
      </c>
      <c r="BK43" s="133">
        <v>2782.02</v>
      </c>
      <c r="BL43" s="133">
        <v>14227.549919999999</v>
      </c>
      <c r="BM43" s="133">
        <f t="shared" si="20"/>
        <v>511.41077059115315</v>
      </c>
      <c r="BN43" s="133">
        <v>3110.1400000000003</v>
      </c>
      <c r="BO43" s="133">
        <v>27600.180000000004</v>
      </c>
      <c r="BP43" s="133">
        <f t="shared" si="21"/>
        <v>887.42564643392257</v>
      </c>
      <c r="BQ43" s="133">
        <v>32107.840000000004</v>
      </c>
      <c r="BR43" s="133">
        <v>99837.788428000014</v>
      </c>
      <c r="BS43" s="133">
        <f t="shared" si="22"/>
        <v>310.94520350169932</v>
      </c>
      <c r="BT43" s="133">
        <v>38000</v>
      </c>
      <c r="BU43" s="133">
        <v>142984.79416800002</v>
      </c>
      <c r="BV43" s="133">
        <f t="shared" si="23"/>
        <v>376.27577412631587</v>
      </c>
      <c r="BW43" s="133">
        <v>437500</v>
      </c>
      <c r="BX43" s="133">
        <v>429256.32933840004</v>
      </c>
      <c r="BY43" s="133">
        <f t="shared" si="24"/>
        <v>98.115732420205731</v>
      </c>
    </row>
    <row r="44" spans="1:77" ht="15" customHeight="1" x14ac:dyDescent="0.2">
      <c r="A44" s="45"/>
      <c r="B44" s="61" t="s">
        <v>167</v>
      </c>
      <c r="C44" s="19">
        <v>9362560.3300000001</v>
      </c>
      <c r="D44" s="19">
        <v>9198189.0410925988</v>
      </c>
      <c r="E44" s="19">
        <f t="shared" si="0"/>
        <v>98.244376718399195</v>
      </c>
      <c r="F44" s="19">
        <v>8561830.870000001</v>
      </c>
      <c r="G44" s="19">
        <v>7157449.3278851006</v>
      </c>
      <c r="H44" s="19">
        <f t="shared" si="1"/>
        <v>83.597181917763109</v>
      </c>
      <c r="I44" s="19">
        <v>458188.76999999996</v>
      </c>
      <c r="J44" s="19">
        <v>148701.65347999998</v>
      </c>
      <c r="K44" s="19">
        <f t="shared" si="2"/>
        <v>32.454233542214489</v>
      </c>
      <c r="L44" s="19">
        <v>342540.69</v>
      </c>
      <c r="M44" s="19">
        <v>1892038.0597274995</v>
      </c>
      <c r="N44" s="19">
        <f t="shared" si="3"/>
        <v>552.35425015565284</v>
      </c>
      <c r="O44" s="19">
        <v>24848902.939999998</v>
      </c>
      <c r="P44" s="19">
        <v>15375676.534018647</v>
      </c>
      <c r="Q44" s="19">
        <f t="shared" si="4"/>
        <v>61.876681522498835</v>
      </c>
      <c r="R44" s="19">
        <v>7271647.2399999993</v>
      </c>
      <c r="S44" s="19">
        <v>5282071.4064783007</v>
      </c>
      <c r="T44" s="19">
        <f t="shared" si="5"/>
        <v>72.639269097414314</v>
      </c>
      <c r="U44" s="19">
        <v>9973679.5099999998</v>
      </c>
      <c r="V44" s="19">
        <v>6563327.8794833841</v>
      </c>
      <c r="W44" s="19">
        <f t="shared" si="6"/>
        <v>65.806484687047913</v>
      </c>
      <c r="X44" s="19">
        <v>4295582.040000001</v>
      </c>
      <c r="Y44" s="19">
        <v>3289378.058874263</v>
      </c>
      <c r="Z44" s="19">
        <f t="shared" si="7"/>
        <v>76.575840671739613</v>
      </c>
      <c r="AA44" s="19">
        <v>523050.46</v>
      </c>
      <c r="AB44" s="19">
        <v>21939.288849999997</v>
      </c>
      <c r="AC44" s="19">
        <f t="shared" si="8"/>
        <v>4.1944880136421245</v>
      </c>
      <c r="AD44" s="19">
        <v>2784943.69</v>
      </c>
      <c r="AE44" s="19">
        <v>218959.90033270002</v>
      </c>
      <c r="AF44" s="19">
        <f t="shared" si="9"/>
        <v>7.8622738807584298</v>
      </c>
      <c r="AG44" s="19">
        <v>3230617.5264580571</v>
      </c>
      <c r="AH44" s="19">
        <v>1330452.7259207107</v>
      </c>
      <c r="AI44" s="19">
        <f t="shared" si="10"/>
        <v>41.18261338659223</v>
      </c>
      <c r="AJ44" s="19">
        <v>510919.07626643567</v>
      </c>
      <c r="AK44" s="19">
        <v>111248.95813680001</v>
      </c>
      <c r="AL44" s="19">
        <f t="shared" si="11"/>
        <v>21.774281545671929</v>
      </c>
      <c r="AM44" s="19">
        <v>6704166.7064397112</v>
      </c>
      <c r="AN44" s="19">
        <v>1919351.2890843002</v>
      </c>
      <c r="AO44" s="19">
        <f t="shared" si="12"/>
        <v>28.629229748130523</v>
      </c>
      <c r="AP44" s="19">
        <v>316919.84421975334</v>
      </c>
      <c r="AQ44" s="19">
        <v>19833.590310000003</v>
      </c>
      <c r="AR44" s="19">
        <f t="shared" si="13"/>
        <v>6.2582355354962633</v>
      </c>
      <c r="AS44" s="19">
        <v>320815.66661604319</v>
      </c>
      <c r="AT44" s="19">
        <v>29673.059999999998</v>
      </c>
      <c r="AU44" s="19">
        <f t="shared" si="14"/>
        <v>9.2492552851270649</v>
      </c>
      <c r="AV44" s="19">
        <v>2156203.42</v>
      </c>
      <c r="AW44" s="19">
        <v>730236.92114270001</v>
      </c>
      <c r="AX44" s="19">
        <f t="shared" si="15"/>
        <v>33.866791712198477</v>
      </c>
      <c r="AY44" s="19">
        <v>47451105.510000005</v>
      </c>
      <c r="AZ44" s="19">
        <v>28714662.119705763</v>
      </c>
      <c r="BA44" s="19">
        <f t="shared" si="16"/>
        <v>60.514211020129636</v>
      </c>
      <c r="BB44" s="19">
        <v>3045922.69</v>
      </c>
      <c r="BC44" s="19">
        <v>6257924.8170820065</v>
      </c>
      <c r="BD44" s="19">
        <f t="shared" si="17"/>
        <v>205.45251649450128</v>
      </c>
      <c r="BE44" s="19">
        <v>14953</v>
      </c>
      <c r="BF44" s="19">
        <v>54216.701289999997</v>
      </c>
      <c r="BG44" s="19">
        <f t="shared" si="18"/>
        <v>362.58076165317993</v>
      </c>
      <c r="BH44" s="19">
        <v>399273.34</v>
      </c>
      <c r="BI44" s="19">
        <v>55953.253830599991</v>
      </c>
      <c r="BJ44" s="19">
        <f t="shared" si="19"/>
        <v>14.013771575783144</v>
      </c>
      <c r="BK44" s="19">
        <v>4992674.08</v>
      </c>
      <c r="BL44" s="19">
        <v>6045700.2110840986</v>
      </c>
      <c r="BM44" s="19">
        <f t="shared" si="20"/>
        <v>121.09142544077498</v>
      </c>
      <c r="BN44" s="19">
        <v>1360131.74</v>
      </c>
      <c r="BO44" s="19">
        <v>4652519.2568944991</v>
      </c>
      <c r="BP44" s="19">
        <f t="shared" si="21"/>
        <v>342.06386926125987</v>
      </c>
      <c r="BQ44" s="19">
        <v>32461637.080000006</v>
      </c>
      <c r="BR44" s="19">
        <v>103307675.60907948</v>
      </c>
      <c r="BS44" s="19">
        <f t="shared" si="22"/>
        <v>318.24542722378146</v>
      </c>
      <c r="BT44" s="19">
        <v>39228669.240000002</v>
      </c>
      <c r="BU44" s="19">
        <v>114116065.03217867</v>
      </c>
      <c r="BV44" s="19">
        <f t="shared" si="23"/>
        <v>290.8996589561055</v>
      </c>
      <c r="BW44" s="19">
        <v>86679774.75</v>
      </c>
      <c r="BX44" s="19">
        <v>142830727.1518845</v>
      </c>
      <c r="BY44" s="19">
        <f t="shared" si="24"/>
        <v>164.77976271146747</v>
      </c>
    </row>
    <row r="45" spans="1:77" ht="15" customHeight="1" x14ac:dyDescent="0.2"/>
    <row r="46" spans="1:77" ht="15" customHeight="1" x14ac:dyDescent="0.2"/>
    <row r="47" spans="1:77" ht="15" customHeight="1" x14ac:dyDescent="0.2"/>
    <row r="48" spans="1:77" ht="15" customHeight="1" x14ac:dyDescent="0.2"/>
    <row r="49" ht="15" customHeight="1" x14ac:dyDescent="0.2"/>
    <row r="50" ht="15" customHeight="1" x14ac:dyDescent="0.2"/>
  </sheetData>
  <mergeCells count="29">
    <mergeCell ref="L5:N5"/>
    <mergeCell ref="A5:A7"/>
    <mergeCell ref="B5:B7"/>
    <mergeCell ref="C5:E5"/>
    <mergeCell ref="F5:H5"/>
    <mergeCell ref="I5:K5"/>
    <mergeCell ref="AP5:AR5"/>
    <mergeCell ref="AS5:AU5"/>
    <mergeCell ref="O5:Q5"/>
    <mergeCell ref="R5:T5"/>
    <mergeCell ref="U5:W5"/>
    <mergeCell ref="X5:Z5"/>
    <mergeCell ref="AA5:AC5"/>
    <mergeCell ref="BN5:BP5"/>
    <mergeCell ref="BQ5:BS5"/>
    <mergeCell ref="BT5:BV5"/>
    <mergeCell ref="BW5:BY5"/>
    <mergeCell ref="C7:BD7"/>
    <mergeCell ref="BE7:BY7"/>
    <mergeCell ref="AV5:AX5"/>
    <mergeCell ref="AY5:BA5"/>
    <mergeCell ref="BB5:BD5"/>
    <mergeCell ref="BE5:BG5"/>
    <mergeCell ref="BH5:BJ5"/>
    <mergeCell ref="BK5:BM5"/>
    <mergeCell ref="AD5:AF5"/>
    <mergeCell ref="AG5:AI5"/>
    <mergeCell ref="AJ5:AL5"/>
    <mergeCell ref="AM5:AO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54"/>
  <sheetViews>
    <sheetView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V59" sqref="V59"/>
    </sheetView>
  </sheetViews>
  <sheetFormatPr defaultColWidth="9.140625" defaultRowHeight="12.75" x14ac:dyDescent="0.2"/>
  <cols>
    <col min="1" max="1" width="5.7109375" style="191" customWidth="1"/>
    <col min="2" max="2" width="25" style="211" customWidth="1"/>
    <col min="3" max="3" width="8.7109375" style="191" customWidth="1"/>
    <col min="4" max="4" width="11.5703125" style="191" customWidth="1"/>
    <col min="5" max="5" width="14" style="191" customWidth="1"/>
    <col min="6" max="6" width="9.42578125" style="191" customWidth="1"/>
    <col min="7" max="7" width="8.7109375" style="191" customWidth="1"/>
    <col min="8" max="8" width="10.7109375" style="191" customWidth="1"/>
    <col min="9" max="10" width="8.7109375" style="191" customWidth="1"/>
    <col min="11" max="11" width="10.42578125" style="191" customWidth="1"/>
    <col min="12" max="12" width="8.7109375" style="191" customWidth="1"/>
    <col min="13" max="13" width="10.7109375" style="191" customWidth="1"/>
    <col min="14" max="14" width="9.7109375" style="191" customWidth="1"/>
    <col min="15" max="16" width="8.7109375" style="191" customWidth="1"/>
    <col min="17" max="17" width="11.85546875" style="191" customWidth="1"/>
    <col min="18" max="20" width="8.7109375" style="191" customWidth="1"/>
    <col min="21" max="21" width="12" style="191" bestFit="1" customWidth="1"/>
    <col min="22" max="22" width="9.85546875" style="191" customWidth="1"/>
    <col min="23" max="23" width="13.7109375" style="191" bestFit="1" customWidth="1"/>
    <col min="24" max="24" width="10.42578125" style="191" customWidth="1"/>
    <col min="25" max="16384" width="9.140625" style="191"/>
  </cols>
  <sheetData>
    <row r="1" spans="1:81" ht="19.5" x14ac:dyDescent="0.2">
      <c r="A1" s="110" t="s">
        <v>229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</row>
    <row r="2" spans="1:81" s="193" customFormat="1" ht="20.25" customHeight="1" x14ac:dyDescent="0.2">
      <c r="A2" s="112" t="s">
        <v>230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</row>
    <row r="3" spans="1:81" customFormat="1" x14ac:dyDescent="0.2">
      <c r="A3" s="215" t="s">
        <v>231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 t="s">
        <v>232</v>
      </c>
      <c r="AA3" s="215"/>
      <c r="AB3" s="191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</row>
    <row r="4" spans="1:81" customFormat="1" x14ac:dyDescent="0.2">
      <c r="A4" s="113"/>
      <c r="B4" s="113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 t="s">
        <v>166</v>
      </c>
      <c r="U4" s="215"/>
      <c r="V4" s="215"/>
      <c r="W4" s="215"/>
      <c r="X4" s="215"/>
      <c r="Y4" s="215"/>
      <c r="Z4" s="215"/>
      <c r="AA4" s="215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</row>
    <row r="5" spans="1:81" s="195" customFormat="1" ht="63" customHeight="1" x14ac:dyDescent="0.2">
      <c r="A5" s="320" t="s">
        <v>36</v>
      </c>
      <c r="B5" s="322" t="s">
        <v>1</v>
      </c>
      <c r="C5" s="175" t="s">
        <v>125</v>
      </c>
      <c r="D5" s="176" t="s">
        <v>233</v>
      </c>
      <c r="E5" s="176" t="s">
        <v>144</v>
      </c>
      <c r="F5" s="174" t="s">
        <v>145</v>
      </c>
      <c r="G5" s="176" t="s">
        <v>147</v>
      </c>
      <c r="H5" s="176" t="s">
        <v>234</v>
      </c>
      <c r="I5" s="176" t="s">
        <v>235</v>
      </c>
      <c r="J5" s="174" t="s">
        <v>236</v>
      </c>
      <c r="K5" s="176" t="s">
        <v>237</v>
      </c>
      <c r="L5" s="174" t="s">
        <v>152</v>
      </c>
      <c r="M5" s="176" t="s">
        <v>238</v>
      </c>
      <c r="N5" s="176" t="s">
        <v>154</v>
      </c>
      <c r="O5" s="176" t="s">
        <v>155</v>
      </c>
      <c r="P5" s="174" t="s">
        <v>239</v>
      </c>
      <c r="Q5" s="176" t="s">
        <v>157</v>
      </c>
      <c r="R5" s="174" t="s">
        <v>34</v>
      </c>
      <c r="S5" s="176" t="s">
        <v>130</v>
      </c>
      <c r="T5" s="176" t="s">
        <v>240</v>
      </c>
      <c r="U5" s="176" t="s">
        <v>142</v>
      </c>
      <c r="V5" s="176" t="s">
        <v>154</v>
      </c>
      <c r="W5" s="176" t="s">
        <v>155</v>
      </c>
      <c r="X5" s="176" t="s">
        <v>163</v>
      </c>
      <c r="Y5" s="176" t="s">
        <v>34</v>
      </c>
      <c r="Z5" s="176" t="s">
        <v>164</v>
      </c>
      <c r="AA5" s="176" t="s">
        <v>132</v>
      </c>
      <c r="AB5" s="48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</row>
    <row r="6" spans="1:81" s="195" customFormat="1" ht="24" customHeight="1" x14ac:dyDescent="0.2">
      <c r="A6" s="321"/>
      <c r="B6" s="323"/>
      <c r="C6" s="176" t="s">
        <v>78</v>
      </c>
      <c r="D6" s="176" t="s">
        <v>78</v>
      </c>
      <c r="E6" s="176" t="s">
        <v>78</v>
      </c>
      <c r="F6" s="176" t="s">
        <v>78</v>
      </c>
      <c r="G6" s="176" t="s">
        <v>78</v>
      </c>
      <c r="H6" s="176" t="s">
        <v>78</v>
      </c>
      <c r="I6" s="176" t="s">
        <v>78</v>
      </c>
      <c r="J6" s="176" t="s">
        <v>78</v>
      </c>
      <c r="K6" s="176" t="s">
        <v>78</v>
      </c>
      <c r="L6" s="176" t="s">
        <v>78</v>
      </c>
      <c r="M6" s="176" t="s">
        <v>78</v>
      </c>
      <c r="N6" s="176" t="s">
        <v>78</v>
      </c>
      <c r="O6" s="176" t="s">
        <v>78</v>
      </c>
      <c r="P6" s="176" t="s">
        <v>78</v>
      </c>
      <c r="Q6" s="176" t="s">
        <v>78</v>
      </c>
      <c r="R6" s="176" t="s">
        <v>78</v>
      </c>
      <c r="S6" s="176" t="s">
        <v>78</v>
      </c>
      <c r="T6" s="176" t="s">
        <v>78</v>
      </c>
      <c r="U6" s="176" t="s">
        <v>78</v>
      </c>
      <c r="V6" s="176" t="s">
        <v>78</v>
      </c>
      <c r="W6" s="176" t="s">
        <v>78</v>
      </c>
      <c r="X6" s="176" t="s">
        <v>78</v>
      </c>
      <c r="Y6" s="176" t="s">
        <v>78</v>
      </c>
      <c r="Z6" s="176" t="s">
        <v>78</v>
      </c>
      <c r="AA6" s="176" t="s">
        <v>78</v>
      </c>
      <c r="AB6" s="48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</row>
    <row r="7" spans="1:81" ht="15" customHeight="1" x14ac:dyDescent="0.2">
      <c r="A7" s="196">
        <v>1</v>
      </c>
      <c r="B7" s="212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196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  <c r="T7" s="196">
        <v>20</v>
      </c>
      <c r="U7" s="196">
        <v>21</v>
      </c>
      <c r="V7" s="196">
        <v>22</v>
      </c>
      <c r="W7" s="196">
        <v>23</v>
      </c>
      <c r="X7" s="196">
        <v>24</v>
      </c>
      <c r="Y7" s="196">
        <v>25</v>
      </c>
      <c r="Z7" s="196">
        <v>26</v>
      </c>
      <c r="AA7" s="196">
        <v>27</v>
      </c>
    </row>
    <row r="8" spans="1:81" ht="12.75" customHeight="1" x14ac:dyDescent="0.25">
      <c r="A8" s="197">
        <v>1</v>
      </c>
      <c r="B8" s="216" t="s">
        <v>14</v>
      </c>
      <c r="C8" s="198">
        <v>91983</v>
      </c>
      <c r="D8" s="198">
        <v>69288</v>
      </c>
      <c r="E8" s="198">
        <v>418</v>
      </c>
      <c r="F8" s="198">
        <v>22277</v>
      </c>
      <c r="G8" s="198">
        <v>245189</v>
      </c>
      <c r="H8" s="198">
        <v>87327</v>
      </c>
      <c r="I8" s="198">
        <v>59650</v>
      </c>
      <c r="J8" s="198">
        <v>58044</v>
      </c>
      <c r="K8" s="198">
        <v>9</v>
      </c>
      <c r="L8" s="198">
        <v>40159</v>
      </c>
      <c r="M8" s="198">
        <v>0</v>
      </c>
      <c r="N8" s="198">
        <v>1011</v>
      </c>
      <c r="O8" s="198">
        <v>12865</v>
      </c>
      <c r="P8" s="198">
        <v>0</v>
      </c>
      <c r="Q8" s="198">
        <v>0</v>
      </c>
      <c r="R8" s="198">
        <v>0</v>
      </c>
      <c r="S8" s="198">
        <v>351048</v>
      </c>
      <c r="T8" s="198">
        <v>35686</v>
      </c>
      <c r="U8" s="198">
        <v>0</v>
      </c>
      <c r="V8" s="198">
        <v>3442</v>
      </c>
      <c r="W8" s="207">
        <v>24865</v>
      </c>
      <c r="X8" s="207">
        <v>6958</v>
      </c>
      <c r="Y8" s="208">
        <v>53104</v>
      </c>
      <c r="Z8" s="208">
        <v>88369</v>
      </c>
      <c r="AA8" s="208">
        <v>439417</v>
      </c>
    </row>
    <row r="9" spans="1:81" ht="12.75" customHeight="1" x14ac:dyDescent="0.25">
      <c r="A9" s="197">
        <v>2</v>
      </c>
      <c r="B9" s="216" t="s">
        <v>15</v>
      </c>
      <c r="C9" s="198">
        <v>174701.27</v>
      </c>
      <c r="D9" s="198">
        <v>108225.9</v>
      </c>
      <c r="E9" s="198">
        <v>707.77999999999986</v>
      </c>
      <c r="F9" s="198">
        <v>65767.59</v>
      </c>
      <c r="G9" s="198">
        <v>535652.11</v>
      </c>
      <c r="H9" s="198">
        <v>294940.33999999991</v>
      </c>
      <c r="I9" s="198">
        <v>208972.19999999998</v>
      </c>
      <c r="J9" s="198">
        <v>31739.269999999997</v>
      </c>
      <c r="K9" s="198">
        <v>0</v>
      </c>
      <c r="L9" s="198">
        <v>0.3</v>
      </c>
      <c r="M9" s="198">
        <v>210.5</v>
      </c>
      <c r="N9" s="198">
        <v>929.91</v>
      </c>
      <c r="O9" s="198">
        <v>2.4900000000000002</v>
      </c>
      <c r="P9" s="198">
        <v>0</v>
      </c>
      <c r="Q9" s="198">
        <v>0</v>
      </c>
      <c r="R9" s="198">
        <v>0</v>
      </c>
      <c r="S9" s="198">
        <v>711496.28</v>
      </c>
      <c r="T9" s="198">
        <v>109880.76999999999</v>
      </c>
      <c r="U9" s="198">
        <v>0</v>
      </c>
      <c r="V9" s="198">
        <v>0</v>
      </c>
      <c r="W9" s="207">
        <v>32293.25</v>
      </c>
      <c r="X9" s="207">
        <v>7507.1899999999987</v>
      </c>
      <c r="Y9" s="208">
        <v>2992941.580000001</v>
      </c>
      <c r="Z9" s="207">
        <v>3032742.0200000009</v>
      </c>
      <c r="AA9" s="208">
        <v>3744238.3000000007</v>
      </c>
    </row>
    <row r="10" spans="1:81" ht="12.75" customHeight="1" x14ac:dyDescent="0.25">
      <c r="A10" s="197">
        <v>3</v>
      </c>
      <c r="B10" s="216" t="s">
        <v>13</v>
      </c>
      <c r="C10" s="198">
        <v>171932.39</v>
      </c>
      <c r="D10" s="198">
        <v>111980.89000000001</v>
      </c>
      <c r="E10" s="198">
        <v>5318.13</v>
      </c>
      <c r="F10" s="198">
        <v>54633.369999999995</v>
      </c>
      <c r="G10" s="198">
        <v>129673.5</v>
      </c>
      <c r="H10" s="198">
        <v>58395.089999999989</v>
      </c>
      <c r="I10" s="198">
        <v>39817.840000000004</v>
      </c>
      <c r="J10" s="198">
        <v>16472.97</v>
      </c>
      <c r="K10" s="198">
        <v>0</v>
      </c>
      <c r="L10" s="198">
        <v>14987.599999999999</v>
      </c>
      <c r="M10" s="198">
        <v>8492.2999999999993</v>
      </c>
      <c r="N10" s="198">
        <v>1137.4000000000001</v>
      </c>
      <c r="O10" s="198">
        <v>12879.440000000002</v>
      </c>
      <c r="P10" s="198">
        <v>0</v>
      </c>
      <c r="Q10" s="198">
        <v>51.339999999999996</v>
      </c>
      <c r="R10" s="198">
        <v>4051.599999999999</v>
      </c>
      <c r="S10" s="198">
        <v>328217.97000000003</v>
      </c>
      <c r="T10" s="198">
        <v>105911.45999999998</v>
      </c>
      <c r="U10" s="198">
        <v>0</v>
      </c>
      <c r="V10" s="198">
        <v>1241.1500000000001</v>
      </c>
      <c r="W10" s="207">
        <v>35481.9</v>
      </c>
      <c r="X10" s="207">
        <v>41105.770000000004</v>
      </c>
      <c r="Y10" s="208">
        <v>797319.01000000013</v>
      </c>
      <c r="Z10" s="207">
        <v>875147.83000000007</v>
      </c>
      <c r="AA10" s="208">
        <v>1203365.8</v>
      </c>
    </row>
    <row r="11" spans="1:81" ht="12.75" customHeight="1" x14ac:dyDescent="0.25">
      <c r="A11" s="197">
        <v>4</v>
      </c>
      <c r="B11" s="216" t="s">
        <v>17</v>
      </c>
      <c r="C11" s="198">
        <v>34039.730000000003</v>
      </c>
      <c r="D11" s="198">
        <v>24161.23</v>
      </c>
      <c r="E11" s="198">
        <v>16.13</v>
      </c>
      <c r="F11" s="198">
        <v>9862.3700000000008</v>
      </c>
      <c r="G11" s="198">
        <v>37424.060000000005</v>
      </c>
      <c r="H11" s="198">
        <v>10803.800000000001</v>
      </c>
      <c r="I11" s="198">
        <v>18130.420000000006</v>
      </c>
      <c r="J11" s="198">
        <v>7436.1</v>
      </c>
      <c r="K11" s="198">
        <v>0</v>
      </c>
      <c r="L11" s="198">
        <v>1053.74</v>
      </c>
      <c r="M11" s="198">
        <v>0</v>
      </c>
      <c r="N11" s="198">
        <v>1050.5900000000001</v>
      </c>
      <c r="O11" s="198">
        <v>9724.2000000000007</v>
      </c>
      <c r="P11" s="198">
        <v>0</v>
      </c>
      <c r="Q11" s="198">
        <v>0</v>
      </c>
      <c r="R11" s="198">
        <v>1895.5500000000002</v>
      </c>
      <c r="S11" s="198">
        <v>84134.13</v>
      </c>
      <c r="T11" s="198">
        <v>86575.340000000011</v>
      </c>
      <c r="U11" s="198">
        <v>292.70999999999998</v>
      </c>
      <c r="V11" s="198">
        <v>956.81</v>
      </c>
      <c r="W11" s="207">
        <v>114462.1</v>
      </c>
      <c r="X11" s="207">
        <v>33964.699999999997</v>
      </c>
      <c r="Y11" s="208">
        <v>81519.569999999992</v>
      </c>
      <c r="Z11" s="207">
        <v>231195.89</v>
      </c>
      <c r="AA11" s="208">
        <v>315330.02</v>
      </c>
    </row>
    <row r="12" spans="1:81" ht="12.75" customHeight="1" x14ac:dyDescent="0.25">
      <c r="A12" s="197">
        <v>5</v>
      </c>
      <c r="B12" s="216" t="s">
        <v>16</v>
      </c>
      <c r="C12" s="198">
        <v>66877</v>
      </c>
      <c r="D12" s="198">
        <v>43690</v>
      </c>
      <c r="E12" s="198">
        <v>57</v>
      </c>
      <c r="F12" s="198">
        <v>23130</v>
      </c>
      <c r="G12" s="198">
        <v>132837</v>
      </c>
      <c r="H12" s="198">
        <v>24313</v>
      </c>
      <c r="I12" s="198">
        <v>75682</v>
      </c>
      <c r="J12" s="198">
        <v>23322</v>
      </c>
      <c r="K12" s="198">
        <v>9520</v>
      </c>
      <c r="L12" s="198">
        <v>0</v>
      </c>
      <c r="M12" s="198">
        <v>2370</v>
      </c>
      <c r="N12" s="198">
        <v>394</v>
      </c>
      <c r="O12" s="198">
        <v>7022</v>
      </c>
      <c r="P12" s="198">
        <v>26</v>
      </c>
      <c r="Q12" s="198">
        <v>4</v>
      </c>
      <c r="R12" s="198">
        <v>216</v>
      </c>
      <c r="S12" s="198">
        <v>209746</v>
      </c>
      <c r="T12" s="198">
        <v>45356</v>
      </c>
      <c r="U12" s="198">
        <v>0</v>
      </c>
      <c r="V12" s="198">
        <v>32</v>
      </c>
      <c r="W12" s="207">
        <v>428</v>
      </c>
      <c r="X12" s="207">
        <v>23713</v>
      </c>
      <c r="Y12" s="208">
        <v>876405</v>
      </c>
      <c r="Z12" s="207">
        <v>900578</v>
      </c>
      <c r="AA12" s="208">
        <v>1110324</v>
      </c>
    </row>
    <row r="13" spans="1:81" ht="12.75" customHeight="1" x14ac:dyDescent="0.25">
      <c r="A13" s="197">
        <v>6</v>
      </c>
      <c r="B13" s="216" t="s">
        <v>21</v>
      </c>
      <c r="C13" s="198">
        <v>188684.73999999996</v>
      </c>
      <c r="D13" s="198">
        <v>188433.20999999996</v>
      </c>
      <c r="E13" s="198">
        <v>0.75</v>
      </c>
      <c r="F13" s="198">
        <v>250.78</v>
      </c>
      <c r="G13" s="198">
        <v>173300.97999999998</v>
      </c>
      <c r="H13" s="198">
        <v>2698.56</v>
      </c>
      <c r="I13" s="198">
        <v>1239.57</v>
      </c>
      <c r="J13" s="198">
        <v>169362.84999999998</v>
      </c>
      <c r="K13" s="198">
        <v>0</v>
      </c>
      <c r="L13" s="198">
        <v>0</v>
      </c>
      <c r="M13" s="198">
        <v>0</v>
      </c>
      <c r="N13" s="198">
        <v>648.40999999999985</v>
      </c>
      <c r="O13" s="198">
        <v>10813.4</v>
      </c>
      <c r="P13" s="198">
        <v>0</v>
      </c>
      <c r="Q13" s="198">
        <v>0</v>
      </c>
      <c r="R13" s="198">
        <v>1237.42</v>
      </c>
      <c r="S13" s="198">
        <v>374684.94999999995</v>
      </c>
      <c r="T13" s="198">
        <v>44</v>
      </c>
      <c r="U13" s="198">
        <v>0</v>
      </c>
      <c r="V13" s="198">
        <v>118</v>
      </c>
      <c r="W13" s="207">
        <v>1541.1399999999999</v>
      </c>
      <c r="X13" s="207">
        <v>1454.93</v>
      </c>
      <c r="Y13" s="208">
        <v>34737.760000000002</v>
      </c>
      <c r="Z13" s="207">
        <v>37851.83</v>
      </c>
      <c r="AA13" s="208">
        <v>412536.77999999997</v>
      </c>
    </row>
    <row r="14" spans="1:81" ht="12.75" customHeight="1" x14ac:dyDescent="0.25">
      <c r="A14" s="197">
        <v>7</v>
      </c>
      <c r="B14" s="216" t="s">
        <v>20</v>
      </c>
      <c r="C14" s="198">
        <v>9066.1699999999983</v>
      </c>
      <c r="D14" s="198">
        <v>8943.1699999999983</v>
      </c>
      <c r="E14" s="198">
        <v>29.37</v>
      </c>
      <c r="F14" s="198">
        <v>93.63</v>
      </c>
      <c r="G14" s="198">
        <v>4451.12</v>
      </c>
      <c r="H14" s="198">
        <v>1473.3000000000002</v>
      </c>
      <c r="I14" s="198">
        <v>1264.7</v>
      </c>
      <c r="J14" s="198">
        <v>1713.12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0</v>
      </c>
      <c r="Q14" s="198">
        <v>0</v>
      </c>
      <c r="R14" s="198">
        <v>0</v>
      </c>
      <c r="S14" s="198">
        <v>13517.289999999997</v>
      </c>
      <c r="T14" s="198">
        <v>1413.0699999999997</v>
      </c>
      <c r="U14" s="198">
        <v>0</v>
      </c>
      <c r="V14" s="198">
        <v>0</v>
      </c>
      <c r="W14" s="207">
        <v>0</v>
      </c>
      <c r="X14" s="207">
        <v>0</v>
      </c>
      <c r="Y14" s="208">
        <v>0</v>
      </c>
      <c r="Z14" s="207">
        <v>0</v>
      </c>
      <c r="AA14" s="208">
        <v>13517.289999999997</v>
      </c>
    </row>
    <row r="15" spans="1:81" ht="12.75" customHeight="1" x14ac:dyDescent="0.25">
      <c r="A15" s="197">
        <v>8</v>
      </c>
      <c r="B15" s="216" t="s">
        <v>81</v>
      </c>
      <c r="C15" s="198">
        <v>23.659999999999997</v>
      </c>
      <c r="D15" s="198">
        <v>17.529999999999998</v>
      </c>
      <c r="E15" s="198">
        <v>6.13</v>
      </c>
      <c r="F15" s="198">
        <v>0</v>
      </c>
      <c r="G15" s="198">
        <v>2573.16</v>
      </c>
      <c r="H15" s="198">
        <v>2098.1699999999996</v>
      </c>
      <c r="I15" s="198">
        <v>474.99</v>
      </c>
      <c r="J15" s="198">
        <v>0</v>
      </c>
      <c r="K15" s="198">
        <v>0</v>
      </c>
      <c r="L15" s="198">
        <v>0</v>
      </c>
      <c r="M15" s="198">
        <v>2107.77</v>
      </c>
      <c r="N15" s="198">
        <v>20.28</v>
      </c>
      <c r="O15" s="198">
        <v>108.65</v>
      </c>
      <c r="P15" s="198">
        <v>0</v>
      </c>
      <c r="Q15" s="198">
        <v>0</v>
      </c>
      <c r="R15" s="198">
        <v>1.1599999999999999</v>
      </c>
      <c r="S15" s="198">
        <v>4834.6799999999994</v>
      </c>
      <c r="T15" s="198">
        <v>0</v>
      </c>
      <c r="U15" s="198">
        <v>0</v>
      </c>
      <c r="V15" s="198">
        <v>11.35</v>
      </c>
      <c r="W15" s="207">
        <v>263.22000000000003</v>
      </c>
      <c r="X15" s="207">
        <v>0</v>
      </c>
      <c r="Y15" s="208">
        <v>101828.48999999999</v>
      </c>
      <c r="Z15" s="207">
        <v>102103.06</v>
      </c>
      <c r="AA15" s="208">
        <v>106937.73999999999</v>
      </c>
    </row>
    <row r="16" spans="1:81" ht="12.75" customHeight="1" x14ac:dyDescent="0.25">
      <c r="A16" s="197">
        <v>9</v>
      </c>
      <c r="B16" s="217" t="s">
        <v>217</v>
      </c>
      <c r="C16" s="198">
        <v>11284.7</v>
      </c>
      <c r="D16" s="198">
        <v>5821.9400000000005</v>
      </c>
      <c r="E16" s="198">
        <v>102.54</v>
      </c>
      <c r="F16" s="198">
        <v>5360.22</v>
      </c>
      <c r="G16" s="198">
        <v>50467.5</v>
      </c>
      <c r="H16" s="198">
        <v>13331.399999999998</v>
      </c>
      <c r="I16" s="198">
        <v>12315.470000000001</v>
      </c>
      <c r="J16" s="198">
        <v>24820.629999999997</v>
      </c>
      <c r="K16" s="198">
        <v>0</v>
      </c>
      <c r="L16" s="198">
        <v>0</v>
      </c>
      <c r="M16" s="198">
        <v>4557.58</v>
      </c>
      <c r="N16" s="198">
        <v>882.14</v>
      </c>
      <c r="O16" s="198">
        <v>8241.6899999999987</v>
      </c>
      <c r="P16" s="198">
        <v>0</v>
      </c>
      <c r="Q16" s="198">
        <v>0</v>
      </c>
      <c r="R16" s="198">
        <v>18.54</v>
      </c>
      <c r="S16" s="198">
        <v>75452.149999999994</v>
      </c>
      <c r="T16" s="198">
        <v>6600.9000000000005</v>
      </c>
      <c r="U16" s="198">
        <v>800000</v>
      </c>
      <c r="V16" s="198">
        <v>1025.0074999999999</v>
      </c>
      <c r="W16" s="207">
        <v>18031.219999999998</v>
      </c>
      <c r="X16" s="207">
        <v>1128.3000000000002</v>
      </c>
      <c r="Y16" s="208">
        <v>1900739.33</v>
      </c>
      <c r="Z16" s="207">
        <v>2720923.8574999999</v>
      </c>
      <c r="AA16" s="208">
        <v>2796376.0074999998</v>
      </c>
    </row>
    <row r="17" spans="1:27" ht="12.75" customHeight="1" x14ac:dyDescent="0.25">
      <c r="A17" s="197">
        <v>10</v>
      </c>
      <c r="B17" s="217" t="s">
        <v>218</v>
      </c>
      <c r="C17" s="198">
        <v>268102.85000000003</v>
      </c>
      <c r="D17" s="198">
        <v>111110.46</v>
      </c>
      <c r="E17" s="198">
        <v>5.57</v>
      </c>
      <c r="F17" s="198">
        <v>156986.82000000004</v>
      </c>
      <c r="G17" s="198">
        <v>888622.59999999986</v>
      </c>
      <c r="H17" s="198">
        <v>339862.27999999997</v>
      </c>
      <c r="I17" s="198">
        <v>431537.92000000004</v>
      </c>
      <c r="J17" s="198">
        <v>117222.08</v>
      </c>
      <c r="K17" s="198">
        <v>0</v>
      </c>
      <c r="L17" s="198">
        <v>0.32000000000000006</v>
      </c>
      <c r="M17" s="198">
        <v>0</v>
      </c>
      <c r="N17" s="198">
        <v>5017.7</v>
      </c>
      <c r="O17" s="198">
        <v>57681.25</v>
      </c>
      <c r="P17" s="198">
        <v>141.72</v>
      </c>
      <c r="Q17" s="198">
        <v>1074.04</v>
      </c>
      <c r="R17" s="198">
        <v>0</v>
      </c>
      <c r="S17" s="198">
        <v>1220640.1599999999</v>
      </c>
      <c r="T17" s="198">
        <v>519.52</v>
      </c>
      <c r="U17" s="198">
        <v>1130.1500000000001</v>
      </c>
      <c r="V17" s="198">
        <v>0</v>
      </c>
      <c r="W17" s="207">
        <v>167996.10000000003</v>
      </c>
      <c r="X17" s="207">
        <v>29539.570000000003</v>
      </c>
      <c r="Y17" s="208">
        <v>2905154.8399999994</v>
      </c>
      <c r="Z17" s="207">
        <v>3103820.6599999992</v>
      </c>
      <c r="AA17" s="208">
        <v>4324460.8199999994</v>
      </c>
    </row>
    <row r="18" spans="1:27" ht="12.75" customHeight="1" x14ac:dyDescent="0.25">
      <c r="A18" s="197">
        <v>11</v>
      </c>
      <c r="B18" s="216" t="s">
        <v>29</v>
      </c>
      <c r="C18" s="198">
        <v>9924</v>
      </c>
      <c r="D18" s="198">
        <v>9884</v>
      </c>
      <c r="E18" s="198">
        <v>36</v>
      </c>
      <c r="F18" s="198">
        <v>4</v>
      </c>
      <c r="G18" s="198">
        <v>42686</v>
      </c>
      <c r="H18" s="198">
        <v>4894</v>
      </c>
      <c r="I18" s="198">
        <v>30217</v>
      </c>
      <c r="J18" s="198">
        <v>7575</v>
      </c>
      <c r="K18" s="198">
        <v>0</v>
      </c>
      <c r="L18" s="198">
        <v>0</v>
      </c>
      <c r="M18" s="198">
        <v>0</v>
      </c>
      <c r="N18" s="198">
        <v>167</v>
      </c>
      <c r="O18" s="198">
        <v>13424</v>
      </c>
      <c r="P18" s="198">
        <v>0</v>
      </c>
      <c r="Q18" s="198">
        <v>0</v>
      </c>
      <c r="R18" s="198">
        <v>0</v>
      </c>
      <c r="S18" s="198">
        <v>66201</v>
      </c>
      <c r="T18" s="198">
        <v>0</v>
      </c>
      <c r="U18" s="198">
        <v>0</v>
      </c>
      <c r="V18" s="198">
        <v>0</v>
      </c>
      <c r="W18" s="207">
        <v>149976</v>
      </c>
      <c r="X18" s="207">
        <v>5282</v>
      </c>
      <c r="Y18" s="208">
        <v>398027</v>
      </c>
      <c r="Z18" s="207">
        <v>553285</v>
      </c>
      <c r="AA18" s="208">
        <v>619486</v>
      </c>
    </row>
    <row r="19" spans="1:27" ht="12.75" customHeight="1" x14ac:dyDescent="0.25">
      <c r="A19" s="197">
        <v>12</v>
      </c>
      <c r="B19" s="217" t="s">
        <v>219</v>
      </c>
      <c r="C19" s="198">
        <v>214368.90000000005</v>
      </c>
      <c r="D19" s="198">
        <v>46751.950000000004</v>
      </c>
      <c r="E19" s="198">
        <v>2903.0500000000006</v>
      </c>
      <c r="F19" s="198">
        <v>164713.90000000005</v>
      </c>
      <c r="G19" s="198">
        <v>1126755.96</v>
      </c>
      <c r="H19" s="198">
        <v>265009.01</v>
      </c>
      <c r="I19" s="198">
        <v>575340.13</v>
      </c>
      <c r="J19" s="198">
        <v>233016.1</v>
      </c>
      <c r="K19" s="198">
        <v>203.66</v>
      </c>
      <c r="L19" s="198">
        <v>53187.06</v>
      </c>
      <c r="M19" s="198">
        <v>0</v>
      </c>
      <c r="N19" s="198">
        <v>930.21999999999991</v>
      </c>
      <c r="O19" s="198">
        <v>7539.1100000000006</v>
      </c>
      <c r="P19" s="198">
        <v>767.12</v>
      </c>
      <c r="Q19" s="198">
        <v>2058.44</v>
      </c>
      <c r="R19" s="198">
        <v>25.790000000000003</v>
      </c>
      <c r="S19" s="198">
        <v>1352445.5400000003</v>
      </c>
      <c r="T19" s="198">
        <v>110131.22000000003</v>
      </c>
      <c r="U19" s="198">
        <v>2500</v>
      </c>
      <c r="V19" s="198">
        <v>1233.3099999999997</v>
      </c>
      <c r="W19" s="207">
        <v>36577.53</v>
      </c>
      <c r="X19" s="207">
        <v>69415.900000000009</v>
      </c>
      <c r="Y19" s="208">
        <v>3639321.6399999992</v>
      </c>
      <c r="Z19" s="207">
        <v>3749048.3799999994</v>
      </c>
      <c r="AA19" s="208">
        <v>5101493.92</v>
      </c>
    </row>
    <row r="20" spans="1:27" ht="12.75" customHeight="1" x14ac:dyDescent="0.2">
      <c r="A20" s="204" t="s">
        <v>88</v>
      </c>
      <c r="B20" s="200" t="s">
        <v>83</v>
      </c>
      <c r="C20" s="201">
        <v>1240988.4100000001</v>
      </c>
      <c r="D20" s="201">
        <v>728308.27999999991</v>
      </c>
      <c r="E20" s="201">
        <v>9600.4500000000007</v>
      </c>
      <c r="F20" s="201">
        <v>503079.68000000005</v>
      </c>
      <c r="G20" s="201">
        <v>3369632.9899999998</v>
      </c>
      <c r="H20" s="201">
        <v>1105145.9499999997</v>
      </c>
      <c r="I20" s="201">
        <v>1454642.24</v>
      </c>
      <c r="J20" s="201">
        <v>690724.12</v>
      </c>
      <c r="K20" s="201">
        <v>9732.66</v>
      </c>
      <c r="L20" s="201">
        <v>109388.01999999999</v>
      </c>
      <c r="M20" s="201">
        <v>17738.150000000001</v>
      </c>
      <c r="N20" s="201">
        <v>12188.65</v>
      </c>
      <c r="O20" s="201">
        <v>140301.22999999998</v>
      </c>
      <c r="P20" s="201">
        <v>934.84</v>
      </c>
      <c r="Q20" s="201">
        <v>3187.8199999999997</v>
      </c>
      <c r="R20" s="201">
        <v>7446.0599999999995</v>
      </c>
      <c r="S20" s="201">
        <v>4792418.1499999994</v>
      </c>
      <c r="T20" s="201">
        <v>502118.28000000009</v>
      </c>
      <c r="U20" s="201">
        <v>803922.86</v>
      </c>
      <c r="V20" s="201">
        <v>8059.6274999999987</v>
      </c>
      <c r="W20" s="207">
        <v>581915.46000000008</v>
      </c>
      <c r="X20" s="207">
        <v>220069.36</v>
      </c>
      <c r="Y20" s="208">
        <v>13781098.219999999</v>
      </c>
      <c r="Z20" s="207">
        <v>15395065.5275</v>
      </c>
      <c r="AA20" s="208">
        <v>20187483.677500002</v>
      </c>
    </row>
    <row r="21" spans="1:27" ht="12.75" customHeight="1" x14ac:dyDescent="0.2">
      <c r="A21" s="199">
        <v>13</v>
      </c>
      <c r="B21" s="202" t="s">
        <v>33</v>
      </c>
      <c r="C21" s="198">
        <v>137677.70000000001</v>
      </c>
      <c r="D21" s="198">
        <v>37137.890000000014</v>
      </c>
      <c r="E21" s="198">
        <v>30.360000000000003</v>
      </c>
      <c r="F21" s="198">
        <v>100509.45000000001</v>
      </c>
      <c r="G21" s="198">
        <v>6672.17</v>
      </c>
      <c r="H21" s="198">
        <v>2068.4299999999998</v>
      </c>
      <c r="I21" s="198">
        <v>3777.74</v>
      </c>
      <c r="J21" s="198">
        <v>826</v>
      </c>
      <c r="K21" s="198">
        <v>0</v>
      </c>
      <c r="L21" s="198">
        <v>0</v>
      </c>
      <c r="M21" s="198">
        <v>13148.410000000002</v>
      </c>
      <c r="N21" s="198">
        <v>1117.5700000000002</v>
      </c>
      <c r="O21" s="198">
        <v>14202.82</v>
      </c>
      <c r="P21" s="198">
        <v>0</v>
      </c>
      <c r="Q21" s="198">
        <v>0</v>
      </c>
      <c r="R21" s="198">
        <v>9.620000000000001</v>
      </c>
      <c r="S21" s="198">
        <v>172828.29000000004</v>
      </c>
      <c r="T21" s="198">
        <v>2705.4</v>
      </c>
      <c r="U21" s="198">
        <v>0</v>
      </c>
      <c r="V21" s="198">
        <v>0</v>
      </c>
      <c r="W21" s="207">
        <v>0</v>
      </c>
      <c r="X21" s="207">
        <v>191862.42999999996</v>
      </c>
      <c r="Y21" s="208">
        <v>733841.83000000007</v>
      </c>
      <c r="Z21" s="207">
        <v>925704.26</v>
      </c>
      <c r="AA21" s="208">
        <v>1098532.55</v>
      </c>
    </row>
    <row r="22" spans="1:27" ht="12.75" customHeight="1" x14ac:dyDescent="0.2">
      <c r="A22" s="199">
        <v>14</v>
      </c>
      <c r="B22" s="202" t="s">
        <v>220</v>
      </c>
      <c r="C22" s="198">
        <v>8166.1500000000015</v>
      </c>
      <c r="D22" s="198">
        <v>7057.9400000000014</v>
      </c>
      <c r="E22" s="198">
        <v>157.95000000000002</v>
      </c>
      <c r="F22" s="198">
        <v>950.25999999999976</v>
      </c>
      <c r="G22" s="198">
        <v>19856.330000000002</v>
      </c>
      <c r="H22" s="198">
        <v>18176.88</v>
      </c>
      <c r="I22" s="198">
        <v>551.65000000000009</v>
      </c>
      <c r="J22" s="198">
        <v>1127.8</v>
      </c>
      <c r="K22" s="198">
        <v>0</v>
      </c>
      <c r="L22" s="198">
        <v>0</v>
      </c>
      <c r="M22" s="198">
        <v>0</v>
      </c>
      <c r="N22" s="198">
        <v>0</v>
      </c>
      <c r="O22" s="198">
        <v>4884.53</v>
      </c>
      <c r="P22" s="198">
        <v>0</v>
      </c>
      <c r="Q22" s="198">
        <v>0</v>
      </c>
      <c r="R22" s="198">
        <v>48</v>
      </c>
      <c r="S22" s="198">
        <v>32955.01</v>
      </c>
      <c r="T22" s="198">
        <v>21244.07</v>
      </c>
      <c r="U22" s="198">
        <v>0</v>
      </c>
      <c r="V22" s="198">
        <v>0</v>
      </c>
      <c r="W22" s="207">
        <v>0</v>
      </c>
      <c r="X22" s="207">
        <v>0</v>
      </c>
      <c r="Y22" s="208">
        <v>16204.610000000002</v>
      </c>
      <c r="Z22" s="207">
        <v>16204.610000000002</v>
      </c>
      <c r="AA22" s="208">
        <v>49159.62</v>
      </c>
    </row>
    <row r="23" spans="1:27" ht="12.75" customHeight="1" x14ac:dyDescent="0.2">
      <c r="A23" s="199">
        <v>15</v>
      </c>
      <c r="B23" s="202" t="s">
        <v>195</v>
      </c>
      <c r="C23" s="198">
        <v>2852</v>
      </c>
      <c r="D23" s="198">
        <v>2852</v>
      </c>
      <c r="E23" s="198">
        <v>0</v>
      </c>
      <c r="F23" s="198">
        <v>0</v>
      </c>
      <c r="G23" s="198">
        <v>26718</v>
      </c>
      <c r="H23" s="198">
        <v>0</v>
      </c>
      <c r="I23" s="198">
        <v>0</v>
      </c>
      <c r="J23" s="198">
        <v>0</v>
      </c>
      <c r="K23" s="198">
        <v>0</v>
      </c>
      <c r="L23" s="198">
        <v>26718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3920</v>
      </c>
      <c r="S23" s="198">
        <v>33490</v>
      </c>
      <c r="T23" s="198">
        <v>0</v>
      </c>
      <c r="U23" s="198">
        <v>0</v>
      </c>
      <c r="V23" s="198">
        <v>0</v>
      </c>
      <c r="W23" s="207">
        <v>0</v>
      </c>
      <c r="X23" s="207">
        <v>0</v>
      </c>
      <c r="Y23" s="208">
        <v>0</v>
      </c>
      <c r="Z23" s="207">
        <v>0</v>
      </c>
      <c r="AA23" s="208">
        <v>33490</v>
      </c>
    </row>
    <row r="24" spans="1:27" ht="12.75" customHeight="1" x14ac:dyDescent="0.2">
      <c r="A24" s="199">
        <v>16</v>
      </c>
      <c r="B24" s="202" t="s">
        <v>221</v>
      </c>
      <c r="C24" s="198">
        <v>3593.6400000000003</v>
      </c>
      <c r="D24" s="198">
        <v>3058.6400000000003</v>
      </c>
      <c r="E24" s="198">
        <v>0</v>
      </c>
      <c r="F24" s="198">
        <v>535</v>
      </c>
      <c r="G24" s="198">
        <v>14289.34</v>
      </c>
      <c r="H24" s="198">
        <v>3915.2200000000007</v>
      </c>
      <c r="I24" s="198">
        <v>1448.47</v>
      </c>
      <c r="J24" s="198">
        <v>8925.65</v>
      </c>
      <c r="K24" s="198">
        <v>0</v>
      </c>
      <c r="L24" s="198">
        <v>0</v>
      </c>
      <c r="M24" s="198">
        <v>0</v>
      </c>
      <c r="N24" s="198">
        <v>42.410000000000004</v>
      </c>
      <c r="O24" s="198">
        <v>6160.56</v>
      </c>
      <c r="P24" s="198">
        <v>0</v>
      </c>
      <c r="Q24" s="198">
        <v>0</v>
      </c>
      <c r="R24" s="198">
        <v>0</v>
      </c>
      <c r="S24" s="198">
        <v>24085.95</v>
      </c>
      <c r="T24" s="198">
        <v>3878.6099999999997</v>
      </c>
      <c r="U24" s="198">
        <v>517.15</v>
      </c>
      <c r="V24" s="198">
        <v>24.11</v>
      </c>
      <c r="W24" s="207">
        <v>1630.05</v>
      </c>
      <c r="X24" s="207">
        <v>32.4</v>
      </c>
      <c r="Y24" s="208">
        <v>33780.249999999993</v>
      </c>
      <c r="Z24" s="207">
        <v>35983.959999999992</v>
      </c>
      <c r="AA24" s="208">
        <v>60069.909999999989</v>
      </c>
    </row>
    <row r="25" spans="1:27" ht="12.75" customHeight="1" x14ac:dyDescent="0.2">
      <c r="A25" s="199">
        <v>17</v>
      </c>
      <c r="B25" s="177" t="s">
        <v>212</v>
      </c>
      <c r="C25" s="198">
        <v>305</v>
      </c>
      <c r="D25" s="198">
        <v>5</v>
      </c>
      <c r="E25" s="198">
        <v>0</v>
      </c>
      <c r="F25" s="198">
        <v>300</v>
      </c>
      <c r="G25" s="198">
        <v>70</v>
      </c>
      <c r="H25" s="198">
        <v>0</v>
      </c>
      <c r="I25" s="198">
        <v>70</v>
      </c>
      <c r="J25" s="198">
        <v>0</v>
      </c>
      <c r="K25" s="198">
        <v>0</v>
      </c>
      <c r="L25" s="198">
        <v>0</v>
      </c>
      <c r="M25" s="198">
        <v>0</v>
      </c>
      <c r="N25" s="198">
        <v>9</v>
      </c>
      <c r="O25" s="198">
        <v>217</v>
      </c>
      <c r="P25" s="198">
        <v>0</v>
      </c>
      <c r="Q25" s="198">
        <v>0</v>
      </c>
      <c r="R25" s="198">
        <v>0</v>
      </c>
      <c r="S25" s="198">
        <v>601</v>
      </c>
      <c r="T25" s="198">
        <v>0</v>
      </c>
      <c r="U25" s="198">
        <v>0</v>
      </c>
      <c r="V25" s="198">
        <v>0</v>
      </c>
      <c r="W25" s="207">
        <v>37</v>
      </c>
      <c r="X25" s="207">
        <v>2</v>
      </c>
      <c r="Y25" s="208">
        <v>12617</v>
      </c>
      <c r="Z25" s="207">
        <v>12656</v>
      </c>
      <c r="AA25" s="208">
        <v>13257</v>
      </c>
    </row>
    <row r="26" spans="1:27" ht="12.75" customHeight="1" x14ac:dyDescent="0.2">
      <c r="A26" s="199">
        <v>18</v>
      </c>
      <c r="B26" s="202" t="s">
        <v>30</v>
      </c>
      <c r="C26" s="198">
        <v>23233.46</v>
      </c>
      <c r="D26" s="198">
        <v>14243.599999999999</v>
      </c>
      <c r="E26" s="198">
        <v>34</v>
      </c>
      <c r="F26" s="198">
        <v>8955.86</v>
      </c>
      <c r="G26" s="198">
        <v>72346</v>
      </c>
      <c r="H26" s="198">
        <v>15089</v>
      </c>
      <c r="I26" s="198">
        <v>38367</v>
      </c>
      <c r="J26" s="198">
        <v>18890</v>
      </c>
      <c r="K26" s="198">
        <v>0</v>
      </c>
      <c r="L26" s="198">
        <v>0</v>
      </c>
      <c r="M26" s="198">
        <v>0</v>
      </c>
      <c r="N26" s="198">
        <v>24</v>
      </c>
      <c r="O26" s="198">
        <v>814</v>
      </c>
      <c r="P26" s="198">
        <v>0</v>
      </c>
      <c r="Q26" s="198">
        <v>10</v>
      </c>
      <c r="R26" s="198">
        <v>8</v>
      </c>
      <c r="S26" s="198">
        <v>96435.459999999992</v>
      </c>
      <c r="T26" s="198">
        <v>9958</v>
      </c>
      <c r="U26" s="198">
        <v>0</v>
      </c>
      <c r="V26" s="198">
        <v>36</v>
      </c>
      <c r="W26" s="207">
        <v>54662</v>
      </c>
      <c r="X26" s="207">
        <v>1115</v>
      </c>
      <c r="Y26" s="208">
        <v>1023113</v>
      </c>
      <c r="Z26" s="207">
        <v>1078926</v>
      </c>
      <c r="AA26" s="208">
        <v>1175361.46</v>
      </c>
    </row>
    <row r="27" spans="1:27" ht="12.75" customHeight="1" x14ac:dyDescent="0.2">
      <c r="A27" s="199">
        <v>19</v>
      </c>
      <c r="B27" s="202" t="s">
        <v>31</v>
      </c>
      <c r="C27" s="198">
        <v>377971.05000000005</v>
      </c>
      <c r="D27" s="198">
        <v>312622.40000000008</v>
      </c>
      <c r="E27" s="198">
        <v>24301.41</v>
      </c>
      <c r="F27" s="198">
        <v>41047.240000000005</v>
      </c>
      <c r="G27" s="198">
        <v>473747.02</v>
      </c>
      <c r="H27" s="198">
        <v>53524.169999999991</v>
      </c>
      <c r="I27" s="198">
        <v>181552.96000000002</v>
      </c>
      <c r="J27" s="198">
        <v>238669.88999999998</v>
      </c>
      <c r="K27" s="198">
        <v>0</v>
      </c>
      <c r="L27" s="198">
        <v>0</v>
      </c>
      <c r="M27" s="198">
        <v>0</v>
      </c>
      <c r="N27" s="198">
        <v>342.96999999999991</v>
      </c>
      <c r="O27" s="198">
        <v>13260.350000000004</v>
      </c>
      <c r="P27" s="198">
        <v>0</v>
      </c>
      <c r="Q27" s="198">
        <v>0</v>
      </c>
      <c r="R27" s="198">
        <v>1895.88</v>
      </c>
      <c r="S27" s="198">
        <v>867217.27</v>
      </c>
      <c r="T27" s="198">
        <v>92362.82</v>
      </c>
      <c r="U27" s="198">
        <v>0</v>
      </c>
      <c r="V27" s="198">
        <v>21.259999999999998</v>
      </c>
      <c r="W27" s="207">
        <v>0</v>
      </c>
      <c r="X27" s="207">
        <v>331633.67000000004</v>
      </c>
      <c r="Y27" s="208">
        <v>7536966.3900000006</v>
      </c>
      <c r="Z27" s="207">
        <v>7868621.3200000003</v>
      </c>
      <c r="AA27" s="208">
        <v>8735838.5899999999</v>
      </c>
    </row>
    <row r="28" spans="1:27" ht="12.75" customHeight="1" x14ac:dyDescent="0.2">
      <c r="A28" s="199">
        <v>20</v>
      </c>
      <c r="B28" s="202" t="s">
        <v>84</v>
      </c>
      <c r="C28" s="198">
        <v>105441.03</v>
      </c>
      <c r="D28" s="198">
        <v>88103.06</v>
      </c>
      <c r="E28" s="198">
        <v>0</v>
      </c>
      <c r="F28" s="198">
        <v>17337.969999999998</v>
      </c>
      <c r="G28" s="198">
        <v>858938.34999999986</v>
      </c>
      <c r="H28" s="198">
        <v>261420.81999999998</v>
      </c>
      <c r="I28" s="198">
        <v>394944.24999999994</v>
      </c>
      <c r="J28" s="198">
        <v>202573.27999999997</v>
      </c>
      <c r="K28" s="198">
        <v>0</v>
      </c>
      <c r="L28" s="198">
        <v>0</v>
      </c>
      <c r="M28" s="198">
        <v>6033.77</v>
      </c>
      <c r="N28" s="198">
        <v>2534.9899999999998</v>
      </c>
      <c r="O28" s="198">
        <v>42462.159999999996</v>
      </c>
      <c r="P28" s="198">
        <v>0</v>
      </c>
      <c r="Q28" s="198">
        <v>0</v>
      </c>
      <c r="R28" s="198">
        <v>792.29</v>
      </c>
      <c r="S28" s="198">
        <v>1016202.59</v>
      </c>
      <c r="T28" s="198">
        <v>77102.469999999987</v>
      </c>
      <c r="U28" s="198">
        <v>0</v>
      </c>
      <c r="V28" s="198">
        <v>885.16</v>
      </c>
      <c r="W28" s="207">
        <v>435139.89999999997</v>
      </c>
      <c r="X28" s="207">
        <v>0</v>
      </c>
      <c r="Y28" s="208">
        <v>6510172.9800000004</v>
      </c>
      <c r="Z28" s="207">
        <v>6946198.04</v>
      </c>
      <c r="AA28" s="208">
        <v>7962400.6299999999</v>
      </c>
    </row>
    <row r="29" spans="1:27" ht="12.75" customHeight="1" x14ac:dyDescent="0.2">
      <c r="A29" s="199">
        <v>21</v>
      </c>
      <c r="B29" s="202" t="s">
        <v>80</v>
      </c>
      <c r="C29" s="198">
        <v>48273.020000000004</v>
      </c>
      <c r="D29" s="198">
        <v>28487.100000000002</v>
      </c>
      <c r="E29" s="198">
        <v>2626.89</v>
      </c>
      <c r="F29" s="198">
        <v>17159.03</v>
      </c>
      <c r="G29" s="198">
        <v>192938.64999999997</v>
      </c>
      <c r="H29" s="198">
        <v>119999.50999999998</v>
      </c>
      <c r="I29" s="198">
        <v>47439.34</v>
      </c>
      <c r="J29" s="198">
        <v>22495.920000000002</v>
      </c>
      <c r="K29" s="198">
        <v>2794.86</v>
      </c>
      <c r="L29" s="198">
        <v>209.02</v>
      </c>
      <c r="M29" s="198">
        <v>0</v>
      </c>
      <c r="N29" s="198">
        <v>831.76999999999987</v>
      </c>
      <c r="O29" s="198">
        <v>13334.9</v>
      </c>
      <c r="P29" s="198">
        <v>519.17999999999995</v>
      </c>
      <c r="Q29" s="198">
        <v>0</v>
      </c>
      <c r="R29" s="198">
        <v>0</v>
      </c>
      <c r="S29" s="198">
        <v>255897.51999999996</v>
      </c>
      <c r="T29" s="198">
        <v>27565.520000000008</v>
      </c>
      <c r="U29" s="198">
        <v>4730</v>
      </c>
      <c r="V29" s="198">
        <v>127.35999999999999</v>
      </c>
      <c r="W29" s="207">
        <v>30685.740000000005</v>
      </c>
      <c r="X29" s="207">
        <v>8455.6700000000019</v>
      </c>
      <c r="Y29" s="208">
        <v>579349.19999999995</v>
      </c>
      <c r="Z29" s="207">
        <v>623347.97</v>
      </c>
      <c r="AA29" s="208">
        <v>879245.49</v>
      </c>
    </row>
    <row r="30" spans="1:27" ht="12.75" customHeight="1" x14ac:dyDescent="0.2">
      <c r="A30" s="199">
        <v>22</v>
      </c>
      <c r="B30" s="202" t="s">
        <v>192</v>
      </c>
      <c r="C30" s="198">
        <v>138030.32999999999</v>
      </c>
      <c r="D30" s="198">
        <v>129585.32999999999</v>
      </c>
      <c r="E30" s="198">
        <v>0</v>
      </c>
      <c r="F30" s="198">
        <v>8445</v>
      </c>
      <c r="G30" s="198">
        <v>37586.080000000002</v>
      </c>
      <c r="H30" s="198">
        <v>19484.050000000003</v>
      </c>
      <c r="I30" s="198">
        <v>14999.69</v>
      </c>
      <c r="J30" s="198">
        <v>3102.34</v>
      </c>
      <c r="K30" s="198">
        <v>0</v>
      </c>
      <c r="L30" s="198">
        <v>0</v>
      </c>
      <c r="M30" s="198">
        <v>0</v>
      </c>
      <c r="N30" s="198">
        <v>0</v>
      </c>
      <c r="O30" s="198">
        <v>44320.91</v>
      </c>
      <c r="P30" s="198">
        <v>531.89</v>
      </c>
      <c r="Q30" s="198">
        <v>0</v>
      </c>
      <c r="R30" s="198">
        <v>0</v>
      </c>
      <c r="S30" s="198">
        <v>220469.21</v>
      </c>
      <c r="T30" s="198">
        <v>75229.149999999994</v>
      </c>
      <c r="U30" s="198">
        <v>0</v>
      </c>
      <c r="V30" s="198">
        <v>0</v>
      </c>
      <c r="W30" s="207">
        <v>0</v>
      </c>
      <c r="X30" s="207">
        <v>0</v>
      </c>
      <c r="Y30" s="208">
        <v>1261445.6000000001</v>
      </c>
      <c r="Z30" s="207">
        <v>1261445.6000000001</v>
      </c>
      <c r="AA30" s="208">
        <v>1481914.81</v>
      </c>
    </row>
    <row r="31" spans="1:27" ht="12.75" customHeight="1" x14ac:dyDescent="0.2">
      <c r="A31" s="199">
        <v>23</v>
      </c>
      <c r="B31" s="202" t="s">
        <v>222</v>
      </c>
      <c r="C31" s="198">
        <v>95780.420000000013</v>
      </c>
      <c r="D31" s="198">
        <v>88758.970000000016</v>
      </c>
      <c r="E31" s="198">
        <v>145</v>
      </c>
      <c r="F31" s="198">
        <v>6876.4500000000007</v>
      </c>
      <c r="G31" s="198">
        <v>385925.33</v>
      </c>
      <c r="H31" s="198">
        <v>84777.860000000015</v>
      </c>
      <c r="I31" s="198">
        <v>149845.6</v>
      </c>
      <c r="J31" s="198">
        <v>151301.87</v>
      </c>
      <c r="K31" s="198">
        <v>0</v>
      </c>
      <c r="L31" s="198">
        <v>0</v>
      </c>
      <c r="M31" s="198">
        <v>179576.68</v>
      </c>
      <c r="N31" s="198">
        <v>0</v>
      </c>
      <c r="O31" s="198">
        <v>354.56999999999994</v>
      </c>
      <c r="P31" s="198">
        <v>0</v>
      </c>
      <c r="Q31" s="198">
        <v>0</v>
      </c>
      <c r="R31" s="198">
        <v>0</v>
      </c>
      <c r="S31" s="198">
        <v>661636.99999999988</v>
      </c>
      <c r="T31" s="198">
        <v>121310.51999999999</v>
      </c>
      <c r="U31" s="198">
        <v>0</v>
      </c>
      <c r="V31" s="198">
        <v>0</v>
      </c>
      <c r="W31" s="207">
        <v>90.759999999999991</v>
      </c>
      <c r="X31" s="207">
        <v>0</v>
      </c>
      <c r="Y31" s="208">
        <v>2174722.17</v>
      </c>
      <c r="Z31" s="207">
        <v>2174812.9299999997</v>
      </c>
      <c r="AA31" s="208">
        <v>2836449.9299999997</v>
      </c>
    </row>
    <row r="32" spans="1:27" ht="12.75" customHeight="1" x14ac:dyDescent="0.2">
      <c r="A32" s="199">
        <v>24</v>
      </c>
      <c r="B32" s="202" t="s">
        <v>86</v>
      </c>
      <c r="C32" s="198">
        <v>811</v>
      </c>
      <c r="D32" s="198">
        <v>296</v>
      </c>
      <c r="E32" s="198">
        <v>0</v>
      </c>
      <c r="F32" s="198">
        <v>515</v>
      </c>
      <c r="G32" s="198">
        <v>14125</v>
      </c>
      <c r="H32" s="198">
        <v>5461</v>
      </c>
      <c r="I32" s="198">
        <v>6690</v>
      </c>
      <c r="J32" s="198">
        <v>1974</v>
      </c>
      <c r="K32" s="198">
        <v>0</v>
      </c>
      <c r="L32" s="198">
        <v>0</v>
      </c>
      <c r="M32" s="198">
        <v>0</v>
      </c>
      <c r="N32" s="198">
        <v>1</v>
      </c>
      <c r="O32" s="198">
        <v>1363</v>
      </c>
      <c r="P32" s="198">
        <v>0</v>
      </c>
      <c r="Q32" s="198">
        <v>0</v>
      </c>
      <c r="R32" s="198">
        <v>62364</v>
      </c>
      <c r="S32" s="198">
        <v>78664</v>
      </c>
      <c r="T32" s="198">
        <v>95</v>
      </c>
      <c r="U32" s="198">
        <v>811</v>
      </c>
      <c r="V32" s="198">
        <v>1</v>
      </c>
      <c r="W32" s="207">
        <v>1363</v>
      </c>
      <c r="X32" s="207">
        <v>1913</v>
      </c>
      <c r="Y32" s="208">
        <v>74576</v>
      </c>
      <c r="Z32" s="207">
        <v>78664</v>
      </c>
      <c r="AA32" s="208">
        <v>157328</v>
      </c>
    </row>
    <row r="33" spans="1:27" ht="12.75" customHeight="1" x14ac:dyDescent="0.2">
      <c r="A33" s="199">
        <v>25</v>
      </c>
      <c r="B33" s="202" t="s">
        <v>178</v>
      </c>
      <c r="C33" s="198">
        <v>60405.600000000006</v>
      </c>
      <c r="D33" s="198">
        <v>27280.97</v>
      </c>
      <c r="E33" s="198">
        <v>989.25999999999988</v>
      </c>
      <c r="F33" s="198">
        <v>32135.370000000003</v>
      </c>
      <c r="G33" s="198">
        <v>230527.34999999998</v>
      </c>
      <c r="H33" s="198">
        <v>26875.699999999997</v>
      </c>
      <c r="I33" s="198">
        <v>82735.51999999999</v>
      </c>
      <c r="J33" s="198">
        <v>120916.13</v>
      </c>
      <c r="K33" s="198">
        <v>0</v>
      </c>
      <c r="L33" s="198">
        <v>0</v>
      </c>
      <c r="M33" s="198">
        <v>10408.810000000001</v>
      </c>
      <c r="N33" s="198">
        <v>0</v>
      </c>
      <c r="O33" s="198">
        <v>220.73</v>
      </c>
      <c r="P33" s="198">
        <v>0</v>
      </c>
      <c r="Q33" s="198">
        <v>0</v>
      </c>
      <c r="R33" s="198">
        <v>242.05</v>
      </c>
      <c r="S33" s="198">
        <v>301804.53999999992</v>
      </c>
      <c r="T33" s="198">
        <v>39881.67</v>
      </c>
      <c r="U33" s="198">
        <v>0</v>
      </c>
      <c r="V33" s="198">
        <v>0</v>
      </c>
      <c r="W33" s="207">
        <v>0</v>
      </c>
      <c r="X33" s="207">
        <v>0</v>
      </c>
      <c r="Y33" s="208">
        <v>2259159.6</v>
      </c>
      <c r="Z33" s="207">
        <v>2259159.6</v>
      </c>
      <c r="AA33" s="208">
        <v>2560964.14</v>
      </c>
    </row>
    <row r="34" spans="1:27" ht="12.75" customHeight="1" x14ac:dyDescent="0.25">
      <c r="A34" s="199">
        <v>26</v>
      </c>
      <c r="B34" s="213" t="s">
        <v>213</v>
      </c>
      <c r="C34" s="198">
        <v>171.48000000000002</v>
      </c>
      <c r="D34" s="198">
        <v>170.48000000000002</v>
      </c>
      <c r="E34" s="198">
        <v>0</v>
      </c>
      <c r="F34" s="198">
        <v>1</v>
      </c>
      <c r="G34" s="198">
        <v>530.64</v>
      </c>
      <c r="H34" s="198">
        <v>273.26</v>
      </c>
      <c r="I34" s="198">
        <v>257.38</v>
      </c>
      <c r="J34" s="198">
        <v>0</v>
      </c>
      <c r="K34" s="198">
        <v>0</v>
      </c>
      <c r="L34" s="198">
        <v>0</v>
      </c>
      <c r="M34" s="198">
        <v>1723.0500000000002</v>
      </c>
      <c r="N34" s="198">
        <v>7.6</v>
      </c>
      <c r="O34" s="198">
        <v>719.29</v>
      </c>
      <c r="P34" s="198">
        <v>0</v>
      </c>
      <c r="Q34" s="198">
        <v>0</v>
      </c>
      <c r="R34" s="198">
        <v>0</v>
      </c>
      <c r="S34" s="198">
        <v>3152.06</v>
      </c>
      <c r="T34" s="198">
        <v>83.820000000000007</v>
      </c>
      <c r="U34" s="198">
        <v>243.83</v>
      </c>
      <c r="V34" s="198">
        <v>0</v>
      </c>
      <c r="W34" s="207">
        <v>819.06999999999994</v>
      </c>
      <c r="X34" s="207">
        <v>681.07</v>
      </c>
      <c r="Y34" s="208">
        <v>11427.72</v>
      </c>
      <c r="Z34" s="207">
        <v>13171.689999999999</v>
      </c>
      <c r="AA34" s="208">
        <v>16323.749999999998</v>
      </c>
    </row>
    <row r="35" spans="1:27" ht="12.75" customHeight="1" x14ac:dyDescent="0.2">
      <c r="A35" s="199">
        <v>27</v>
      </c>
      <c r="B35" s="202" t="s">
        <v>223</v>
      </c>
      <c r="C35" s="198">
        <v>31073.489999999998</v>
      </c>
      <c r="D35" s="198">
        <v>30264.809999999998</v>
      </c>
      <c r="E35" s="198">
        <v>0</v>
      </c>
      <c r="F35" s="198">
        <v>808.68000000000006</v>
      </c>
      <c r="G35" s="198">
        <v>57209.440000000002</v>
      </c>
      <c r="H35" s="198">
        <v>14992.32</v>
      </c>
      <c r="I35" s="198">
        <v>27300.04</v>
      </c>
      <c r="J35" s="198">
        <v>14917.080000000002</v>
      </c>
      <c r="K35" s="198">
        <v>0</v>
      </c>
      <c r="L35" s="198">
        <v>0</v>
      </c>
      <c r="M35" s="198">
        <v>22002.17</v>
      </c>
      <c r="N35" s="198">
        <v>72.210000000000008</v>
      </c>
      <c r="O35" s="198">
        <v>437.3</v>
      </c>
      <c r="P35" s="198">
        <v>0</v>
      </c>
      <c r="Q35" s="198">
        <v>0</v>
      </c>
      <c r="R35" s="198">
        <v>409.19</v>
      </c>
      <c r="S35" s="198">
        <v>111203.8</v>
      </c>
      <c r="T35" s="198">
        <v>5357.26</v>
      </c>
      <c r="U35" s="198">
        <v>305</v>
      </c>
      <c r="V35" s="198">
        <v>0</v>
      </c>
      <c r="W35" s="207">
        <v>170.22</v>
      </c>
      <c r="X35" s="207">
        <v>799033.23000000021</v>
      </c>
      <c r="Y35" s="208">
        <v>122360.05000000003</v>
      </c>
      <c r="Z35" s="207">
        <v>921868.50000000023</v>
      </c>
      <c r="AA35" s="208">
        <v>1033072.3000000003</v>
      </c>
    </row>
    <row r="36" spans="1:27" ht="12.75" customHeight="1" x14ac:dyDescent="0.2">
      <c r="A36" s="199">
        <v>28</v>
      </c>
      <c r="B36" s="202" t="s">
        <v>224</v>
      </c>
      <c r="C36" s="198">
        <v>35284</v>
      </c>
      <c r="D36" s="198">
        <v>2175</v>
      </c>
      <c r="E36" s="198">
        <v>157</v>
      </c>
      <c r="F36" s="198">
        <v>32952</v>
      </c>
      <c r="G36" s="198">
        <v>311592</v>
      </c>
      <c r="H36" s="198">
        <v>42423</v>
      </c>
      <c r="I36" s="198">
        <v>115286</v>
      </c>
      <c r="J36" s="198">
        <v>153883</v>
      </c>
      <c r="K36" s="198">
        <v>0</v>
      </c>
      <c r="L36" s="198">
        <v>0</v>
      </c>
      <c r="M36" s="198">
        <v>23962</v>
      </c>
      <c r="N36" s="198">
        <v>0</v>
      </c>
      <c r="O36" s="198">
        <v>6301</v>
      </c>
      <c r="P36" s="198">
        <v>0</v>
      </c>
      <c r="Q36" s="198">
        <v>0</v>
      </c>
      <c r="R36" s="198">
        <v>2325.3000000000002</v>
      </c>
      <c r="S36" s="198">
        <v>379464.3</v>
      </c>
      <c r="T36" s="198">
        <v>27294</v>
      </c>
      <c r="U36" s="198">
        <v>0</v>
      </c>
      <c r="V36" s="198">
        <v>0</v>
      </c>
      <c r="W36" s="207">
        <v>8407</v>
      </c>
      <c r="X36" s="207">
        <v>14515</v>
      </c>
      <c r="Y36" s="208">
        <v>594758</v>
      </c>
      <c r="Z36" s="207">
        <v>617680</v>
      </c>
      <c r="AA36" s="208">
        <v>997144.3</v>
      </c>
    </row>
    <row r="37" spans="1:27" ht="12.75" customHeight="1" x14ac:dyDescent="0.2">
      <c r="A37" s="204" t="s">
        <v>93</v>
      </c>
      <c r="B37" s="200" t="s">
        <v>87</v>
      </c>
      <c r="C37" s="201">
        <v>1069069.3700000001</v>
      </c>
      <c r="D37" s="201">
        <v>772099.19</v>
      </c>
      <c r="E37" s="201">
        <v>28441.87</v>
      </c>
      <c r="F37" s="201">
        <v>268528.31</v>
      </c>
      <c r="G37" s="201">
        <v>2703071.7</v>
      </c>
      <c r="H37" s="201">
        <v>668481.21999999986</v>
      </c>
      <c r="I37" s="201">
        <v>1065265.6399999999</v>
      </c>
      <c r="J37" s="201">
        <v>939602.96</v>
      </c>
      <c r="K37" s="201">
        <v>2794.86</v>
      </c>
      <c r="L37" s="201">
        <v>26927.02</v>
      </c>
      <c r="M37" s="201">
        <v>256854.88999999996</v>
      </c>
      <c r="N37" s="201">
        <v>4983.5200000000004</v>
      </c>
      <c r="O37" s="201">
        <v>149053.12</v>
      </c>
      <c r="P37" s="201">
        <v>1051.07</v>
      </c>
      <c r="Q37" s="201">
        <v>10</v>
      </c>
      <c r="R37" s="201">
        <v>72014.33</v>
      </c>
      <c r="S37" s="201">
        <v>4256108</v>
      </c>
      <c r="T37" s="201">
        <v>504068.31000000006</v>
      </c>
      <c r="U37" s="201">
        <v>6606.98</v>
      </c>
      <c r="V37" s="201">
        <v>1094.8899999999999</v>
      </c>
      <c r="W37" s="214">
        <v>533004.73999999987</v>
      </c>
      <c r="X37" s="214">
        <v>1349243.4700000002</v>
      </c>
      <c r="Y37" s="210">
        <v>22944494.400000002</v>
      </c>
      <c r="Z37" s="214">
        <v>24834444.480000004</v>
      </c>
      <c r="AA37" s="210">
        <v>29090552.479999997</v>
      </c>
    </row>
    <row r="38" spans="1:27" ht="12.75" customHeight="1" x14ac:dyDescent="0.2">
      <c r="A38" s="199">
        <v>29</v>
      </c>
      <c r="B38" s="202" t="s">
        <v>180</v>
      </c>
      <c r="C38" s="198">
        <v>4780.1799999999994</v>
      </c>
      <c r="D38" s="198">
        <v>4208.45</v>
      </c>
      <c r="E38" s="198">
        <v>407.86</v>
      </c>
      <c r="F38" s="198">
        <v>163.87</v>
      </c>
      <c r="G38" s="198">
        <v>6019.2</v>
      </c>
      <c r="H38" s="198">
        <v>4013.18</v>
      </c>
      <c r="I38" s="198">
        <v>1804.4699999999998</v>
      </c>
      <c r="J38" s="198">
        <v>201.55</v>
      </c>
      <c r="K38" s="198">
        <v>0</v>
      </c>
      <c r="L38" s="198">
        <v>0</v>
      </c>
      <c r="M38" s="198">
        <v>0</v>
      </c>
      <c r="N38" s="198">
        <v>0</v>
      </c>
      <c r="O38" s="198">
        <v>1532.5799999999997</v>
      </c>
      <c r="P38" s="198">
        <v>0</v>
      </c>
      <c r="Q38" s="198">
        <v>0</v>
      </c>
      <c r="R38" s="198">
        <v>0.2</v>
      </c>
      <c r="S38" s="198">
        <v>12332.16</v>
      </c>
      <c r="T38" s="198">
        <v>4131.63</v>
      </c>
      <c r="U38" s="198">
        <v>0</v>
      </c>
      <c r="V38" s="198">
        <v>0</v>
      </c>
      <c r="W38" s="207">
        <v>183.36</v>
      </c>
      <c r="X38" s="207">
        <v>57.059999999999995</v>
      </c>
      <c r="Y38" s="208">
        <v>9173.8000000000011</v>
      </c>
      <c r="Z38" s="207">
        <v>9414.2200000000012</v>
      </c>
      <c r="AA38" s="208">
        <v>21746.38</v>
      </c>
    </row>
    <row r="39" spans="1:27" ht="12.75" customHeight="1" x14ac:dyDescent="0.2">
      <c r="A39" s="199">
        <v>30</v>
      </c>
      <c r="B39" s="202" t="s">
        <v>181</v>
      </c>
      <c r="C39" s="198">
        <v>0</v>
      </c>
      <c r="D39" s="198">
        <v>0</v>
      </c>
      <c r="E39" s="198">
        <v>0</v>
      </c>
      <c r="F39" s="198">
        <v>0</v>
      </c>
      <c r="G39" s="198">
        <v>0</v>
      </c>
      <c r="H39" s="198">
        <v>0</v>
      </c>
      <c r="I39" s="198">
        <v>0</v>
      </c>
      <c r="J39" s="198">
        <v>0</v>
      </c>
      <c r="K39" s="198">
        <v>0</v>
      </c>
      <c r="L39" s="198">
        <v>0</v>
      </c>
      <c r="M39" s="198">
        <v>0</v>
      </c>
      <c r="N39" s="198">
        <v>0</v>
      </c>
      <c r="O39" s="198">
        <v>0</v>
      </c>
      <c r="P39" s="198">
        <v>0</v>
      </c>
      <c r="Q39" s="198">
        <v>0</v>
      </c>
      <c r="R39" s="198">
        <v>0</v>
      </c>
      <c r="S39" s="198">
        <v>0</v>
      </c>
      <c r="T39" s="198">
        <v>0</v>
      </c>
      <c r="U39" s="198">
        <v>0</v>
      </c>
      <c r="V39" s="198">
        <v>0</v>
      </c>
      <c r="W39" s="207">
        <v>0</v>
      </c>
      <c r="X39" s="207">
        <v>0</v>
      </c>
      <c r="Y39" s="208">
        <v>0</v>
      </c>
      <c r="Z39" s="207">
        <v>0</v>
      </c>
      <c r="AA39" s="208">
        <v>0</v>
      </c>
    </row>
    <row r="40" spans="1:27" ht="12.75" customHeight="1" x14ac:dyDescent="0.2">
      <c r="A40" s="199">
        <v>31</v>
      </c>
      <c r="B40" s="202" t="s">
        <v>183</v>
      </c>
      <c r="C40" s="198">
        <v>1229</v>
      </c>
      <c r="D40" s="198">
        <v>1229</v>
      </c>
      <c r="E40" s="198">
        <v>0</v>
      </c>
      <c r="F40" s="198">
        <v>0</v>
      </c>
      <c r="G40" s="198">
        <v>1752</v>
      </c>
      <c r="H40" s="198">
        <v>1592</v>
      </c>
      <c r="I40" s="198">
        <v>157</v>
      </c>
      <c r="J40" s="198">
        <v>3</v>
      </c>
      <c r="K40" s="198">
        <v>0</v>
      </c>
      <c r="L40" s="198">
        <v>0</v>
      </c>
      <c r="M40" s="198">
        <v>0</v>
      </c>
      <c r="N40" s="198">
        <v>0</v>
      </c>
      <c r="O40" s="198">
        <v>1327</v>
      </c>
      <c r="P40" s="198">
        <v>0</v>
      </c>
      <c r="Q40" s="198">
        <v>0</v>
      </c>
      <c r="R40" s="198">
        <v>1165</v>
      </c>
      <c r="S40" s="198">
        <v>5473</v>
      </c>
      <c r="T40" s="198">
        <v>1655</v>
      </c>
      <c r="U40" s="198">
        <v>0</v>
      </c>
      <c r="V40" s="198">
        <v>0</v>
      </c>
      <c r="W40" s="207">
        <v>0</v>
      </c>
      <c r="X40" s="207">
        <v>0</v>
      </c>
      <c r="Y40" s="208">
        <v>2737</v>
      </c>
      <c r="Z40" s="207">
        <v>2737</v>
      </c>
      <c r="AA40" s="208">
        <v>8210</v>
      </c>
    </row>
    <row r="41" spans="1:27" ht="12.75" customHeight="1" x14ac:dyDescent="0.2">
      <c r="A41" s="199">
        <v>32</v>
      </c>
      <c r="B41" s="202" t="s">
        <v>184</v>
      </c>
      <c r="C41" s="198">
        <v>2166.2800000000002</v>
      </c>
      <c r="D41" s="198">
        <v>0</v>
      </c>
      <c r="E41" s="198">
        <v>0</v>
      </c>
      <c r="F41" s="198">
        <v>2166.2800000000002</v>
      </c>
      <c r="G41" s="198">
        <v>2148.6000000000004</v>
      </c>
      <c r="H41" s="198">
        <v>2148.6000000000004</v>
      </c>
      <c r="I41" s="198">
        <v>0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7.69</v>
      </c>
      <c r="P41" s="198">
        <v>0</v>
      </c>
      <c r="Q41" s="198">
        <v>0</v>
      </c>
      <c r="R41" s="198">
        <v>1257.75</v>
      </c>
      <c r="S41" s="198">
        <v>5580.3200000000006</v>
      </c>
      <c r="T41" s="198">
        <v>5532.26</v>
      </c>
      <c r="U41" s="198">
        <v>0</v>
      </c>
      <c r="V41" s="198">
        <v>0</v>
      </c>
      <c r="W41" s="207">
        <v>0</v>
      </c>
      <c r="X41" s="207">
        <v>0</v>
      </c>
      <c r="Y41" s="208">
        <v>510.30000000000007</v>
      </c>
      <c r="Z41" s="207">
        <v>510.30000000000007</v>
      </c>
      <c r="AA41" s="208">
        <v>6090.6200000000008</v>
      </c>
    </row>
    <row r="42" spans="1:27" ht="12.75" customHeight="1" x14ac:dyDescent="0.2">
      <c r="A42" s="199">
        <v>33</v>
      </c>
      <c r="B42" s="202" t="s">
        <v>197</v>
      </c>
      <c r="C42" s="198">
        <v>6113.36</v>
      </c>
      <c r="D42" s="198">
        <v>6113.36</v>
      </c>
      <c r="E42" s="198">
        <v>0</v>
      </c>
      <c r="F42" s="198">
        <v>0</v>
      </c>
      <c r="G42" s="198">
        <v>0</v>
      </c>
      <c r="H42" s="198">
        <v>0</v>
      </c>
      <c r="I42" s="198">
        <v>0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0</v>
      </c>
      <c r="Q42" s="198">
        <v>0</v>
      </c>
      <c r="R42" s="198">
        <v>1984.7199999999998</v>
      </c>
      <c r="S42" s="198">
        <v>8098.08</v>
      </c>
      <c r="T42" s="198">
        <v>1686.7300000000002</v>
      </c>
      <c r="U42" s="198">
        <v>0</v>
      </c>
      <c r="V42" s="198">
        <v>0</v>
      </c>
      <c r="W42" s="207">
        <v>0</v>
      </c>
      <c r="X42" s="207">
        <v>0</v>
      </c>
      <c r="Y42" s="208">
        <v>448.82999999999993</v>
      </c>
      <c r="Z42" s="207">
        <v>448.82999999999993</v>
      </c>
      <c r="AA42" s="208">
        <v>8546.91</v>
      </c>
    </row>
    <row r="43" spans="1:27" ht="12.75" customHeight="1" x14ac:dyDescent="0.2">
      <c r="A43" s="199">
        <v>34</v>
      </c>
      <c r="B43" s="202" t="s">
        <v>185</v>
      </c>
      <c r="C43" s="198">
        <v>1057.4499999999998</v>
      </c>
      <c r="D43" s="198">
        <v>1057.4499999999998</v>
      </c>
      <c r="E43" s="198">
        <v>0</v>
      </c>
      <c r="F43" s="198">
        <v>0</v>
      </c>
      <c r="G43" s="198">
        <v>1740.8500000000001</v>
      </c>
      <c r="H43" s="198">
        <v>1334.19</v>
      </c>
      <c r="I43" s="198">
        <v>406.66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3663.3900000000003</v>
      </c>
      <c r="P43" s="198">
        <v>0</v>
      </c>
      <c r="Q43" s="198">
        <v>0</v>
      </c>
      <c r="R43" s="198">
        <v>6860.4899999999989</v>
      </c>
      <c r="S43" s="198">
        <v>13322.18</v>
      </c>
      <c r="T43" s="198">
        <v>8662.380000000001</v>
      </c>
      <c r="U43" s="198">
        <v>0</v>
      </c>
      <c r="V43" s="198">
        <v>0</v>
      </c>
      <c r="W43" s="207">
        <v>608.79999999999995</v>
      </c>
      <c r="X43" s="207">
        <v>0</v>
      </c>
      <c r="Y43" s="208">
        <v>7632.22</v>
      </c>
      <c r="Z43" s="207">
        <v>8241.02</v>
      </c>
      <c r="AA43" s="208">
        <v>21563.200000000001</v>
      </c>
    </row>
    <row r="44" spans="1:27" ht="12.75" customHeight="1" x14ac:dyDescent="0.2">
      <c r="A44" s="199">
        <v>35</v>
      </c>
      <c r="B44" s="202" t="s">
        <v>186</v>
      </c>
      <c r="C44" s="198">
        <v>1993</v>
      </c>
      <c r="D44" s="198">
        <v>1705</v>
      </c>
      <c r="E44" s="198">
        <v>22</v>
      </c>
      <c r="F44" s="198">
        <v>266</v>
      </c>
      <c r="G44" s="198">
        <v>753</v>
      </c>
      <c r="H44" s="198">
        <v>741</v>
      </c>
      <c r="I44" s="198">
        <v>5</v>
      </c>
      <c r="J44" s="198">
        <v>7</v>
      </c>
      <c r="K44" s="198">
        <v>0</v>
      </c>
      <c r="L44" s="198">
        <v>0</v>
      </c>
      <c r="M44" s="198">
        <v>0</v>
      </c>
      <c r="N44" s="198">
        <v>0</v>
      </c>
      <c r="O44" s="198">
        <v>633</v>
      </c>
      <c r="P44" s="198">
        <v>0</v>
      </c>
      <c r="Q44" s="198">
        <v>0</v>
      </c>
      <c r="R44" s="198">
        <v>6596</v>
      </c>
      <c r="S44" s="198">
        <v>9975</v>
      </c>
      <c r="T44" s="198">
        <v>3611</v>
      </c>
      <c r="U44" s="198">
        <v>0</v>
      </c>
      <c r="V44" s="198">
        <v>0</v>
      </c>
      <c r="W44" s="207">
        <v>62</v>
      </c>
      <c r="X44" s="207">
        <v>259.32</v>
      </c>
      <c r="Y44" s="208">
        <v>515</v>
      </c>
      <c r="Z44" s="207">
        <v>836.31999999999994</v>
      </c>
      <c r="AA44" s="208">
        <v>10811.32</v>
      </c>
    </row>
    <row r="45" spans="1:27" ht="12.75" customHeight="1" x14ac:dyDescent="0.2">
      <c r="A45" s="199">
        <v>36</v>
      </c>
      <c r="B45" s="202" t="s">
        <v>187</v>
      </c>
      <c r="C45" s="198">
        <v>44.58</v>
      </c>
      <c r="D45" s="198">
        <v>44.58</v>
      </c>
      <c r="E45" s="198">
        <v>0</v>
      </c>
      <c r="F45" s="198">
        <v>0</v>
      </c>
      <c r="G45" s="198">
        <v>40</v>
      </c>
      <c r="H45" s="198">
        <v>40</v>
      </c>
      <c r="I45" s="198">
        <v>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2941.64</v>
      </c>
      <c r="P45" s="198">
        <v>0</v>
      </c>
      <c r="Q45" s="198">
        <v>0</v>
      </c>
      <c r="R45" s="198">
        <v>3570.0199999999995</v>
      </c>
      <c r="S45" s="198">
        <v>6596.24</v>
      </c>
      <c r="T45" s="198">
        <v>3570.0199999999995</v>
      </c>
      <c r="U45" s="198">
        <v>0</v>
      </c>
      <c r="V45" s="198">
        <v>0</v>
      </c>
      <c r="W45" s="207">
        <v>3839.1099999999997</v>
      </c>
      <c r="X45" s="207">
        <v>203.06</v>
      </c>
      <c r="Y45" s="208">
        <v>1119.5500000000002</v>
      </c>
      <c r="Z45" s="207">
        <v>5161.7199999999993</v>
      </c>
      <c r="AA45" s="208">
        <v>11757.96</v>
      </c>
    </row>
    <row r="46" spans="1:27" ht="12.75" customHeight="1" x14ac:dyDescent="0.2">
      <c r="A46" s="199">
        <v>37</v>
      </c>
      <c r="B46" s="202" t="s">
        <v>188</v>
      </c>
      <c r="C46" s="198">
        <v>2432</v>
      </c>
      <c r="D46" s="198">
        <v>2432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152</v>
      </c>
      <c r="P46" s="198">
        <v>0</v>
      </c>
      <c r="Q46" s="198">
        <v>0</v>
      </c>
      <c r="R46" s="198">
        <v>423</v>
      </c>
      <c r="S46" s="198">
        <v>3007</v>
      </c>
      <c r="T46" s="198">
        <v>2433</v>
      </c>
      <c r="U46" s="198">
        <v>0</v>
      </c>
      <c r="V46" s="198">
        <v>0</v>
      </c>
      <c r="W46" s="207">
        <v>0</v>
      </c>
      <c r="X46" s="207">
        <v>0</v>
      </c>
      <c r="Y46" s="208">
        <v>2</v>
      </c>
      <c r="Z46" s="207">
        <v>2</v>
      </c>
      <c r="AA46" s="208">
        <v>3009</v>
      </c>
    </row>
    <row r="47" spans="1:27" ht="12.75" customHeight="1" x14ac:dyDescent="0.2">
      <c r="A47" s="204" t="s">
        <v>97</v>
      </c>
      <c r="B47" s="200" t="s">
        <v>189</v>
      </c>
      <c r="C47" s="201">
        <v>19815.850000000002</v>
      </c>
      <c r="D47" s="201">
        <v>16789.839999999997</v>
      </c>
      <c r="E47" s="201">
        <v>429.86</v>
      </c>
      <c r="F47" s="201">
        <v>2596.15</v>
      </c>
      <c r="G47" s="201">
        <v>12453.65</v>
      </c>
      <c r="H47" s="201">
        <v>9868.9700000000012</v>
      </c>
      <c r="I47" s="201">
        <v>2373.1299999999997</v>
      </c>
      <c r="J47" s="201">
        <v>211.55</v>
      </c>
      <c r="K47" s="201">
        <v>0</v>
      </c>
      <c r="L47" s="201">
        <v>0</v>
      </c>
      <c r="M47" s="201">
        <v>0</v>
      </c>
      <c r="N47" s="201">
        <v>0</v>
      </c>
      <c r="O47" s="201">
        <v>10257.299999999999</v>
      </c>
      <c r="P47" s="201">
        <v>0</v>
      </c>
      <c r="Q47" s="201">
        <v>0</v>
      </c>
      <c r="R47" s="201">
        <v>21857.18</v>
      </c>
      <c r="S47" s="201">
        <v>64383.979999999996</v>
      </c>
      <c r="T47" s="201">
        <v>31282.02</v>
      </c>
      <c r="U47" s="201">
        <v>0</v>
      </c>
      <c r="V47" s="201">
        <v>0</v>
      </c>
      <c r="W47" s="207">
        <v>4693.2699999999995</v>
      </c>
      <c r="X47" s="207">
        <v>519.44000000000005</v>
      </c>
      <c r="Y47" s="208">
        <v>22138.7</v>
      </c>
      <c r="Z47" s="207">
        <v>27351.410000000003</v>
      </c>
      <c r="AA47" s="208">
        <v>91735.389999999985</v>
      </c>
    </row>
    <row r="48" spans="1:27" ht="12.75" customHeight="1" x14ac:dyDescent="0.2">
      <c r="A48" s="199">
        <v>38</v>
      </c>
      <c r="B48" s="202" t="s">
        <v>199</v>
      </c>
      <c r="C48" s="198">
        <v>2275</v>
      </c>
      <c r="D48" s="198">
        <v>0</v>
      </c>
      <c r="E48" s="198">
        <v>0</v>
      </c>
      <c r="F48" s="198">
        <v>2275</v>
      </c>
      <c r="G48" s="198">
        <v>14828.264766731005</v>
      </c>
      <c r="H48" s="198">
        <v>1813.0377314000002</v>
      </c>
      <c r="I48" s="198">
        <v>3461.5439134480007</v>
      </c>
      <c r="J48" s="198">
        <v>9553.683121883003</v>
      </c>
      <c r="K48" s="198">
        <v>0</v>
      </c>
      <c r="L48" s="198">
        <v>0</v>
      </c>
      <c r="M48" s="198">
        <v>248251.9323153985</v>
      </c>
      <c r="N48" s="198">
        <v>0</v>
      </c>
      <c r="O48" s="198">
        <v>0</v>
      </c>
      <c r="P48" s="198">
        <v>0</v>
      </c>
      <c r="Q48" s="198">
        <v>0</v>
      </c>
      <c r="R48" s="198">
        <v>0</v>
      </c>
      <c r="S48" s="198">
        <v>265355.19708212948</v>
      </c>
      <c r="T48" s="198">
        <v>0</v>
      </c>
      <c r="U48" s="198">
        <v>0</v>
      </c>
      <c r="V48" s="198">
        <v>0</v>
      </c>
      <c r="W48" s="207">
        <v>3800.8199999999997</v>
      </c>
      <c r="X48" s="207">
        <v>495.3</v>
      </c>
      <c r="Y48" s="208">
        <v>804416.51260615455</v>
      </c>
      <c r="Z48" s="207">
        <v>808712.63260615454</v>
      </c>
      <c r="AA48" s="208">
        <v>1074067.8296882841</v>
      </c>
    </row>
    <row r="49" spans="1:27" ht="12.75" customHeight="1" x14ac:dyDescent="0.2">
      <c r="A49" s="204" t="s">
        <v>100</v>
      </c>
      <c r="B49" s="203" t="s">
        <v>215</v>
      </c>
      <c r="C49" s="201">
        <v>2275</v>
      </c>
      <c r="D49" s="201">
        <v>0</v>
      </c>
      <c r="E49" s="201">
        <v>0</v>
      </c>
      <c r="F49" s="201">
        <v>2275</v>
      </c>
      <c r="G49" s="201">
        <v>14828.264766731005</v>
      </c>
      <c r="H49" s="201">
        <v>1813.0377314000002</v>
      </c>
      <c r="I49" s="201">
        <v>3461.5439134480007</v>
      </c>
      <c r="J49" s="201">
        <v>9553.683121883003</v>
      </c>
      <c r="K49" s="201">
        <v>0</v>
      </c>
      <c r="L49" s="201">
        <v>0</v>
      </c>
      <c r="M49" s="201">
        <v>248251.9323153985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265355.19708212948</v>
      </c>
      <c r="T49" s="201">
        <v>0</v>
      </c>
      <c r="U49" s="201">
        <v>0</v>
      </c>
      <c r="V49" s="201">
        <v>0</v>
      </c>
      <c r="W49" s="207">
        <v>3800.8199999999997</v>
      </c>
      <c r="X49" s="207">
        <v>495.3</v>
      </c>
      <c r="Y49" s="208">
        <v>804416.51260615455</v>
      </c>
      <c r="Z49" s="207">
        <v>808712.63260615454</v>
      </c>
      <c r="AA49" s="208">
        <v>1074067.8296882841</v>
      </c>
    </row>
    <row r="50" spans="1:27" ht="12.75" customHeight="1" x14ac:dyDescent="0.2">
      <c r="A50" s="199">
        <v>39</v>
      </c>
      <c r="B50" s="202" t="s">
        <v>201</v>
      </c>
      <c r="C50" s="198">
        <v>0</v>
      </c>
      <c r="D50" s="198">
        <v>0</v>
      </c>
      <c r="E50" s="198">
        <v>0</v>
      </c>
      <c r="F50" s="198">
        <v>0</v>
      </c>
      <c r="G50" s="198">
        <v>0</v>
      </c>
      <c r="H50" s="198">
        <v>0</v>
      </c>
      <c r="I50" s="198">
        <v>0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0</v>
      </c>
      <c r="Q50" s="198">
        <v>0</v>
      </c>
      <c r="R50" s="198">
        <v>0</v>
      </c>
      <c r="S50" s="198">
        <v>0</v>
      </c>
      <c r="T50" s="198">
        <v>0</v>
      </c>
      <c r="U50" s="198">
        <v>0</v>
      </c>
      <c r="V50" s="198">
        <v>0</v>
      </c>
      <c r="W50" s="207">
        <v>0</v>
      </c>
      <c r="X50" s="207">
        <v>0</v>
      </c>
      <c r="Y50" s="208">
        <v>0</v>
      </c>
      <c r="Z50" s="207">
        <v>0</v>
      </c>
      <c r="AA50" s="208">
        <v>0</v>
      </c>
    </row>
    <row r="51" spans="1:27" ht="12.75" customHeight="1" x14ac:dyDescent="0.2">
      <c r="A51" s="204" t="s">
        <v>225</v>
      </c>
      <c r="B51" s="203" t="s">
        <v>216</v>
      </c>
      <c r="C51" s="201">
        <v>0</v>
      </c>
      <c r="D51" s="201">
        <v>0</v>
      </c>
      <c r="E51" s="201">
        <v>0</v>
      </c>
      <c r="F51" s="201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0</v>
      </c>
      <c r="R51" s="201">
        <v>0</v>
      </c>
      <c r="S51" s="201">
        <v>0</v>
      </c>
      <c r="T51" s="201">
        <v>0</v>
      </c>
      <c r="U51" s="201">
        <v>0</v>
      </c>
      <c r="V51" s="201">
        <v>0</v>
      </c>
      <c r="W51" s="207">
        <v>0</v>
      </c>
      <c r="X51" s="207">
        <v>0</v>
      </c>
      <c r="Y51" s="208">
        <v>0</v>
      </c>
      <c r="Z51" s="207">
        <v>0</v>
      </c>
      <c r="AA51" s="208">
        <v>0</v>
      </c>
    </row>
    <row r="52" spans="1:27" ht="12.75" customHeight="1" x14ac:dyDescent="0.2">
      <c r="A52" s="199">
        <v>40</v>
      </c>
      <c r="B52" s="202" t="s">
        <v>90</v>
      </c>
      <c r="C52" s="198">
        <v>66989.359999999986</v>
      </c>
      <c r="D52" s="198">
        <v>66964.359999999986</v>
      </c>
      <c r="E52" s="198">
        <v>25</v>
      </c>
      <c r="F52" s="198">
        <v>0</v>
      </c>
      <c r="G52" s="198">
        <v>13939.660000000002</v>
      </c>
      <c r="H52" s="198">
        <v>7362.6600000000017</v>
      </c>
      <c r="I52" s="198">
        <v>2197</v>
      </c>
      <c r="J52" s="198">
        <v>4380</v>
      </c>
      <c r="K52" s="198">
        <v>0</v>
      </c>
      <c r="L52" s="198">
        <v>0</v>
      </c>
      <c r="M52" s="198">
        <v>0</v>
      </c>
      <c r="N52" s="198">
        <v>19.43</v>
      </c>
      <c r="O52" s="198">
        <v>3162.0199999999995</v>
      </c>
      <c r="P52" s="198">
        <v>0</v>
      </c>
      <c r="Q52" s="198">
        <v>3</v>
      </c>
      <c r="R52" s="198">
        <v>2873.39</v>
      </c>
      <c r="S52" s="198">
        <v>86986.859999999986</v>
      </c>
      <c r="T52" s="198">
        <v>32616.589999999997</v>
      </c>
      <c r="U52" s="198">
        <v>0</v>
      </c>
      <c r="V52" s="198">
        <v>0</v>
      </c>
      <c r="W52" s="207">
        <v>1374.5800000000002</v>
      </c>
      <c r="X52" s="207">
        <v>277.91000000000003</v>
      </c>
      <c r="Y52" s="208">
        <v>4109.7300000000005</v>
      </c>
      <c r="Z52" s="207">
        <v>5762.2200000000012</v>
      </c>
      <c r="AA52" s="208">
        <v>92749.079999999987</v>
      </c>
    </row>
    <row r="53" spans="1:27" ht="12.75" customHeight="1" x14ac:dyDescent="0.2">
      <c r="A53" s="199">
        <v>41</v>
      </c>
      <c r="B53" s="202" t="s">
        <v>122</v>
      </c>
      <c r="C53" s="198">
        <v>47875.07</v>
      </c>
      <c r="D53" s="198">
        <v>47875.07</v>
      </c>
      <c r="E53" s="198">
        <v>0</v>
      </c>
      <c r="F53" s="198">
        <v>0</v>
      </c>
      <c r="G53" s="198">
        <v>4355.4500000000007</v>
      </c>
      <c r="H53" s="198">
        <v>4355.4500000000007</v>
      </c>
      <c r="I53" s="198">
        <v>0</v>
      </c>
      <c r="J53" s="198">
        <v>0</v>
      </c>
      <c r="K53" s="198">
        <v>0</v>
      </c>
      <c r="L53" s="198">
        <v>0</v>
      </c>
      <c r="M53" s="198">
        <v>0</v>
      </c>
      <c r="N53" s="198">
        <v>28.71</v>
      </c>
      <c r="O53" s="198">
        <v>226.30999999999997</v>
      </c>
      <c r="P53" s="198">
        <v>0</v>
      </c>
      <c r="Q53" s="198">
        <v>0</v>
      </c>
      <c r="R53" s="198">
        <v>4581.0499999999993</v>
      </c>
      <c r="S53" s="198">
        <v>57066.59</v>
      </c>
      <c r="T53" s="198">
        <v>38087.350000000006</v>
      </c>
      <c r="U53" s="198">
        <v>0</v>
      </c>
      <c r="V53" s="198">
        <v>14</v>
      </c>
      <c r="W53" s="207">
        <v>59.7</v>
      </c>
      <c r="X53" s="207">
        <v>0</v>
      </c>
      <c r="Y53" s="208">
        <v>3165.53</v>
      </c>
      <c r="Z53" s="207">
        <v>3239.23</v>
      </c>
      <c r="AA53" s="208">
        <v>60305.82</v>
      </c>
    </row>
    <row r="54" spans="1:27" ht="12.75" customHeight="1" x14ac:dyDescent="0.2">
      <c r="A54" s="204" t="s">
        <v>226</v>
      </c>
      <c r="B54" s="200" t="s">
        <v>94</v>
      </c>
      <c r="C54" s="201">
        <v>114864.43</v>
      </c>
      <c r="D54" s="201">
        <v>114839.43</v>
      </c>
      <c r="E54" s="201">
        <v>25</v>
      </c>
      <c r="F54" s="201">
        <v>0</v>
      </c>
      <c r="G54" s="201">
        <v>18295.11</v>
      </c>
      <c r="H54" s="201">
        <v>11718.110000000002</v>
      </c>
      <c r="I54" s="201">
        <v>2197</v>
      </c>
      <c r="J54" s="201">
        <v>4380</v>
      </c>
      <c r="K54" s="201">
        <v>0</v>
      </c>
      <c r="L54" s="201">
        <v>0</v>
      </c>
      <c r="M54" s="201">
        <v>0</v>
      </c>
      <c r="N54" s="201">
        <v>48.14</v>
      </c>
      <c r="O54" s="201">
        <v>3388.3299999999995</v>
      </c>
      <c r="P54" s="201">
        <v>0</v>
      </c>
      <c r="Q54" s="201">
        <v>3</v>
      </c>
      <c r="R54" s="201">
        <v>7454.4399999999987</v>
      </c>
      <c r="S54" s="201">
        <v>144053.44999999998</v>
      </c>
      <c r="T54" s="201">
        <v>70703.94</v>
      </c>
      <c r="U54" s="201">
        <v>0</v>
      </c>
      <c r="V54" s="201">
        <v>14</v>
      </c>
      <c r="W54" s="207">
        <v>1434.2800000000002</v>
      </c>
      <c r="X54" s="207">
        <v>277.91000000000003</v>
      </c>
      <c r="Y54" s="208">
        <v>7275.26</v>
      </c>
      <c r="Z54" s="207">
        <v>9001.4500000000007</v>
      </c>
      <c r="AA54" s="208">
        <v>153054.9</v>
      </c>
    </row>
    <row r="55" spans="1:27" ht="12.75" customHeight="1" x14ac:dyDescent="0.2">
      <c r="A55" s="199">
        <v>42</v>
      </c>
      <c r="B55" s="202" t="s">
        <v>95</v>
      </c>
      <c r="C55" s="198">
        <v>1089002.4500000002</v>
      </c>
      <c r="D55" s="198">
        <v>1079940.1400000001</v>
      </c>
      <c r="E55" s="198">
        <v>2638.8</v>
      </c>
      <c r="F55" s="198">
        <v>6423.51</v>
      </c>
      <c r="G55" s="198">
        <v>9171.14</v>
      </c>
      <c r="H55" s="198">
        <v>5443.75</v>
      </c>
      <c r="I55" s="198">
        <v>86</v>
      </c>
      <c r="J55" s="198">
        <v>0</v>
      </c>
      <c r="K55" s="198">
        <v>40</v>
      </c>
      <c r="L55" s="198">
        <v>3601.39</v>
      </c>
      <c r="M55" s="198">
        <v>0</v>
      </c>
      <c r="N55" s="198">
        <v>21.84</v>
      </c>
      <c r="O55" s="198">
        <v>3437.3100000000004</v>
      </c>
      <c r="P55" s="198">
        <v>0</v>
      </c>
      <c r="Q55" s="198">
        <v>6.79</v>
      </c>
      <c r="R55" s="198">
        <v>57820.81</v>
      </c>
      <c r="S55" s="198">
        <v>1159460.3400000003</v>
      </c>
      <c r="T55" s="198">
        <v>83533.600000000006</v>
      </c>
      <c r="U55" s="198">
        <v>3356.76</v>
      </c>
      <c r="V55" s="198">
        <v>174.32999999999998</v>
      </c>
      <c r="W55" s="207">
        <v>2868.03</v>
      </c>
      <c r="X55" s="207">
        <v>64226.09</v>
      </c>
      <c r="Y55" s="208">
        <v>119726.04</v>
      </c>
      <c r="Z55" s="207">
        <v>190351.25</v>
      </c>
      <c r="AA55" s="208">
        <v>1349811.5900000003</v>
      </c>
    </row>
    <row r="56" spans="1:27" ht="12.75" customHeight="1" x14ac:dyDescent="0.2">
      <c r="A56" s="204" t="s">
        <v>227</v>
      </c>
      <c r="B56" s="200" t="s">
        <v>98</v>
      </c>
      <c r="C56" s="201">
        <v>1089002.4500000002</v>
      </c>
      <c r="D56" s="201">
        <v>1079940.1400000001</v>
      </c>
      <c r="E56" s="201">
        <v>2638.8</v>
      </c>
      <c r="F56" s="201">
        <v>6423.51</v>
      </c>
      <c r="G56" s="201">
        <v>9171.14</v>
      </c>
      <c r="H56" s="201">
        <v>5443.75</v>
      </c>
      <c r="I56" s="201">
        <v>86</v>
      </c>
      <c r="J56" s="201">
        <v>0</v>
      </c>
      <c r="K56" s="201">
        <v>40</v>
      </c>
      <c r="L56" s="201">
        <v>3601.39</v>
      </c>
      <c r="M56" s="201">
        <v>0</v>
      </c>
      <c r="N56" s="201">
        <v>21.84</v>
      </c>
      <c r="O56" s="201">
        <v>3437.3100000000004</v>
      </c>
      <c r="P56" s="201">
        <v>0</v>
      </c>
      <c r="Q56" s="201">
        <v>6.79</v>
      </c>
      <c r="R56" s="201">
        <v>57820.81</v>
      </c>
      <c r="S56" s="201">
        <v>1159460.3400000003</v>
      </c>
      <c r="T56" s="201">
        <v>83533.600000000006</v>
      </c>
      <c r="U56" s="201">
        <v>3356.76</v>
      </c>
      <c r="V56" s="201">
        <v>174.32999999999998</v>
      </c>
      <c r="W56" s="207">
        <v>2868.03</v>
      </c>
      <c r="X56" s="207">
        <v>64226.09</v>
      </c>
      <c r="Y56" s="208">
        <v>119726.04</v>
      </c>
      <c r="Z56" s="207">
        <v>190351.25</v>
      </c>
      <c r="AA56" s="208">
        <v>1349811.5900000003</v>
      </c>
    </row>
    <row r="57" spans="1:27" ht="12.75" customHeight="1" x14ac:dyDescent="0.2">
      <c r="A57" s="204"/>
      <c r="B57" s="200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7"/>
      <c r="X57" s="207"/>
      <c r="Y57" s="208"/>
      <c r="Z57" s="207"/>
      <c r="AA57" s="208"/>
    </row>
    <row r="58" spans="1:27" ht="12.75" customHeight="1" x14ac:dyDescent="0.2">
      <c r="A58" s="204"/>
      <c r="B58" s="200"/>
      <c r="C58" s="201">
        <v>0</v>
      </c>
      <c r="D58" s="201">
        <v>0</v>
      </c>
      <c r="E58" s="201">
        <v>0</v>
      </c>
      <c r="F58" s="201"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0</v>
      </c>
      <c r="L58" s="201">
        <v>0</v>
      </c>
      <c r="M58" s="201">
        <v>0</v>
      </c>
      <c r="N58" s="201">
        <v>0</v>
      </c>
      <c r="O58" s="201">
        <v>0</v>
      </c>
      <c r="P58" s="201">
        <v>0</v>
      </c>
      <c r="Q58" s="201">
        <v>0</v>
      </c>
      <c r="R58" s="201">
        <v>0</v>
      </c>
      <c r="S58" s="201">
        <v>0</v>
      </c>
      <c r="T58" s="201">
        <v>0</v>
      </c>
      <c r="U58" s="201">
        <v>0</v>
      </c>
      <c r="V58" s="201">
        <v>0</v>
      </c>
      <c r="W58" s="207">
        <v>0</v>
      </c>
      <c r="X58" s="207">
        <v>0</v>
      </c>
      <c r="Y58" s="208">
        <v>0</v>
      </c>
      <c r="Z58" s="207">
        <v>0</v>
      </c>
      <c r="AA58" s="208">
        <v>0</v>
      </c>
    </row>
    <row r="59" spans="1:27" ht="12.75" customHeight="1" x14ac:dyDescent="0.2">
      <c r="A59" s="202"/>
      <c r="B59" s="209" t="s">
        <v>228</v>
      </c>
      <c r="C59" s="201">
        <v>3536015.5100000007</v>
      </c>
      <c r="D59" s="201">
        <v>2711976.88</v>
      </c>
      <c r="E59" s="201">
        <v>41135.980000000003</v>
      </c>
      <c r="F59" s="201">
        <v>782902.65</v>
      </c>
      <c r="G59" s="201">
        <v>6127452.8547667312</v>
      </c>
      <c r="H59" s="201">
        <v>1802471.0377313995</v>
      </c>
      <c r="I59" s="201">
        <v>2528025.553913448</v>
      </c>
      <c r="J59" s="201">
        <v>1644472.3131218832</v>
      </c>
      <c r="K59" s="201">
        <v>12567.52</v>
      </c>
      <c r="L59" s="201">
        <v>139916.43</v>
      </c>
      <c r="M59" s="201">
        <v>522844.97231539851</v>
      </c>
      <c r="N59" s="201">
        <v>17242.149999999998</v>
      </c>
      <c r="O59" s="201">
        <v>306437.28999999998</v>
      </c>
      <c r="P59" s="201">
        <v>1985.9099999999999</v>
      </c>
      <c r="Q59" s="201">
        <v>3207.6099999999997</v>
      </c>
      <c r="R59" s="201">
        <v>166592.82</v>
      </c>
      <c r="S59" s="201">
        <v>10681779.117082128</v>
      </c>
      <c r="T59" s="201">
        <v>1191706.1500000001</v>
      </c>
      <c r="U59" s="201">
        <v>813886.6</v>
      </c>
      <c r="V59" s="201">
        <v>9342.847499999998</v>
      </c>
      <c r="W59" s="214">
        <v>1127716.6000000001</v>
      </c>
      <c r="X59" s="214">
        <v>1634831.57</v>
      </c>
      <c r="Y59" s="210">
        <v>37679149.132606156</v>
      </c>
      <c r="Z59" s="214">
        <v>41264926.750106163</v>
      </c>
      <c r="AA59" s="210">
        <v>51946705.867188282</v>
      </c>
    </row>
    <row r="60" spans="1:27" ht="15" customHeight="1" x14ac:dyDescent="0.2"/>
    <row r="61" spans="1:27" ht="15" customHeight="1" x14ac:dyDescent="0.2"/>
    <row r="62" spans="1:27" ht="15" customHeight="1" x14ac:dyDescent="0.2">
      <c r="C62" s="206"/>
      <c r="D62" s="205"/>
      <c r="E62" s="205"/>
      <c r="F62" s="205"/>
      <c r="G62" s="205"/>
      <c r="H62" s="205"/>
      <c r="I62" s="205"/>
      <c r="J62" s="205"/>
      <c r="K62" s="205"/>
      <c r="L62" s="205"/>
      <c r="M62" s="206"/>
      <c r="N62" s="205"/>
      <c r="O62" s="206"/>
      <c r="P62" s="205"/>
      <c r="Q62" s="206"/>
      <c r="R62" s="205"/>
      <c r="S62" s="205"/>
      <c r="T62" s="205"/>
      <c r="U62" s="205"/>
      <c r="V62" s="205"/>
    </row>
    <row r="63" spans="1:27" ht="15" customHeight="1" x14ac:dyDescent="0.2"/>
    <row r="64" spans="1:27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</sheetData>
  <mergeCells count="2">
    <mergeCell ref="A5:A6"/>
    <mergeCell ref="B5:B6"/>
  </mergeCells>
  <dataValidations count="2">
    <dataValidation type="whole" allowBlank="1" showInputMessage="1" showErrorMessage="1" sqref="C8:H19 C52:H53 C50:H50 C48:H48 C38:H46 C55:H55 C21:H36 J38:P46 J8:P19 J55:P55 J50:P50 J52:P53 J48:P48 J21:P36 R21:U36 R8:U19 R55:U55 R52:U53 R38:U46 R48:U48 R50:U50">
      <formula1>0</formula1>
      <formula2>9999999999</formula2>
    </dataValidation>
    <dataValidation type="whole" allowBlank="1" showInputMessage="1" showErrorMessage="1" sqref="V8:V59 C37:H37 C54:H54 C20:H20 C56:H59 C51:H51 C47:H47 C49:H49 I8:I59 J47:P47 J49:P49 J37:P37 J54:P54 J20:P20 J56:P59 J51:P51 Q8:Q59 R49:U49 R47:U47 R51:U51 R56:U59 R20:U20 R54:U54 R37:U37">
      <formula1>0</formula1>
      <formula2>99999999999999900000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52"/>
  <sheetViews>
    <sheetView zoomScaleNormal="100" workbookViewId="0">
      <pane xSplit="2" ySplit="7" topLeftCell="C17" activePane="bottomRight" state="frozen"/>
      <selection activeCell="K62" sqref="K62"/>
      <selection pane="topRight" activeCell="K62" sqref="K62"/>
      <selection pane="bottomLeft" activeCell="K62" sqref="K62"/>
      <selection pane="bottomRight" activeCell="C17" sqref="C17"/>
    </sheetView>
  </sheetViews>
  <sheetFormatPr defaultColWidth="9.140625" defaultRowHeight="12.75" x14ac:dyDescent="0.2"/>
  <cols>
    <col min="1" max="1" width="5.7109375" style="191" customWidth="1"/>
    <col min="2" max="2" width="25" style="211" customWidth="1"/>
    <col min="3" max="3" width="10.7109375" style="191" customWidth="1"/>
    <col min="4" max="4" width="8.7109375" style="191" customWidth="1"/>
    <col min="5" max="5" width="13" style="191" customWidth="1"/>
    <col min="6" max="6" width="11.42578125" style="191" customWidth="1"/>
    <col min="7" max="7" width="8.7109375" style="191" customWidth="1"/>
    <col min="8" max="9" width="10.85546875" style="191" customWidth="1"/>
    <col min="10" max="10" width="11.42578125" style="191" customWidth="1"/>
    <col min="11" max="11" width="10.28515625" style="191" customWidth="1"/>
    <col min="12" max="12" width="7.85546875" style="191" bestFit="1" customWidth="1"/>
    <col min="13" max="13" width="8" style="191" bestFit="1" customWidth="1"/>
    <col min="14" max="14" width="10.28515625" style="191" customWidth="1"/>
    <col min="15" max="15" width="8.5703125" style="191" customWidth="1"/>
    <col min="16" max="16" width="8.7109375" style="191" customWidth="1"/>
    <col min="17" max="17" width="7.85546875" style="191" bestFit="1" customWidth="1"/>
    <col min="18" max="19" width="8" style="191" customWidth="1"/>
    <col min="20" max="20" width="8.7109375" style="191" customWidth="1"/>
    <col min="21" max="21" width="12" style="191" customWidth="1"/>
    <col min="22" max="22" width="9.85546875" style="191" customWidth="1"/>
    <col min="23" max="23" width="9.42578125" style="191" customWidth="1"/>
    <col min="24" max="24" width="10.42578125" style="191" customWidth="1"/>
    <col min="25" max="25" width="9.140625" style="191" customWidth="1"/>
    <col min="26" max="27" width="10.85546875" style="191" customWidth="1"/>
    <col min="28" max="16384" width="9.140625" style="191"/>
  </cols>
  <sheetData>
    <row r="1" spans="1:81" ht="19.5" x14ac:dyDescent="0.2">
      <c r="A1" s="218" t="s">
        <v>229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81" s="220" customFormat="1" ht="15.75" x14ac:dyDescent="0.2">
      <c r="A2" s="324" t="s">
        <v>230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</row>
    <row r="3" spans="1:81" s="151" customFormat="1" x14ac:dyDescent="0.2">
      <c r="A3" s="325" t="s">
        <v>241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</row>
    <row r="4" spans="1:81" x14ac:dyDescent="0.2"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 t="s">
        <v>166</v>
      </c>
      <c r="S4" s="326"/>
      <c r="T4" s="326"/>
      <c r="U4" s="326"/>
    </row>
    <row r="5" spans="1:81" s="195" customFormat="1" ht="51" customHeight="1" x14ac:dyDescent="0.2">
      <c r="A5" s="320" t="s">
        <v>36</v>
      </c>
      <c r="B5" s="322" t="s">
        <v>1</v>
      </c>
      <c r="C5" s="222" t="s">
        <v>142</v>
      </c>
      <c r="D5" s="223" t="s">
        <v>143</v>
      </c>
      <c r="E5" s="224" t="s">
        <v>144</v>
      </c>
      <c r="F5" s="225" t="s">
        <v>145</v>
      </c>
      <c r="G5" s="226" t="s">
        <v>147</v>
      </c>
      <c r="H5" s="226" t="s">
        <v>234</v>
      </c>
      <c r="I5" s="226" t="s">
        <v>235</v>
      </c>
      <c r="J5" s="225" t="s">
        <v>236</v>
      </c>
      <c r="K5" s="226" t="s">
        <v>237</v>
      </c>
      <c r="L5" s="225" t="s">
        <v>152</v>
      </c>
      <c r="M5" s="226" t="s">
        <v>238</v>
      </c>
      <c r="N5" s="226" t="s">
        <v>154</v>
      </c>
      <c r="O5" s="226" t="s">
        <v>155</v>
      </c>
      <c r="P5" s="225" t="s">
        <v>239</v>
      </c>
      <c r="Q5" s="226" t="s">
        <v>157</v>
      </c>
      <c r="R5" s="224" t="s">
        <v>34</v>
      </c>
      <c r="S5" s="226" t="s">
        <v>130</v>
      </c>
      <c r="T5" s="226" t="s">
        <v>240</v>
      </c>
      <c r="U5" s="226" t="s">
        <v>142</v>
      </c>
      <c r="V5" s="226" t="s">
        <v>154</v>
      </c>
      <c r="W5" s="226" t="s">
        <v>155</v>
      </c>
      <c r="X5" s="226" t="s">
        <v>163</v>
      </c>
      <c r="Y5" s="224" t="s">
        <v>34</v>
      </c>
      <c r="Z5" s="226" t="s">
        <v>164</v>
      </c>
      <c r="AA5" s="226" t="s">
        <v>132</v>
      </c>
      <c r="AB5" s="227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</row>
    <row r="6" spans="1:81" s="195" customFormat="1" ht="24" customHeight="1" x14ac:dyDescent="0.2">
      <c r="A6" s="321"/>
      <c r="B6" s="323"/>
      <c r="C6" s="228" t="s">
        <v>78</v>
      </c>
      <c r="D6" s="228" t="s">
        <v>78</v>
      </c>
      <c r="E6" s="228" t="s">
        <v>78</v>
      </c>
      <c r="F6" s="228" t="s">
        <v>78</v>
      </c>
      <c r="G6" s="228" t="s">
        <v>78</v>
      </c>
      <c r="H6" s="228" t="s">
        <v>78</v>
      </c>
      <c r="I6" s="228" t="s">
        <v>78</v>
      </c>
      <c r="J6" s="228" t="s">
        <v>78</v>
      </c>
      <c r="K6" s="228" t="s">
        <v>78</v>
      </c>
      <c r="L6" s="228" t="s">
        <v>78</v>
      </c>
      <c r="M6" s="228" t="s">
        <v>78</v>
      </c>
      <c r="N6" s="228" t="s">
        <v>78</v>
      </c>
      <c r="O6" s="228" t="s">
        <v>78</v>
      </c>
      <c r="P6" s="228" t="s">
        <v>78</v>
      </c>
      <c r="Q6" s="228" t="s">
        <v>78</v>
      </c>
      <c r="R6" s="228" t="s">
        <v>78</v>
      </c>
      <c r="S6" s="228" t="s">
        <v>78</v>
      </c>
      <c r="T6" s="228" t="s">
        <v>78</v>
      </c>
      <c r="U6" s="228" t="s">
        <v>78</v>
      </c>
      <c r="V6" s="228" t="s">
        <v>78</v>
      </c>
      <c r="W6" s="228" t="s">
        <v>78</v>
      </c>
      <c r="X6" s="228" t="s">
        <v>78</v>
      </c>
      <c r="Y6" s="228" t="s">
        <v>78</v>
      </c>
      <c r="Z6" s="228" t="s">
        <v>78</v>
      </c>
      <c r="AA6" s="228" t="s">
        <v>78</v>
      </c>
      <c r="AB6" s="227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</row>
    <row r="7" spans="1:81" ht="15" customHeight="1" x14ac:dyDescent="0.2">
      <c r="A7" s="196">
        <v>1</v>
      </c>
      <c r="B7" s="212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196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  <c r="T7" s="196">
        <v>20</v>
      </c>
      <c r="U7" s="196">
        <v>21</v>
      </c>
      <c r="V7" s="196">
        <v>22</v>
      </c>
      <c r="W7" s="196">
        <v>23</v>
      </c>
      <c r="X7" s="196">
        <v>24</v>
      </c>
      <c r="Y7" s="196">
        <v>25</v>
      </c>
      <c r="Z7" s="196">
        <v>26</v>
      </c>
      <c r="AA7" s="196">
        <v>27</v>
      </c>
    </row>
    <row r="8" spans="1:81" ht="12.75" customHeight="1" x14ac:dyDescent="0.25">
      <c r="A8" s="229">
        <v>1</v>
      </c>
      <c r="B8" s="216" t="s">
        <v>14</v>
      </c>
      <c r="C8" s="198">
        <v>196196</v>
      </c>
      <c r="D8" s="198">
        <v>169782</v>
      </c>
      <c r="E8" s="198">
        <v>1257</v>
      </c>
      <c r="F8" s="198">
        <v>25157</v>
      </c>
      <c r="G8" s="198">
        <v>290378</v>
      </c>
      <c r="H8" s="198">
        <v>118970</v>
      </c>
      <c r="I8" s="198">
        <v>82051</v>
      </c>
      <c r="J8" s="198">
        <v>88820</v>
      </c>
      <c r="K8" s="198">
        <v>9</v>
      </c>
      <c r="L8" s="198">
        <v>40159</v>
      </c>
      <c r="M8" s="198">
        <v>0</v>
      </c>
      <c r="N8" s="198">
        <v>1011</v>
      </c>
      <c r="O8" s="198">
        <v>12865</v>
      </c>
      <c r="P8" s="198">
        <v>0</v>
      </c>
      <c r="Q8" s="198">
        <v>0</v>
      </c>
      <c r="R8" s="198">
        <v>0</v>
      </c>
      <c r="S8" s="198">
        <v>525837</v>
      </c>
      <c r="T8" s="198">
        <v>35686</v>
      </c>
      <c r="U8" s="198">
        <v>0</v>
      </c>
      <c r="V8" s="198">
        <v>3442</v>
      </c>
      <c r="W8" s="207">
        <v>24865</v>
      </c>
      <c r="X8" s="207">
        <v>6958</v>
      </c>
      <c r="Y8" s="208">
        <v>53104</v>
      </c>
      <c r="Z8" s="208">
        <v>288021</v>
      </c>
      <c r="AA8" s="207">
        <f t="shared" ref="AA8:AA19" si="0">Z8+S8</f>
        <v>813858</v>
      </c>
    </row>
    <row r="9" spans="1:81" ht="12.75" customHeight="1" x14ac:dyDescent="0.25">
      <c r="A9" s="229">
        <v>2</v>
      </c>
      <c r="B9" s="216" t="s">
        <v>15</v>
      </c>
      <c r="C9" s="198">
        <v>195411.33</v>
      </c>
      <c r="D9" s="198">
        <v>155195.94999999998</v>
      </c>
      <c r="E9" s="198">
        <v>192.64999999999998</v>
      </c>
      <c r="F9" s="198">
        <v>40022.730000000003</v>
      </c>
      <c r="G9" s="198">
        <v>305938.87999999995</v>
      </c>
      <c r="H9" s="198">
        <v>190701.27</v>
      </c>
      <c r="I9" s="198">
        <v>111282.82</v>
      </c>
      <c r="J9" s="198">
        <v>3954.79</v>
      </c>
      <c r="K9" s="198">
        <v>0</v>
      </c>
      <c r="L9" s="198">
        <v>0.3</v>
      </c>
      <c r="M9" s="198">
        <v>210.5</v>
      </c>
      <c r="N9" s="198">
        <v>929.91</v>
      </c>
      <c r="O9" s="198">
        <v>2.4900000000000002</v>
      </c>
      <c r="P9" s="198">
        <v>0</v>
      </c>
      <c r="Q9" s="198">
        <v>0</v>
      </c>
      <c r="R9" s="198">
        <v>0</v>
      </c>
      <c r="S9" s="198">
        <v>504359.17999999993</v>
      </c>
      <c r="T9" s="198">
        <v>109880.76999999999</v>
      </c>
      <c r="U9" s="198">
        <v>0</v>
      </c>
      <c r="V9" s="198">
        <v>0</v>
      </c>
      <c r="W9" s="207">
        <v>32293.25</v>
      </c>
      <c r="X9" s="207">
        <v>7507.1899999999987</v>
      </c>
      <c r="Y9" s="208">
        <v>2992941.580000001</v>
      </c>
      <c r="Z9" s="207">
        <v>2279516.4299999997</v>
      </c>
      <c r="AA9" s="207">
        <f t="shared" si="0"/>
        <v>2783875.6099999994</v>
      </c>
    </row>
    <row r="10" spans="1:81" ht="12.75" customHeight="1" x14ac:dyDescent="0.25">
      <c r="A10" s="229">
        <v>3</v>
      </c>
      <c r="B10" s="216" t="s">
        <v>13</v>
      </c>
      <c r="C10" s="198">
        <v>289066.30000000005</v>
      </c>
      <c r="D10" s="198">
        <v>206778.84000000005</v>
      </c>
      <c r="E10" s="198">
        <v>7341.420000000001</v>
      </c>
      <c r="F10" s="198">
        <v>74946.040000000008</v>
      </c>
      <c r="G10" s="198">
        <v>188678.44999999998</v>
      </c>
      <c r="H10" s="198">
        <v>83686.51999999999</v>
      </c>
      <c r="I10" s="198">
        <v>55027.39</v>
      </c>
      <c r="J10" s="198">
        <v>23533.510000000006</v>
      </c>
      <c r="K10" s="198">
        <v>0</v>
      </c>
      <c r="L10" s="198">
        <v>14987.599999999999</v>
      </c>
      <c r="M10" s="198">
        <v>8492.2999999999993</v>
      </c>
      <c r="N10" s="198">
        <v>1137.4000000000001</v>
      </c>
      <c r="O10" s="198">
        <v>12879.440000000002</v>
      </c>
      <c r="P10" s="198">
        <v>0</v>
      </c>
      <c r="Q10" s="198">
        <v>51.339999999999996</v>
      </c>
      <c r="R10" s="198">
        <v>4051.599999999999</v>
      </c>
      <c r="S10" s="198">
        <v>524651.24</v>
      </c>
      <c r="T10" s="198">
        <v>105911.45999999998</v>
      </c>
      <c r="U10" s="198">
        <v>0</v>
      </c>
      <c r="V10" s="198">
        <v>1241.1500000000001</v>
      </c>
      <c r="W10" s="207">
        <v>35481.9</v>
      </c>
      <c r="X10" s="207">
        <v>41105.770000000004</v>
      </c>
      <c r="Y10" s="208">
        <v>797319.01000000013</v>
      </c>
      <c r="Z10" s="207">
        <v>0</v>
      </c>
      <c r="AA10" s="207">
        <f t="shared" si="0"/>
        <v>524651.24</v>
      </c>
    </row>
    <row r="11" spans="1:81" ht="12.75" customHeight="1" x14ac:dyDescent="0.25">
      <c r="A11" s="229">
        <v>4</v>
      </c>
      <c r="B11" s="216" t="s">
        <v>17</v>
      </c>
      <c r="C11" s="198">
        <v>75764.37</v>
      </c>
      <c r="D11" s="198">
        <v>60455.4</v>
      </c>
      <c r="E11" s="198">
        <v>2562.6999999999998</v>
      </c>
      <c r="F11" s="198">
        <v>12746.27</v>
      </c>
      <c r="G11" s="198">
        <v>129221.35000000002</v>
      </c>
      <c r="H11" s="198">
        <v>40678.30000000001</v>
      </c>
      <c r="I11" s="198">
        <v>56043.570000000022</v>
      </c>
      <c r="J11" s="198">
        <v>25581.800000000003</v>
      </c>
      <c r="K11" s="198">
        <v>0</v>
      </c>
      <c r="L11" s="198">
        <v>1053.74</v>
      </c>
      <c r="M11" s="198">
        <v>0</v>
      </c>
      <c r="N11" s="198">
        <v>1050.5900000000001</v>
      </c>
      <c r="O11" s="198">
        <v>9724.2000000000007</v>
      </c>
      <c r="P11" s="198">
        <v>0</v>
      </c>
      <c r="Q11" s="198">
        <v>0</v>
      </c>
      <c r="R11" s="198">
        <v>1895.5500000000002</v>
      </c>
      <c r="S11" s="198">
        <v>319719.38</v>
      </c>
      <c r="T11" s="198">
        <v>86575.340000000011</v>
      </c>
      <c r="U11" s="198">
        <v>292.70999999999998</v>
      </c>
      <c r="V11" s="198">
        <v>956.81</v>
      </c>
      <c r="W11" s="207">
        <v>114462.1</v>
      </c>
      <c r="X11" s="207">
        <v>33964.699999999997</v>
      </c>
      <c r="Y11" s="208">
        <v>81519.569999999992</v>
      </c>
      <c r="Z11" s="207">
        <v>2385739.42</v>
      </c>
      <c r="AA11" s="207">
        <f t="shared" si="0"/>
        <v>2705458.8</v>
      </c>
    </row>
    <row r="12" spans="1:81" ht="12.75" customHeight="1" x14ac:dyDescent="0.25">
      <c r="A12" s="229">
        <v>5</v>
      </c>
      <c r="B12" s="216" t="s">
        <v>16</v>
      </c>
      <c r="C12" s="198">
        <v>215668</v>
      </c>
      <c r="D12" s="198">
        <v>180817</v>
      </c>
      <c r="E12" s="198">
        <v>222</v>
      </c>
      <c r="F12" s="198">
        <v>34629</v>
      </c>
      <c r="G12" s="198">
        <v>193553</v>
      </c>
      <c r="H12" s="198">
        <v>37708</v>
      </c>
      <c r="I12" s="198">
        <v>97996</v>
      </c>
      <c r="J12" s="198">
        <v>44918</v>
      </c>
      <c r="K12" s="198">
        <v>9520</v>
      </c>
      <c r="L12" s="198">
        <v>0</v>
      </c>
      <c r="M12" s="198">
        <v>2370</v>
      </c>
      <c r="N12" s="198">
        <v>394</v>
      </c>
      <c r="O12" s="198">
        <v>7022</v>
      </c>
      <c r="P12" s="198">
        <v>26</v>
      </c>
      <c r="Q12" s="198">
        <v>4</v>
      </c>
      <c r="R12" s="198">
        <v>216</v>
      </c>
      <c r="S12" s="198">
        <v>459129</v>
      </c>
      <c r="T12" s="198">
        <v>45356</v>
      </c>
      <c r="U12" s="198">
        <v>0</v>
      </c>
      <c r="V12" s="198">
        <v>32</v>
      </c>
      <c r="W12" s="207">
        <v>428</v>
      </c>
      <c r="X12" s="207">
        <v>23713</v>
      </c>
      <c r="Y12" s="208">
        <v>876405</v>
      </c>
      <c r="Z12" s="207">
        <v>1188310</v>
      </c>
      <c r="AA12" s="207">
        <f t="shared" si="0"/>
        <v>1647439</v>
      </c>
    </row>
    <row r="13" spans="1:81" ht="12.75" customHeight="1" x14ac:dyDescent="0.25">
      <c r="A13" s="229">
        <v>6</v>
      </c>
      <c r="B13" s="216" t="s">
        <v>21</v>
      </c>
      <c r="C13" s="198">
        <v>23206.550000000003</v>
      </c>
      <c r="D13" s="198">
        <v>13771.980000000001</v>
      </c>
      <c r="E13" s="198">
        <v>318.65999999999997</v>
      </c>
      <c r="F13" s="198">
        <v>9115.91</v>
      </c>
      <c r="G13" s="198">
        <v>202285.35</v>
      </c>
      <c r="H13" s="198">
        <v>62396.939999999995</v>
      </c>
      <c r="I13" s="198">
        <v>101616.96000000001</v>
      </c>
      <c r="J13" s="198">
        <v>38271.450000000004</v>
      </c>
      <c r="K13" s="198">
        <v>0</v>
      </c>
      <c r="L13" s="198">
        <v>0</v>
      </c>
      <c r="M13" s="198">
        <v>0</v>
      </c>
      <c r="N13" s="198">
        <v>648.40999999999985</v>
      </c>
      <c r="O13" s="198">
        <v>10813.4</v>
      </c>
      <c r="P13" s="198">
        <v>0</v>
      </c>
      <c r="Q13" s="198">
        <v>0</v>
      </c>
      <c r="R13" s="198">
        <v>1237.42</v>
      </c>
      <c r="S13" s="198">
        <v>271851.80000000005</v>
      </c>
      <c r="T13" s="198">
        <v>44</v>
      </c>
      <c r="U13" s="198">
        <v>0</v>
      </c>
      <c r="V13" s="198">
        <v>118</v>
      </c>
      <c r="W13" s="207">
        <v>1541.1399999999999</v>
      </c>
      <c r="X13" s="207">
        <v>1454.93</v>
      </c>
      <c r="Y13" s="208">
        <v>34737.760000000002</v>
      </c>
      <c r="Z13" s="207">
        <v>1241167.6600000001</v>
      </c>
      <c r="AA13" s="207">
        <f t="shared" si="0"/>
        <v>1513019.4600000002</v>
      </c>
    </row>
    <row r="14" spans="1:81" ht="12.75" customHeight="1" x14ac:dyDescent="0.25">
      <c r="A14" s="229">
        <v>7</v>
      </c>
      <c r="B14" s="216" t="s">
        <v>20</v>
      </c>
      <c r="C14" s="198">
        <v>9066.1699999999983</v>
      </c>
      <c r="D14" s="198">
        <v>8943.1699999999983</v>
      </c>
      <c r="E14" s="198">
        <v>29.37</v>
      </c>
      <c r="F14" s="198">
        <v>93.63</v>
      </c>
      <c r="G14" s="198">
        <v>4451.12</v>
      </c>
      <c r="H14" s="198">
        <v>1473.3000000000002</v>
      </c>
      <c r="I14" s="198">
        <v>1264.7</v>
      </c>
      <c r="J14" s="198">
        <v>1713.12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0</v>
      </c>
      <c r="Q14" s="198">
        <v>0</v>
      </c>
      <c r="R14" s="198">
        <v>0</v>
      </c>
      <c r="S14" s="198">
        <v>13517.289999999997</v>
      </c>
      <c r="T14" s="198">
        <v>1413.0699999999997</v>
      </c>
      <c r="U14" s="198">
        <v>0</v>
      </c>
      <c r="V14" s="198">
        <v>0</v>
      </c>
      <c r="W14" s="207">
        <v>0</v>
      </c>
      <c r="X14" s="207">
        <v>0</v>
      </c>
      <c r="Y14" s="208">
        <v>0</v>
      </c>
      <c r="Z14" s="207">
        <v>25990001</v>
      </c>
      <c r="AA14" s="207">
        <f t="shared" si="0"/>
        <v>26003518.289999999</v>
      </c>
    </row>
    <row r="15" spans="1:81" ht="12.75" customHeight="1" x14ac:dyDescent="0.25">
      <c r="A15" s="229">
        <v>8</v>
      </c>
      <c r="B15" s="216" t="s">
        <v>81</v>
      </c>
      <c r="C15" s="198">
        <v>302.39999999999998</v>
      </c>
      <c r="D15" s="198">
        <v>164.86</v>
      </c>
      <c r="E15" s="198">
        <v>137.54</v>
      </c>
      <c r="F15" s="198">
        <v>0</v>
      </c>
      <c r="G15" s="198">
        <v>37757.450000000004</v>
      </c>
      <c r="H15" s="198">
        <v>36394.170000000006</v>
      </c>
      <c r="I15" s="198">
        <v>1363.2799999999997</v>
      </c>
      <c r="J15" s="198">
        <v>0</v>
      </c>
      <c r="K15" s="198">
        <v>0</v>
      </c>
      <c r="L15" s="198">
        <v>0</v>
      </c>
      <c r="M15" s="198">
        <v>2107.77</v>
      </c>
      <c r="N15" s="198">
        <v>20.28</v>
      </c>
      <c r="O15" s="198">
        <v>108.65</v>
      </c>
      <c r="P15" s="198">
        <v>0</v>
      </c>
      <c r="Q15" s="198">
        <v>0</v>
      </c>
      <c r="R15" s="198">
        <v>1.1599999999999999</v>
      </c>
      <c r="S15" s="198">
        <v>39282.700000000012</v>
      </c>
      <c r="T15" s="198">
        <v>0</v>
      </c>
      <c r="U15" s="198">
        <v>0</v>
      </c>
      <c r="V15" s="198">
        <v>11.35</v>
      </c>
      <c r="W15" s="207">
        <v>263.22000000000003</v>
      </c>
      <c r="X15" s="207">
        <v>0</v>
      </c>
      <c r="Y15" s="208">
        <v>101828.48999999999</v>
      </c>
      <c r="Z15" s="207">
        <v>213211.44</v>
      </c>
      <c r="AA15" s="207">
        <f t="shared" si="0"/>
        <v>252494.14</v>
      </c>
    </row>
    <row r="16" spans="1:81" ht="12.75" customHeight="1" x14ac:dyDescent="0.25">
      <c r="A16" s="229">
        <v>9</v>
      </c>
      <c r="B16" s="217" t="s">
        <v>217</v>
      </c>
      <c r="C16" s="198">
        <v>23355.379000000001</v>
      </c>
      <c r="D16" s="198">
        <v>12286.337999999998</v>
      </c>
      <c r="E16" s="198">
        <v>226.55699999999999</v>
      </c>
      <c r="F16" s="198">
        <v>10842.484</v>
      </c>
      <c r="G16" s="198">
        <v>314160.4709999999</v>
      </c>
      <c r="H16" s="198">
        <v>208769.01099999994</v>
      </c>
      <c r="I16" s="198">
        <v>31096.179999999997</v>
      </c>
      <c r="J16" s="198">
        <v>74295.279999999984</v>
      </c>
      <c r="K16" s="198">
        <v>0</v>
      </c>
      <c r="L16" s="198">
        <v>0</v>
      </c>
      <c r="M16" s="198">
        <v>4557.58</v>
      </c>
      <c r="N16" s="198">
        <v>882.14</v>
      </c>
      <c r="O16" s="198">
        <v>8241.6899999999987</v>
      </c>
      <c r="P16" s="198">
        <v>0</v>
      </c>
      <c r="Q16" s="198">
        <v>0</v>
      </c>
      <c r="R16" s="198">
        <v>18.54</v>
      </c>
      <c r="S16" s="198">
        <v>353423.14809999993</v>
      </c>
      <c r="T16" s="198">
        <v>6600.9000000000005</v>
      </c>
      <c r="U16" s="198">
        <v>800000</v>
      </c>
      <c r="V16" s="198">
        <v>1025.0074999999999</v>
      </c>
      <c r="W16" s="207">
        <v>18031.219999999998</v>
      </c>
      <c r="X16" s="207">
        <v>1128.3000000000002</v>
      </c>
      <c r="Y16" s="208">
        <v>1900739.33</v>
      </c>
      <c r="Z16" s="207">
        <v>4645728.6899999995</v>
      </c>
      <c r="AA16" s="207">
        <f t="shared" si="0"/>
        <v>4999151.8380999994</v>
      </c>
    </row>
    <row r="17" spans="1:27" ht="12.75" customHeight="1" x14ac:dyDescent="0.25">
      <c r="A17" s="229">
        <v>10</v>
      </c>
      <c r="B17" s="217" t="s">
        <v>218</v>
      </c>
      <c r="C17" s="198">
        <v>807344.04</v>
      </c>
      <c r="D17" s="198">
        <v>466457.14</v>
      </c>
      <c r="E17" s="198">
        <v>0</v>
      </c>
      <c r="F17" s="198">
        <v>340886.89999999997</v>
      </c>
      <c r="G17" s="198">
        <v>1671346.9099999997</v>
      </c>
      <c r="H17" s="198">
        <v>844082.8899999999</v>
      </c>
      <c r="I17" s="198">
        <v>623659.37</v>
      </c>
      <c r="J17" s="198">
        <v>192499.17</v>
      </c>
      <c r="K17" s="198">
        <v>0</v>
      </c>
      <c r="L17" s="198">
        <v>0.32000000000000006</v>
      </c>
      <c r="M17" s="198">
        <v>0</v>
      </c>
      <c r="N17" s="198">
        <v>5017.7</v>
      </c>
      <c r="O17" s="198">
        <v>57681.25</v>
      </c>
      <c r="P17" s="198">
        <v>141.72</v>
      </c>
      <c r="Q17" s="198">
        <v>1074.04</v>
      </c>
      <c r="R17" s="198">
        <v>0</v>
      </c>
      <c r="S17" s="198">
        <v>2768456.5199999996</v>
      </c>
      <c r="T17" s="198">
        <v>519.52</v>
      </c>
      <c r="U17" s="198">
        <v>1130.1500000000001</v>
      </c>
      <c r="V17" s="198">
        <v>0</v>
      </c>
      <c r="W17" s="207">
        <v>167996.10000000003</v>
      </c>
      <c r="X17" s="207">
        <v>29539.570000000003</v>
      </c>
      <c r="Y17" s="208">
        <v>2905154.8399999994</v>
      </c>
      <c r="Z17" s="207">
        <v>10779602.440000003</v>
      </c>
      <c r="AA17" s="207">
        <f t="shared" si="0"/>
        <v>13548058.960000003</v>
      </c>
    </row>
    <row r="18" spans="1:27" ht="12.75" customHeight="1" x14ac:dyDescent="0.25">
      <c r="A18" s="229">
        <v>11</v>
      </c>
      <c r="B18" s="216" t="s">
        <v>29</v>
      </c>
      <c r="C18" s="198">
        <v>19471</v>
      </c>
      <c r="D18" s="198">
        <v>19408</v>
      </c>
      <c r="E18" s="198">
        <v>57</v>
      </c>
      <c r="F18" s="198">
        <v>6</v>
      </c>
      <c r="G18" s="198">
        <v>127684</v>
      </c>
      <c r="H18" s="198">
        <v>6912</v>
      </c>
      <c r="I18" s="198">
        <v>112977</v>
      </c>
      <c r="J18" s="198">
        <v>7795</v>
      </c>
      <c r="K18" s="198">
        <v>0</v>
      </c>
      <c r="L18" s="198">
        <v>0</v>
      </c>
      <c r="M18" s="198">
        <v>0</v>
      </c>
      <c r="N18" s="198">
        <v>167</v>
      </c>
      <c r="O18" s="198">
        <v>13424</v>
      </c>
      <c r="P18" s="198">
        <v>0</v>
      </c>
      <c r="Q18" s="198">
        <v>0</v>
      </c>
      <c r="R18" s="198">
        <v>0</v>
      </c>
      <c r="S18" s="198">
        <v>167288</v>
      </c>
      <c r="T18" s="198">
        <v>0</v>
      </c>
      <c r="U18" s="198">
        <v>0</v>
      </c>
      <c r="V18" s="198">
        <v>0</v>
      </c>
      <c r="W18" s="207">
        <v>149976</v>
      </c>
      <c r="X18" s="207">
        <v>5282</v>
      </c>
      <c r="Y18" s="208">
        <v>398027</v>
      </c>
      <c r="Z18" s="207">
        <v>0</v>
      </c>
      <c r="AA18" s="207">
        <f t="shared" si="0"/>
        <v>167288</v>
      </c>
    </row>
    <row r="19" spans="1:27" ht="12.75" customHeight="1" x14ac:dyDescent="0.25">
      <c r="A19" s="229">
        <v>12</v>
      </c>
      <c r="B19" s="217" t="s">
        <v>219</v>
      </c>
      <c r="C19" s="198">
        <v>328203.71000000008</v>
      </c>
      <c r="D19" s="198">
        <v>117924.05000000003</v>
      </c>
      <c r="E19" s="198">
        <v>3505.2000000000007</v>
      </c>
      <c r="F19" s="198">
        <v>206774.46000000002</v>
      </c>
      <c r="G19" s="198">
        <v>1270998.0300000003</v>
      </c>
      <c r="H19" s="198">
        <v>337839.01000000007</v>
      </c>
      <c r="I19" s="198">
        <v>565333.68000000005</v>
      </c>
      <c r="J19" s="198">
        <v>366599.09000000008</v>
      </c>
      <c r="K19" s="198">
        <v>203.66</v>
      </c>
      <c r="L19" s="198">
        <v>53187.06</v>
      </c>
      <c r="M19" s="198">
        <v>0</v>
      </c>
      <c r="N19" s="198">
        <v>930.21999999999991</v>
      </c>
      <c r="O19" s="198">
        <v>7539.1100000000006</v>
      </c>
      <c r="P19" s="198">
        <v>767.12</v>
      </c>
      <c r="Q19" s="198">
        <v>2058.44</v>
      </c>
      <c r="R19" s="198">
        <v>25.790000000000003</v>
      </c>
      <c r="S19" s="198">
        <v>1620030.9200000004</v>
      </c>
      <c r="T19" s="198">
        <v>110131.22000000003</v>
      </c>
      <c r="U19" s="198">
        <v>2500</v>
      </c>
      <c r="V19" s="198">
        <v>1233.3099999999997</v>
      </c>
      <c r="W19" s="207">
        <v>36577.53</v>
      </c>
      <c r="X19" s="207">
        <v>69415.900000000009</v>
      </c>
      <c r="Y19" s="208">
        <v>3639321.6399999992</v>
      </c>
      <c r="Z19" s="207">
        <v>5642475.7200000007</v>
      </c>
      <c r="AA19" s="207">
        <f t="shared" si="0"/>
        <v>7262506.6400000006</v>
      </c>
    </row>
    <row r="20" spans="1:27" s="230" customFormat="1" ht="12.75" customHeight="1" x14ac:dyDescent="0.2">
      <c r="A20" s="204" t="s">
        <v>88</v>
      </c>
      <c r="B20" s="200" t="s">
        <v>83</v>
      </c>
      <c r="C20" s="201">
        <v>2183055.2490000003</v>
      </c>
      <c r="D20" s="201">
        <v>1411984.7280000001</v>
      </c>
      <c r="E20" s="201">
        <v>15850.097000000003</v>
      </c>
      <c r="F20" s="201">
        <v>755220.42399999988</v>
      </c>
      <c r="G20" s="201">
        <v>4736453.0109999999</v>
      </c>
      <c r="H20" s="201">
        <v>1969611.4110000001</v>
      </c>
      <c r="I20" s="201">
        <v>1839711.9500000002</v>
      </c>
      <c r="J20" s="201">
        <v>867981.21000000008</v>
      </c>
      <c r="K20" s="201">
        <v>9732.66</v>
      </c>
      <c r="L20" s="201">
        <v>109388.01999999999</v>
      </c>
      <c r="M20" s="201">
        <v>17738.150000000001</v>
      </c>
      <c r="N20" s="201">
        <v>12188.65</v>
      </c>
      <c r="O20" s="201">
        <v>140301.22999999998</v>
      </c>
      <c r="P20" s="201">
        <v>934.84</v>
      </c>
      <c r="Q20" s="201">
        <v>3187.8199999999997</v>
      </c>
      <c r="R20" s="201">
        <v>7446.0599999999995</v>
      </c>
      <c r="S20" s="201">
        <v>7567546.1780999992</v>
      </c>
      <c r="T20" s="201">
        <v>502118.28000000009</v>
      </c>
      <c r="U20" s="201">
        <v>803922.86</v>
      </c>
      <c r="V20" s="201">
        <v>8059.6274999999987</v>
      </c>
      <c r="W20" s="214">
        <v>581915.46000000008</v>
      </c>
      <c r="X20" s="214">
        <v>220069.36</v>
      </c>
      <c r="Y20" s="210">
        <v>13781098.219999999</v>
      </c>
      <c r="Z20" s="201">
        <v>54653773.799999997</v>
      </c>
      <c r="AA20" s="201">
        <v>62221319.978100002</v>
      </c>
    </row>
    <row r="21" spans="1:27" ht="12.75" customHeight="1" x14ac:dyDescent="0.2">
      <c r="A21" s="199">
        <v>13</v>
      </c>
      <c r="B21" s="202" t="s">
        <v>33</v>
      </c>
      <c r="C21" s="198">
        <v>270038.20999999996</v>
      </c>
      <c r="D21" s="198">
        <v>151595.55999999997</v>
      </c>
      <c r="E21" s="198">
        <v>9.2899999999999991</v>
      </c>
      <c r="F21" s="198">
        <v>118433.36</v>
      </c>
      <c r="G21" s="198">
        <v>136294.83000000002</v>
      </c>
      <c r="H21" s="198">
        <v>56473.47</v>
      </c>
      <c r="I21" s="198">
        <v>51586.13</v>
      </c>
      <c r="J21" s="198">
        <v>28235.229999999996</v>
      </c>
      <c r="K21" s="198">
        <v>0</v>
      </c>
      <c r="L21" s="198">
        <v>0</v>
      </c>
      <c r="M21" s="198">
        <v>13148.410000000002</v>
      </c>
      <c r="N21" s="198">
        <v>1117.5700000000002</v>
      </c>
      <c r="O21" s="198">
        <v>14202.82</v>
      </c>
      <c r="P21" s="198">
        <v>0</v>
      </c>
      <c r="Q21" s="198">
        <v>0</v>
      </c>
      <c r="R21" s="198">
        <v>9.620000000000001</v>
      </c>
      <c r="S21" s="198">
        <v>560746</v>
      </c>
      <c r="T21" s="198">
        <v>2705.4</v>
      </c>
      <c r="U21" s="198">
        <v>0</v>
      </c>
      <c r="V21" s="198">
        <v>0</v>
      </c>
      <c r="W21" s="207">
        <v>0</v>
      </c>
      <c r="X21" s="207">
        <v>191862.42999999996</v>
      </c>
      <c r="Y21" s="208">
        <v>733841.83000000007</v>
      </c>
      <c r="Z21" s="207">
        <v>1704286.4300000002</v>
      </c>
      <c r="AA21" s="207">
        <f t="shared" ref="AA21:AA36" si="1">Z21+S21</f>
        <v>2265032.4300000002</v>
      </c>
    </row>
    <row r="22" spans="1:27" ht="12.75" customHeight="1" x14ac:dyDescent="0.2">
      <c r="A22" s="199">
        <v>14</v>
      </c>
      <c r="B22" s="202" t="s">
        <v>220</v>
      </c>
      <c r="C22" s="198">
        <v>22233.650000000005</v>
      </c>
      <c r="D22" s="198">
        <v>19552.300000000003</v>
      </c>
      <c r="E22" s="198">
        <v>207.45</v>
      </c>
      <c r="F22" s="198">
        <v>2473.9</v>
      </c>
      <c r="G22" s="198">
        <v>679</v>
      </c>
      <c r="H22" s="198">
        <v>285</v>
      </c>
      <c r="I22" s="198">
        <v>394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4884.53</v>
      </c>
      <c r="P22" s="198">
        <v>0</v>
      </c>
      <c r="Q22" s="198">
        <v>0</v>
      </c>
      <c r="R22" s="198">
        <v>48</v>
      </c>
      <c r="S22" s="198">
        <v>72638.650000000009</v>
      </c>
      <c r="T22" s="198">
        <v>21244.07</v>
      </c>
      <c r="U22" s="198">
        <v>0</v>
      </c>
      <c r="V22" s="198">
        <v>0</v>
      </c>
      <c r="W22" s="207">
        <v>0</v>
      </c>
      <c r="X22" s="207">
        <v>0</v>
      </c>
      <c r="Y22" s="208">
        <v>16204.610000000002</v>
      </c>
      <c r="Z22" s="207">
        <v>82299</v>
      </c>
      <c r="AA22" s="207">
        <f t="shared" si="1"/>
        <v>154937.65000000002</v>
      </c>
    </row>
    <row r="23" spans="1:27" ht="12.75" customHeight="1" x14ac:dyDescent="0.2">
      <c r="A23" s="199">
        <v>15</v>
      </c>
      <c r="B23" s="202" t="s">
        <v>195</v>
      </c>
      <c r="C23" s="198">
        <v>2956</v>
      </c>
      <c r="D23" s="198">
        <v>2956</v>
      </c>
      <c r="E23" s="198">
        <v>0</v>
      </c>
      <c r="F23" s="198">
        <v>0</v>
      </c>
      <c r="G23" s="198">
        <v>26828</v>
      </c>
      <c r="H23" s="198">
        <v>0</v>
      </c>
      <c r="I23" s="198">
        <v>0</v>
      </c>
      <c r="J23" s="198">
        <v>0</v>
      </c>
      <c r="K23" s="198">
        <v>0</v>
      </c>
      <c r="L23" s="198">
        <v>26718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3920</v>
      </c>
      <c r="S23" s="198">
        <v>33704</v>
      </c>
      <c r="T23" s="198">
        <v>0</v>
      </c>
      <c r="U23" s="198">
        <v>0</v>
      </c>
      <c r="V23" s="198">
        <v>0</v>
      </c>
      <c r="W23" s="207">
        <v>0</v>
      </c>
      <c r="X23" s="207">
        <v>0</v>
      </c>
      <c r="Y23" s="208">
        <v>0</v>
      </c>
      <c r="Z23" s="207">
        <v>165357.54999999999</v>
      </c>
      <c r="AA23" s="207">
        <f t="shared" si="1"/>
        <v>199061.55</v>
      </c>
    </row>
    <row r="24" spans="1:27" ht="12.75" customHeight="1" x14ac:dyDescent="0.2">
      <c r="A24" s="199">
        <v>16</v>
      </c>
      <c r="B24" s="202" t="s">
        <v>221</v>
      </c>
      <c r="C24" s="198">
        <v>7097.8</v>
      </c>
      <c r="D24" s="198">
        <v>6481.6</v>
      </c>
      <c r="E24" s="198">
        <v>0</v>
      </c>
      <c r="F24" s="198">
        <v>616.19999999999993</v>
      </c>
      <c r="G24" s="198">
        <v>28141.59</v>
      </c>
      <c r="H24" s="198">
        <v>10635.88</v>
      </c>
      <c r="I24" s="198">
        <v>5905.69</v>
      </c>
      <c r="J24" s="198">
        <v>11600.02</v>
      </c>
      <c r="K24" s="198">
        <v>0</v>
      </c>
      <c r="L24" s="198">
        <v>0</v>
      </c>
      <c r="M24" s="198">
        <v>0</v>
      </c>
      <c r="N24" s="198">
        <v>42.410000000000004</v>
      </c>
      <c r="O24" s="198">
        <v>6160.56</v>
      </c>
      <c r="P24" s="198">
        <v>0</v>
      </c>
      <c r="Q24" s="198">
        <v>0</v>
      </c>
      <c r="R24" s="198">
        <v>0</v>
      </c>
      <c r="S24" s="198">
        <v>50036.259999999995</v>
      </c>
      <c r="T24" s="198">
        <v>3878.6099999999997</v>
      </c>
      <c r="U24" s="198">
        <v>517.15</v>
      </c>
      <c r="V24" s="198">
        <v>24.11</v>
      </c>
      <c r="W24" s="207">
        <v>1630.05</v>
      </c>
      <c r="X24" s="207">
        <v>32.4</v>
      </c>
      <c r="Y24" s="208">
        <v>33780.249999999993</v>
      </c>
      <c r="Z24" s="207">
        <v>98383.93</v>
      </c>
      <c r="AA24" s="207">
        <f t="shared" si="1"/>
        <v>148420.19</v>
      </c>
    </row>
    <row r="25" spans="1:27" ht="12.75" customHeight="1" x14ac:dyDescent="0.2">
      <c r="A25" s="199">
        <v>17</v>
      </c>
      <c r="B25" s="231" t="s">
        <v>212</v>
      </c>
      <c r="C25" s="198">
        <v>27.46</v>
      </c>
      <c r="D25" s="198">
        <v>27.46</v>
      </c>
      <c r="E25" s="198">
        <v>0</v>
      </c>
      <c r="F25" s="198">
        <v>0</v>
      </c>
      <c r="G25" s="198">
        <v>3576.75</v>
      </c>
      <c r="H25" s="198">
        <v>71.75</v>
      </c>
      <c r="I25" s="198">
        <v>3505</v>
      </c>
      <c r="J25" s="198">
        <v>0</v>
      </c>
      <c r="K25" s="198">
        <v>0</v>
      </c>
      <c r="L25" s="198">
        <v>0</v>
      </c>
      <c r="M25" s="198">
        <v>0</v>
      </c>
      <c r="N25" s="198">
        <v>9</v>
      </c>
      <c r="O25" s="198">
        <v>217</v>
      </c>
      <c r="P25" s="198">
        <v>0</v>
      </c>
      <c r="Q25" s="198">
        <v>0</v>
      </c>
      <c r="R25" s="198">
        <v>0</v>
      </c>
      <c r="S25" s="198">
        <v>4302.88</v>
      </c>
      <c r="T25" s="198">
        <v>0</v>
      </c>
      <c r="U25" s="198">
        <v>0</v>
      </c>
      <c r="V25" s="198">
        <v>0</v>
      </c>
      <c r="W25" s="207">
        <v>37</v>
      </c>
      <c r="X25" s="207">
        <v>2</v>
      </c>
      <c r="Y25" s="208">
        <v>12617</v>
      </c>
      <c r="Z25" s="207">
        <v>14881.228999999999</v>
      </c>
      <c r="AA25" s="207">
        <f t="shared" si="1"/>
        <v>19184.109</v>
      </c>
    </row>
    <row r="26" spans="1:27" ht="12.75" customHeight="1" x14ac:dyDescent="0.2">
      <c r="A26" s="199">
        <v>18</v>
      </c>
      <c r="B26" s="202" t="s">
        <v>30</v>
      </c>
      <c r="C26" s="198">
        <v>34080.879999999997</v>
      </c>
      <c r="D26" s="198">
        <v>29274.12</v>
      </c>
      <c r="E26" s="198">
        <v>34</v>
      </c>
      <c r="F26" s="198">
        <v>4772.76</v>
      </c>
      <c r="G26" s="198">
        <v>123585</v>
      </c>
      <c r="H26" s="198">
        <v>24641</v>
      </c>
      <c r="I26" s="198">
        <v>56381</v>
      </c>
      <c r="J26" s="198">
        <v>42563</v>
      </c>
      <c r="K26" s="198">
        <v>0</v>
      </c>
      <c r="L26" s="198">
        <v>0</v>
      </c>
      <c r="M26" s="198">
        <v>0</v>
      </c>
      <c r="N26" s="198">
        <v>24</v>
      </c>
      <c r="O26" s="198">
        <v>814</v>
      </c>
      <c r="P26" s="198">
        <v>0</v>
      </c>
      <c r="Q26" s="198">
        <v>10</v>
      </c>
      <c r="R26" s="198">
        <v>8</v>
      </c>
      <c r="S26" s="198">
        <v>159637.88</v>
      </c>
      <c r="T26" s="198">
        <v>9958</v>
      </c>
      <c r="U26" s="198">
        <v>0</v>
      </c>
      <c r="V26" s="198">
        <v>36</v>
      </c>
      <c r="W26" s="207">
        <v>54662</v>
      </c>
      <c r="X26" s="207">
        <v>1115</v>
      </c>
      <c r="Y26" s="208">
        <v>1023113</v>
      </c>
      <c r="Z26" s="207">
        <v>2577217</v>
      </c>
      <c r="AA26" s="207">
        <f t="shared" si="1"/>
        <v>2736854.88</v>
      </c>
    </row>
    <row r="27" spans="1:27" ht="12.75" customHeight="1" x14ac:dyDescent="0.2">
      <c r="A27" s="199">
        <v>19</v>
      </c>
      <c r="B27" s="202" t="s">
        <v>31</v>
      </c>
      <c r="C27" s="198">
        <v>586530.21</v>
      </c>
      <c r="D27" s="198">
        <v>457687.18999999994</v>
      </c>
      <c r="E27" s="198">
        <v>39876.199999999997</v>
      </c>
      <c r="F27" s="198">
        <v>88966.82</v>
      </c>
      <c r="G27" s="198">
        <v>1420113.8900000001</v>
      </c>
      <c r="H27" s="198">
        <v>178748.66</v>
      </c>
      <c r="I27" s="198">
        <v>549188.49000000022</v>
      </c>
      <c r="J27" s="198">
        <v>692176.73999999976</v>
      </c>
      <c r="K27" s="198">
        <v>0</v>
      </c>
      <c r="L27" s="198">
        <v>0</v>
      </c>
      <c r="M27" s="198">
        <v>0</v>
      </c>
      <c r="N27" s="198">
        <v>342.96999999999991</v>
      </c>
      <c r="O27" s="198">
        <v>13260.350000000004</v>
      </c>
      <c r="P27" s="198">
        <v>0</v>
      </c>
      <c r="Q27" s="198">
        <v>0</v>
      </c>
      <c r="R27" s="198">
        <v>1895.88</v>
      </c>
      <c r="S27" s="198">
        <v>2062633.72</v>
      </c>
      <c r="T27" s="198">
        <v>92362.82</v>
      </c>
      <c r="U27" s="198">
        <v>0</v>
      </c>
      <c r="V27" s="198">
        <v>21.259999999999998</v>
      </c>
      <c r="W27" s="207">
        <v>0</v>
      </c>
      <c r="X27" s="207">
        <v>331633.67000000004</v>
      </c>
      <c r="Y27" s="208">
        <v>7536966.3900000006</v>
      </c>
      <c r="Z27" s="207">
        <v>16549093.279999997</v>
      </c>
      <c r="AA27" s="207">
        <f t="shared" si="1"/>
        <v>18611726.999999996</v>
      </c>
    </row>
    <row r="28" spans="1:27" ht="12.75" customHeight="1" x14ac:dyDescent="0.2">
      <c r="A28" s="199">
        <v>20</v>
      </c>
      <c r="B28" s="202" t="s">
        <v>84</v>
      </c>
      <c r="C28" s="198">
        <v>161317.57</v>
      </c>
      <c r="D28" s="198">
        <v>124749</v>
      </c>
      <c r="E28" s="198">
        <v>125.81</v>
      </c>
      <c r="F28" s="198">
        <v>36442.76</v>
      </c>
      <c r="G28" s="198">
        <v>1248877.95</v>
      </c>
      <c r="H28" s="198">
        <v>397396.51000000007</v>
      </c>
      <c r="I28" s="198">
        <v>595704</v>
      </c>
      <c r="J28" s="198">
        <v>255777.44</v>
      </c>
      <c r="K28" s="198">
        <v>0</v>
      </c>
      <c r="L28" s="198">
        <v>0</v>
      </c>
      <c r="M28" s="198">
        <v>6033.77</v>
      </c>
      <c r="N28" s="198">
        <v>2534.9899999999998</v>
      </c>
      <c r="O28" s="198">
        <v>42462.159999999996</v>
      </c>
      <c r="P28" s="198">
        <v>0</v>
      </c>
      <c r="Q28" s="198">
        <v>0</v>
      </c>
      <c r="R28" s="198">
        <v>792.29</v>
      </c>
      <c r="S28" s="198">
        <v>1524599.04</v>
      </c>
      <c r="T28" s="198">
        <v>77102.469999999987</v>
      </c>
      <c r="U28" s="198">
        <v>0</v>
      </c>
      <c r="V28" s="198">
        <v>885.16</v>
      </c>
      <c r="W28" s="207">
        <v>435139.89999999997</v>
      </c>
      <c r="X28" s="207">
        <v>0</v>
      </c>
      <c r="Y28" s="208">
        <v>6510172.9800000004</v>
      </c>
      <c r="Z28" s="207">
        <v>10265377.720000001</v>
      </c>
      <c r="AA28" s="207">
        <f t="shared" si="1"/>
        <v>11789976.760000002</v>
      </c>
    </row>
    <row r="29" spans="1:27" ht="12.75" customHeight="1" x14ac:dyDescent="0.2">
      <c r="A29" s="199">
        <v>21</v>
      </c>
      <c r="B29" s="202" t="s">
        <v>80</v>
      </c>
      <c r="C29" s="198">
        <v>91289.69</v>
      </c>
      <c r="D29" s="198">
        <v>66271.5</v>
      </c>
      <c r="E29" s="198">
        <v>4460.0999999999995</v>
      </c>
      <c r="F29" s="198">
        <v>20558.090000000004</v>
      </c>
      <c r="G29" s="198">
        <v>233845.71999999997</v>
      </c>
      <c r="H29" s="198">
        <v>147225.94</v>
      </c>
      <c r="I29" s="198">
        <v>52868.609999999986</v>
      </c>
      <c r="J29" s="198">
        <v>30926.31</v>
      </c>
      <c r="K29" s="198">
        <v>2794.86</v>
      </c>
      <c r="L29" s="198">
        <v>209.02</v>
      </c>
      <c r="M29" s="198">
        <v>0</v>
      </c>
      <c r="N29" s="198">
        <v>831.76999999999987</v>
      </c>
      <c r="O29" s="198">
        <v>13334.9</v>
      </c>
      <c r="P29" s="198">
        <v>519.17999999999995</v>
      </c>
      <c r="Q29" s="198">
        <v>0</v>
      </c>
      <c r="R29" s="198">
        <v>0</v>
      </c>
      <c r="S29" s="198">
        <v>372257.35000000003</v>
      </c>
      <c r="T29" s="198">
        <v>27565.520000000008</v>
      </c>
      <c r="U29" s="198">
        <v>4730</v>
      </c>
      <c r="V29" s="198">
        <v>127.35999999999999</v>
      </c>
      <c r="W29" s="207">
        <v>30685.740000000005</v>
      </c>
      <c r="X29" s="207">
        <v>8455.6700000000019</v>
      </c>
      <c r="Y29" s="208">
        <v>579349.19999999995</v>
      </c>
      <c r="Z29" s="207">
        <v>1388230.3800000001</v>
      </c>
      <c r="AA29" s="207">
        <f t="shared" si="1"/>
        <v>1760487.7300000002</v>
      </c>
    </row>
    <row r="30" spans="1:27" ht="12.75" customHeight="1" x14ac:dyDescent="0.2">
      <c r="A30" s="199">
        <v>22</v>
      </c>
      <c r="B30" s="202" t="s">
        <v>192</v>
      </c>
      <c r="C30" s="198">
        <v>35977.71</v>
      </c>
      <c r="D30" s="198">
        <v>35977.71</v>
      </c>
      <c r="E30" s="198">
        <v>0</v>
      </c>
      <c r="F30" s="198">
        <v>0</v>
      </c>
      <c r="G30" s="198">
        <v>43730.189999999995</v>
      </c>
      <c r="H30" s="198">
        <v>19288.75</v>
      </c>
      <c r="I30" s="198">
        <v>22530.84</v>
      </c>
      <c r="J30" s="198">
        <v>1907.6</v>
      </c>
      <c r="K30" s="198">
        <v>0</v>
      </c>
      <c r="L30" s="198">
        <v>0</v>
      </c>
      <c r="M30" s="198">
        <v>0</v>
      </c>
      <c r="N30" s="198">
        <v>0</v>
      </c>
      <c r="O30" s="198">
        <v>44320.91</v>
      </c>
      <c r="P30" s="198">
        <v>531.89</v>
      </c>
      <c r="Q30" s="198">
        <v>0</v>
      </c>
      <c r="R30" s="198">
        <v>0</v>
      </c>
      <c r="S30" s="198">
        <v>87102.51999999999</v>
      </c>
      <c r="T30" s="198">
        <v>75229.149999999994</v>
      </c>
      <c r="U30" s="198">
        <v>0</v>
      </c>
      <c r="V30" s="198">
        <v>0</v>
      </c>
      <c r="W30" s="207">
        <v>0</v>
      </c>
      <c r="X30" s="207">
        <v>0</v>
      </c>
      <c r="Y30" s="208">
        <v>1261445.6000000001</v>
      </c>
      <c r="Z30" s="207">
        <v>2067256</v>
      </c>
      <c r="AA30" s="207">
        <f t="shared" si="1"/>
        <v>2154358.52</v>
      </c>
    </row>
    <row r="31" spans="1:27" ht="12.75" customHeight="1" x14ac:dyDescent="0.2">
      <c r="A31" s="199">
        <v>23</v>
      </c>
      <c r="B31" s="202" t="s">
        <v>222</v>
      </c>
      <c r="C31" s="198">
        <v>86020.93</v>
      </c>
      <c r="D31" s="198">
        <v>82507.26999999999</v>
      </c>
      <c r="E31" s="198">
        <v>100</v>
      </c>
      <c r="F31" s="198">
        <v>3413.66</v>
      </c>
      <c r="G31" s="198">
        <v>382508.95999999996</v>
      </c>
      <c r="H31" s="198">
        <v>72423.659999999989</v>
      </c>
      <c r="I31" s="198">
        <v>140094.62</v>
      </c>
      <c r="J31" s="198">
        <v>169990.68</v>
      </c>
      <c r="K31" s="198">
        <v>0</v>
      </c>
      <c r="L31" s="198">
        <v>0</v>
      </c>
      <c r="M31" s="198">
        <v>179576.68</v>
      </c>
      <c r="N31" s="198">
        <v>0</v>
      </c>
      <c r="O31" s="198">
        <v>354.56999999999994</v>
      </c>
      <c r="P31" s="198">
        <v>0</v>
      </c>
      <c r="Q31" s="198">
        <v>0</v>
      </c>
      <c r="R31" s="198">
        <v>0</v>
      </c>
      <c r="S31" s="198">
        <v>605484.73</v>
      </c>
      <c r="T31" s="198">
        <v>121310.51999999999</v>
      </c>
      <c r="U31" s="198">
        <v>0</v>
      </c>
      <c r="V31" s="198">
        <v>0</v>
      </c>
      <c r="W31" s="207">
        <v>90.759999999999991</v>
      </c>
      <c r="X31" s="207">
        <v>0</v>
      </c>
      <c r="Y31" s="208">
        <v>2174722.17</v>
      </c>
      <c r="Z31" s="207">
        <v>1671165.4200000002</v>
      </c>
      <c r="AA31" s="207">
        <f t="shared" si="1"/>
        <v>2276650.1500000004</v>
      </c>
    </row>
    <row r="32" spans="1:27" ht="12.75" customHeight="1" x14ac:dyDescent="0.2">
      <c r="A32" s="199">
        <v>24</v>
      </c>
      <c r="B32" s="202" t="s">
        <v>86</v>
      </c>
      <c r="C32" s="198">
        <v>14769</v>
      </c>
      <c r="D32" s="198">
        <v>3946</v>
      </c>
      <c r="E32" s="198">
        <v>6</v>
      </c>
      <c r="F32" s="198">
        <v>10817</v>
      </c>
      <c r="G32" s="198">
        <v>28807</v>
      </c>
      <c r="H32" s="198">
        <v>11549</v>
      </c>
      <c r="I32" s="198">
        <v>10935</v>
      </c>
      <c r="J32" s="198">
        <v>6323</v>
      </c>
      <c r="K32" s="198">
        <v>0</v>
      </c>
      <c r="L32" s="198">
        <v>0</v>
      </c>
      <c r="M32" s="198">
        <v>0</v>
      </c>
      <c r="N32" s="198">
        <v>1</v>
      </c>
      <c r="O32" s="198">
        <v>1363</v>
      </c>
      <c r="P32" s="198">
        <v>0</v>
      </c>
      <c r="Q32" s="198">
        <v>0</v>
      </c>
      <c r="R32" s="198">
        <v>62364</v>
      </c>
      <c r="S32" s="198">
        <v>44473</v>
      </c>
      <c r="T32" s="198">
        <v>95</v>
      </c>
      <c r="U32" s="198">
        <v>811</v>
      </c>
      <c r="V32" s="198">
        <v>1</v>
      </c>
      <c r="W32" s="207">
        <v>1363</v>
      </c>
      <c r="X32" s="207">
        <v>1913</v>
      </c>
      <c r="Y32" s="208">
        <v>74576</v>
      </c>
      <c r="Z32" s="207">
        <v>222800</v>
      </c>
      <c r="AA32" s="207">
        <f t="shared" si="1"/>
        <v>267273</v>
      </c>
    </row>
    <row r="33" spans="1:27" ht="12.75" customHeight="1" x14ac:dyDescent="0.25">
      <c r="A33" s="199">
        <v>25</v>
      </c>
      <c r="B33" s="232" t="s">
        <v>213</v>
      </c>
      <c r="C33" s="198">
        <v>686.37</v>
      </c>
      <c r="D33" s="198">
        <v>686.37</v>
      </c>
      <c r="E33" s="198">
        <v>0</v>
      </c>
      <c r="F33" s="198">
        <v>0</v>
      </c>
      <c r="G33" s="198">
        <v>4501.6499999999996</v>
      </c>
      <c r="H33" s="198">
        <v>2644.46</v>
      </c>
      <c r="I33" s="198">
        <v>1857.19</v>
      </c>
      <c r="J33" s="198">
        <v>0</v>
      </c>
      <c r="K33" s="198">
        <v>0</v>
      </c>
      <c r="L33" s="198">
        <v>0</v>
      </c>
      <c r="M33" s="198">
        <v>1723.0500000000002</v>
      </c>
      <c r="N33" s="198">
        <v>7.6</v>
      </c>
      <c r="O33" s="198">
        <v>719.29</v>
      </c>
      <c r="P33" s="198">
        <v>0</v>
      </c>
      <c r="Q33" s="198">
        <v>0</v>
      </c>
      <c r="R33" s="198">
        <v>0</v>
      </c>
      <c r="S33" s="198">
        <v>7207.2699999999995</v>
      </c>
      <c r="T33" s="198">
        <v>83.820000000000007</v>
      </c>
      <c r="U33" s="198">
        <v>243.83</v>
      </c>
      <c r="V33" s="198">
        <v>0</v>
      </c>
      <c r="W33" s="207">
        <v>819.06999999999994</v>
      </c>
      <c r="X33" s="207">
        <v>681.07</v>
      </c>
      <c r="Y33" s="208">
        <v>11427.72</v>
      </c>
      <c r="Z33" s="207">
        <v>6474.4900000000007</v>
      </c>
      <c r="AA33" s="207">
        <f t="shared" si="1"/>
        <v>13681.76</v>
      </c>
    </row>
    <row r="34" spans="1:27" ht="12.75" customHeight="1" x14ac:dyDescent="0.2">
      <c r="A34" s="199">
        <v>26</v>
      </c>
      <c r="B34" s="202" t="s">
        <v>178</v>
      </c>
      <c r="C34" s="198">
        <v>127880.51999999999</v>
      </c>
      <c r="D34" s="198">
        <v>46996.9</v>
      </c>
      <c r="E34" s="198">
        <v>1144.32</v>
      </c>
      <c r="F34" s="198">
        <v>79739.299999999988</v>
      </c>
      <c r="G34" s="198">
        <v>500685.33</v>
      </c>
      <c r="H34" s="198">
        <v>62953.009999999995</v>
      </c>
      <c r="I34" s="198">
        <v>180686.82</v>
      </c>
      <c r="J34" s="198">
        <v>257045.5</v>
      </c>
      <c r="K34" s="198">
        <v>0</v>
      </c>
      <c r="L34" s="198">
        <v>0</v>
      </c>
      <c r="M34" s="198">
        <v>10408.810000000001</v>
      </c>
      <c r="N34" s="198">
        <v>0</v>
      </c>
      <c r="O34" s="198">
        <v>220.73</v>
      </c>
      <c r="P34" s="198">
        <v>0</v>
      </c>
      <c r="Q34" s="198">
        <v>0</v>
      </c>
      <c r="R34" s="198">
        <v>242.05</v>
      </c>
      <c r="S34" s="198">
        <v>640764.53</v>
      </c>
      <c r="T34" s="198">
        <v>39881.67</v>
      </c>
      <c r="U34" s="198">
        <v>0</v>
      </c>
      <c r="V34" s="198">
        <v>0</v>
      </c>
      <c r="W34" s="207">
        <v>0</v>
      </c>
      <c r="X34" s="207">
        <v>0</v>
      </c>
      <c r="Y34" s="208">
        <v>2259159.6</v>
      </c>
      <c r="Z34" s="207">
        <v>4555166.16</v>
      </c>
      <c r="AA34" s="207">
        <f t="shared" si="1"/>
        <v>5195930.6900000004</v>
      </c>
    </row>
    <row r="35" spans="1:27" ht="12.75" customHeight="1" x14ac:dyDescent="0.2">
      <c r="A35" s="199">
        <v>27</v>
      </c>
      <c r="B35" s="202" t="s">
        <v>223</v>
      </c>
      <c r="C35" s="198">
        <v>49535.739999999991</v>
      </c>
      <c r="D35" s="198">
        <v>46110.549999999988</v>
      </c>
      <c r="E35" s="198">
        <v>1902.43</v>
      </c>
      <c r="F35" s="198">
        <v>1522.76</v>
      </c>
      <c r="G35" s="198">
        <v>132398.47999999998</v>
      </c>
      <c r="H35" s="198">
        <v>27476.880000000001</v>
      </c>
      <c r="I35" s="198">
        <v>67194.239999999991</v>
      </c>
      <c r="J35" s="198">
        <v>37727.360000000001</v>
      </c>
      <c r="K35" s="198">
        <v>0</v>
      </c>
      <c r="L35" s="198">
        <v>0</v>
      </c>
      <c r="M35" s="198">
        <v>22002.17</v>
      </c>
      <c r="N35" s="198">
        <v>72.210000000000008</v>
      </c>
      <c r="O35" s="198">
        <v>437.3</v>
      </c>
      <c r="P35" s="198">
        <v>0</v>
      </c>
      <c r="Q35" s="198">
        <v>0</v>
      </c>
      <c r="R35" s="198">
        <v>409.19</v>
      </c>
      <c r="S35" s="198">
        <v>210316.55999999997</v>
      </c>
      <c r="T35" s="198">
        <v>5357.26</v>
      </c>
      <c r="U35" s="198">
        <v>305</v>
      </c>
      <c r="V35" s="198">
        <v>0</v>
      </c>
      <c r="W35" s="207">
        <v>170.22</v>
      </c>
      <c r="X35" s="207">
        <v>799033.23000000021</v>
      </c>
      <c r="Y35" s="208">
        <v>122360.05000000003</v>
      </c>
      <c r="Z35" s="207">
        <v>3878902.3600000003</v>
      </c>
      <c r="AA35" s="207">
        <f t="shared" si="1"/>
        <v>4089218.9200000004</v>
      </c>
    </row>
    <row r="36" spans="1:27" ht="12.75" customHeight="1" x14ac:dyDescent="0.2">
      <c r="A36" s="199">
        <v>28</v>
      </c>
      <c r="B36" s="202" t="s">
        <v>224</v>
      </c>
      <c r="C36" s="198">
        <v>67990.87</v>
      </c>
      <c r="D36" s="198">
        <v>34116.369999999995</v>
      </c>
      <c r="E36" s="198">
        <v>304.89999999999998</v>
      </c>
      <c r="F36" s="198">
        <v>33569.599999999999</v>
      </c>
      <c r="G36" s="198">
        <v>530249.44000000006</v>
      </c>
      <c r="H36" s="198">
        <v>94643.22</v>
      </c>
      <c r="I36" s="198">
        <v>230518.29</v>
      </c>
      <c r="J36" s="198">
        <v>205087.93000000005</v>
      </c>
      <c r="K36" s="198">
        <v>0</v>
      </c>
      <c r="L36" s="198">
        <v>0</v>
      </c>
      <c r="M36" s="198">
        <v>23962</v>
      </c>
      <c r="N36" s="198">
        <v>0</v>
      </c>
      <c r="O36" s="198">
        <v>6301</v>
      </c>
      <c r="P36" s="198">
        <v>0</v>
      </c>
      <c r="Q36" s="198">
        <v>0</v>
      </c>
      <c r="R36" s="198">
        <v>2325.3000000000002</v>
      </c>
      <c r="S36" s="198">
        <v>646521.33000000007</v>
      </c>
      <c r="T36" s="198">
        <v>27294</v>
      </c>
      <c r="U36" s="198">
        <v>0</v>
      </c>
      <c r="V36" s="198">
        <v>0</v>
      </c>
      <c r="W36" s="207">
        <v>8407</v>
      </c>
      <c r="X36" s="207">
        <v>14515</v>
      </c>
      <c r="Y36" s="208">
        <v>594758</v>
      </c>
      <c r="Z36" s="207">
        <v>1677886.44</v>
      </c>
      <c r="AA36" s="207">
        <f t="shared" si="1"/>
        <v>2324407.77</v>
      </c>
    </row>
    <row r="37" spans="1:27" ht="12.75" customHeight="1" x14ac:dyDescent="0.2">
      <c r="A37" s="204" t="s">
        <v>93</v>
      </c>
      <c r="B37" s="200" t="s">
        <v>87</v>
      </c>
      <c r="C37" s="201">
        <v>1558432.6099999999</v>
      </c>
      <c r="D37" s="201">
        <v>1108935.8999999999</v>
      </c>
      <c r="E37" s="201">
        <v>48170.499999999993</v>
      </c>
      <c r="F37" s="201">
        <v>401326.20999999996</v>
      </c>
      <c r="G37" s="201">
        <v>4844823.78</v>
      </c>
      <c r="H37" s="201">
        <v>1106457.19</v>
      </c>
      <c r="I37" s="201">
        <v>1969349.9200000004</v>
      </c>
      <c r="J37" s="201">
        <v>1739360.81</v>
      </c>
      <c r="K37" s="201">
        <v>2794.86</v>
      </c>
      <c r="L37" s="201">
        <v>26927.02</v>
      </c>
      <c r="M37" s="201">
        <v>256854.88999999996</v>
      </c>
      <c r="N37" s="201">
        <v>4983.5200000000004</v>
      </c>
      <c r="O37" s="201">
        <v>149053.12</v>
      </c>
      <c r="P37" s="201">
        <v>1051.07</v>
      </c>
      <c r="Q37" s="201">
        <v>10</v>
      </c>
      <c r="R37" s="201">
        <v>72014.33</v>
      </c>
      <c r="S37" s="201">
        <v>7082425.7199999988</v>
      </c>
      <c r="T37" s="201">
        <v>504068.31000000006</v>
      </c>
      <c r="U37" s="201">
        <v>6606.98</v>
      </c>
      <c r="V37" s="201">
        <v>1094.8899999999999</v>
      </c>
      <c r="W37" s="214">
        <v>533004.73999999987</v>
      </c>
      <c r="X37" s="214">
        <v>1349243.4700000002</v>
      </c>
      <c r="Y37" s="210">
        <v>22944494.400000002</v>
      </c>
      <c r="Z37" s="201">
        <v>46924777.388999999</v>
      </c>
      <c r="AA37" s="201">
        <v>54007203.108999997</v>
      </c>
    </row>
    <row r="38" spans="1:27" ht="12.75" customHeight="1" x14ac:dyDescent="0.2">
      <c r="A38" s="199">
        <v>29</v>
      </c>
      <c r="B38" s="202" t="s">
        <v>180</v>
      </c>
      <c r="C38" s="198">
        <v>18712.419999999998</v>
      </c>
      <c r="D38" s="198">
        <v>16389.21</v>
      </c>
      <c r="E38" s="198">
        <v>730</v>
      </c>
      <c r="F38" s="198">
        <v>1593.21</v>
      </c>
      <c r="G38" s="198">
        <v>25626.239999999998</v>
      </c>
      <c r="H38" s="198">
        <v>20580.39</v>
      </c>
      <c r="I38" s="198">
        <v>3572.3</v>
      </c>
      <c r="J38" s="198">
        <v>1473.55</v>
      </c>
      <c r="K38" s="198">
        <v>0</v>
      </c>
      <c r="L38" s="198">
        <v>0</v>
      </c>
      <c r="M38" s="198">
        <v>0</v>
      </c>
      <c r="N38" s="198">
        <v>0</v>
      </c>
      <c r="O38" s="198">
        <v>1532.5799999999997</v>
      </c>
      <c r="P38" s="198">
        <v>0</v>
      </c>
      <c r="Q38" s="198">
        <v>0</v>
      </c>
      <c r="R38" s="198">
        <v>0.2</v>
      </c>
      <c r="S38" s="198">
        <v>52971.12</v>
      </c>
      <c r="T38" s="198">
        <v>4131.63</v>
      </c>
      <c r="U38" s="198">
        <v>0</v>
      </c>
      <c r="V38" s="198">
        <v>0</v>
      </c>
      <c r="W38" s="207">
        <v>183.36</v>
      </c>
      <c r="X38" s="207">
        <v>57.059999999999995</v>
      </c>
      <c r="Y38" s="208">
        <v>9173.8000000000011</v>
      </c>
      <c r="Z38" s="207">
        <v>45299.060000000005</v>
      </c>
      <c r="AA38" s="207">
        <f t="shared" ref="AA38:AA46" si="2">Z38+S38</f>
        <v>98270.180000000008</v>
      </c>
    </row>
    <row r="39" spans="1:27" ht="12.75" customHeight="1" x14ac:dyDescent="0.2">
      <c r="A39" s="199">
        <v>30</v>
      </c>
      <c r="B39" s="202" t="s">
        <v>181</v>
      </c>
      <c r="C39" s="198">
        <v>0</v>
      </c>
      <c r="D39" s="198">
        <v>0</v>
      </c>
      <c r="E39" s="198">
        <v>0</v>
      </c>
      <c r="F39" s="198">
        <v>0</v>
      </c>
      <c r="G39" s="198">
        <v>0</v>
      </c>
      <c r="H39" s="198">
        <v>0</v>
      </c>
      <c r="I39" s="198">
        <v>0</v>
      </c>
      <c r="J39" s="198">
        <v>0</v>
      </c>
      <c r="K39" s="198">
        <v>0</v>
      </c>
      <c r="L39" s="198">
        <v>0</v>
      </c>
      <c r="M39" s="198">
        <v>0</v>
      </c>
      <c r="N39" s="198">
        <v>0</v>
      </c>
      <c r="O39" s="198">
        <v>0</v>
      </c>
      <c r="P39" s="198">
        <v>0</v>
      </c>
      <c r="Q39" s="198">
        <v>0</v>
      </c>
      <c r="R39" s="198">
        <v>0</v>
      </c>
      <c r="S39" s="198">
        <v>0</v>
      </c>
      <c r="T39" s="198">
        <v>0</v>
      </c>
      <c r="U39" s="198">
        <v>0</v>
      </c>
      <c r="V39" s="198">
        <v>0</v>
      </c>
      <c r="W39" s="207">
        <v>0</v>
      </c>
      <c r="X39" s="207">
        <v>0</v>
      </c>
      <c r="Y39" s="208">
        <v>0</v>
      </c>
      <c r="Z39" s="207">
        <v>0</v>
      </c>
      <c r="AA39" s="207">
        <f t="shared" si="2"/>
        <v>0</v>
      </c>
    </row>
    <row r="40" spans="1:27" ht="12.75" customHeight="1" x14ac:dyDescent="0.2">
      <c r="A40" s="199">
        <v>31</v>
      </c>
      <c r="B40" s="202" t="s">
        <v>183</v>
      </c>
      <c r="C40" s="198">
        <v>3478</v>
      </c>
      <c r="D40" s="198">
        <v>3478</v>
      </c>
      <c r="E40" s="198">
        <v>0</v>
      </c>
      <c r="F40" s="198">
        <v>0</v>
      </c>
      <c r="G40" s="198">
        <v>12587</v>
      </c>
      <c r="H40" s="198">
        <v>11222</v>
      </c>
      <c r="I40" s="198">
        <v>1338</v>
      </c>
      <c r="J40" s="198">
        <v>27</v>
      </c>
      <c r="K40" s="198">
        <v>0</v>
      </c>
      <c r="L40" s="198">
        <v>0</v>
      </c>
      <c r="M40" s="198">
        <v>0</v>
      </c>
      <c r="N40" s="198">
        <v>0</v>
      </c>
      <c r="O40" s="198">
        <v>1327</v>
      </c>
      <c r="P40" s="198">
        <v>0</v>
      </c>
      <c r="Q40" s="198">
        <v>0</v>
      </c>
      <c r="R40" s="198">
        <v>1165</v>
      </c>
      <c r="S40" s="198">
        <v>26582</v>
      </c>
      <c r="T40" s="198">
        <v>1655</v>
      </c>
      <c r="U40" s="198">
        <v>0</v>
      </c>
      <c r="V40" s="198">
        <v>0</v>
      </c>
      <c r="W40" s="207">
        <v>0</v>
      </c>
      <c r="X40" s="207">
        <v>0</v>
      </c>
      <c r="Y40" s="208">
        <v>2737</v>
      </c>
      <c r="Z40" s="207">
        <v>16802</v>
      </c>
      <c r="AA40" s="207">
        <f t="shared" si="2"/>
        <v>43384</v>
      </c>
    </row>
    <row r="41" spans="1:27" ht="12.75" customHeight="1" x14ac:dyDescent="0.2">
      <c r="A41" s="199">
        <v>32</v>
      </c>
      <c r="B41" s="202" t="s">
        <v>184</v>
      </c>
      <c r="C41" s="198">
        <v>13414.9</v>
      </c>
      <c r="D41" s="198">
        <v>0</v>
      </c>
      <c r="E41" s="198">
        <v>1.7000000000000002</v>
      </c>
      <c r="F41" s="198">
        <v>13413.199999999999</v>
      </c>
      <c r="G41" s="198">
        <v>11545.38</v>
      </c>
      <c r="H41" s="198">
        <v>11545.38</v>
      </c>
      <c r="I41" s="198">
        <v>0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7.69</v>
      </c>
      <c r="P41" s="198">
        <v>0</v>
      </c>
      <c r="Q41" s="198">
        <v>0</v>
      </c>
      <c r="R41" s="198">
        <v>1257.75</v>
      </c>
      <c r="S41" s="198">
        <v>30987.03</v>
      </c>
      <c r="T41" s="198">
        <v>5532.26</v>
      </c>
      <c r="U41" s="198">
        <v>0</v>
      </c>
      <c r="V41" s="198">
        <v>0</v>
      </c>
      <c r="W41" s="207">
        <v>0</v>
      </c>
      <c r="X41" s="207">
        <v>0</v>
      </c>
      <c r="Y41" s="208">
        <v>510.30000000000007</v>
      </c>
      <c r="Z41" s="207">
        <v>4421.6400000000003</v>
      </c>
      <c r="AA41" s="207">
        <f t="shared" si="2"/>
        <v>35408.67</v>
      </c>
    </row>
    <row r="42" spans="1:27" ht="12.75" customHeight="1" x14ac:dyDescent="0.2">
      <c r="A42" s="199">
        <v>33</v>
      </c>
      <c r="B42" s="202" t="s">
        <v>197</v>
      </c>
      <c r="C42" s="198">
        <v>11791.48</v>
      </c>
      <c r="D42" s="198">
        <v>11791.48</v>
      </c>
      <c r="E42" s="198">
        <v>0</v>
      </c>
      <c r="F42" s="198">
        <v>0</v>
      </c>
      <c r="G42" s="198">
        <v>0</v>
      </c>
      <c r="H42" s="198">
        <v>0</v>
      </c>
      <c r="I42" s="198">
        <v>0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0</v>
      </c>
      <c r="Q42" s="198">
        <v>0</v>
      </c>
      <c r="R42" s="198">
        <v>1984.7199999999998</v>
      </c>
      <c r="S42" s="198">
        <v>15414.07</v>
      </c>
      <c r="T42" s="198">
        <v>1686.7300000000002</v>
      </c>
      <c r="U42" s="198">
        <v>0</v>
      </c>
      <c r="V42" s="198">
        <v>0</v>
      </c>
      <c r="W42" s="207">
        <v>0</v>
      </c>
      <c r="X42" s="207">
        <v>0</v>
      </c>
      <c r="Y42" s="208">
        <v>448.82999999999993</v>
      </c>
      <c r="Z42" s="207">
        <v>790.98</v>
      </c>
      <c r="AA42" s="207">
        <f t="shared" si="2"/>
        <v>16205.05</v>
      </c>
    </row>
    <row r="43" spans="1:27" ht="12.75" customHeight="1" x14ac:dyDescent="0.2">
      <c r="A43" s="199">
        <v>34</v>
      </c>
      <c r="B43" s="202" t="s">
        <v>185</v>
      </c>
      <c r="C43" s="198">
        <v>4020.04</v>
      </c>
      <c r="D43" s="198">
        <v>4020.04</v>
      </c>
      <c r="E43" s="198">
        <v>0</v>
      </c>
      <c r="F43" s="198">
        <v>0</v>
      </c>
      <c r="G43" s="198">
        <v>995.52</v>
      </c>
      <c r="H43" s="198">
        <v>586.21</v>
      </c>
      <c r="I43" s="198">
        <v>409.31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3663.3900000000003</v>
      </c>
      <c r="P43" s="198">
        <v>0</v>
      </c>
      <c r="Q43" s="198">
        <v>0</v>
      </c>
      <c r="R43" s="198">
        <v>6860.4899999999989</v>
      </c>
      <c r="S43" s="198">
        <v>36169.349999999991</v>
      </c>
      <c r="T43" s="198">
        <v>8662.380000000001</v>
      </c>
      <c r="U43" s="198">
        <v>0</v>
      </c>
      <c r="V43" s="198">
        <v>0</v>
      </c>
      <c r="W43" s="207">
        <v>608.79999999999995</v>
      </c>
      <c r="X43" s="207">
        <v>0</v>
      </c>
      <c r="Y43" s="208">
        <v>7632.22</v>
      </c>
      <c r="Z43" s="207">
        <v>10406.89</v>
      </c>
      <c r="AA43" s="207">
        <f t="shared" si="2"/>
        <v>46576.239999999991</v>
      </c>
    </row>
    <row r="44" spans="1:27" ht="12.75" customHeight="1" x14ac:dyDescent="0.2">
      <c r="A44" s="199">
        <v>35</v>
      </c>
      <c r="B44" s="202" t="s">
        <v>186</v>
      </c>
      <c r="C44" s="198">
        <v>6042.18</v>
      </c>
      <c r="D44" s="198">
        <v>5198.18</v>
      </c>
      <c r="E44" s="198">
        <v>0</v>
      </c>
      <c r="F44" s="198">
        <v>844</v>
      </c>
      <c r="G44" s="198">
        <v>0</v>
      </c>
      <c r="H44" s="198">
        <v>0</v>
      </c>
      <c r="I44" s="198">
        <v>0</v>
      </c>
      <c r="J44" s="198">
        <v>0</v>
      </c>
      <c r="K44" s="198">
        <v>0</v>
      </c>
      <c r="L44" s="198">
        <v>0</v>
      </c>
      <c r="M44" s="198">
        <v>0</v>
      </c>
      <c r="N44" s="198">
        <v>0</v>
      </c>
      <c r="O44" s="198">
        <v>633</v>
      </c>
      <c r="P44" s="198">
        <v>0</v>
      </c>
      <c r="Q44" s="198">
        <v>0</v>
      </c>
      <c r="R44" s="198">
        <v>6596</v>
      </c>
      <c r="S44" s="198">
        <v>26558.18</v>
      </c>
      <c r="T44" s="198">
        <v>3611</v>
      </c>
      <c r="U44" s="198">
        <v>0</v>
      </c>
      <c r="V44" s="198">
        <v>0</v>
      </c>
      <c r="W44" s="207">
        <v>62</v>
      </c>
      <c r="X44" s="207">
        <v>259.32</v>
      </c>
      <c r="Y44" s="208">
        <v>515</v>
      </c>
      <c r="Z44" s="207">
        <v>0</v>
      </c>
      <c r="AA44" s="207">
        <f t="shared" si="2"/>
        <v>26558.18</v>
      </c>
    </row>
    <row r="45" spans="1:27" ht="12.75" customHeight="1" x14ac:dyDescent="0.2">
      <c r="A45" s="199">
        <v>36</v>
      </c>
      <c r="B45" s="202" t="s">
        <v>187</v>
      </c>
      <c r="C45" s="198">
        <v>188.89999999999998</v>
      </c>
      <c r="D45" s="198">
        <v>188.89999999999998</v>
      </c>
      <c r="E45" s="198">
        <v>0</v>
      </c>
      <c r="F45" s="198">
        <v>0</v>
      </c>
      <c r="G45" s="198">
        <v>473.77</v>
      </c>
      <c r="H45" s="198">
        <v>433.77</v>
      </c>
      <c r="I45" s="198">
        <v>40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2941.64</v>
      </c>
      <c r="P45" s="198">
        <v>0</v>
      </c>
      <c r="Q45" s="198">
        <v>0</v>
      </c>
      <c r="R45" s="198">
        <v>3570.0199999999995</v>
      </c>
      <c r="S45" s="198">
        <v>26923.29</v>
      </c>
      <c r="T45" s="198">
        <v>3570.0199999999995</v>
      </c>
      <c r="U45" s="198">
        <v>0</v>
      </c>
      <c r="V45" s="198">
        <v>0</v>
      </c>
      <c r="W45" s="207">
        <v>3839.1099999999997</v>
      </c>
      <c r="X45" s="207">
        <v>203.06</v>
      </c>
      <c r="Y45" s="208">
        <v>1119.5500000000002</v>
      </c>
      <c r="Z45" s="207">
        <v>6319.4</v>
      </c>
      <c r="AA45" s="207">
        <f t="shared" si="2"/>
        <v>33242.69</v>
      </c>
    </row>
    <row r="46" spans="1:27" ht="12.75" customHeight="1" x14ac:dyDescent="0.2">
      <c r="A46" s="199">
        <v>37</v>
      </c>
      <c r="B46" s="202" t="s">
        <v>188</v>
      </c>
      <c r="C46" s="198">
        <v>11855</v>
      </c>
      <c r="D46" s="198">
        <v>11855</v>
      </c>
      <c r="E46" s="198">
        <v>0</v>
      </c>
      <c r="F46" s="198">
        <v>0</v>
      </c>
      <c r="G46" s="198">
        <v>21</v>
      </c>
      <c r="H46" s="198">
        <v>21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152</v>
      </c>
      <c r="P46" s="198">
        <v>0</v>
      </c>
      <c r="Q46" s="198">
        <v>0</v>
      </c>
      <c r="R46" s="198">
        <v>423</v>
      </c>
      <c r="S46" s="198">
        <v>13798</v>
      </c>
      <c r="T46" s="198">
        <v>2433</v>
      </c>
      <c r="U46" s="198">
        <v>0</v>
      </c>
      <c r="V46" s="198">
        <v>0</v>
      </c>
      <c r="W46" s="207">
        <v>0</v>
      </c>
      <c r="X46" s="207">
        <v>0</v>
      </c>
      <c r="Y46" s="208">
        <v>2</v>
      </c>
      <c r="Z46" s="207">
        <v>13310</v>
      </c>
      <c r="AA46" s="207">
        <f t="shared" si="2"/>
        <v>27108</v>
      </c>
    </row>
    <row r="47" spans="1:27" ht="12.75" customHeight="1" x14ac:dyDescent="0.2">
      <c r="A47" s="204" t="s">
        <v>97</v>
      </c>
      <c r="B47" s="200" t="s">
        <v>189</v>
      </c>
      <c r="C47" s="201">
        <v>69502.920000000013</v>
      </c>
      <c r="D47" s="201">
        <v>52920.81</v>
      </c>
      <c r="E47" s="201">
        <v>731.7</v>
      </c>
      <c r="F47" s="201">
        <v>15850.41</v>
      </c>
      <c r="G47" s="201">
        <v>51248.909999999989</v>
      </c>
      <c r="H47" s="201">
        <v>44388.749999999993</v>
      </c>
      <c r="I47" s="201">
        <v>5359.6100000000006</v>
      </c>
      <c r="J47" s="201">
        <v>1500.55</v>
      </c>
      <c r="K47" s="201">
        <v>0</v>
      </c>
      <c r="L47" s="201">
        <v>0</v>
      </c>
      <c r="M47" s="201">
        <v>0</v>
      </c>
      <c r="N47" s="201">
        <v>0</v>
      </c>
      <c r="O47" s="201">
        <v>10257.299999999999</v>
      </c>
      <c r="P47" s="201">
        <v>0</v>
      </c>
      <c r="Q47" s="201">
        <v>0</v>
      </c>
      <c r="R47" s="201">
        <v>21857.18</v>
      </c>
      <c r="S47" s="201">
        <v>229403.04</v>
      </c>
      <c r="T47" s="201">
        <v>31282.02</v>
      </c>
      <c r="U47" s="201">
        <v>0</v>
      </c>
      <c r="V47" s="201">
        <v>0</v>
      </c>
      <c r="W47" s="207">
        <v>4693.2699999999995</v>
      </c>
      <c r="X47" s="207">
        <v>519.44000000000005</v>
      </c>
      <c r="Y47" s="208">
        <v>22138.7</v>
      </c>
      <c r="Z47" s="201">
        <v>97349.97</v>
      </c>
      <c r="AA47" s="201">
        <v>326753.00999999995</v>
      </c>
    </row>
    <row r="48" spans="1:27" ht="12.75" customHeight="1" x14ac:dyDescent="0.2">
      <c r="A48" s="199">
        <v>38</v>
      </c>
      <c r="B48" s="202" t="s">
        <v>199</v>
      </c>
      <c r="C48" s="198">
        <v>285726</v>
      </c>
      <c r="D48" s="198">
        <v>0</v>
      </c>
      <c r="E48" s="198">
        <v>0</v>
      </c>
      <c r="F48" s="198">
        <v>285726</v>
      </c>
      <c r="G48" s="198">
        <v>70701</v>
      </c>
      <c r="H48" s="198">
        <v>21064</v>
      </c>
      <c r="I48" s="198">
        <v>37221</v>
      </c>
      <c r="J48" s="198">
        <v>12416</v>
      </c>
      <c r="K48" s="198">
        <v>0</v>
      </c>
      <c r="L48" s="198">
        <v>0</v>
      </c>
      <c r="M48" s="198">
        <v>248251.9323153985</v>
      </c>
      <c r="N48" s="198">
        <v>0</v>
      </c>
      <c r="O48" s="198">
        <v>0</v>
      </c>
      <c r="P48" s="198">
        <v>0</v>
      </c>
      <c r="Q48" s="198">
        <v>0</v>
      </c>
      <c r="R48" s="198">
        <v>0</v>
      </c>
      <c r="S48" s="198">
        <v>602186</v>
      </c>
      <c r="T48" s="198">
        <v>0</v>
      </c>
      <c r="U48" s="198">
        <v>0</v>
      </c>
      <c r="V48" s="198">
        <v>0</v>
      </c>
      <c r="W48" s="207">
        <v>3800.8199999999997</v>
      </c>
      <c r="X48" s="207">
        <v>495.3</v>
      </c>
      <c r="Y48" s="208">
        <v>804416.51260615455</v>
      </c>
      <c r="Z48" s="207">
        <v>1757441</v>
      </c>
      <c r="AA48" s="207">
        <f>Z48+S48</f>
        <v>2359627</v>
      </c>
    </row>
    <row r="49" spans="1:27" ht="12.75" customHeight="1" x14ac:dyDescent="0.2">
      <c r="A49" s="204" t="s">
        <v>100</v>
      </c>
      <c r="B49" s="203" t="s">
        <v>215</v>
      </c>
      <c r="C49" s="201">
        <v>285726</v>
      </c>
      <c r="D49" s="201">
        <v>0</v>
      </c>
      <c r="E49" s="201">
        <v>0</v>
      </c>
      <c r="F49" s="201">
        <v>285726</v>
      </c>
      <c r="G49" s="201">
        <v>70701</v>
      </c>
      <c r="H49" s="201">
        <v>21064</v>
      </c>
      <c r="I49" s="201">
        <v>37221</v>
      </c>
      <c r="J49" s="201">
        <v>12416</v>
      </c>
      <c r="K49" s="201">
        <v>0</v>
      </c>
      <c r="L49" s="201">
        <v>0</v>
      </c>
      <c r="M49" s="201">
        <v>248251.9323153985</v>
      </c>
      <c r="N49" s="201">
        <v>0</v>
      </c>
      <c r="O49" s="201">
        <v>0</v>
      </c>
      <c r="P49" s="201">
        <v>0</v>
      </c>
      <c r="Q49" s="201">
        <v>0</v>
      </c>
      <c r="R49" s="201">
        <v>0</v>
      </c>
      <c r="S49" s="201">
        <v>602186</v>
      </c>
      <c r="T49" s="201">
        <v>0</v>
      </c>
      <c r="U49" s="201">
        <v>0</v>
      </c>
      <c r="V49" s="201">
        <v>0</v>
      </c>
      <c r="W49" s="207">
        <v>3800.8199999999997</v>
      </c>
      <c r="X49" s="207">
        <v>495.3</v>
      </c>
      <c r="Y49" s="208">
        <v>804416.51260615455</v>
      </c>
      <c r="Z49" s="201">
        <v>1757441</v>
      </c>
      <c r="AA49" s="201">
        <v>2359627</v>
      </c>
    </row>
    <row r="50" spans="1:27" ht="12.75" customHeight="1" x14ac:dyDescent="0.2">
      <c r="A50" s="199">
        <v>39</v>
      </c>
      <c r="B50" s="202" t="s">
        <v>201</v>
      </c>
      <c r="C50" s="198">
        <v>0</v>
      </c>
      <c r="D50" s="198">
        <v>0</v>
      </c>
      <c r="E50" s="198">
        <v>0</v>
      </c>
      <c r="F50" s="198">
        <v>0</v>
      </c>
      <c r="G50" s="198">
        <v>0</v>
      </c>
      <c r="H50" s="198">
        <v>0</v>
      </c>
      <c r="I50" s="198">
        <v>0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0</v>
      </c>
      <c r="Q50" s="198">
        <v>0</v>
      </c>
      <c r="R50" s="198">
        <v>0</v>
      </c>
      <c r="S50" s="198">
        <v>0</v>
      </c>
      <c r="T50" s="198">
        <v>0</v>
      </c>
      <c r="U50" s="198">
        <v>0</v>
      </c>
      <c r="V50" s="198">
        <v>0</v>
      </c>
      <c r="W50" s="207">
        <v>0</v>
      </c>
      <c r="X50" s="207">
        <v>0</v>
      </c>
      <c r="Y50" s="208">
        <v>0</v>
      </c>
      <c r="Z50" s="207">
        <v>0</v>
      </c>
      <c r="AA50" s="207">
        <f>Z50+S50</f>
        <v>0</v>
      </c>
    </row>
    <row r="51" spans="1:27" ht="12.75" customHeight="1" x14ac:dyDescent="0.2">
      <c r="A51" s="204" t="s">
        <v>225</v>
      </c>
      <c r="B51" s="203" t="s">
        <v>216</v>
      </c>
      <c r="C51" s="201">
        <v>0</v>
      </c>
      <c r="D51" s="201">
        <v>0</v>
      </c>
      <c r="E51" s="201">
        <v>0</v>
      </c>
      <c r="F51" s="201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0</v>
      </c>
      <c r="R51" s="201">
        <v>0</v>
      </c>
      <c r="S51" s="201">
        <v>0</v>
      </c>
      <c r="T51" s="201">
        <v>0</v>
      </c>
      <c r="U51" s="201">
        <v>0</v>
      </c>
      <c r="V51" s="201">
        <v>0</v>
      </c>
      <c r="W51" s="207">
        <v>0</v>
      </c>
      <c r="X51" s="207">
        <v>0</v>
      </c>
      <c r="Y51" s="208">
        <v>0</v>
      </c>
      <c r="Z51" s="207">
        <v>0</v>
      </c>
      <c r="AA51" s="208">
        <v>0</v>
      </c>
    </row>
    <row r="52" spans="1:27" ht="12.75" customHeight="1" x14ac:dyDescent="0.2">
      <c r="A52" s="199">
        <v>40</v>
      </c>
      <c r="B52" s="202" t="s">
        <v>90</v>
      </c>
      <c r="C52" s="198">
        <v>197068.4</v>
      </c>
      <c r="D52" s="198">
        <v>196993.4</v>
      </c>
      <c r="E52" s="198">
        <v>75</v>
      </c>
      <c r="F52" s="198">
        <v>0</v>
      </c>
      <c r="G52" s="198">
        <v>27879.850000000002</v>
      </c>
      <c r="H52" s="198">
        <v>16727.850000000002</v>
      </c>
      <c r="I52" s="198">
        <v>4072</v>
      </c>
      <c r="J52" s="198">
        <v>7080</v>
      </c>
      <c r="K52" s="198">
        <v>0</v>
      </c>
      <c r="L52" s="198">
        <v>0</v>
      </c>
      <c r="M52" s="198">
        <v>0</v>
      </c>
      <c r="N52" s="198">
        <v>19.43</v>
      </c>
      <c r="O52" s="198">
        <v>3162.0199999999995</v>
      </c>
      <c r="P52" s="198">
        <v>0</v>
      </c>
      <c r="Q52" s="198">
        <v>3</v>
      </c>
      <c r="R52" s="198">
        <v>2873.39</v>
      </c>
      <c r="S52" s="198">
        <v>241835.94</v>
      </c>
      <c r="T52" s="198">
        <v>32616.589999999997</v>
      </c>
      <c r="U52" s="198">
        <v>0</v>
      </c>
      <c r="V52" s="198">
        <v>0</v>
      </c>
      <c r="W52" s="207">
        <v>1374.5800000000002</v>
      </c>
      <c r="X52" s="207">
        <v>277.91000000000003</v>
      </c>
      <c r="Y52" s="208">
        <v>4109.7300000000005</v>
      </c>
      <c r="Z52" s="207">
        <v>13570.859999999999</v>
      </c>
      <c r="AA52" s="207">
        <f>Z52+S52</f>
        <v>255406.8</v>
      </c>
    </row>
    <row r="53" spans="1:27" ht="12.75" customHeight="1" x14ac:dyDescent="0.2">
      <c r="A53" s="199">
        <v>41</v>
      </c>
      <c r="B53" s="202" t="s">
        <v>122</v>
      </c>
      <c r="C53" s="198">
        <v>84745.09</v>
      </c>
      <c r="D53" s="198">
        <v>84745.09</v>
      </c>
      <c r="E53" s="198">
        <v>0</v>
      </c>
      <c r="F53" s="198">
        <v>0</v>
      </c>
      <c r="G53" s="198">
        <v>10595.680000000002</v>
      </c>
      <c r="H53" s="198">
        <v>10595.680000000002</v>
      </c>
      <c r="I53" s="198">
        <v>0</v>
      </c>
      <c r="J53" s="198">
        <v>0</v>
      </c>
      <c r="K53" s="198">
        <v>0</v>
      </c>
      <c r="L53" s="198">
        <v>0</v>
      </c>
      <c r="M53" s="198">
        <v>0</v>
      </c>
      <c r="N53" s="198">
        <v>28.71</v>
      </c>
      <c r="O53" s="198">
        <v>226.30999999999997</v>
      </c>
      <c r="P53" s="198">
        <v>0</v>
      </c>
      <c r="Q53" s="198">
        <v>0</v>
      </c>
      <c r="R53" s="198">
        <v>4581.0499999999993</v>
      </c>
      <c r="S53" s="198">
        <v>108113.15999999999</v>
      </c>
      <c r="T53" s="198">
        <v>38087.350000000006</v>
      </c>
      <c r="U53" s="198">
        <v>0</v>
      </c>
      <c r="V53" s="198">
        <v>14</v>
      </c>
      <c r="W53" s="207">
        <v>59.7</v>
      </c>
      <c r="X53" s="207">
        <v>0</v>
      </c>
      <c r="Y53" s="208">
        <v>3165.53</v>
      </c>
      <c r="Z53" s="207">
        <v>7398.08</v>
      </c>
      <c r="AA53" s="207">
        <f>Z53+S53</f>
        <v>115511.23999999999</v>
      </c>
    </row>
    <row r="54" spans="1:27" ht="12.75" customHeight="1" x14ac:dyDescent="0.2">
      <c r="A54" s="204" t="s">
        <v>226</v>
      </c>
      <c r="B54" s="200" t="s">
        <v>94</v>
      </c>
      <c r="C54" s="201">
        <v>281813.49</v>
      </c>
      <c r="D54" s="201">
        <v>281738.49</v>
      </c>
      <c r="E54" s="201">
        <v>75</v>
      </c>
      <c r="F54" s="201">
        <v>0</v>
      </c>
      <c r="G54" s="201">
        <v>38475.530000000006</v>
      </c>
      <c r="H54" s="201">
        <v>27323.530000000006</v>
      </c>
      <c r="I54" s="201">
        <v>4072</v>
      </c>
      <c r="J54" s="201">
        <v>7080</v>
      </c>
      <c r="K54" s="201">
        <v>0</v>
      </c>
      <c r="L54" s="201">
        <v>0</v>
      </c>
      <c r="M54" s="201">
        <v>0</v>
      </c>
      <c r="N54" s="201">
        <v>48.14</v>
      </c>
      <c r="O54" s="201">
        <v>3388.3299999999995</v>
      </c>
      <c r="P54" s="201">
        <v>0</v>
      </c>
      <c r="Q54" s="201">
        <v>3</v>
      </c>
      <c r="R54" s="201">
        <v>7454.4399999999987</v>
      </c>
      <c r="S54" s="201">
        <v>349949.1</v>
      </c>
      <c r="T54" s="201">
        <v>70703.94</v>
      </c>
      <c r="U54" s="201">
        <v>0</v>
      </c>
      <c r="V54" s="201">
        <v>14</v>
      </c>
      <c r="W54" s="207">
        <v>1434.2800000000002</v>
      </c>
      <c r="X54" s="207">
        <v>277.91000000000003</v>
      </c>
      <c r="Y54" s="208">
        <v>7275.26</v>
      </c>
      <c r="Z54" s="201">
        <v>20968.939999999999</v>
      </c>
      <c r="AA54" s="201">
        <v>370918.04</v>
      </c>
    </row>
    <row r="55" spans="1:27" ht="12.75" customHeight="1" x14ac:dyDescent="0.2">
      <c r="A55" s="199">
        <v>42</v>
      </c>
      <c r="B55" s="202" t="s">
        <v>95</v>
      </c>
      <c r="C55" s="198">
        <v>1424366.5999999999</v>
      </c>
      <c r="D55" s="198">
        <v>1390826.19</v>
      </c>
      <c r="E55" s="198">
        <v>5384.4999999999991</v>
      </c>
      <c r="F55" s="198">
        <v>28155.909999999996</v>
      </c>
      <c r="G55" s="198">
        <v>43997.649999999994</v>
      </c>
      <c r="H55" s="198">
        <v>3960.29</v>
      </c>
      <c r="I55" s="198">
        <v>1660.03</v>
      </c>
      <c r="J55" s="198">
        <v>0</v>
      </c>
      <c r="K55" s="198">
        <v>40</v>
      </c>
      <c r="L55" s="198">
        <v>3601.39</v>
      </c>
      <c r="M55" s="198">
        <v>0</v>
      </c>
      <c r="N55" s="198">
        <v>21.84</v>
      </c>
      <c r="O55" s="198">
        <v>3437.3100000000004</v>
      </c>
      <c r="P55" s="198">
        <v>0</v>
      </c>
      <c r="Q55" s="198">
        <v>6.79</v>
      </c>
      <c r="R55" s="198">
        <v>57820.81</v>
      </c>
      <c r="S55" s="198">
        <v>1748762.0599999996</v>
      </c>
      <c r="T55" s="198">
        <v>83533.600000000006</v>
      </c>
      <c r="U55" s="198">
        <v>3356.76</v>
      </c>
      <c r="V55" s="198">
        <v>174.32999999999998</v>
      </c>
      <c r="W55" s="207">
        <v>2868.03</v>
      </c>
      <c r="X55" s="207">
        <v>64226.09</v>
      </c>
      <c r="Y55" s="208">
        <v>119726.04</v>
      </c>
      <c r="Z55" s="207">
        <v>439504.69</v>
      </c>
      <c r="AA55" s="207">
        <f>Z55+S55</f>
        <v>2188266.7499999995</v>
      </c>
    </row>
    <row r="56" spans="1:27" ht="12.75" customHeight="1" x14ac:dyDescent="0.2">
      <c r="A56" s="204" t="s">
        <v>227</v>
      </c>
      <c r="B56" s="200" t="s">
        <v>98</v>
      </c>
      <c r="C56" s="201">
        <f t="shared" ref="C56:J56" si="3">C55</f>
        <v>1424366.5999999999</v>
      </c>
      <c r="D56" s="201">
        <f t="shared" si="3"/>
        <v>1390826.19</v>
      </c>
      <c r="E56" s="201">
        <f t="shared" si="3"/>
        <v>5384.4999999999991</v>
      </c>
      <c r="F56" s="201">
        <f t="shared" si="3"/>
        <v>28155.909999999996</v>
      </c>
      <c r="G56" s="201">
        <f t="shared" si="3"/>
        <v>43997.649999999994</v>
      </c>
      <c r="H56" s="201">
        <f t="shared" si="3"/>
        <v>3960.29</v>
      </c>
      <c r="I56" s="201">
        <f t="shared" si="3"/>
        <v>1660.03</v>
      </c>
      <c r="J56" s="201">
        <f t="shared" si="3"/>
        <v>0</v>
      </c>
      <c r="K56" s="201">
        <v>40</v>
      </c>
      <c r="L56" s="201">
        <v>3601.39</v>
      </c>
      <c r="M56" s="201">
        <v>0</v>
      </c>
      <c r="N56" s="201">
        <v>21.84</v>
      </c>
      <c r="O56" s="201">
        <v>3437.3100000000004</v>
      </c>
      <c r="P56" s="201">
        <v>0</v>
      </c>
      <c r="Q56" s="201">
        <v>6.79</v>
      </c>
      <c r="R56" s="201">
        <v>57820.81</v>
      </c>
      <c r="S56" s="201">
        <f>S55</f>
        <v>1748762.0599999996</v>
      </c>
      <c r="T56" s="201">
        <v>83533.600000000006</v>
      </c>
      <c r="U56" s="201">
        <v>3356.76</v>
      </c>
      <c r="V56" s="201">
        <v>174.32999999999998</v>
      </c>
      <c r="W56" s="207">
        <v>2868.03</v>
      </c>
      <c r="X56" s="207">
        <v>64226.09</v>
      </c>
      <c r="Y56" s="208">
        <v>119726.04</v>
      </c>
      <c r="Z56" s="201">
        <f>Z55</f>
        <v>439504.69</v>
      </c>
      <c r="AA56" s="201">
        <f>AA55</f>
        <v>2188266.7499999995</v>
      </c>
    </row>
    <row r="57" spans="1:27" ht="12.75" customHeight="1" x14ac:dyDescent="0.2">
      <c r="A57" s="202"/>
      <c r="B57" s="209" t="s">
        <v>228</v>
      </c>
      <c r="C57" s="201">
        <f t="shared" ref="C57:J57" si="4">C56+C54+C51+C49+C47+C37+C20</f>
        <v>5802896.8689999999</v>
      </c>
      <c r="D57" s="201">
        <f t="shared" si="4"/>
        <v>4246406.1179999998</v>
      </c>
      <c r="E57" s="201">
        <f t="shared" si="4"/>
        <v>70211.796999999991</v>
      </c>
      <c r="F57" s="201">
        <f t="shared" si="4"/>
        <v>1486278.9539999999</v>
      </c>
      <c r="G57" s="201">
        <f t="shared" si="4"/>
        <v>9785699.881000001</v>
      </c>
      <c r="H57" s="201">
        <f t="shared" si="4"/>
        <v>3172805.1710000001</v>
      </c>
      <c r="I57" s="201">
        <f t="shared" si="4"/>
        <v>3857374.5100000007</v>
      </c>
      <c r="J57" s="201">
        <f t="shared" si="4"/>
        <v>2628338.5700000003</v>
      </c>
      <c r="K57" s="201">
        <v>12567.52</v>
      </c>
      <c r="L57" s="201">
        <v>139916.43</v>
      </c>
      <c r="M57" s="201">
        <v>522844.97231539851</v>
      </c>
      <c r="N57" s="201">
        <v>17242.149999999998</v>
      </c>
      <c r="O57" s="201">
        <v>306437.28999999998</v>
      </c>
      <c r="P57" s="201">
        <v>1985.9099999999999</v>
      </c>
      <c r="Q57" s="201">
        <v>3207.6099999999997</v>
      </c>
      <c r="R57" s="201">
        <v>166592.82</v>
      </c>
      <c r="S57" s="201">
        <f>S56+S54+S51+S49+S47+S37+S20</f>
        <v>17580272.098099999</v>
      </c>
      <c r="T57" s="201">
        <v>1191706.1500000001</v>
      </c>
      <c r="U57" s="201">
        <v>813886.6</v>
      </c>
      <c r="V57" s="201">
        <v>9342.847499999998</v>
      </c>
      <c r="W57" s="214">
        <v>1127716.6000000001</v>
      </c>
      <c r="X57" s="214">
        <v>1634831.57</v>
      </c>
      <c r="Y57" s="210">
        <v>37679149.132606156</v>
      </c>
      <c r="Z57" s="201">
        <f>Z56+Z54+Z51+Z49+Z47+Z37+Z20</f>
        <v>103893815.789</v>
      </c>
      <c r="AA57" s="201">
        <f>AA56+AA54+AA51+AA49+AA47+AA37+AA20</f>
        <v>121474087.8871</v>
      </c>
    </row>
    <row r="58" spans="1:27" ht="15" customHeight="1" x14ac:dyDescent="0.2">
      <c r="G58" s="201"/>
    </row>
    <row r="59" spans="1:27" ht="15" customHeight="1" x14ac:dyDescent="0.2"/>
    <row r="60" spans="1:27" ht="15" customHeight="1" x14ac:dyDescent="0.2">
      <c r="C60" s="206"/>
      <c r="D60" s="205"/>
      <c r="E60" s="205"/>
      <c r="F60" s="205"/>
      <c r="G60" s="205"/>
      <c r="H60" s="205"/>
      <c r="I60" s="205"/>
      <c r="J60" s="205"/>
      <c r="K60" s="205"/>
      <c r="L60" s="205"/>
      <c r="M60" s="206"/>
      <c r="N60" s="205"/>
      <c r="O60" s="206"/>
      <c r="P60" s="205"/>
      <c r="Q60" s="206"/>
      <c r="R60" s="205"/>
      <c r="S60" s="205"/>
      <c r="T60" s="205"/>
      <c r="U60" s="205"/>
      <c r="V60" s="205"/>
    </row>
    <row r="61" spans="1:27" ht="15" customHeight="1" x14ac:dyDescent="0.2"/>
    <row r="62" spans="1:27" ht="15" customHeight="1" x14ac:dyDescent="0.2"/>
    <row r="63" spans="1:27" ht="15" customHeight="1" x14ac:dyDescent="0.2"/>
    <row r="64" spans="1:27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</sheetData>
  <mergeCells count="6">
    <mergeCell ref="A2:AA2"/>
    <mergeCell ref="A3:AA3"/>
    <mergeCell ref="C4:Q4"/>
    <mergeCell ref="R4:U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3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59"/>
  <sheetViews>
    <sheetView tabSelected="1" workbookViewId="0">
      <pane xSplit="2" ySplit="7" topLeftCell="C59" activePane="bottomRight" state="frozen"/>
      <selection pane="topRight" activeCell="C1" sqref="C1"/>
      <selection pane="bottomLeft" activeCell="A9" sqref="A9"/>
      <selection pane="bottomRight" activeCell="J59" sqref="J59"/>
    </sheetView>
  </sheetViews>
  <sheetFormatPr defaultRowHeight="12.75" x14ac:dyDescent="0.2"/>
  <cols>
    <col min="1" max="1" width="5.7109375" style="234" customWidth="1"/>
    <col min="2" max="2" width="39.28515625" style="234" customWidth="1"/>
    <col min="3" max="4" width="12.7109375" style="234" customWidth="1"/>
    <col min="5" max="5" width="13.85546875" style="234" customWidth="1"/>
    <col min="6" max="8" width="12.7109375" style="234" customWidth="1"/>
    <col min="9" max="9" width="13.7109375" style="234" customWidth="1"/>
    <col min="10" max="10" width="13" style="234" customWidth="1"/>
    <col min="11" max="11" width="15.7109375" style="234" customWidth="1"/>
    <col min="12" max="28" width="12.7109375" style="234" customWidth="1"/>
    <col min="29" max="29" width="10.7109375" style="234" customWidth="1"/>
    <col min="30" max="16384" width="9.140625" style="234"/>
  </cols>
  <sheetData>
    <row r="1" spans="1:29" ht="20.25" customHeight="1" x14ac:dyDescent="0.2">
      <c r="A1" s="233" t="s">
        <v>229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70"/>
    </row>
    <row r="2" spans="1:29" ht="15.75" x14ac:dyDescent="0.2">
      <c r="A2" s="353" t="s">
        <v>230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235"/>
      <c r="AC2" s="236"/>
    </row>
    <row r="3" spans="1:29" ht="13.5" thickBot="1" x14ac:dyDescent="0.25">
      <c r="A3" s="354" t="s">
        <v>242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235"/>
      <c r="AC3" s="237"/>
    </row>
    <row r="4" spans="1:29" ht="21.75" customHeight="1" thickBot="1" x14ac:dyDescent="0.45">
      <c r="A4" s="355" t="s">
        <v>243</v>
      </c>
      <c r="B4" s="356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8"/>
      <c r="W4" s="359"/>
      <c r="X4" s="359"/>
      <c r="Y4" s="359"/>
      <c r="Z4" s="359"/>
      <c r="AA4" s="359"/>
      <c r="AB4" s="360"/>
      <c r="AC4" s="361" t="s">
        <v>244</v>
      </c>
    </row>
    <row r="5" spans="1:29" ht="20.100000000000001" customHeight="1" x14ac:dyDescent="0.2">
      <c r="A5" s="364" t="s">
        <v>36</v>
      </c>
      <c r="B5" s="364" t="s">
        <v>245</v>
      </c>
      <c r="C5" s="366" t="s">
        <v>143</v>
      </c>
      <c r="D5" s="366"/>
      <c r="E5" s="347" t="s">
        <v>246</v>
      </c>
      <c r="F5" s="347" t="s">
        <v>144</v>
      </c>
      <c r="G5" s="347" t="s">
        <v>247</v>
      </c>
      <c r="H5" s="349" t="s">
        <v>248</v>
      </c>
      <c r="I5" s="351" t="s">
        <v>249</v>
      </c>
      <c r="J5" s="351" t="s">
        <v>250</v>
      </c>
      <c r="K5" s="351" t="s">
        <v>251</v>
      </c>
      <c r="L5" s="343" t="s">
        <v>252</v>
      </c>
      <c r="M5" s="343" t="s">
        <v>152</v>
      </c>
      <c r="N5" s="345" t="s">
        <v>253</v>
      </c>
      <c r="O5" s="333" t="s">
        <v>153</v>
      </c>
      <c r="P5" s="333" t="s">
        <v>254</v>
      </c>
      <c r="Q5" s="333" t="s">
        <v>255</v>
      </c>
      <c r="R5" s="333" t="s">
        <v>156</v>
      </c>
      <c r="S5" s="333" t="s">
        <v>157</v>
      </c>
      <c r="T5" s="335" t="s">
        <v>256</v>
      </c>
      <c r="U5" s="337" t="s">
        <v>257</v>
      </c>
      <c r="V5" s="339" t="s">
        <v>258</v>
      </c>
      <c r="W5" s="341" t="s">
        <v>259</v>
      </c>
      <c r="X5" s="327" t="s">
        <v>260</v>
      </c>
      <c r="Y5" s="327" t="s">
        <v>261</v>
      </c>
      <c r="Z5" s="327" t="s">
        <v>262</v>
      </c>
      <c r="AA5" s="329" t="s">
        <v>263</v>
      </c>
      <c r="AB5" s="331" t="s">
        <v>264</v>
      </c>
      <c r="AC5" s="362"/>
    </row>
    <row r="6" spans="1:29" ht="20.100000000000001" customHeight="1" x14ac:dyDescent="0.2">
      <c r="A6" s="321"/>
      <c r="B6" s="321"/>
      <c r="C6" s="238" t="s">
        <v>265</v>
      </c>
      <c r="D6" s="239" t="s">
        <v>266</v>
      </c>
      <c r="E6" s="348"/>
      <c r="F6" s="348"/>
      <c r="G6" s="348"/>
      <c r="H6" s="350"/>
      <c r="I6" s="352"/>
      <c r="J6" s="352"/>
      <c r="K6" s="352"/>
      <c r="L6" s="344"/>
      <c r="M6" s="344"/>
      <c r="N6" s="346"/>
      <c r="O6" s="334"/>
      <c r="P6" s="334"/>
      <c r="Q6" s="334"/>
      <c r="R6" s="334"/>
      <c r="S6" s="334"/>
      <c r="T6" s="336"/>
      <c r="U6" s="338"/>
      <c r="V6" s="340"/>
      <c r="W6" s="342"/>
      <c r="X6" s="328"/>
      <c r="Y6" s="328"/>
      <c r="Z6" s="328"/>
      <c r="AA6" s="330"/>
      <c r="AB6" s="332"/>
      <c r="AC6" s="363"/>
    </row>
    <row r="7" spans="1:29" x14ac:dyDescent="0.2">
      <c r="A7" s="365"/>
      <c r="B7" s="365"/>
      <c r="C7" s="240" t="s">
        <v>267</v>
      </c>
      <c r="D7" s="240" t="s">
        <v>267</v>
      </c>
      <c r="E7" s="240" t="s">
        <v>267</v>
      </c>
      <c r="F7" s="240" t="s">
        <v>267</v>
      </c>
      <c r="G7" s="240" t="s">
        <v>267</v>
      </c>
      <c r="H7" s="241" t="s">
        <v>267</v>
      </c>
      <c r="I7" s="242" t="s">
        <v>267</v>
      </c>
      <c r="J7" s="242" t="s">
        <v>267</v>
      </c>
      <c r="K7" s="242" t="s">
        <v>267</v>
      </c>
      <c r="L7" s="242" t="s">
        <v>267</v>
      </c>
      <c r="M7" s="242" t="s">
        <v>267</v>
      </c>
      <c r="N7" s="243" t="s">
        <v>267</v>
      </c>
      <c r="O7" s="244" t="s">
        <v>267</v>
      </c>
      <c r="P7" s="244" t="s">
        <v>267</v>
      </c>
      <c r="Q7" s="244" t="s">
        <v>267</v>
      </c>
      <c r="R7" s="244" t="s">
        <v>267</v>
      </c>
      <c r="S7" s="244" t="s">
        <v>267</v>
      </c>
      <c r="T7" s="245" t="s">
        <v>267</v>
      </c>
      <c r="U7" s="246" t="s">
        <v>267</v>
      </c>
      <c r="V7" s="247" t="s">
        <v>267</v>
      </c>
      <c r="W7" s="245" t="s">
        <v>267</v>
      </c>
      <c r="X7" s="248" t="s">
        <v>267</v>
      </c>
      <c r="Y7" s="248" t="s">
        <v>267</v>
      </c>
      <c r="Z7" s="248" t="s">
        <v>267</v>
      </c>
      <c r="AA7" s="249" t="s">
        <v>267</v>
      </c>
      <c r="AB7" s="250" t="s">
        <v>267</v>
      </c>
      <c r="AC7" s="251" t="s">
        <v>267</v>
      </c>
    </row>
    <row r="8" spans="1:29" ht="12.75" customHeight="1" x14ac:dyDescent="0.2">
      <c r="A8" s="252">
        <v>1</v>
      </c>
      <c r="B8" s="253" t="s">
        <v>268</v>
      </c>
      <c r="C8" s="254">
        <v>196411.62999999998</v>
      </c>
      <c r="D8" s="254">
        <v>44968.409999999989</v>
      </c>
      <c r="E8" s="254">
        <v>19648.039999999997</v>
      </c>
      <c r="F8" s="254">
        <v>4034.9599999999996</v>
      </c>
      <c r="G8" s="254">
        <v>88993.919999999984</v>
      </c>
      <c r="H8" s="254">
        <v>334408.92000000004</v>
      </c>
      <c r="I8" s="254">
        <v>235945.52000000002</v>
      </c>
      <c r="J8" s="254">
        <v>191058.97</v>
      </c>
      <c r="K8" s="254">
        <v>173463.35</v>
      </c>
      <c r="L8" s="254">
        <v>679.57999999999993</v>
      </c>
      <c r="M8" s="254">
        <v>0</v>
      </c>
      <c r="N8" s="254">
        <v>601147.41999999993</v>
      </c>
      <c r="O8" s="254">
        <v>0</v>
      </c>
      <c r="P8" s="254">
        <v>7478.8999999999978</v>
      </c>
      <c r="Q8" s="254">
        <v>38609.69</v>
      </c>
      <c r="R8" s="254">
        <v>1399.1299999999999</v>
      </c>
      <c r="S8" s="254">
        <v>111.94</v>
      </c>
      <c r="T8" s="254">
        <v>49454.22</v>
      </c>
      <c r="U8" s="254">
        <v>1032610.2199999999</v>
      </c>
      <c r="V8" s="254">
        <v>189784.98</v>
      </c>
      <c r="W8" s="254">
        <v>4813.96</v>
      </c>
      <c r="X8" s="254">
        <v>18526.959999999995</v>
      </c>
      <c r="Y8" s="254">
        <v>203646.53999999998</v>
      </c>
      <c r="Z8" s="254">
        <v>45080.24</v>
      </c>
      <c r="AA8" s="254">
        <v>5235176.79</v>
      </c>
      <c r="AB8" s="254">
        <v>5507244.4900000002</v>
      </c>
      <c r="AC8" s="254">
        <v>6539854.7100000009</v>
      </c>
    </row>
    <row r="9" spans="1:29" ht="12.75" customHeight="1" x14ac:dyDescent="0.2">
      <c r="A9" s="252">
        <v>2</v>
      </c>
      <c r="B9" s="253" t="s">
        <v>269</v>
      </c>
      <c r="C9" s="254">
        <v>163959.6</v>
      </c>
      <c r="D9" s="254">
        <v>170916.92999999996</v>
      </c>
      <c r="E9" s="254">
        <v>10783.720000000003</v>
      </c>
      <c r="F9" s="254">
        <v>1048.25</v>
      </c>
      <c r="G9" s="254">
        <v>165778.78999999998</v>
      </c>
      <c r="H9" s="254">
        <v>501703.57000000007</v>
      </c>
      <c r="I9" s="254">
        <v>769430.30999999959</v>
      </c>
      <c r="J9" s="254">
        <v>513875.04999999987</v>
      </c>
      <c r="K9" s="254">
        <v>180545.33</v>
      </c>
      <c r="L9" s="254">
        <v>0</v>
      </c>
      <c r="M9" s="254">
        <v>0</v>
      </c>
      <c r="N9" s="254">
        <v>1463850.6899999997</v>
      </c>
      <c r="O9" s="254">
        <v>7438.82</v>
      </c>
      <c r="P9" s="254">
        <v>5775.1600000000008</v>
      </c>
      <c r="Q9" s="254">
        <v>44365.51999999999</v>
      </c>
      <c r="R9" s="254">
        <v>0</v>
      </c>
      <c r="S9" s="254">
        <v>0</v>
      </c>
      <c r="T9" s="254">
        <v>5104.53</v>
      </c>
      <c r="U9" s="254">
        <v>2028238.2899999996</v>
      </c>
      <c r="V9" s="254">
        <v>346976.73</v>
      </c>
      <c r="W9" s="254">
        <v>0</v>
      </c>
      <c r="X9" s="254">
        <v>2915.5300000000007</v>
      </c>
      <c r="Y9" s="254">
        <v>144544.76000000004</v>
      </c>
      <c r="Z9" s="254">
        <v>64277.320000000007</v>
      </c>
      <c r="AA9" s="254">
        <v>6898888.4300000016</v>
      </c>
      <c r="AB9" s="254">
        <v>7110626.0399999991</v>
      </c>
      <c r="AC9" s="254">
        <v>9138864.3300000001</v>
      </c>
    </row>
    <row r="10" spans="1:29" ht="12.75" customHeight="1" x14ac:dyDescent="0.2">
      <c r="A10" s="252">
        <v>3</v>
      </c>
      <c r="B10" s="253" t="s">
        <v>270</v>
      </c>
      <c r="C10" s="254">
        <v>218475.83000000002</v>
      </c>
      <c r="D10" s="254">
        <v>16997.950000000008</v>
      </c>
      <c r="E10" s="254">
        <v>11848.019999999999</v>
      </c>
      <c r="F10" s="254">
        <v>8882.6999999999989</v>
      </c>
      <c r="G10" s="254">
        <v>110872.48000000003</v>
      </c>
      <c r="H10" s="254">
        <v>355228.96</v>
      </c>
      <c r="I10" s="254">
        <v>166817.40000000002</v>
      </c>
      <c r="J10" s="254">
        <v>76429.170000000013</v>
      </c>
      <c r="K10" s="254">
        <v>34062.630000000012</v>
      </c>
      <c r="L10" s="254">
        <v>4.47</v>
      </c>
      <c r="M10" s="254">
        <v>0</v>
      </c>
      <c r="N10" s="254">
        <v>277313.67</v>
      </c>
      <c r="O10" s="254">
        <v>2509.36</v>
      </c>
      <c r="P10" s="254">
        <v>6970.3899999999994</v>
      </c>
      <c r="Q10" s="254">
        <v>53279.77</v>
      </c>
      <c r="R10" s="254">
        <v>0</v>
      </c>
      <c r="S10" s="254">
        <v>24.29</v>
      </c>
      <c r="T10" s="254">
        <v>648944.4800000001</v>
      </c>
      <c r="U10" s="254">
        <v>1344270.92</v>
      </c>
      <c r="V10" s="254">
        <v>245370.56</v>
      </c>
      <c r="W10" s="254">
        <v>0</v>
      </c>
      <c r="X10" s="254">
        <v>9422.14</v>
      </c>
      <c r="Y10" s="254">
        <v>169870.85</v>
      </c>
      <c r="Z10" s="254">
        <v>26276.959999999995</v>
      </c>
      <c r="AA10" s="254">
        <v>1501171.6300000004</v>
      </c>
      <c r="AB10" s="254">
        <v>1706741.5800000003</v>
      </c>
      <c r="AC10" s="254">
        <v>3051012.5</v>
      </c>
    </row>
    <row r="11" spans="1:29" ht="12.75" customHeight="1" x14ac:dyDescent="0.2">
      <c r="A11" s="252">
        <v>4</v>
      </c>
      <c r="B11" s="253" t="s">
        <v>271</v>
      </c>
      <c r="C11" s="254">
        <v>39431.01999999999</v>
      </c>
      <c r="D11" s="254">
        <v>59468.619999999988</v>
      </c>
      <c r="E11" s="254">
        <v>3329.2200000000003</v>
      </c>
      <c r="F11" s="254">
        <v>2765.0000000000005</v>
      </c>
      <c r="G11" s="254">
        <v>21489.48</v>
      </c>
      <c r="H11" s="254">
        <v>123154.12</v>
      </c>
      <c r="I11" s="254">
        <v>86578.170000000013</v>
      </c>
      <c r="J11" s="254">
        <v>105300.73999999999</v>
      </c>
      <c r="K11" s="254">
        <v>47795.94</v>
      </c>
      <c r="L11" s="254">
        <v>0</v>
      </c>
      <c r="M11" s="254">
        <v>19785.340000000007</v>
      </c>
      <c r="N11" s="254">
        <v>259460.18999999994</v>
      </c>
      <c r="O11" s="254">
        <v>0</v>
      </c>
      <c r="P11" s="254">
        <v>12231.170000000002</v>
      </c>
      <c r="Q11" s="254">
        <v>36414.99</v>
      </c>
      <c r="R11" s="254">
        <v>22.6</v>
      </c>
      <c r="S11" s="254">
        <v>0</v>
      </c>
      <c r="T11" s="254">
        <v>84490.85</v>
      </c>
      <c r="U11" s="254">
        <v>515773.91999999993</v>
      </c>
      <c r="V11" s="254">
        <v>109137.95000000004</v>
      </c>
      <c r="W11" s="254">
        <v>379.19</v>
      </c>
      <c r="X11" s="254">
        <v>15867.690000000002</v>
      </c>
      <c r="Y11" s="254">
        <v>176016.38999999996</v>
      </c>
      <c r="Z11" s="254">
        <v>32905.43</v>
      </c>
      <c r="AA11" s="254">
        <v>4549004.9899999984</v>
      </c>
      <c r="AB11" s="254">
        <v>4774173.6900000004</v>
      </c>
      <c r="AC11" s="254">
        <v>5289947.6099999966</v>
      </c>
    </row>
    <row r="12" spans="1:29" ht="12.75" customHeight="1" x14ac:dyDescent="0.2">
      <c r="A12" s="252">
        <v>5</v>
      </c>
      <c r="B12" s="253" t="s">
        <v>272</v>
      </c>
      <c r="C12" s="254">
        <v>112237.03000000003</v>
      </c>
      <c r="D12" s="254">
        <v>126034.86000000003</v>
      </c>
      <c r="E12" s="254">
        <v>527.88999999999987</v>
      </c>
      <c r="F12" s="254">
        <v>588.48</v>
      </c>
      <c r="G12" s="254">
        <v>33501.049999999996</v>
      </c>
      <c r="H12" s="254">
        <v>272361.42</v>
      </c>
      <c r="I12" s="254">
        <v>73279.539999999994</v>
      </c>
      <c r="J12" s="254">
        <v>106978.61</v>
      </c>
      <c r="K12" s="254">
        <v>79524.23</v>
      </c>
      <c r="L12" s="254">
        <v>2984.2100000000005</v>
      </c>
      <c r="M12" s="254">
        <v>10559.929999999998</v>
      </c>
      <c r="N12" s="254">
        <v>273326.52000000008</v>
      </c>
      <c r="O12" s="254">
        <v>0</v>
      </c>
      <c r="P12" s="254">
        <v>2673.6599999999989</v>
      </c>
      <c r="Q12" s="254">
        <v>123500.79999999999</v>
      </c>
      <c r="R12" s="254">
        <v>107.38</v>
      </c>
      <c r="S12" s="254">
        <v>4.3499999999999996</v>
      </c>
      <c r="T12" s="254">
        <v>58.11</v>
      </c>
      <c r="U12" s="254">
        <v>672032.23999999976</v>
      </c>
      <c r="V12" s="254">
        <v>121168.71</v>
      </c>
      <c r="W12" s="254">
        <v>0</v>
      </c>
      <c r="X12" s="254">
        <v>84.86</v>
      </c>
      <c r="Y12" s="254">
        <v>1085.42</v>
      </c>
      <c r="Z12" s="254">
        <v>150272.33000000002</v>
      </c>
      <c r="AA12" s="254">
        <v>1695783.0000000005</v>
      </c>
      <c r="AB12" s="254">
        <v>1847225.6099999999</v>
      </c>
      <c r="AC12" s="254">
        <v>2519257.85</v>
      </c>
    </row>
    <row r="13" spans="1:29" ht="12.75" customHeight="1" x14ac:dyDescent="0.2">
      <c r="A13" s="252">
        <v>6</v>
      </c>
      <c r="B13" s="253" t="s">
        <v>273</v>
      </c>
      <c r="C13" s="254">
        <v>18131.919999999998</v>
      </c>
      <c r="D13" s="254">
        <v>694.72</v>
      </c>
      <c r="E13" s="254">
        <v>3483.47</v>
      </c>
      <c r="F13" s="254">
        <v>308.76</v>
      </c>
      <c r="G13" s="254">
        <v>26760.900000000005</v>
      </c>
      <c r="H13" s="254">
        <v>45896.30000000001</v>
      </c>
      <c r="I13" s="254">
        <v>67565.89</v>
      </c>
      <c r="J13" s="254">
        <v>115586.77000000002</v>
      </c>
      <c r="K13" s="254">
        <v>39655.08</v>
      </c>
      <c r="L13" s="254">
        <v>0</v>
      </c>
      <c r="M13" s="254">
        <v>0</v>
      </c>
      <c r="N13" s="254">
        <v>222807.74000000005</v>
      </c>
      <c r="O13" s="254">
        <v>197.91</v>
      </c>
      <c r="P13" s="254">
        <v>3322.86</v>
      </c>
      <c r="Q13" s="254">
        <v>49979.429999999986</v>
      </c>
      <c r="R13" s="254">
        <v>6.43</v>
      </c>
      <c r="S13" s="254">
        <v>14.74</v>
      </c>
      <c r="T13" s="254">
        <v>0</v>
      </c>
      <c r="U13" s="254">
        <v>322225.41000000009</v>
      </c>
      <c r="V13" s="254">
        <v>0.44</v>
      </c>
      <c r="W13" s="254">
        <v>24.68</v>
      </c>
      <c r="X13" s="254">
        <v>0</v>
      </c>
      <c r="Y13" s="254">
        <v>60449.09</v>
      </c>
      <c r="Z13" s="254">
        <v>196006.65999999997</v>
      </c>
      <c r="AA13" s="254">
        <v>1775292.4599999997</v>
      </c>
      <c r="AB13" s="254">
        <v>2031772.8899999994</v>
      </c>
      <c r="AC13" s="254">
        <v>2353998.3000000003</v>
      </c>
    </row>
    <row r="14" spans="1:29" ht="12.75" customHeight="1" x14ac:dyDescent="0.2">
      <c r="A14" s="252">
        <v>7</v>
      </c>
      <c r="B14" s="253" t="s">
        <v>274</v>
      </c>
      <c r="C14" s="254">
        <v>9520.84</v>
      </c>
      <c r="D14" s="254">
        <v>8812.27</v>
      </c>
      <c r="E14" s="254">
        <v>766.5899999999998</v>
      </c>
      <c r="F14" s="254">
        <v>26.060000000000002</v>
      </c>
      <c r="G14" s="254">
        <v>182.16</v>
      </c>
      <c r="H14" s="254">
        <v>18541.329999999998</v>
      </c>
      <c r="I14" s="254">
        <v>29109.42</v>
      </c>
      <c r="J14" s="254">
        <v>14098.73</v>
      </c>
      <c r="K14" s="254">
        <v>20246.57</v>
      </c>
      <c r="L14" s="254">
        <v>0</v>
      </c>
      <c r="M14" s="254">
        <v>0</v>
      </c>
      <c r="N14" s="254">
        <v>63454.720000000001</v>
      </c>
      <c r="O14" s="254">
        <v>0</v>
      </c>
      <c r="P14" s="254">
        <v>411.63</v>
      </c>
      <c r="Q14" s="254">
        <v>15008.109999999999</v>
      </c>
      <c r="R14" s="254">
        <v>0</v>
      </c>
      <c r="S14" s="254">
        <v>0.09</v>
      </c>
      <c r="T14" s="254">
        <v>0</v>
      </c>
      <c r="U14" s="254">
        <v>97415.87999999999</v>
      </c>
      <c r="V14" s="254">
        <v>13198.989999999998</v>
      </c>
      <c r="W14" s="254">
        <v>1113.82</v>
      </c>
      <c r="X14" s="254">
        <v>511.48</v>
      </c>
      <c r="Y14" s="254">
        <v>24357.77</v>
      </c>
      <c r="Z14" s="254">
        <v>983.36999999999989</v>
      </c>
      <c r="AA14" s="254">
        <v>325011.42999999993</v>
      </c>
      <c r="AB14" s="254">
        <v>351977.87000000005</v>
      </c>
      <c r="AC14" s="254">
        <v>449393.75</v>
      </c>
    </row>
    <row r="15" spans="1:29" ht="12.75" customHeight="1" x14ac:dyDescent="0.2">
      <c r="A15" s="252">
        <v>8</v>
      </c>
      <c r="B15" s="253" t="s">
        <v>275</v>
      </c>
      <c r="C15" s="254">
        <v>134.34</v>
      </c>
      <c r="D15" s="254">
        <v>350.93</v>
      </c>
      <c r="E15" s="254">
        <v>73.83</v>
      </c>
      <c r="F15" s="254">
        <v>0</v>
      </c>
      <c r="G15" s="254">
        <v>175.71</v>
      </c>
      <c r="H15" s="254">
        <v>660.9799999999999</v>
      </c>
      <c r="I15" s="254">
        <v>30612.669999999995</v>
      </c>
      <c r="J15" s="254">
        <v>1118.57</v>
      </c>
      <c r="K15" s="254">
        <v>0</v>
      </c>
      <c r="L15" s="254">
        <v>0</v>
      </c>
      <c r="M15" s="254">
        <v>0</v>
      </c>
      <c r="N15" s="254">
        <v>31731.239999999998</v>
      </c>
      <c r="O15" s="254">
        <v>0</v>
      </c>
      <c r="P15" s="254">
        <v>55.95</v>
      </c>
      <c r="Q15" s="254">
        <v>527.78</v>
      </c>
      <c r="R15" s="254">
        <v>0</v>
      </c>
      <c r="S15" s="254">
        <v>0</v>
      </c>
      <c r="T15" s="254">
        <v>0</v>
      </c>
      <c r="U15" s="254">
        <v>32975.950000000004</v>
      </c>
      <c r="V15" s="254">
        <v>314.89999999999998</v>
      </c>
      <c r="W15" s="254">
        <v>0</v>
      </c>
      <c r="X15" s="254">
        <v>75.7</v>
      </c>
      <c r="Y15" s="254">
        <v>516.91</v>
      </c>
      <c r="Z15" s="254">
        <v>957.45999999999992</v>
      </c>
      <c r="AA15" s="254">
        <v>174740.06999999998</v>
      </c>
      <c r="AB15" s="254">
        <v>176290.13999999998</v>
      </c>
      <c r="AC15" s="254">
        <v>209266.09</v>
      </c>
    </row>
    <row r="16" spans="1:29" ht="12.75" customHeight="1" x14ac:dyDescent="0.2">
      <c r="A16" s="252">
        <v>9</v>
      </c>
      <c r="B16" s="253" t="s">
        <v>276</v>
      </c>
      <c r="C16" s="254">
        <v>17458.439999999999</v>
      </c>
      <c r="D16" s="254">
        <v>895.4799999999999</v>
      </c>
      <c r="E16" s="254">
        <v>410.28999999999996</v>
      </c>
      <c r="F16" s="254">
        <v>487.71</v>
      </c>
      <c r="G16" s="254">
        <v>34841.1</v>
      </c>
      <c r="H16" s="254">
        <v>53682.73000000001</v>
      </c>
      <c r="I16" s="254">
        <v>58716.17</v>
      </c>
      <c r="J16" s="254">
        <v>78622.17</v>
      </c>
      <c r="K16" s="254">
        <v>116543.36999999998</v>
      </c>
      <c r="L16" s="254">
        <v>9.5</v>
      </c>
      <c r="M16" s="254">
        <v>0</v>
      </c>
      <c r="N16" s="254">
        <v>253891.21000000005</v>
      </c>
      <c r="O16" s="254">
        <v>4418.24</v>
      </c>
      <c r="P16" s="254">
        <v>2851.940000000001</v>
      </c>
      <c r="Q16" s="254">
        <v>17383.510000000006</v>
      </c>
      <c r="R16" s="254">
        <v>0</v>
      </c>
      <c r="S16" s="254">
        <v>0</v>
      </c>
      <c r="T16" s="254">
        <v>30.740000000000002</v>
      </c>
      <c r="U16" s="254">
        <v>332258.36999999994</v>
      </c>
      <c r="V16" s="254">
        <v>20918.07</v>
      </c>
      <c r="W16" s="254">
        <v>1398893.77</v>
      </c>
      <c r="X16" s="254">
        <v>2959.51</v>
      </c>
      <c r="Y16" s="254">
        <v>350644.37000000005</v>
      </c>
      <c r="Z16" s="254">
        <v>4700.079999999999</v>
      </c>
      <c r="AA16" s="254">
        <v>9455197.7199999988</v>
      </c>
      <c r="AB16" s="254">
        <v>11212395.449999997</v>
      </c>
      <c r="AC16" s="254">
        <v>11544653.820000002</v>
      </c>
    </row>
    <row r="17" spans="1:29" ht="12.75" customHeight="1" x14ac:dyDescent="0.2">
      <c r="A17" s="252">
        <v>10</v>
      </c>
      <c r="B17" s="253" t="s">
        <v>277</v>
      </c>
      <c r="C17" s="254">
        <v>680517.98</v>
      </c>
      <c r="D17" s="254">
        <v>15316.269999999997</v>
      </c>
      <c r="E17" s="254">
        <v>9695.7699999999986</v>
      </c>
      <c r="F17" s="254">
        <v>0</v>
      </c>
      <c r="G17" s="254">
        <v>389572.58000000007</v>
      </c>
      <c r="H17" s="254">
        <v>1085406.83</v>
      </c>
      <c r="I17" s="254">
        <v>855382.97000000009</v>
      </c>
      <c r="J17" s="254">
        <v>404940.75000000006</v>
      </c>
      <c r="K17" s="254">
        <v>166017.23000000001</v>
      </c>
      <c r="L17" s="254">
        <v>0</v>
      </c>
      <c r="M17" s="254">
        <v>734312.13999999978</v>
      </c>
      <c r="N17" s="254">
        <v>2160653.0899999994</v>
      </c>
      <c r="O17" s="254">
        <v>0</v>
      </c>
      <c r="P17" s="254">
        <v>32907.99</v>
      </c>
      <c r="Q17" s="254">
        <v>471225.12000000005</v>
      </c>
      <c r="R17" s="254">
        <v>17.600000000000001</v>
      </c>
      <c r="S17" s="254">
        <v>1449.6299999999999</v>
      </c>
      <c r="T17" s="254">
        <v>0</v>
      </c>
      <c r="U17" s="254">
        <v>3751660.2600000012</v>
      </c>
      <c r="V17" s="254">
        <v>647142.02999999991</v>
      </c>
      <c r="W17" s="254">
        <v>5300.6799999999994</v>
      </c>
      <c r="X17" s="254">
        <v>0</v>
      </c>
      <c r="Y17" s="254">
        <v>611663.39999999991</v>
      </c>
      <c r="Z17" s="254">
        <v>79755.38</v>
      </c>
      <c r="AA17" s="254">
        <v>14523741.719999997</v>
      </c>
      <c r="AB17" s="254">
        <v>15220461.179999998</v>
      </c>
      <c r="AC17" s="254">
        <v>18972121.440000001</v>
      </c>
    </row>
    <row r="18" spans="1:29" ht="12.75" customHeight="1" x14ac:dyDescent="0.2">
      <c r="A18" s="252">
        <v>11</v>
      </c>
      <c r="B18" s="253" t="s">
        <v>278</v>
      </c>
      <c r="C18" s="254">
        <v>13653.509999999998</v>
      </c>
      <c r="D18" s="254">
        <v>4787.4699999999993</v>
      </c>
      <c r="E18" s="254">
        <v>0</v>
      </c>
      <c r="F18" s="254">
        <v>76.56</v>
      </c>
      <c r="G18" s="254">
        <v>1350.89</v>
      </c>
      <c r="H18" s="254">
        <v>19868.430000000004</v>
      </c>
      <c r="I18" s="254">
        <v>8386.48</v>
      </c>
      <c r="J18" s="254">
        <v>187588.83000000002</v>
      </c>
      <c r="K18" s="254">
        <v>1920</v>
      </c>
      <c r="L18" s="254">
        <v>0</v>
      </c>
      <c r="M18" s="254">
        <v>0</v>
      </c>
      <c r="N18" s="254">
        <v>197895.31</v>
      </c>
      <c r="O18" s="254">
        <v>0</v>
      </c>
      <c r="P18" s="254">
        <v>414.62999999999988</v>
      </c>
      <c r="Q18" s="254">
        <v>7007</v>
      </c>
      <c r="R18" s="254">
        <v>92375.43</v>
      </c>
      <c r="S18" s="254">
        <v>0</v>
      </c>
      <c r="T18" s="254">
        <v>81852.320000000007</v>
      </c>
      <c r="U18" s="254">
        <v>399413.11999999994</v>
      </c>
      <c r="V18" s="254">
        <v>16058.539999999999</v>
      </c>
      <c r="W18" s="254">
        <v>0</v>
      </c>
      <c r="X18" s="254">
        <v>116.19</v>
      </c>
      <c r="Y18" s="254">
        <v>18263.490000000002</v>
      </c>
      <c r="Z18" s="254">
        <v>458.0200000000001</v>
      </c>
      <c r="AA18" s="254">
        <v>373685</v>
      </c>
      <c r="AB18" s="254">
        <v>392522.7</v>
      </c>
      <c r="AC18" s="254">
        <v>791935.82</v>
      </c>
    </row>
    <row r="19" spans="1:29" ht="12.75" customHeight="1" x14ac:dyDescent="0.2">
      <c r="A19" s="252">
        <v>12</v>
      </c>
      <c r="B19" s="253" t="s">
        <v>279</v>
      </c>
      <c r="C19" s="254">
        <v>130853.76000000001</v>
      </c>
      <c r="D19" s="254">
        <v>24172.12</v>
      </c>
      <c r="E19" s="254">
        <v>7631.7300000000014</v>
      </c>
      <c r="F19" s="254">
        <v>1715.2299999999998</v>
      </c>
      <c r="G19" s="254">
        <v>265985.01</v>
      </c>
      <c r="H19" s="254">
        <v>422726.11999999994</v>
      </c>
      <c r="I19" s="254">
        <v>397305.81000000006</v>
      </c>
      <c r="J19" s="254">
        <v>625920.04</v>
      </c>
      <c r="K19" s="254">
        <v>376320.17000000016</v>
      </c>
      <c r="L19" s="254">
        <v>256.58999999999997</v>
      </c>
      <c r="M19" s="254">
        <v>0</v>
      </c>
      <c r="N19" s="254">
        <v>1399802.61</v>
      </c>
      <c r="O19" s="254">
        <v>0</v>
      </c>
      <c r="P19" s="254">
        <v>4818.6400000000012</v>
      </c>
      <c r="Q19" s="254">
        <v>28335.59</v>
      </c>
      <c r="R19" s="254">
        <v>950.19</v>
      </c>
      <c r="S19" s="254">
        <v>2165.17</v>
      </c>
      <c r="T19" s="254">
        <v>0.3</v>
      </c>
      <c r="U19" s="254">
        <v>1858798.6199999999</v>
      </c>
      <c r="V19" s="254">
        <v>261559.03999999998</v>
      </c>
      <c r="W19" s="254">
        <v>15762.61</v>
      </c>
      <c r="X19" s="254">
        <v>5833.6099999999979</v>
      </c>
      <c r="Y19" s="254">
        <v>235587.53</v>
      </c>
      <c r="Z19" s="254">
        <v>202878.15999999997</v>
      </c>
      <c r="AA19" s="254">
        <v>7328653.459999999</v>
      </c>
      <c r="AB19" s="254">
        <v>7788715.3699999982</v>
      </c>
      <c r="AC19" s="254">
        <v>9647513.9900000039</v>
      </c>
    </row>
    <row r="20" spans="1:29" ht="12.75" customHeight="1" x14ac:dyDescent="0.2">
      <c r="A20" s="255"/>
      <c r="B20" s="256" t="s">
        <v>280</v>
      </c>
      <c r="C20" s="257">
        <v>1600785.9</v>
      </c>
      <c r="D20" s="257">
        <v>473416.02999999997</v>
      </c>
      <c r="E20" s="257">
        <v>68198.569999999992</v>
      </c>
      <c r="F20" s="257">
        <v>19933.71</v>
      </c>
      <c r="G20" s="257">
        <v>1139504.07</v>
      </c>
      <c r="H20" s="257">
        <v>3233639.7100000004</v>
      </c>
      <c r="I20" s="257">
        <v>2779130.3499999992</v>
      </c>
      <c r="J20" s="257">
        <v>2421518.4000000004</v>
      </c>
      <c r="K20" s="257">
        <v>1236093.8999999999</v>
      </c>
      <c r="L20" s="257">
        <v>3934.3500000000004</v>
      </c>
      <c r="M20" s="257">
        <v>764657.4099999998</v>
      </c>
      <c r="N20" s="257">
        <v>7205334.4100000001</v>
      </c>
      <c r="O20" s="257">
        <v>14564.33</v>
      </c>
      <c r="P20" s="257">
        <v>79912.92</v>
      </c>
      <c r="Q20" s="257">
        <v>885637.30999999994</v>
      </c>
      <c r="R20" s="257">
        <v>94878.76</v>
      </c>
      <c r="S20" s="257">
        <v>3770.21</v>
      </c>
      <c r="T20" s="257">
        <v>869935.55</v>
      </c>
      <c r="U20" s="257">
        <v>12387673.199999999</v>
      </c>
      <c r="V20" s="257">
        <v>1971630.94</v>
      </c>
      <c r="W20" s="257">
        <v>1426288.71</v>
      </c>
      <c r="X20" s="257">
        <v>56313.670000000006</v>
      </c>
      <c r="Y20" s="257">
        <v>1996646.52</v>
      </c>
      <c r="Z20" s="257">
        <v>804551.40999999992</v>
      </c>
      <c r="AA20" s="257">
        <v>53836346.700000003</v>
      </c>
      <c r="AB20" s="257">
        <v>58120147.009999998</v>
      </c>
      <c r="AC20" s="257">
        <v>70507820.210000008</v>
      </c>
    </row>
    <row r="21" spans="1:29" ht="12.75" customHeight="1" x14ac:dyDescent="0.2">
      <c r="A21" s="252">
        <v>13</v>
      </c>
      <c r="B21" s="253" t="s">
        <v>281</v>
      </c>
      <c r="C21" s="254">
        <v>27499.839999999993</v>
      </c>
      <c r="D21" s="254">
        <v>174541.29999999996</v>
      </c>
      <c r="E21" s="254">
        <v>62240.329999999994</v>
      </c>
      <c r="F21" s="254">
        <v>823.23</v>
      </c>
      <c r="G21" s="254">
        <v>171926.77999999997</v>
      </c>
      <c r="H21" s="254">
        <v>374791.14999999991</v>
      </c>
      <c r="I21" s="254">
        <v>154090.06999999998</v>
      </c>
      <c r="J21" s="254">
        <v>159493.53999999998</v>
      </c>
      <c r="K21" s="254">
        <v>118070.88</v>
      </c>
      <c r="L21" s="254">
        <v>0</v>
      </c>
      <c r="M21" s="254">
        <v>0</v>
      </c>
      <c r="N21" s="254">
        <v>431654.48999999993</v>
      </c>
      <c r="O21" s="254">
        <v>13202.460000000001</v>
      </c>
      <c r="P21" s="254">
        <v>3170.8900000000003</v>
      </c>
      <c r="Q21" s="254">
        <v>281665.94999999995</v>
      </c>
      <c r="R21" s="254">
        <v>0</v>
      </c>
      <c r="S21" s="254">
        <v>201.61</v>
      </c>
      <c r="T21" s="254">
        <v>2606.6799999999998</v>
      </c>
      <c r="U21" s="254">
        <v>1107293.2300000002</v>
      </c>
      <c r="V21" s="254">
        <v>146463.20000000001</v>
      </c>
      <c r="W21" s="254">
        <v>10.75</v>
      </c>
      <c r="X21" s="254">
        <v>0</v>
      </c>
      <c r="Y21" s="254">
        <v>880268.89999999991</v>
      </c>
      <c r="Z21" s="254">
        <v>293074.18</v>
      </c>
      <c r="AA21" s="254">
        <v>3618747.13</v>
      </c>
      <c r="AB21" s="254">
        <v>4792100.9600000009</v>
      </c>
      <c r="AC21" s="254">
        <v>5899394.1899999995</v>
      </c>
    </row>
    <row r="22" spans="1:29" ht="12.75" customHeight="1" x14ac:dyDescent="0.2">
      <c r="A22" s="252">
        <v>14</v>
      </c>
      <c r="B22" s="253" t="s">
        <v>282</v>
      </c>
      <c r="C22" s="254">
        <v>0</v>
      </c>
      <c r="D22" s="254">
        <v>32055.029999999995</v>
      </c>
      <c r="E22" s="254">
        <v>20240.21</v>
      </c>
      <c r="F22" s="254">
        <v>210.20000000000002</v>
      </c>
      <c r="G22" s="254">
        <v>3615.17</v>
      </c>
      <c r="H22" s="254">
        <v>35880.399999999994</v>
      </c>
      <c r="I22" s="254">
        <v>2841.0499999999997</v>
      </c>
      <c r="J22" s="254">
        <v>579.96</v>
      </c>
      <c r="K22" s="254">
        <v>15</v>
      </c>
      <c r="L22" s="254">
        <v>0</v>
      </c>
      <c r="M22" s="254">
        <v>0</v>
      </c>
      <c r="N22" s="254">
        <v>3436.01</v>
      </c>
      <c r="O22" s="254">
        <v>0</v>
      </c>
      <c r="P22" s="254">
        <v>0</v>
      </c>
      <c r="Q22" s="254">
        <v>40339.949999999997</v>
      </c>
      <c r="R22" s="254">
        <v>0</v>
      </c>
      <c r="S22" s="254">
        <v>0</v>
      </c>
      <c r="T22" s="254">
        <v>77046.329999999987</v>
      </c>
      <c r="U22" s="254">
        <v>156702.69000000003</v>
      </c>
      <c r="V22" s="254">
        <v>4685.6600000000008</v>
      </c>
      <c r="W22" s="254">
        <v>0</v>
      </c>
      <c r="X22" s="254">
        <v>0</v>
      </c>
      <c r="Y22" s="254">
        <v>0</v>
      </c>
      <c r="Z22" s="254">
        <v>0</v>
      </c>
      <c r="AA22" s="254">
        <v>125974.77999999998</v>
      </c>
      <c r="AB22" s="254">
        <v>125974.77999999998</v>
      </c>
      <c r="AC22" s="254">
        <v>282677.47000000003</v>
      </c>
    </row>
    <row r="23" spans="1:29" ht="12.75" customHeight="1" x14ac:dyDescent="0.2">
      <c r="A23" s="252">
        <v>15</v>
      </c>
      <c r="B23" s="253" t="s">
        <v>283</v>
      </c>
      <c r="C23" s="254">
        <v>5366.74</v>
      </c>
      <c r="D23" s="254">
        <v>3768.71</v>
      </c>
      <c r="E23" s="254">
        <v>2174.2899999999995</v>
      </c>
      <c r="F23" s="254">
        <v>65.5</v>
      </c>
      <c r="G23" s="254">
        <v>214.32</v>
      </c>
      <c r="H23" s="254">
        <v>9415.2699999999986</v>
      </c>
      <c r="I23" s="254">
        <v>13055.58</v>
      </c>
      <c r="J23" s="254">
        <v>1050</v>
      </c>
      <c r="K23" s="254">
        <v>4816</v>
      </c>
      <c r="L23" s="254">
        <v>0</v>
      </c>
      <c r="M23" s="254">
        <v>0</v>
      </c>
      <c r="N23" s="254">
        <v>18921.579999999998</v>
      </c>
      <c r="O23" s="254">
        <v>0</v>
      </c>
      <c r="P23" s="254">
        <v>0</v>
      </c>
      <c r="Q23" s="254">
        <v>39.25</v>
      </c>
      <c r="R23" s="254">
        <v>0</v>
      </c>
      <c r="S23" s="254">
        <v>0</v>
      </c>
      <c r="T23" s="254">
        <v>1056.44</v>
      </c>
      <c r="U23" s="254">
        <v>29432.540000000008</v>
      </c>
      <c r="V23" s="254">
        <v>42.95</v>
      </c>
      <c r="W23" s="254">
        <v>10516</v>
      </c>
      <c r="X23" s="254">
        <v>0</v>
      </c>
      <c r="Y23" s="254">
        <v>0</v>
      </c>
      <c r="Z23" s="254">
        <v>19338.48</v>
      </c>
      <c r="AA23" s="254">
        <v>175492.21000000005</v>
      </c>
      <c r="AB23" s="254">
        <v>205346.69</v>
      </c>
      <c r="AC23" s="254">
        <v>234779.22999999998</v>
      </c>
    </row>
    <row r="24" spans="1:29" ht="12.75" customHeight="1" x14ac:dyDescent="0.2">
      <c r="A24" s="252">
        <v>16</v>
      </c>
      <c r="B24" s="253" t="s">
        <v>284</v>
      </c>
      <c r="C24" s="254">
        <v>2504.2399999999998</v>
      </c>
      <c r="D24" s="254">
        <v>18781.3</v>
      </c>
      <c r="E24" s="254">
        <v>569.82000000000005</v>
      </c>
      <c r="F24" s="254">
        <v>0</v>
      </c>
      <c r="G24" s="254">
        <v>707.08999999999992</v>
      </c>
      <c r="H24" s="254">
        <v>21992.63</v>
      </c>
      <c r="I24" s="254">
        <v>19073.63</v>
      </c>
      <c r="J24" s="254">
        <v>8497</v>
      </c>
      <c r="K24" s="254">
        <v>19812.5</v>
      </c>
      <c r="L24" s="254">
        <v>0</v>
      </c>
      <c r="M24" s="254">
        <v>0</v>
      </c>
      <c r="N24" s="254">
        <v>47383.129999999983</v>
      </c>
      <c r="O24" s="254">
        <v>0</v>
      </c>
      <c r="P24" s="254">
        <v>244.50999999999996</v>
      </c>
      <c r="Q24" s="254">
        <v>22343.559999999998</v>
      </c>
      <c r="R24" s="254">
        <v>0</v>
      </c>
      <c r="S24" s="254">
        <v>0</v>
      </c>
      <c r="T24" s="254">
        <v>150.17000000000002</v>
      </c>
      <c r="U24" s="254">
        <v>92113.999999999985</v>
      </c>
      <c r="V24" s="254">
        <v>14926.369999999999</v>
      </c>
      <c r="W24" s="254">
        <v>105179.57</v>
      </c>
      <c r="X24" s="254">
        <v>62.83</v>
      </c>
      <c r="Y24" s="254">
        <v>11359.27</v>
      </c>
      <c r="Z24" s="254">
        <v>207.95</v>
      </c>
      <c r="AA24" s="254">
        <v>161515.10000000003</v>
      </c>
      <c r="AB24" s="254">
        <v>278324.72000000003</v>
      </c>
      <c r="AC24" s="254">
        <v>370438.71999999991</v>
      </c>
    </row>
    <row r="25" spans="1:29" ht="12.75" customHeight="1" x14ac:dyDescent="0.2">
      <c r="A25" s="252">
        <v>17</v>
      </c>
      <c r="B25" s="253" t="s">
        <v>285</v>
      </c>
      <c r="C25" s="254">
        <v>0</v>
      </c>
      <c r="D25" s="254">
        <v>187.43</v>
      </c>
      <c r="E25" s="254">
        <v>0</v>
      </c>
      <c r="F25" s="254">
        <v>0</v>
      </c>
      <c r="G25" s="254">
        <v>0</v>
      </c>
      <c r="H25" s="254">
        <v>187.43</v>
      </c>
      <c r="I25" s="254">
        <v>300</v>
      </c>
      <c r="J25" s="254">
        <v>0</v>
      </c>
      <c r="K25" s="254">
        <v>0</v>
      </c>
      <c r="L25" s="254">
        <v>0</v>
      </c>
      <c r="M25" s="254">
        <v>0</v>
      </c>
      <c r="N25" s="254">
        <v>300</v>
      </c>
      <c r="O25" s="254">
        <v>0</v>
      </c>
      <c r="P25" s="254">
        <v>15.91</v>
      </c>
      <c r="Q25" s="254">
        <v>1763.48</v>
      </c>
      <c r="R25" s="254">
        <v>0</v>
      </c>
      <c r="S25" s="254">
        <v>0</v>
      </c>
      <c r="T25" s="254">
        <v>0</v>
      </c>
      <c r="U25" s="254">
        <v>2266.8200000000002</v>
      </c>
      <c r="V25" s="254">
        <v>0</v>
      </c>
      <c r="W25" s="254">
        <v>0</v>
      </c>
      <c r="X25" s="254">
        <v>5.92</v>
      </c>
      <c r="Y25" s="254">
        <v>223.35</v>
      </c>
      <c r="Z25" s="254">
        <v>0</v>
      </c>
      <c r="AA25" s="254">
        <v>62082.599999999991</v>
      </c>
      <c r="AB25" s="254">
        <v>62311.869999999995</v>
      </c>
      <c r="AC25" s="254">
        <v>64578.69</v>
      </c>
    </row>
    <row r="26" spans="1:29" ht="12.75" customHeight="1" x14ac:dyDescent="0.2">
      <c r="A26" s="252">
        <v>18</v>
      </c>
      <c r="B26" s="258" t="s">
        <v>286</v>
      </c>
      <c r="C26" s="254">
        <v>49634.07</v>
      </c>
      <c r="D26" s="254">
        <v>4715.2100000000009</v>
      </c>
      <c r="E26" s="254">
        <v>0</v>
      </c>
      <c r="F26" s="254">
        <v>284.38</v>
      </c>
      <c r="G26" s="254">
        <v>12932.789999999999</v>
      </c>
      <c r="H26" s="254">
        <v>67566.45</v>
      </c>
      <c r="I26" s="254">
        <v>37334.53</v>
      </c>
      <c r="J26" s="254">
        <v>63142.159999999996</v>
      </c>
      <c r="K26" s="254">
        <v>46282.69</v>
      </c>
      <c r="L26" s="254">
        <v>0</v>
      </c>
      <c r="M26" s="254">
        <v>0</v>
      </c>
      <c r="N26" s="254">
        <v>146759.38</v>
      </c>
      <c r="O26" s="254">
        <v>0</v>
      </c>
      <c r="P26" s="254">
        <v>115.28</v>
      </c>
      <c r="Q26" s="254">
        <v>3059.0899999999997</v>
      </c>
      <c r="R26" s="254">
        <v>0</v>
      </c>
      <c r="S26" s="254">
        <v>0</v>
      </c>
      <c r="T26" s="254">
        <v>38.880000000000003</v>
      </c>
      <c r="U26" s="254">
        <v>217539.08</v>
      </c>
      <c r="V26" s="254">
        <v>28216.11</v>
      </c>
      <c r="W26" s="254">
        <v>0</v>
      </c>
      <c r="X26" s="254">
        <v>216.66000000000003</v>
      </c>
      <c r="Y26" s="254">
        <v>195196.02000000002</v>
      </c>
      <c r="Z26" s="254">
        <v>3613.0000000000005</v>
      </c>
      <c r="AA26" s="254">
        <v>2557371.9099999997</v>
      </c>
      <c r="AB26" s="254">
        <v>2756397.59</v>
      </c>
      <c r="AC26" s="254">
        <v>2973936.669999999</v>
      </c>
    </row>
    <row r="27" spans="1:29" ht="12.75" customHeight="1" x14ac:dyDescent="0.2">
      <c r="A27" s="252">
        <v>19</v>
      </c>
      <c r="B27" s="253" t="s">
        <v>287</v>
      </c>
      <c r="C27" s="254">
        <v>100023.73</v>
      </c>
      <c r="D27" s="254">
        <v>671400</v>
      </c>
      <c r="E27" s="254">
        <v>566809.3899999999</v>
      </c>
      <c r="F27" s="254">
        <v>53992.42</v>
      </c>
      <c r="G27" s="254">
        <v>142794.42000000001</v>
      </c>
      <c r="H27" s="254">
        <v>968210.5700000003</v>
      </c>
      <c r="I27" s="254">
        <v>373788.32999999996</v>
      </c>
      <c r="J27" s="254">
        <v>934799.95</v>
      </c>
      <c r="K27" s="254">
        <v>1194349.0599999996</v>
      </c>
      <c r="L27" s="254">
        <v>0</v>
      </c>
      <c r="M27" s="254">
        <v>0</v>
      </c>
      <c r="N27" s="254">
        <v>2502937.3400000003</v>
      </c>
      <c r="O27" s="254">
        <v>0</v>
      </c>
      <c r="P27" s="254">
        <v>1439.2699999999995</v>
      </c>
      <c r="Q27" s="254">
        <v>58559.880000000005</v>
      </c>
      <c r="R27" s="254">
        <v>0</v>
      </c>
      <c r="S27" s="254">
        <v>0</v>
      </c>
      <c r="T27" s="254">
        <v>45980.679999999986</v>
      </c>
      <c r="U27" s="254">
        <v>3577127.74</v>
      </c>
      <c r="V27" s="254">
        <v>267319.28000000003</v>
      </c>
      <c r="W27" s="254">
        <v>0</v>
      </c>
      <c r="X27" s="254">
        <v>138.79</v>
      </c>
      <c r="Y27" s="254">
        <v>0</v>
      </c>
      <c r="Z27" s="254">
        <v>1187888.6800000002</v>
      </c>
      <c r="AA27" s="254">
        <v>26330850.030000001</v>
      </c>
      <c r="AB27" s="254">
        <v>27518877.500000004</v>
      </c>
      <c r="AC27" s="254">
        <v>31096005.239999995</v>
      </c>
    </row>
    <row r="28" spans="1:29" ht="12.75" customHeight="1" x14ac:dyDescent="0.2">
      <c r="A28" s="252">
        <v>20</v>
      </c>
      <c r="B28" s="253" t="s">
        <v>288</v>
      </c>
      <c r="C28" s="254">
        <v>46499.880000000005</v>
      </c>
      <c r="D28" s="254">
        <v>146104.87000000005</v>
      </c>
      <c r="E28" s="254">
        <v>113621.54000000001</v>
      </c>
      <c r="F28" s="254">
        <v>125.81</v>
      </c>
      <c r="G28" s="254">
        <v>59227.539999999986</v>
      </c>
      <c r="H28" s="254">
        <v>251958.10000000006</v>
      </c>
      <c r="I28" s="254">
        <v>682180.46000000008</v>
      </c>
      <c r="J28" s="254">
        <v>925443.17999999959</v>
      </c>
      <c r="K28" s="254">
        <v>418039.51</v>
      </c>
      <c r="L28" s="254">
        <v>0</v>
      </c>
      <c r="M28" s="254">
        <v>0</v>
      </c>
      <c r="N28" s="254">
        <v>2025663.1500000001</v>
      </c>
      <c r="O28" s="254">
        <v>9648.19</v>
      </c>
      <c r="P28" s="254">
        <v>6080.9999999999982</v>
      </c>
      <c r="Q28" s="254">
        <v>149568.22000000003</v>
      </c>
      <c r="R28" s="254">
        <v>0.9</v>
      </c>
      <c r="S28" s="254">
        <v>295</v>
      </c>
      <c r="T28" s="254">
        <v>5861.6</v>
      </c>
      <c r="U28" s="254">
        <v>2449076.1599999997</v>
      </c>
      <c r="V28" s="254">
        <v>305836.8899999999</v>
      </c>
      <c r="W28" s="254">
        <v>0</v>
      </c>
      <c r="X28" s="254">
        <v>12773.859999999999</v>
      </c>
      <c r="Y28" s="254">
        <v>1440339.25</v>
      </c>
      <c r="Z28" s="254">
        <v>386697.4499999999</v>
      </c>
      <c r="AA28" s="254">
        <v>11223702.330000002</v>
      </c>
      <c r="AB28" s="254">
        <v>13063512.890000006</v>
      </c>
      <c r="AC28" s="254">
        <v>15512589.050000001</v>
      </c>
    </row>
    <row r="29" spans="1:29" ht="12.75" customHeight="1" x14ac:dyDescent="0.2">
      <c r="A29" s="252">
        <v>21</v>
      </c>
      <c r="B29" s="253" t="s">
        <v>289</v>
      </c>
      <c r="C29" s="254">
        <v>83867.069999999978</v>
      </c>
      <c r="D29" s="254">
        <v>17594.699999999997</v>
      </c>
      <c r="E29" s="254">
        <v>814.53000000000009</v>
      </c>
      <c r="F29" s="254">
        <v>7026.2200000000012</v>
      </c>
      <c r="G29" s="254">
        <v>29175.78</v>
      </c>
      <c r="H29" s="254">
        <v>137663.76999999996</v>
      </c>
      <c r="I29" s="254">
        <v>204213.12000000002</v>
      </c>
      <c r="J29" s="254">
        <v>74026.559999999998</v>
      </c>
      <c r="K29" s="254">
        <v>46406.029999999992</v>
      </c>
      <c r="L29" s="254">
        <v>3140.6099999999997</v>
      </c>
      <c r="M29" s="254">
        <v>816.39</v>
      </c>
      <c r="N29" s="254">
        <v>328602.71000000002</v>
      </c>
      <c r="O29" s="254">
        <v>0</v>
      </c>
      <c r="P29" s="254">
        <v>3197.4299999999994</v>
      </c>
      <c r="Q29" s="254">
        <v>78160.820000000007</v>
      </c>
      <c r="R29" s="254">
        <v>1707.18</v>
      </c>
      <c r="S29" s="254">
        <v>0</v>
      </c>
      <c r="T29" s="254">
        <v>0</v>
      </c>
      <c r="U29" s="254">
        <v>549331.91</v>
      </c>
      <c r="V29" s="254">
        <v>103207.51999999999</v>
      </c>
      <c r="W29" s="254">
        <v>13430</v>
      </c>
      <c r="X29" s="254">
        <v>2606.31</v>
      </c>
      <c r="Y29" s="254">
        <v>184645.94999999998</v>
      </c>
      <c r="Z29" s="254">
        <v>42032.26999999999</v>
      </c>
      <c r="AA29" s="254">
        <v>2038578.4799999995</v>
      </c>
      <c r="AB29" s="254">
        <v>2281293.0100000002</v>
      </c>
      <c r="AC29" s="254">
        <v>2830624.92</v>
      </c>
    </row>
    <row r="30" spans="1:29" ht="12.75" customHeight="1" x14ac:dyDescent="0.2">
      <c r="A30" s="252">
        <v>22</v>
      </c>
      <c r="B30" s="253" t="s">
        <v>290</v>
      </c>
      <c r="C30" s="254">
        <v>2894.6400000000003</v>
      </c>
      <c r="D30" s="254">
        <v>258229.28</v>
      </c>
      <c r="E30" s="254">
        <v>127298.4</v>
      </c>
      <c r="F30" s="254">
        <v>0</v>
      </c>
      <c r="G30" s="254">
        <v>7572.63</v>
      </c>
      <c r="H30" s="254">
        <v>268696.55000000005</v>
      </c>
      <c r="I30" s="254">
        <v>41599.090000000004</v>
      </c>
      <c r="J30" s="254">
        <v>34260.9</v>
      </c>
      <c r="K30" s="254">
        <v>3844.76</v>
      </c>
      <c r="L30" s="254">
        <v>0</v>
      </c>
      <c r="M30" s="254">
        <v>0</v>
      </c>
      <c r="N30" s="254">
        <v>79704.75</v>
      </c>
      <c r="O30" s="254">
        <v>0</v>
      </c>
      <c r="P30" s="254">
        <v>0</v>
      </c>
      <c r="Q30" s="254">
        <v>121925.68999999997</v>
      </c>
      <c r="R30" s="254">
        <v>238.84</v>
      </c>
      <c r="S30" s="254">
        <v>0</v>
      </c>
      <c r="T30" s="254">
        <v>0</v>
      </c>
      <c r="U30" s="254">
        <v>470565.82999999996</v>
      </c>
      <c r="V30" s="254">
        <v>53858.690000000017</v>
      </c>
      <c r="W30" s="254">
        <v>0</v>
      </c>
      <c r="X30" s="254">
        <v>0</v>
      </c>
      <c r="Y30" s="254">
        <v>197522.18</v>
      </c>
      <c r="Z30" s="254">
        <v>61542.31</v>
      </c>
      <c r="AA30" s="254">
        <v>4103633.9400000004</v>
      </c>
      <c r="AB30" s="254">
        <v>4362698.43</v>
      </c>
      <c r="AC30" s="254">
        <v>4833264.2599999988</v>
      </c>
    </row>
    <row r="31" spans="1:29" ht="12.75" customHeight="1" x14ac:dyDescent="0.2">
      <c r="A31" s="252">
        <v>23</v>
      </c>
      <c r="B31" s="253" t="s">
        <v>291</v>
      </c>
      <c r="C31" s="254">
        <v>12123.419999999998</v>
      </c>
      <c r="D31" s="254">
        <v>256372.79000000004</v>
      </c>
      <c r="E31" s="254">
        <v>65360.760000000009</v>
      </c>
      <c r="F31" s="254">
        <v>300</v>
      </c>
      <c r="G31" s="254">
        <v>14910.529999999999</v>
      </c>
      <c r="H31" s="254">
        <v>283706.74</v>
      </c>
      <c r="I31" s="254">
        <v>226829.6</v>
      </c>
      <c r="J31" s="254">
        <v>472635.35</v>
      </c>
      <c r="K31" s="254">
        <v>527165.11</v>
      </c>
      <c r="L31" s="254">
        <v>0</v>
      </c>
      <c r="M31" s="254">
        <v>0</v>
      </c>
      <c r="N31" s="254">
        <v>1226630.06</v>
      </c>
      <c r="O31" s="254">
        <v>395941.46</v>
      </c>
      <c r="P31" s="254">
        <v>0</v>
      </c>
      <c r="Q31" s="254">
        <v>2181.9000000000005</v>
      </c>
      <c r="R31" s="254">
        <v>0</v>
      </c>
      <c r="S31" s="254">
        <v>0</v>
      </c>
      <c r="T31" s="254">
        <v>13.15</v>
      </c>
      <c r="U31" s="254">
        <v>1908473.31</v>
      </c>
      <c r="V31" s="254">
        <v>350710.98000000004</v>
      </c>
      <c r="W31" s="254">
        <v>0</v>
      </c>
      <c r="X31" s="254">
        <v>0</v>
      </c>
      <c r="Y31" s="254">
        <v>1450.4499999999998</v>
      </c>
      <c r="Z31" s="254">
        <v>0</v>
      </c>
      <c r="AA31" s="254">
        <v>5590081.209999999</v>
      </c>
      <c r="AB31" s="254">
        <v>5591531.6600000001</v>
      </c>
      <c r="AC31" s="254">
        <v>7500004.9699999997</v>
      </c>
    </row>
    <row r="32" spans="1:29" ht="12.75" customHeight="1" x14ac:dyDescent="0.2">
      <c r="A32" s="252">
        <v>24</v>
      </c>
      <c r="B32" s="253" t="s">
        <v>292</v>
      </c>
      <c r="C32" s="254">
        <v>506.48000000000008</v>
      </c>
      <c r="D32" s="254">
        <v>826.67</v>
      </c>
      <c r="E32" s="254">
        <v>9.6</v>
      </c>
      <c r="F32" s="254">
        <v>395.89</v>
      </c>
      <c r="G32" s="254">
        <v>10201.789999999999</v>
      </c>
      <c r="H32" s="254">
        <v>11930.830000000002</v>
      </c>
      <c r="I32" s="254">
        <v>6626.6100000000015</v>
      </c>
      <c r="J32" s="254">
        <v>10586.960000000001</v>
      </c>
      <c r="K32" s="254">
        <v>8274.8000000000011</v>
      </c>
      <c r="L32" s="254">
        <v>0</v>
      </c>
      <c r="M32" s="254">
        <v>0</v>
      </c>
      <c r="N32" s="254">
        <v>25488.369999999995</v>
      </c>
      <c r="O32" s="254">
        <v>0</v>
      </c>
      <c r="P32" s="254">
        <v>128.86999999999998</v>
      </c>
      <c r="Q32" s="254">
        <v>2285.6000000000004</v>
      </c>
      <c r="R32" s="254">
        <v>0</v>
      </c>
      <c r="S32" s="254">
        <v>0</v>
      </c>
      <c r="T32" s="254">
        <v>20.479999999999997</v>
      </c>
      <c r="U32" s="254">
        <v>39854.15</v>
      </c>
      <c r="V32" s="254">
        <v>3778.14</v>
      </c>
      <c r="W32" s="254">
        <v>75</v>
      </c>
      <c r="X32" s="254">
        <v>71.930000000000007</v>
      </c>
      <c r="Y32" s="254">
        <v>5946.07</v>
      </c>
      <c r="Z32" s="254">
        <v>3901.0599999999995</v>
      </c>
      <c r="AA32" s="254">
        <v>644606.68999999994</v>
      </c>
      <c r="AB32" s="254">
        <v>654600.75</v>
      </c>
      <c r="AC32" s="254">
        <v>694454.90000000014</v>
      </c>
    </row>
    <row r="33" spans="1:29" ht="12.75" customHeight="1" x14ac:dyDescent="0.2">
      <c r="A33" s="252">
        <v>25</v>
      </c>
      <c r="B33" s="253" t="s">
        <v>293</v>
      </c>
      <c r="C33" s="254">
        <v>760.97</v>
      </c>
      <c r="D33" s="254">
        <v>137.85</v>
      </c>
      <c r="E33" s="254">
        <v>112.03999999999999</v>
      </c>
      <c r="F33" s="254">
        <v>0</v>
      </c>
      <c r="G33" s="254">
        <v>0</v>
      </c>
      <c r="H33" s="254">
        <v>898.81999999999994</v>
      </c>
      <c r="I33" s="254">
        <v>4245.26</v>
      </c>
      <c r="J33" s="254">
        <v>2716.13</v>
      </c>
      <c r="K33" s="254">
        <v>1669</v>
      </c>
      <c r="L33" s="254">
        <v>0</v>
      </c>
      <c r="M33" s="254">
        <v>0</v>
      </c>
      <c r="N33" s="254">
        <v>8630.39</v>
      </c>
      <c r="O33" s="254">
        <v>0</v>
      </c>
      <c r="P33" s="254">
        <v>8.4</v>
      </c>
      <c r="Q33" s="254">
        <v>2289.7299999999996</v>
      </c>
      <c r="R33" s="254">
        <v>0</v>
      </c>
      <c r="S33" s="254">
        <v>0</v>
      </c>
      <c r="T33" s="254">
        <v>0.6</v>
      </c>
      <c r="U33" s="254">
        <v>11827.94</v>
      </c>
      <c r="V33" s="254">
        <v>330.82000000000005</v>
      </c>
      <c r="W33" s="254">
        <v>1006.1</v>
      </c>
      <c r="X33" s="254">
        <v>0</v>
      </c>
      <c r="Y33" s="254">
        <v>7609.72</v>
      </c>
      <c r="Z33" s="254">
        <v>3522.87</v>
      </c>
      <c r="AA33" s="254">
        <v>35869.83</v>
      </c>
      <c r="AB33" s="254">
        <v>48008.52</v>
      </c>
      <c r="AC33" s="254">
        <v>59836.460000000006</v>
      </c>
    </row>
    <row r="34" spans="1:29" ht="12.75" customHeight="1" x14ac:dyDescent="0.2">
      <c r="A34" s="252">
        <v>26</v>
      </c>
      <c r="B34" s="253" t="s">
        <v>294</v>
      </c>
      <c r="C34" s="254">
        <v>6331.55</v>
      </c>
      <c r="D34" s="254">
        <v>71068.17</v>
      </c>
      <c r="E34" s="254">
        <v>0</v>
      </c>
      <c r="F34" s="254">
        <v>2428.7000000000003</v>
      </c>
      <c r="G34" s="254">
        <v>140591.96000000002</v>
      </c>
      <c r="H34" s="254">
        <v>220420.38</v>
      </c>
      <c r="I34" s="254">
        <v>134412.1</v>
      </c>
      <c r="J34" s="254">
        <v>353972.85000000009</v>
      </c>
      <c r="K34" s="254">
        <v>459668.03</v>
      </c>
      <c r="L34" s="254">
        <v>0</v>
      </c>
      <c r="M34" s="254">
        <v>0</v>
      </c>
      <c r="N34" s="254">
        <v>948052.97999999975</v>
      </c>
      <c r="O34" s="254">
        <v>10408.810000000001</v>
      </c>
      <c r="P34" s="254">
        <v>0</v>
      </c>
      <c r="Q34" s="254">
        <v>773.48</v>
      </c>
      <c r="R34" s="254">
        <v>0</v>
      </c>
      <c r="S34" s="254">
        <v>0</v>
      </c>
      <c r="T34" s="254">
        <v>2285.0300000000002</v>
      </c>
      <c r="U34" s="254">
        <v>1181940.68</v>
      </c>
      <c r="V34" s="254">
        <v>147407.92000000001</v>
      </c>
      <c r="W34" s="254">
        <v>0</v>
      </c>
      <c r="X34" s="254">
        <v>0</v>
      </c>
      <c r="Y34" s="254">
        <v>0</v>
      </c>
      <c r="Z34" s="254">
        <v>0</v>
      </c>
      <c r="AA34" s="254">
        <v>7042392.0100000007</v>
      </c>
      <c r="AB34" s="254">
        <v>7042392.0100000007</v>
      </c>
      <c r="AC34" s="254">
        <v>8224332.6900000004</v>
      </c>
    </row>
    <row r="35" spans="1:29" ht="12.75" customHeight="1" x14ac:dyDescent="0.2">
      <c r="A35" s="252">
        <v>27</v>
      </c>
      <c r="B35" s="253" t="s">
        <v>295</v>
      </c>
      <c r="C35" s="254">
        <v>5697.5700000000015</v>
      </c>
      <c r="D35" s="254">
        <v>66407.490000000005</v>
      </c>
      <c r="E35" s="254">
        <v>16078.16</v>
      </c>
      <c r="F35" s="254">
        <v>1944.64</v>
      </c>
      <c r="G35" s="254">
        <v>2874.33</v>
      </c>
      <c r="H35" s="254">
        <v>76924.03</v>
      </c>
      <c r="I35" s="254">
        <v>64571.1</v>
      </c>
      <c r="J35" s="254">
        <v>176245.16</v>
      </c>
      <c r="K35" s="254">
        <v>103536.78</v>
      </c>
      <c r="L35" s="254">
        <v>0</v>
      </c>
      <c r="M35" s="254">
        <v>0</v>
      </c>
      <c r="N35" s="254">
        <v>344353.04000000004</v>
      </c>
      <c r="O35" s="254">
        <v>30766.38</v>
      </c>
      <c r="P35" s="254">
        <v>95</v>
      </c>
      <c r="Q35" s="254">
        <v>1687.43</v>
      </c>
      <c r="R35" s="254">
        <v>0</v>
      </c>
      <c r="S35" s="254">
        <v>0</v>
      </c>
      <c r="T35" s="254">
        <v>4570.92</v>
      </c>
      <c r="U35" s="254">
        <v>458396.8</v>
      </c>
      <c r="V35" s="254">
        <v>33437.479999999996</v>
      </c>
      <c r="W35" s="254">
        <v>4155.6799999999994</v>
      </c>
      <c r="X35" s="254">
        <v>0</v>
      </c>
      <c r="Y35" s="254">
        <v>507.77000000000004</v>
      </c>
      <c r="Z35" s="254">
        <v>2776.39</v>
      </c>
      <c r="AA35" s="254">
        <v>6063607.0899999989</v>
      </c>
      <c r="AB35" s="254">
        <v>6071046.9299999997</v>
      </c>
      <c r="AC35" s="254">
        <v>6529443.7300000004</v>
      </c>
    </row>
    <row r="36" spans="1:29" ht="12.75" customHeight="1" x14ac:dyDescent="0.2">
      <c r="A36" s="252">
        <v>28</v>
      </c>
      <c r="B36" s="253" t="s">
        <v>296</v>
      </c>
      <c r="C36" s="254">
        <v>29041.45</v>
      </c>
      <c r="D36" s="254">
        <v>19145.009999999998</v>
      </c>
      <c r="E36" s="254">
        <v>12710.7</v>
      </c>
      <c r="F36" s="254">
        <v>707.27</v>
      </c>
      <c r="G36" s="254">
        <v>92198.940000000017</v>
      </c>
      <c r="H36" s="254">
        <v>141092.67000000001</v>
      </c>
      <c r="I36" s="254">
        <v>261211.65000000002</v>
      </c>
      <c r="J36" s="254">
        <v>606914.68999999983</v>
      </c>
      <c r="K36" s="254">
        <v>534015.23</v>
      </c>
      <c r="L36" s="254">
        <v>0</v>
      </c>
      <c r="M36" s="254">
        <v>0</v>
      </c>
      <c r="N36" s="254">
        <v>1402141.57</v>
      </c>
      <c r="O36" s="254">
        <v>44218.54</v>
      </c>
      <c r="P36" s="254">
        <v>0</v>
      </c>
      <c r="Q36" s="254">
        <v>34186.89</v>
      </c>
      <c r="R36" s="254">
        <v>0</v>
      </c>
      <c r="S36" s="254">
        <v>0</v>
      </c>
      <c r="T36" s="254">
        <v>28151.740000000005</v>
      </c>
      <c r="U36" s="254">
        <v>1649791.4100000001</v>
      </c>
      <c r="V36" s="254">
        <v>147888.07999999996</v>
      </c>
      <c r="W36" s="254">
        <v>0</v>
      </c>
      <c r="X36" s="254">
        <v>0</v>
      </c>
      <c r="Y36" s="254">
        <v>69186.41</v>
      </c>
      <c r="Z36" s="254">
        <v>82801.709999999992</v>
      </c>
      <c r="AA36" s="254">
        <v>4902188.9800000004</v>
      </c>
      <c r="AB36" s="254">
        <v>5054177.0999999996</v>
      </c>
      <c r="AC36" s="254">
        <v>6703968.5100000007</v>
      </c>
    </row>
    <row r="37" spans="1:29" ht="12.75" customHeight="1" x14ac:dyDescent="0.2">
      <c r="A37" s="255"/>
      <c r="B37" s="259" t="s">
        <v>297</v>
      </c>
      <c r="C37" s="257">
        <v>372751.64999999991</v>
      </c>
      <c r="D37" s="257">
        <v>1741335.81</v>
      </c>
      <c r="E37" s="257">
        <v>988039.77</v>
      </c>
      <c r="F37" s="257">
        <v>68304.259999999995</v>
      </c>
      <c r="G37" s="257">
        <v>688944.07000000007</v>
      </c>
      <c r="H37" s="257">
        <v>2871335.79</v>
      </c>
      <c r="I37" s="257">
        <v>2226372.1800000006</v>
      </c>
      <c r="J37" s="257">
        <v>3824364.3899999997</v>
      </c>
      <c r="K37" s="257">
        <v>3485965.379999999</v>
      </c>
      <c r="L37" s="257">
        <v>3140.6099999999997</v>
      </c>
      <c r="M37" s="257">
        <v>816.39</v>
      </c>
      <c r="N37" s="257">
        <v>9540658.9499999993</v>
      </c>
      <c r="O37" s="257">
        <v>504185.84</v>
      </c>
      <c r="P37" s="257">
        <v>14496.559999999998</v>
      </c>
      <c r="Q37" s="257">
        <v>800830.91999999993</v>
      </c>
      <c r="R37" s="257">
        <v>1946.92</v>
      </c>
      <c r="S37" s="257">
        <v>496.61</v>
      </c>
      <c r="T37" s="257">
        <v>167782.7</v>
      </c>
      <c r="U37" s="257">
        <v>13901734.290000001</v>
      </c>
      <c r="V37" s="257">
        <v>1608110.0899999999</v>
      </c>
      <c r="W37" s="257">
        <v>134373.1</v>
      </c>
      <c r="X37" s="257">
        <v>15876.3</v>
      </c>
      <c r="Y37" s="257">
        <v>2994255.3400000008</v>
      </c>
      <c r="Z37" s="257">
        <v>2087396.35</v>
      </c>
      <c r="AA37" s="257">
        <v>74676694.319999993</v>
      </c>
      <c r="AB37" s="257">
        <v>79908595.409999996</v>
      </c>
      <c r="AC37" s="257">
        <v>93810329.700000003</v>
      </c>
    </row>
    <row r="38" spans="1:29" ht="12.75" customHeight="1" x14ac:dyDescent="0.2">
      <c r="A38" s="252">
        <v>29</v>
      </c>
      <c r="B38" s="253" t="s">
        <v>298</v>
      </c>
      <c r="C38" s="254">
        <v>0</v>
      </c>
      <c r="D38" s="254">
        <v>34586.269999999997</v>
      </c>
      <c r="E38" s="254">
        <v>2626.1499999999996</v>
      </c>
      <c r="F38" s="254">
        <v>943.19</v>
      </c>
      <c r="G38" s="254">
        <v>3518.2099999999996</v>
      </c>
      <c r="H38" s="254">
        <v>39047.67</v>
      </c>
      <c r="I38" s="254">
        <v>57195.09</v>
      </c>
      <c r="J38" s="254">
        <v>5517.16</v>
      </c>
      <c r="K38" s="254">
        <v>3929.3100000000004</v>
      </c>
      <c r="L38" s="254">
        <v>0</v>
      </c>
      <c r="M38" s="254">
        <v>0</v>
      </c>
      <c r="N38" s="254">
        <v>66641.56</v>
      </c>
      <c r="O38" s="254">
        <v>0</v>
      </c>
      <c r="P38" s="254">
        <v>0</v>
      </c>
      <c r="Q38" s="254">
        <v>21440.170000000002</v>
      </c>
      <c r="R38" s="254">
        <v>0</v>
      </c>
      <c r="S38" s="254">
        <v>0</v>
      </c>
      <c r="T38" s="254">
        <v>0.30000000000000004</v>
      </c>
      <c r="U38" s="254">
        <v>127129.7</v>
      </c>
      <c r="V38" s="254">
        <v>29304.639999999996</v>
      </c>
      <c r="W38" s="254">
        <v>0</v>
      </c>
      <c r="X38" s="254">
        <v>0</v>
      </c>
      <c r="Y38" s="254">
        <v>3571.1200000000003</v>
      </c>
      <c r="Z38" s="254">
        <v>0</v>
      </c>
      <c r="AA38" s="254">
        <v>96534.23</v>
      </c>
      <c r="AB38" s="254">
        <v>100105.34999999998</v>
      </c>
      <c r="AC38" s="254">
        <v>227235.05000000002</v>
      </c>
    </row>
    <row r="39" spans="1:29" ht="12.75" customHeight="1" x14ac:dyDescent="0.2">
      <c r="A39" s="252">
        <v>30</v>
      </c>
      <c r="B39" s="253" t="s">
        <v>299</v>
      </c>
      <c r="C39" s="254">
        <v>0</v>
      </c>
      <c r="D39" s="254">
        <v>12964.444507000968</v>
      </c>
      <c r="E39" s="254">
        <v>12965</v>
      </c>
      <c r="F39" s="254">
        <v>-7.9779600026085973E-2</v>
      </c>
      <c r="G39" s="254">
        <v>-0.33037040010094643</v>
      </c>
      <c r="H39" s="254">
        <v>12964.034357000142</v>
      </c>
      <c r="I39" s="254">
        <v>24775.825139400549</v>
      </c>
      <c r="J39" s="254">
        <v>3082.0426886016503</v>
      </c>
      <c r="K39" s="254">
        <v>120.90472850110382</v>
      </c>
      <c r="L39" s="254">
        <v>0</v>
      </c>
      <c r="M39" s="254">
        <v>8.4258300485089421E-2</v>
      </c>
      <c r="N39" s="254">
        <v>27978.856814801693</v>
      </c>
      <c r="O39" s="254">
        <v>-4.6034100232645869E-2</v>
      </c>
      <c r="P39" s="254">
        <v>-0.45249379999586381</v>
      </c>
      <c r="Q39" s="254">
        <v>4922.7277228999883</v>
      </c>
      <c r="R39" s="254">
        <v>-1.9504099996993318E-2</v>
      </c>
      <c r="S39" s="254">
        <v>-2.6228799999444163E-2</v>
      </c>
      <c r="T39" s="254">
        <v>14214.865247299662</v>
      </c>
      <c r="U39" s="254">
        <v>60079.939881194383</v>
      </c>
      <c r="V39" s="254">
        <v>20760</v>
      </c>
      <c r="W39" s="254">
        <v>-0.15152980014681816</v>
      </c>
      <c r="X39" s="254">
        <v>-6.7630600009579211E-2</v>
      </c>
      <c r="Y39" s="254">
        <v>-0.29069630056619644</v>
      </c>
      <c r="Z39" s="254">
        <v>-0.22563129989430308</v>
      </c>
      <c r="AA39" s="254">
        <v>23112.737199962139</v>
      </c>
      <c r="AB39" s="254">
        <v>23112.00171199441</v>
      </c>
      <c r="AC39" s="254">
        <v>83191.941592991352</v>
      </c>
    </row>
    <row r="40" spans="1:29" ht="12.75" customHeight="1" x14ac:dyDescent="0.2">
      <c r="A40" s="252">
        <v>31</v>
      </c>
      <c r="B40" s="253" t="s">
        <v>300</v>
      </c>
      <c r="C40" s="254">
        <v>162.95999999999998</v>
      </c>
      <c r="D40" s="254">
        <v>25711.789999999997</v>
      </c>
      <c r="E40" s="254">
        <v>25711.789999999997</v>
      </c>
      <c r="F40" s="254">
        <v>0</v>
      </c>
      <c r="G40" s="254">
        <v>0</v>
      </c>
      <c r="H40" s="254">
        <v>25874.75</v>
      </c>
      <c r="I40" s="254">
        <v>22624.45</v>
      </c>
      <c r="J40" s="254">
        <v>0</v>
      </c>
      <c r="K40" s="254">
        <v>0</v>
      </c>
      <c r="L40" s="254">
        <v>0</v>
      </c>
      <c r="M40" s="254">
        <v>0</v>
      </c>
      <c r="N40" s="254">
        <v>22624.45</v>
      </c>
      <c r="O40" s="254">
        <v>0</v>
      </c>
      <c r="P40" s="254">
        <v>0</v>
      </c>
      <c r="Q40" s="254">
        <v>479.22999999999996</v>
      </c>
      <c r="R40" s="254">
        <v>0</v>
      </c>
      <c r="S40" s="254">
        <v>0</v>
      </c>
      <c r="T40" s="254">
        <v>7128.68</v>
      </c>
      <c r="U40" s="254">
        <v>56107.109999999993</v>
      </c>
      <c r="V40" s="254">
        <v>55190.920000000013</v>
      </c>
      <c r="W40" s="254">
        <v>0</v>
      </c>
      <c r="X40" s="254">
        <v>0</v>
      </c>
      <c r="Y40" s="254">
        <v>0</v>
      </c>
      <c r="Z40" s="254">
        <v>0</v>
      </c>
      <c r="AA40" s="254">
        <v>5491.81</v>
      </c>
      <c r="AB40" s="254">
        <v>5491.81</v>
      </c>
      <c r="AC40" s="254">
        <v>61598.92</v>
      </c>
    </row>
    <row r="41" spans="1:29" x14ac:dyDescent="0.2">
      <c r="A41" s="252">
        <v>32</v>
      </c>
      <c r="B41" s="253" t="s">
        <v>301</v>
      </c>
      <c r="C41" s="254">
        <v>0</v>
      </c>
      <c r="D41" s="254">
        <v>10376.460000000001</v>
      </c>
      <c r="E41" s="254">
        <v>0</v>
      </c>
      <c r="F41" s="254">
        <v>0</v>
      </c>
      <c r="G41" s="254">
        <v>0</v>
      </c>
      <c r="H41" s="254">
        <v>10376.460000000001</v>
      </c>
      <c r="I41" s="254">
        <v>0</v>
      </c>
      <c r="J41" s="254">
        <v>0</v>
      </c>
      <c r="K41" s="254">
        <v>0</v>
      </c>
      <c r="L41" s="254">
        <v>0</v>
      </c>
      <c r="M41" s="254">
        <v>0</v>
      </c>
      <c r="N41" s="254">
        <v>0</v>
      </c>
      <c r="O41" s="254">
        <v>0</v>
      </c>
      <c r="P41" s="254">
        <v>0</v>
      </c>
      <c r="Q41" s="254">
        <v>0</v>
      </c>
      <c r="R41" s="254">
        <v>0</v>
      </c>
      <c r="S41" s="254">
        <v>0</v>
      </c>
      <c r="T41" s="254">
        <v>3584.77</v>
      </c>
      <c r="U41" s="254">
        <v>13961.23</v>
      </c>
      <c r="V41" s="254">
        <v>3584.77</v>
      </c>
      <c r="W41" s="254">
        <v>0</v>
      </c>
      <c r="X41" s="254">
        <v>0</v>
      </c>
      <c r="Y41" s="254">
        <v>0</v>
      </c>
      <c r="Z41" s="254">
        <v>0</v>
      </c>
      <c r="AA41" s="254">
        <v>23888.399999999998</v>
      </c>
      <c r="AB41" s="254">
        <v>23888.399999999998</v>
      </c>
      <c r="AC41" s="254">
        <v>37849.630000000005</v>
      </c>
    </row>
    <row r="42" spans="1:29" ht="12.75" customHeight="1" x14ac:dyDescent="0.2">
      <c r="A42" s="252">
        <v>33</v>
      </c>
      <c r="B42" s="253" t="s">
        <v>302</v>
      </c>
      <c r="C42" s="254">
        <v>0</v>
      </c>
      <c r="D42" s="254">
        <v>8126.93</v>
      </c>
      <c r="E42" s="254">
        <v>5237.47</v>
      </c>
      <c r="F42" s="254">
        <v>0</v>
      </c>
      <c r="G42" s="254">
        <v>0</v>
      </c>
      <c r="H42" s="254">
        <v>8126.93</v>
      </c>
      <c r="I42" s="254">
        <v>7603.43</v>
      </c>
      <c r="J42" s="254">
        <v>1319.8899999999999</v>
      </c>
      <c r="K42" s="254">
        <v>136.01999999999998</v>
      </c>
      <c r="L42" s="254">
        <v>0</v>
      </c>
      <c r="M42" s="254">
        <v>0</v>
      </c>
      <c r="N42" s="254">
        <v>9059.34</v>
      </c>
      <c r="O42" s="254">
        <v>0</v>
      </c>
      <c r="P42" s="254">
        <v>0</v>
      </c>
      <c r="Q42" s="254">
        <v>15450.750000000004</v>
      </c>
      <c r="R42" s="254">
        <v>0</v>
      </c>
      <c r="S42" s="254">
        <v>0</v>
      </c>
      <c r="T42" s="254">
        <v>42054.49</v>
      </c>
      <c r="U42" s="254">
        <v>74691.509999999995</v>
      </c>
      <c r="V42" s="254">
        <v>42139.67</v>
      </c>
      <c r="W42" s="254">
        <v>0</v>
      </c>
      <c r="X42" s="254">
        <v>0</v>
      </c>
      <c r="Y42" s="254">
        <v>6435.0200000000013</v>
      </c>
      <c r="Z42" s="254">
        <v>0</v>
      </c>
      <c r="AA42" s="254">
        <v>17807.519999999997</v>
      </c>
      <c r="AB42" s="254">
        <v>24242.539999999997</v>
      </c>
      <c r="AC42" s="254">
        <v>98934.050000000017</v>
      </c>
    </row>
    <row r="43" spans="1:29" ht="12.75" customHeight="1" x14ac:dyDescent="0.2">
      <c r="A43" s="252">
        <v>34</v>
      </c>
      <c r="B43" s="253" t="s">
        <v>303</v>
      </c>
      <c r="C43" s="254">
        <v>0</v>
      </c>
      <c r="D43" s="254">
        <v>8104.6400000000012</v>
      </c>
      <c r="E43" s="254">
        <v>21403.539999999997</v>
      </c>
      <c r="F43" s="254">
        <v>21.43</v>
      </c>
      <c r="G43" s="254">
        <v>1402.53</v>
      </c>
      <c r="H43" s="254">
        <v>9528.6000000000022</v>
      </c>
      <c r="I43" s="254">
        <v>0</v>
      </c>
      <c r="J43" s="254">
        <v>0</v>
      </c>
      <c r="K43" s="254">
        <v>0</v>
      </c>
      <c r="L43" s="254">
        <v>0</v>
      </c>
      <c r="M43" s="254">
        <v>0</v>
      </c>
      <c r="N43" s="254">
        <v>0</v>
      </c>
      <c r="O43" s="254">
        <v>0</v>
      </c>
      <c r="P43" s="254">
        <v>0</v>
      </c>
      <c r="Q43" s="254">
        <v>1.9</v>
      </c>
      <c r="R43" s="254">
        <v>0</v>
      </c>
      <c r="S43" s="254">
        <v>0</v>
      </c>
      <c r="T43" s="254">
        <v>35420.219999999994</v>
      </c>
      <c r="U43" s="254">
        <v>44950.720000000001</v>
      </c>
      <c r="V43" s="254">
        <v>13052.38</v>
      </c>
      <c r="W43" s="254">
        <v>0</v>
      </c>
      <c r="X43" s="254">
        <v>0</v>
      </c>
      <c r="Y43" s="254">
        <v>0</v>
      </c>
      <c r="Z43" s="254">
        <v>0</v>
      </c>
      <c r="AA43" s="254">
        <v>0.2</v>
      </c>
      <c r="AB43" s="254">
        <v>0.2</v>
      </c>
      <c r="AC43" s="254">
        <v>44950.92</v>
      </c>
    </row>
    <row r="44" spans="1:29" ht="12.75" customHeight="1" x14ac:dyDescent="0.2">
      <c r="A44" s="252">
        <v>35</v>
      </c>
      <c r="B44" s="253" t="s">
        <v>304</v>
      </c>
      <c r="C44" s="254">
        <v>0</v>
      </c>
      <c r="D44" s="254">
        <v>228.38</v>
      </c>
      <c r="E44" s="254">
        <v>227.63</v>
      </c>
      <c r="F44" s="254">
        <v>0</v>
      </c>
      <c r="G44" s="254">
        <v>0</v>
      </c>
      <c r="H44" s="254">
        <v>228.38</v>
      </c>
      <c r="I44" s="254">
        <v>6130.39</v>
      </c>
      <c r="J44" s="254">
        <v>313.3</v>
      </c>
      <c r="K44" s="254">
        <v>0</v>
      </c>
      <c r="L44" s="254">
        <v>0</v>
      </c>
      <c r="M44" s="254">
        <v>0</v>
      </c>
      <c r="N44" s="254">
        <v>6443.69</v>
      </c>
      <c r="O44" s="254">
        <v>0</v>
      </c>
      <c r="P44" s="254">
        <v>0</v>
      </c>
      <c r="Q44" s="254">
        <v>10550.66</v>
      </c>
      <c r="R44" s="254">
        <v>0</v>
      </c>
      <c r="S44" s="254">
        <v>0</v>
      </c>
      <c r="T44" s="254">
        <v>12296.41</v>
      </c>
      <c r="U44" s="254">
        <v>29519.14</v>
      </c>
      <c r="V44" s="254">
        <v>18546.72</v>
      </c>
      <c r="W44" s="254">
        <v>0</v>
      </c>
      <c r="X44" s="254">
        <v>0</v>
      </c>
      <c r="Y44" s="254">
        <v>2330.75</v>
      </c>
      <c r="Z44" s="254">
        <v>416.97</v>
      </c>
      <c r="AA44" s="254">
        <v>2766.4900000000002</v>
      </c>
      <c r="AB44" s="254">
        <v>5514.2099999999991</v>
      </c>
      <c r="AC44" s="254">
        <v>35033.350000000006</v>
      </c>
    </row>
    <row r="45" spans="1:29" ht="12.75" customHeight="1" x14ac:dyDescent="0.2">
      <c r="A45" s="252">
        <v>36</v>
      </c>
      <c r="B45" s="253" t="s">
        <v>305</v>
      </c>
      <c r="C45" s="254">
        <v>0</v>
      </c>
      <c r="D45" s="254">
        <v>7943.63</v>
      </c>
      <c r="E45" s="254">
        <v>80.94</v>
      </c>
      <c r="F45" s="254">
        <v>0</v>
      </c>
      <c r="G45" s="254">
        <v>0</v>
      </c>
      <c r="H45" s="254">
        <v>7943.63</v>
      </c>
      <c r="I45" s="254">
        <v>5970.27</v>
      </c>
      <c r="J45" s="254">
        <v>0</v>
      </c>
      <c r="K45" s="254">
        <v>0</v>
      </c>
      <c r="L45" s="254">
        <v>0</v>
      </c>
      <c r="M45" s="254">
        <v>0</v>
      </c>
      <c r="N45" s="254">
        <v>5970.27</v>
      </c>
      <c r="O45" s="254">
        <v>0</v>
      </c>
      <c r="P45" s="254">
        <v>0</v>
      </c>
      <c r="Q45" s="254">
        <v>2359.3000000000002</v>
      </c>
      <c r="R45" s="254">
        <v>0.65</v>
      </c>
      <c r="S45" s="254">
        <v>0</v>
      </c>
      <c r="T45" s="254">
        <v>41112.040000000008</v>
      </c>
      <c r="U45" s="254">
        <v>57385.889999999992</v>
      </c>
      <c r="V45" s="254">
        <v>24263.019999999997</v>
      </c>
      <c r="W45" s="254">
        <v>0</v>
      </c>
      <c r="X45" s="254">
        <v>0</v>
      </c>
      <c r="Y45" s="254">
        <v>0</v>
      </c>
      <c r="Z45" s="254">
        <v>0</v>
      </c>
      <c r="AA45" s="254">
        <v>73.419999999999987</v>
      </c>
      <c r="AB45" s="254">
        <v>73.419999999999987</v>
      </c>
      <c r="AC45" s="254">
        <v>57459.310000000005</v>
      </c>
    </row>
    <row r="46" spans="1:29" ht="12.75" customHeight="1" x14ac:dyDescent="0.2">
      <c r="A46" s="255"/>
      <c r="B46" s="255" t="s">
        <v>306</v>
      </c>
      <c r="C46" s="260">
        <v>162.95999999999998</v>
      </c>
      <c r="D46" s="260">
        <v>108042.54450700099</v>
      </c>
      <c r="E46" s="260">
        <v>68252.52</v>
      </c>
      <c r="F46" s="260">
        <v>964.54022039997392</v>
      </c>
      <c r="G46" s="260">
        <v>4920.4096295998988</v>
      </c>
      <c r="H46" s="260">
        <v>114090.45435700016</v>
      </c>
      <c r="I46" s="260">
        <v>124299.45513940055</v>
      </c>
      <c r="J46" s="260">
        <v>10232.392688601649</v>
      </c>
      <c r="K46" s="260">
        <v>4186.2347285011037</v>
      </c>
      <c r="L46" s="260">
        <v>0</v>
      </c>
      <c r="M46" s="260">
        <v>8.4258300485089421E-2</v>
      </c>
      <c r="N46" s="260">
        <v>138718.16681480166</v>
      </c>
      <c r="O46" s="260">
        <v>-4.6034100232645869E-2</v>
      </c>
      <c r="P46" s="260">
        <v>-0.45249379999586381</v>
      </c>
      <c r="Q46" s="260">
        <v>55204.737722899998</v>
      </c>
      <c r="R46" s="260">
        <v>0.6304959000030067</v>
      </c>
      <c r="S46" s="260">
        <v>-2.6228799999444163E-2</v>
      </c>
      <c r="T46" s="260">
        <v>155811.77524729967</v>
      </c>
      <c r="U46" s="260">
        <v>463825.23988119443</v>
      </c>
      <c r="V46" s="260">
        <v>206842.12</v>
      </c>
      <c r="W46" s="260">
        <v>-0.15152980014681816</v>
      </c>
      <c r="X46" s="260">
        <v>-6.7630600009579211E-2</v>
      </c>
      <c r="Y46" s="260">
        <v>12336.599303699435</v>
      </c>
      <c r="Z46" s="260">
        <v>416.74436870010572</v>
      </c>
      <c r="AA46" s="260">
        <v>169674.80719996215</v>
      </c>
      <c r="AB46" s="260">
        <v>182427.9317119944</v>
      </c>
      <c r="AC46" s="260">
        <v>646253.17159299145</v>
      </c>
    </row>
    <row r="47" spans="1:29" ht="12.75" customHeight="1" x14ac:dyDescent="0.2">
      <c r="A47" s="261">
        <v>37</v>
      </c>
      <c r="B47" s="262" t="s">
        <v>307</v>
      </c>
      <c r="C47" s="263">
        <v>0</v>
      </c>
      <c r="D47" s="263">
        <v>0</v>
      </c>
      <c r="E47" s="263">
        <v>0</v>
      </c>
      <c r="F47" s="263">
        <v>0</v>
      </c>
      <c r="G47" s="263">
        <v>289307.13</v>
      </c>
      <c r="H47" s="263">
        <v>289307.13</v>
      </c>
      <c r="I47" s="263">
        <v>28872.91</v>
      </c>
      <c r="J47" s="263">
        <v>55508.290000000008</v>
      </c>
      <c r="K47" s="263">
        <v>51206.879999999997</v>
      </c>
      <c r="L47" s="263">
        <v>0</v>
      </c>
      <c r="M47" s="263">
        <v>0</v>
      </c>
      <c r="N47" s="263">
        <v>135588.07999999999</v>
      </c>
      <c r="O47" s="263">
        <v>1327125.47</v>
      </c>
      <c r="P47" s="263">
        <v>0</v>
      </c>
      <c r="Q47" s="263">
        <v>0</v>
      </c>
      <c r="R47" s="263">
        <v>0</v>
      </c>
      <c r="S47" s="263">
        <v>0</v>
      </c>
      <c r="T47" s="263">
        <v>0</v>
      </c>
      <c r="U47" s="263">
        <v>1752020.6800000002</v>
      </c>
      <c r="V47" s="263">
        <v>223091.79</v>
      </c>
      <c r="W47" s="263">
        <v>0</v>
      </c>
      <c r="X47" s="263">
        <v>0</v>
      </c>
      <c r="Y47" s="263">
        <v>6127.38</v>
      </c>
      <c r="Z47" s="263">
        <v>1304.3899999999999</v>
      </c>
      <c r="AA47" s="263">
        <v>3235974.85</v>
      </c>
      <c r="AB47" s="263">
        <v>3243406.62</v>
      </c>
      <c r="AC47" s="263">
        <v>4995427.3000000007</v>
      </c>
    </row>
    <row r="48" spans="1:29" ht="12.75" customHeight="1" x14ac:dyDescent="0.25">
      <c r="A48" s="264"/>
      <c r="B48" s="265" t="s">
        <v>308</v>
      </c>
      <c r="C48" s="257">
        <v>0</v>
      </c>
      <c r="D48" s="257">
        <v>0</v>
      </c>
      <c r="E48" s="257">
        <v>0</v>
      </c>
      <c r="F48" s="257">
        <v>0</v>
      </c>
      <c r="G48" s="257">
        <v>289307.13</v>
      </c>
      <c r="H48" s="257">
        <v>289307.13</v>
      </c>
      <c r="I48" s="257">
        <v>28872.91</v>
      </c>
      <c r="J48" s="257">
        <v>55508.290000000008</v>
      </c>
      <c r="K48" s="257">
        <v>51206.879999999997</v>
      </c>
      <c r="L48" s="257">
        <v>0</v>
      </c>
      <c r="M48" s="257">
        <v>0</v>
      </c>
      <c r="N48" s="257">
        <v>135588.07999999999</v>
      </c>
      <c r="O48" s="257">
        <v>1327125.47</v>
      </c>
      <c r="P48" s="257">
        <v>0</v>
      </c>
      <c r="Q48" s="257">
        <v>0</v>
      </c>
      <c r="R48" s="257">
        <v>0</v>
      </c>
      <c r="S48" s="257">
        <v>0</v>
      </c>
      <c r="T48" s="257">
        <v>0</v>
      </c>
      <c r="U48" s="257">
        <v>1752020.6800000002</v>
      </c>
      <c r="V48" s="257">
        <v>223091.79</v>
      </c>
      <c r="W48" s="257">
        <v>0</v>
      </c>
      <c r="X48" s="257">
        <v>0</v>
      </c>
      <c r="Y48" s="257">
        <v>6127.38</v>
      </c>
      <c r="Z48" s="257">
        <v>1304.3899999999999</v>
      </c>
      <c r="AA48" s="257">
        <v>3235974.85</v>
      </c>
      <c r="AB48" s="257">
        <v>3243406.62</v>
      </c>
      <c r="AC48" s="257">
        <v>4995427.3000000007</v>
      </c>
    </row>
    <row r="49" spans="1:29" ht="12.75" customHeight="1" x14ac:dyDescent="0.2">
      <c r="A49" s="261">
        <v>38</v>
      </c>
      <c r="B49" s="258" t="s">
        <v>309</v>
      </c>
      <c r="C49" s="263">
        <v>0</v>
      </c>
      <c r="D49" s="263">
        <v>0</v>
      </c>
      <c r="E49" s="263">
        <v>0</v>
      </c>
      <c r="F49" s="263">
        <v>0</v>
      </c>
      <c r="G49" s="263">
        <v>0</v>
      </c>
      <c r="H49" s="263">
        <v>0</v>
      </c>
      <c r="I49" s="263">
        <v>0</v>
      </c>
      <c r="J49" s="263">
        <v>0</v>
      </c>
      <c r="K49" s="263">
        <v>0</v>
      </c>
      <c r="L49" s="263">
        <v>0</v>
      </c>
      <c r="M49" s="263">
        <v>0</v>
      </c>
      <c r="N49" s="263">
        <v>0</v>
      </c>
      <c r="O49" s="263">
        <v>0</v>
      </c>
      <c r="P49" s="263">
        <v>0</v>
      </c>
      <c r="Q49" s="263">
        <v>0</v>
      </c>
      <c r="R49" s="263">
        <v>0</v>
      </c>
      <c r="S49" s="263">
        <v>0</v>
      </c>
      <c r="T49" s="263">
        <v>0</v>
      </c>
      <c r="U49" s="263">
        <v>0</v>
      </c>
      <c r="V49" s="263">
        <v>0</v>
      </c>
      <c r="W49" s="263">
        <v>0</v>
      </c>
      <c r="X49" s="263">
        <v>0</v>
      </c>
      <c r="Y49" s="263">
        <v>0</v>
      </c>
      <c r="Z49" s="263">
        <v>0</v>
      </c>
      <c r="AA49" s="263">
        <v>0</v>
      </c>
      <c r="AB49" s="263">
        <v>0</v>
      </c>
      <c r="AC49" s="263">
        <v>0</v>
      </c>
    </row>
    <row r="50" spans="1:29" ht="12.75" customHeight="1" x14ac:dyDescent="0.2">
      <c r="A50" s="266">
        <v>39</v>
      </c>
      <c r="B50" s="258" t="s">
        <v>310</v>
      </c>
      <c r="C50" s="263">
        <v>0</v>
      </c>
      <c r="D50" s="263">
        <v>0</v>
      </c>
      <c r="E50" s="263">
        <v>0</v>
      </c>
      <c r="F50" s="263">
        <v>0</v>
      </c>
      <c r="G50" s="263">
        <v>0</v>
      </c>
      <c r="H50" s="263">
        <v>0</v>
      </c>
      <c r="I50" s="263">
        <v>0</v>
      </c>
      <c r="J50" s="263">
        <v>0</v>
      </c>
      <c r="K50" s="263">
        <v>0</v>
      </c>
      <c r="L50" s="263">
        <v>0</v>
      </c>
      <c r="M50" s="263">
        <v>0</v>
      </c>
      <c r="N50" s="263">
        <v>0</v>
      </c>
      <c r="O50" s="263">
        <v>0</v>
      </c>
      <c r="P50" s="263">
        <v>0</v>
      </c>
      <c r="Q50" s="263">
        <v>0</v>
      </c>
      <c r="R50" s="263">
        <v>0</v>
      </c>
      <c r="S50" s="263">
        <v>0</v>
      </c>
      <c r="T50" s="263">
        <v>0</v>
      </c>
      <c r="U50" s="263">
        <v>0</v>
      </c>
      <c r="V50" s="263">
        <v>0</v>
      </c>
      <c r="W50" s="263">
        <v>0</v>
      </c>
      <c r="X50" s="263">
        <v>0</v>
      </c>
      <c r="Y50" s="263">
        <v>0</v>
      </c>
      <c r="Z50" s="263">
        <v>0</v>
      </c>
      <c r="AA50" s="263">
        <v>0</v>
      </c>
      <c r="AB50" s="263">
        <v>0</v>
      </c>
      <c r="AC50" s="263">
        <v>0</v>
      </c>
    </row>
    <row r="51" spans="1:29" x14ac:dyDescent="0.2">
      <c r="A51" s="267">
        <v>40</v>
      </c>
      <c r="B51" s="258" t="s">
        <v>311</v>
      </c>
      <c r="C51" s="263">
        <v>0</v>
      </c>
      <c r="D51" s="263">
        <v>0</v>
      </c>
      <c r="E51" s="263">
        <v>0</v>
      </c>
      <c r="F51" s="263">
        <v>0</v>
      </c>
      <c r="G51" s="263">
        <v>0</v>
      </c>
      <c r="H51" s="263">
        <v>0</v>
      </c>
      <c r="I51" s="263">
        <v>0</v>
      </c>
      <c r="J51" s="263">
        <v>0</v>
      </c>
      <c r="K51" s="263">
        <v>0</v>
      </c>
      <c r="L51" s="263">
        <v>0</v>
      </c>
      <c r="M51" s="263">
        <v>0</v>
      </c>
      <c r="N51" s="263">
        <v>0</v>
      </c>
      <c r="O51" s="263">
        <v>0</v>
      </c>
      <c r="P51" s="263">
        <v>0</v>
      </c>
      <c r="Q51" s="263">
        <v>0</v>
      </c>
      <c r="R51" s="263">
        <v>0</v>
      </c>
      <c r="S51" s="263">
        <v>0</v>
      </c>
      <c r="T51" s="263">
        <v>0</v>
      </c>
      <c r="U51" s="263">
        <v>0</v>
      </c>
      <c r="V51" s="263">
        <v>0</v>
      </c>
      <c r="W51" s="263">
        <v>0</v>
      </c>
      <c r="X51" s="263">
        <v>0</v>
      </c>
      <c r="Y51" s="263">
        <v>0</v>
      </c>
      <c r="Z51" s="263">
        <v>0</v>
      </c>
      <c r="AA51" s="263">
        <v>0</v>
      </c>
      <c r="AB51" s="263">
        <v>0</v>
      </c>
      <c r="AC51" s="263">
        <v>0</v>
      </c>
    </row>
    <row r="52" spans="1:29" ht="12.75" customHeight="1" x14ac:dyDescent="0.2">
      <c r="A52" s="264"/>
      <c r="B52" s="259" t="s">
        <v>312</v>
      </c>
      <c r="C52" s="257">
        <v>0</v>
      </c>
      <c r="D52" s="257">
        <v>0</v>
      </c>
      <c r="E52" s="257">
        <v>0</v>
      </c>
      <c r="F52" s="257">
        <v>0</v>
      </c>
      <c r="G52" s="257">
        <v>0</v>
      </c>
      <c r="H52" s="257">
        <v>0</v>
      </c>
      <c r="I52" s="257">
        <v>0</v>
      </c>
      <c r="J52" s="257">
        <v>0</v>
      </c>
      <c r="K52" s="257">
        <v>0</v>
      </c>
      <c r="L52" s="257">
        <v>0</v>
      </c>
      <c r="M52" s="257">
        <v>0</v>
      </c>
      <c r="N52" s="257">
        <v>0</v>
      </c>
      <c r="O52" s="257">
        <v>0</v>
      </c>
      <c r="P52" s="257">
        <v>0</v>
      </c>
      <c r="Q52" s="257">
        <v>0</v>
      </c>
      <c r="R52" s="257">
        <v>0</v>
      </c>
      <c r="S52" s="257">
        <v>0</v>
      </c>
      <c r="T52" s="257">
        <v>0</v>
      </c>
      <c r="U52" s="257">
        <v>0</v>
      </c>
      <c r="V52" s="257">
        <v>0</v>
      </c>
      <c r="W52" s="257">
        <v>0</v>
      </c>
      <c r="X52" s="257">
        <v>0</v>
      </c>
      <c r="Y52" s="257">
        <v>0</v>
      </c>
      <c r="Z52" s="257">
        <v>0</v>
      </c>
      <c r="AA52" s="257">
        <v>0</v>
      </c>
      <c r="AB52" s="257">
        <v>0</v>
      </c>
      <c r="AC52" s="257">
        <v>0</v>
      </c>
    </row>
    <row r="53" spans="1:29" ht="12.75" customHeight="1" x14ac:dyDescent="0.2">
      <c r="A53" s="261">
        <v>41</v>
      </c>
      <c r="B53" s="258" t="s">
        <v>313</v>
      </c>
      <c r="C53" s="263">
        <v>196071.46999999997</v>
      </c>
      <c r="D53" s="263">
        <v>21216.930000000004</v>
      </c>
      <c r="E53" s="263">
        <v>0</v>
      </c>
      <c r="F53" s="263">
        <v>483.90000000000003</v>
      </c>
      <c r="G53" s="263">
        <v>0</v>
      </c>
      <c r="H53" s="263">
        <v>217772.30000000002</v>
      </c>
      <c r="I53" s="263">
        <v>28144.89</v>
      </c>
      <c r="J53" s="263">
        <v>4364</v>
      </c>
      <c r="K53" s="263">
        <v>13600</v>
      </c>
      <c r="L53" s="263">
        <v>0</v>
      </c>
      <c r="M53" s="263">
        <v>0</v>
      </c>
      <c r="N53" s="263">
        <v>46108.890000000007</v>
      </c>
      <c r="O53" s="263">
        <v>0</v>
      </c>
      <c r="P53" s="263">
        <v>0</v>
      </c>
      <c r="Q53" s="263">
        <v>0</v>
      </c>
      <c r="R53" s="263">
        <v>0</v>
      </c>
      <c r="S53" s="263">
        <v>87.05</v>
      </c>
      <c r="T53" s="263">
        <v>19154.77</v>
      </c>
      <c r="U53" s="263">
        <v>283123.01</v>
      </c>
      <c r="V53" s="263">
        <v>13.57</v>
      </c>
      <c r="W53" s="263">
        <v>14005.509999999998</v>
      </c>
      <c r="X53" s="263">
        <v>0</v>
      </c>
      <c r="Y53" s="263">
        <v>13441.63</v>
      </c>
      <c r="Z53" s="263">
        <v>3149.77</v>
      </c>
      <c r="AA53" s="263">
        <v>13568.37</v>
      </c>
      <c r="AB53" s="263">
        <v>44165.279999999999</v>
      </c>
      <c r="AC53" s="263">
        <v>327288.29000000004</v>
      </c>
    </row>
    <row r="54" spans="1:29" ht="12.75" customHeight="1" x14ac:dyDescent="0.2">
      <c r="A54" s="261">
        <v>42</v>
      </c>
      <c r="B54" s="258" t="s">
        <v>314</v>
      </c>
      <c r="C54" s="263">
        <v>94769.09</v>
      </c>
      <c r="D54" s="263">
        <v>1395.9900000000002</v>
      </c>
      <c r="E54" s="263">
        <v>18.829999999999998</v>
      </c>
      <c r="F54" s="263">
        <v>0</v>
      </c>
      <c r="G54" s="263">
        <v>0</v>
      </c>
      <c r="H54" s="263">
        <v>96165.08</v>
      </c>
      <c r="I54" s="263">
        <v>24632.01</v>
      </c>
      <c r="J54" s="263">
        <v>0</v>
      </c>
      <c r="K54" s="263">
        <v>0</v>
      </c>
      <c r="L54" s="263">
        <v>179.95000000000002</v>
      </c>
      <c r="M54" s="263">
        <v>0</v>
      </c>
      <c r="N54" s="263">
        <v>24811.959999999992</v>
      </c>
      <c r="O54" s="263">
        <v>0</v>
      </c>
      <c r="P54" s="263">
        <v>229.74000000000004</v>
      </c>
      <c r="Q54" s="263">
        <v>945.2</v>
      </c>
      <c r="R54" s="263">
        <v>0</v>
      </c>
      <c r="S54" s="263">
        <v>0</v>
      </c>
      <c r="T54" s="263">
        <v>14137.21</v>
      </c>
      <c r="U54" s="263">
        <v>136289.19</v>
      </c>
      <c r="V54" s="263">
        <v>80139.750000000015</v>
      </c>
      <c r="W54" s="263">
        <v>0</v>
      </c>
      <c r="X54" s="263">
        <v>23.88</v>
      </c>
      <c r="Y54" s="263">
        <v>1262.8</v>
      </c>
      <c r="Z54" s="263">
        <v>7.53</v>
      </c>
      <c r="AA54" s="263">
        <v>11025.000000000004</v>
      </c>
      <c r="AB54" s="263">
        <v>12319.210000000001</v>
      </c>
      <c r="AC54" s="263">
        <v>148608.40000000002</v>
      </c>
    </row>
    <row r="55" spans="1:29" ht="12.75" customHeight="1" x14ac:dyDescent="0.2">
      <c r="A55" s="264"/>
      <c r="B55" s="259" t="s">
        <v>315</v>
      </c>
      <c r="C55" s="257">
        <v>290840.55999999994</v>
      </c>
      <c r="D55" s="257">
        <v>22612.920000000006</v>
      </c>
      <c r="E55" s="257">
        <v>18.829999999999998</v>
      </c>
      <c r="F55" s="257">
        <v>483.90000000000003</v>
      </c>
      <c r="G55" s="257">
        <v>0</v>
      </c>
      <c r="H55" s="257">
        <v>313937.38</v>
      </c>
      <c r="I55" s="257">
        <v>52776.899999999994</v>
      </c>
      <c r="J55" s="257">
        <v>4364</v>
      </c>
      <c r="K55" s="257">
        <v>13600</v>
      </c>
      <c r="L55" s="257">
        <v>179.95000000000002</v>
      </c>
      <c r="M55" s="257">
        <v>0</v>
      </c>
      <c r="N55" s="257">
        <v>70920.850000000006</v>
      </c>
      <c r="O55" s="257">
        <v>0</v>
      </c>
      <c r="P55" s="257">
        <v>229.74000000000004</v>
      </c>
      <c r="Q55" s="257">
        <v>945.2</v>
      </c>
      <c r="R55" s="257">
        <v>0</v>
      </c>
      <c r="S55" s="257">
        <v>87.05</v>
      </c>
      <c r="T55" s="257">
        <v>33291.979999999996</v>
      </c>
      <c r="U55" s="257">
        <v>419412.2</v>
      </c>
      <c r="V55" s="257">
        <v>80153.320000000022</v>
      </c>
      <c r="W55" s="257">
        <v>14005.509999999998</v>
      </c>
      <c r="X55" s="257">
        <v>23.88</v>
      </c>
      <c r="Y55" s="257">
        <v>14704.429999999998</v>
      </c>
      <c r="Z55" s="257">
        <v>3157.3</v>
      </c>
      <c r="AA55" s="257">
        <v>24593.370000000003</v>
      </c>
      <c r="AB55" s="257">
        <v>56484.49</v>
      </c>
      <c r="AC55" s="257">
        <v>475896.69000000006</v>
      </c>
    </row>
    <row r="56" spans="1:29" x14ac:dyDescent="0.2">
      <c r="A56" s="261">
        <v>43</v>
      </c>
      <c r="B56" s="268" t="s">
        <v>316</v>
      </c>
      <c r="C56" s="254">
        <v>1374111.4900000002</v>
      </c>
      <c r="D56" s="254">
        <v>87715.749999999956</v>
      </c>
      <c r="E56" s="254">
        <v>231496.05000000002</v>
      </c>
      <c r="F56" s="254">
        <v>5409.23</v>
      </c>
      <c r="G56" s="254">
        <v>55017.81</v>
      </c>
      <c r="H56" s="254">
        <v>1522254.28</v>
      </c>
      <c r="I56" s="254">
        <v>3488.09</v>
      </c>
      <c r="J56" s="254">
        <v>2679.6400000000003</v>
      </c>
      <c r="K56" s="254">
        <v>15589.85</v>
      </c>
      <c r="L56" s="254">
        <v>37.520000000000003</v>
      </c>
      <c r="M56" s="254">
        <v>3927.9300000000003</v>
      </c>
      <c r="N56" s="254">
        <v>25723.029999999992</v>
      </c>
      <c r="O56" s="254">
        <v>114.85</v>
      </c>
      <c r="P56" s="254">
        <v>1876.1499999999999</v>
      </c>
      <c r="Q56" s="254">
        <v>18972.530000000002</v>
      </c>
      <c r="R56" s="254">
        <v>100.74</v>
      </c>
      <c r="S56" s="254">
        <v>645.37</v>
      </c>
      <c r="T56" s="254">
        <v>313086.25</v>
      </c>
      <c r="U56" s="254">
        <v>1882773.2</v>
      </c>
      <c r="V56" s="254">
        <v>421235.53</v>
      </c>
      <c r="W56" s="254">
        <v>210.84999999999997</v>
      </c>
      <c r="X56" s="254">
        <v>1729.64</v>
      </c>
      <c r="Y56" s="254">
        <v>9788.32</v>
      </c>
      <c r="Z56" s="254">
        <v>310290.7300000001</v>
      </c>
      <c r="AA56" s="254">
        <v>1353247.9999999998</v>
      </c>
      <c r="AB56" s="254">
        <v>1675267.54</v>
      </c>
      <c r="AC56" s="254">
        <v>3558040.74</v>
      </c>
    </row>
    <row r="57" spans="1:29" x14ac:dyDescent="0.2">
      <c r="A57" s="264"/>
      <c r="B57" s="256" t="s">
        <v>317</v>
      </c>
      <c r="C57" s="257">
        <v>1374111.4900000002</v>
      </c>
      <c r="D57" s="257">
        <v>87715.749999999956</v>
      </c>
      <c r="E57" s="257">
        <v>231496.05000000002</v>
      </c>
      <c r="F57" s="257">
        <v>5409.23</v>
      </c>
      <c r="G57" s="257">
        <v>55017.81</v>
      </c>
      <c r="H57" s="257">
        <v>1522254.28</v>
      </c>
      <c r="I57" s="257">
        <v>3488.09</v>
      </c>
      <c r="J57" s="257">
        <v>2679.6400000000003</v>
      </c>
      <c r="K57" s="257">
        <v>15589.85</v>
      </c>
      <c r="L57" s="257">
        <v>37.520000000000003</v>
      </c>
      <c r="M57" s="257">
        <v>3927.9300000000003</v>
      </c>
      <c r="N57" s="257">
        <v>25723.029999999992</v>
      </c>
      <c r="O57" s="257">
        <v>114.85</v>
      </c>
      <c r="P57" s="257">
        <v>1876.1499999999999</v>
      </c>
      <c r="Q57" s="257">
        <v>18972.530000000002</v>
      </c>
      <c r="R57" s="257">
        <v>100.74</v>
      </c>
      <c r="S57" s="257">
        <v>645.37</v>
      </c>
      <c r="T57" s="257">
        <v>313086.25</v>
      </c>
      <c r="U57" s="257">
        <v>1882773.2</v>
      </c>
      <c r="V57" s="257">
        <v>421235.53</v>
      </c>
      <c r="W57" s="257">
        <v>210.84999999999997</v>
      </c>
      <c r="X57" s="257">
        <v>1729.64</v>
      </c>
      <c r="Y57" s="257">
        <v>9788.32</v>
      </c>
      <c r="Z57" s="257">
        <v>310290.7300000001</v>
      </c>
      <c r="AA57" s="257">
        <v>1353247.9999999998</v>
      </c>
      <c r="AB57" s="257">
        <v>1675267.54</v>
      </c>
      <c r="AC57" s="257">
        <v>3558040.74</v>
      </c>
    </row>
    <row r="58" spans="1:29" x14ac:dyDescent="0.2">
      <c r="A58" s="261"/>
      <c r="B58" s="268" t="s">
        <v>318</v>
      </c>
      <c r="C58" s="269"/>
      <c r="D58" s="269"/>
      <c r="E58" s="269"/>
      <c r="F58" s="269"/>
      <c r="G58" s="269"/>
      <c r="H58" s="254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3"/>
      <c r="AB58" s="263"/>
    </row>
    <row r="59" spans="1:29" x14ac:dyDescent="0.2">
      <c r="A59" s="264"/>
      <c r="B59" s="256" t="s">
        <v>319</v>
      </c>
      <c r="C59" s="257">
        <v>3638652.56</v>
      </c>
      <c r="D59" s="257">
        <v>2433123.0545070008</v>
      </c>
      <c r="E59" s="257">
        <v>1356005.7400000002</v>
      </c>
      <c r="F59" s="257">
        <v>95095.640220399961</v>
      </c>
      <c r="G59" s="257">
        <v>2177693.4896296002</v>
      </c>
      <c r="H59" s="257">
        <v>8344564.7443570001</v>
      </c>
      <c r="I59" s="257">
        <v>5214939.8851394001</v>
      </c>
      <c r="J59" s="257">
        <v>6318667.112688601</v>
      </c>
      <c r="K59" s="257">
        <v>4806642.2447285</v>
      </c>
      <c r="L59" s="257">
        <v>7292.43</v>
      </c>
      <c r="M59" s="257">
        <v>769401.81425830035</v>
      </c>
      <c r="N59" s="257">
        <v>17116943.486814801</v>
      </c>
      <c r="O59" s="257">
        <v>1845990.4439658998</v>
      </c>
      <c r="P59" s="257">
        <v>96514.917506199999</v>
      </c>
      <c r="Q59" s="257">
        <v>1761590.6977229</v>
      </c>
      <c r="R59" s="257">
        <v>96927.050495899995</v>
      </c>
      <c r="S59" s="257">
        <v>4999.2137712000003</v>
      </c>
      <c r="T59" s="257">
        <v>1539908.2552472996</v>
      </c>
      <c r="U59" s="257">
        <v>30807438.809881195</v>
      </c>
      <c r="V59" s="257">
        <v>4511063.79</v>
      </c>
      <c r="W59" s="257">
        <v>1574878.0184702</v>
      </c>
      <c r="X59" s="257">
        <v>73943.422369399996</v>
      </c>
      <c r="Y59" s="257">
        <v>5033858.5893037003</v>
      </c>
      <c r="Z59" s="257">
        <v>3207116.9243687</v>
      </c>
      <c r="AA59" s="257">
        <v>133296532.04719995</v>
      </c>
      <c r="AB59" s="257">
        <v>143186329.00171199</v>
      </c>
      <c r="AC59" s="257">
        <v>173993767.81159303</v>
      </c>
    </row>
  </sheetData>
  <mergeCells count="33">
    <mergeCell ref="AC4:AC6"/>
    <mergeCell ref="A5:A7"/>
    <mergeCell ref="B5:B7"/>
    <mergeCell ref="C5:D5"/>
    <mergeCell ref="E5:E6"/>
    <mergeCell ref="K5:K6"/>
    <mergeCell ref="A2:AA2"/>
    <mergeCell ref="A3:AA3"/>
    <mergeCell ref="A4:B4"/>
    <mergeCell ref="C4:V4"/>
    <mergeCell ref="W4:AB4"/>
    <mergeCell ref="F5:F6"/>
    <mergeCell ref="G5:G6"/>
    <mergeCell ref="H5:H6"/>
    <mergeCell ref="I5:I6"/>
    <mergeCell ref="J5:J6"/>
    <mergeCell ref="W5:W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X5:X6"/>
    <mergeCell ref="Y5:Y6"/>
    <mergeCell ref="Z5:Z6"/>
    <mergeCell ref="AA5:AA6"/>
    <mergeCell ref="AB5:AB6"/>
  </mergeCells>
  <dataValidations count="2">
    <dataValidation type="whole" allowBlank="1" showInputMessage="1" showErrorMessage="1" sqref="C21:AC36 C56:AC56 C38:AC46 C8:AC19">
      <formula1>0</formula1>
      <formula2>9999999999</formula2>
    </dataValidation>
    <dataValidation type="whole" allowBlank="1" showInputMessage="1" showErrorMessage="1" sqref="C58:AB58 C57:AC57 C59:AC59 C47:AC55 C37:AC37 C20:AC20">
      <formula1>0</formula1>
      <formula2>99999999999999900000</formula2>
    </dataValidation>
  </dataValidations>
  <printOptions horizontalCentered="1" verticalCentered="1"/>
  <pageMargins left="0.25" right="0.25" top="0.25" bottom="0.25" header="0.25" footer="0.25"/>
  <pageSetup paperSize="9" scale="79" orientation="portrait" r:id="rId1"/>
  <headerFooter alignWithMargins="0"/>
  <colBreaks count="3" manualBreakCount="3">
    <brk id="6" max="16383" man="1"/>
    <brk id="11" max="16383" man="1"/>
    <brk id="16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zoomScaleNormal="100" workbookViewId="0">
      <pane xSplit="2" ySplit="6" topLeftCell="C7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7" sqref="C7"/>
    </sheetView>
  </sheetViews>
  <sheetFormatPr defaultRowHeight="12.75" x14ac:dyDescent="0.2"/>
  <cols>
    <col min="1" max="1" width="5.7109375" style="21" customWidth="1"/>
    <col min="2" max="2" width="29.140625" style="21" bestFit="1" customWidth="1"/>
    <col min="3" max="4" width="8.7109375" style="21" customWidth="1"/>
    <col min="5" max="5" width="5.7109375" style="21" customWidth="1"/>
    <col min="6" max="7" width="8.7109375" style="21" customWidth="1"/>
    <col min="8" max="8" width="5.7109375" style="21" customWidth="1"/>
    <col min="9" max="10" width="8.7109375" style="21" customWidth="1"/>
    <col min="11" max="11" width="5.7109375" style="21" customWidth="1"/>
    <col min="12" max="13" width="8.7109375" style="21" customWidth="1"/>
    <col min="14" max="14" width="5.7109375" style="21" customWidth="1"/>
    <col min="15" max="16" width="8.7109375" style="21" customWidth="1"/>
    <col min="17" max="17" width="5.7109375" style="21" customWidth="1"/>
    <col min="18" max="19" width="8.7109375" style="21" customWidth="1"/>
    <col min="20" max="20" width="5.7109375" style="21" customWidth="1"/>
    <col min="21" max="22" width="8.7109375" style="21" customWidth="1"/>
    <col min="23" max="23" width="5.7109375" style="21" customWidth="1"/>
    <col min="24" max="16384" width="9.140625" style="21"/>
  </cols>
  <sheetData>
    <row r="1" spans="1:23" ht="15" x14ac:dyDescent="0.2">
      <c r="A1" s="273" t="s">
        <v>103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</row>
    <row r="2" spans="1:23" ht="15" x14ac:dyDescent="0.2">
      <c r="A2" s="273" t="s">
        <v>114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</row>
    <row r="3" spans="1:23" s="25" customFormat="1" ht="15" x14ac:dyDescent="0.2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 t="s">
        <v>115</v>
      </c>
    </row>
    <row r="4" spans="1:23" ht="15" customHeight="1" x14ac:dyDescent="0.2">
      <c r="A4" s="271" t="s">
        <v>79</v>
      </c>
      <c r="B4" s="272" t="s">
        <v>1</v>
      </c>
      <c r="C4" s="276" t="s">
        <v>2</v>
      </c>
      <c r="D4" s="277"/>
      <c r="E4" s="278"/>
      <c r="F4" s="276" t="s">
        <v>3</v>
      </c>
      <c r="G4" s="277"/>
      <c r="H4" s="278"/>
      <c r="I4" s="276" t="s">
        <v>4</v>
      </c>
      <c r="J4" s="277"/>
      <c r="K4" s="278"/>
      <c r="L4" s="276" t="s">
        <v>5</v>
      </c>
      <c r="M4" s="277"/>
      <c r="N4" s="278"/>
      <c r="O4" s="276" t="s">
        <v>6</v>
      </c>
      <c r="P4" s="277"/>
      <c r="Q4" s="278"/>
      <c r="R4" s="276" t="s">
        <v>7</v>
      </c>
      <c r="S4" s="277"/>
      <c r="T4" s="278"/>
      <c r="U4" s="276" t="s">
        <v>8</v>
      </c>
      <c r="V4" s="277"/>
      <c r="W4" s="278"/>
    </row>
    <row r="5" spans="1:23" ht="24.95" customHeight="1" x14ac:dyDescent="0.2">
      <c r="A5" s="271"/>
      <c r="B5" s="272"/>
      <c r="C5" s="279"/>
      <c r="D5" s="280"/>
      <c r="E5" s="281"/>
      <c r="F5" s="279"/>
      <c r="G5" s="280"/>
      <c r="H5" s="281"/>
      <c r="I5" s="279"/>
      <c r="J5" s="280"/>
      <c r="K5" s="281"/>
      <c r="L5" s="279"/>
      <c r="M5" s="280"/>
      <c r="N5" s="281"/>
      <c r="O5" s="279"/>
      <c r="P5" s="280"/>
      <c r="Q5" s="281"/>
      <c r="R5" s="279"/>
      <c r="S5" s="280"/>
      <c r="T5" s="281"/>
      <c r="U5" s="279"/>
      <c r="V5" s="280"/>
      <c r="W5" s="281"/>
    </row>
    <row r="6" spans="1:23" ht="12.75" customHeight="1" x14ac:dyDescent="0.2">
      <c r="A6" s="271"/>
      <c r="B6" s="272"/>
      <c r="C6" s="3" t="s">
        <v>9</v>
      </c>
      <c r="D6" s="3" t="s">
        <v>78</v>
      </c>
      <c r="E6" s="3" t="s">
        <v>10</v>
      </c>
      <c r="F6" s="3" t="s">
        <v>9</v>
      </c>
      <c r="G6" s="3" t="s">
        <v>78</v>
      </c>
      <c r="H6" s="3" t="s">
        <v>10</v>
      </c>
      <c r="I6" s="3" t="s">
        <v>9</v>
      </c>
      <c r="J6" s="3" t="s">
        <v>78</v>
      </c>
      <c r="K6" s="3" t="s">
        <v>10</v>
      </c>
      <c r="L6" s="3" t="s">
        <v>9</v>
      </c>
      <c r="M6" s="3" t="s">
        <v>78</v>
      </c>
      <c r="N6" s="3" t="s">
        <v>10</v>
      </c>
      <c r="O6" s="3" t="s">
        <v>9</v>
      </c>
      <c r="P6" s="3" t="s">
        <v>78</v>
      </c>
      <c r="Q6" s="3" t="s">
        <v>10</v>
      </c>
      <c r="R6" s="3" t="s">
        <v>9</v>
      </c>
      <c r="S6" s="3" t="s">
        <v>78</v>
      </c>
      <c r="T6" s="3" t="s">
        <v>10</v>
      </c>
      <c r="U6" s="3" t="s">
        <v>9</v>
      </c>
      <c r="V6" s="3" t="s">
        <v>78</v>
      </c>
      <c r="W6" s="3" t="s">
        <v>10</v>
      </c>
    </row>
    <row r="7" spans="1:23" x14ac:dyDescent="0.2">
      <c r="A7" s="26">
        <v>1</v>
      </c>
      <c r="B7" s="27" t="s">
        <v>11</v>
      </c>
      <c r="C7" s="1">
        <v>20017.920023821396</v>
      </c>
      <c r="D7" s="1">
        <v>8892.91</v>
      </c>
      <c r="E7" s="1">
        <f t="shared" ref="E7:E38" si="0">D7*100/C7</f>
        <v>44.42474537523082</v>
      </c>
      <c r="F7" s="1">
        <v>11912.076190550324</v>
      </c>
      <c r="G7" s="1">
        <v>8476.98</v>
      </c>
      <c r="H7" s="1">
        <f t="shared" ref="H7:H38" si="1">G7*100/F7</f>
        <v>71.162909507955163</v>
      </c>
      <c r="I7" s="1">
        <v>2348.9230612253518</v>
      </c>
      <c r="J7" s="1">
        <v>12124.04</v>
      </c>
      <c r="K7" s="1">
        <f t="shared" ref="K7:K38" si="2">J7*100/I7</f>
        <v>516.15313418036385</v>
      </c>
      <c r="L7" s="1">
        <v>10106.684774582762</v>
      </c>
      <c r="M7" s="1">
        <v>5437.85</v>
      </c>
      <c r="N7" s="1">
        <f t="shared" ref="N7:N38" si="3">M7*100/L7</f>
        <v>53.804488032273596</v>
      </c>
      <c r="O7" s="1">
        <f t="shared" ref="O7:O28" si="4">C7+I7+L7</f>
        <v>32473.52785962951</v>
      </c>
      <c r="P7" s="1">
        <f t="shared" ref="P7:P28" si="5">D7+J7+M7</f>
        <v>26454.800000000003</v>
      </c>
      <c r="Q7" s="1">
        <f t="shared" ref="Q7:Q48" si="6">P7*100/O7</f>
        <v>81.465740693015746</v>
      </c>
      <c r="R7" s="1">
        <v>4863.4086661978754</v>
      </c>
      <c r="S7" s="1">
        <v>59432.21</v>
      </c>
      <c r="T7" s="1">
        <f t="shared" ref="T7:T38" si="7">S7*100/R7</f>
        <v>1222.0278837160322</v>
      </c>
      <c r="U7" s="1">
        <f t="shared" ref="U7:U28" si="8">O7+R7</f>
        <v>37336.936525827383</v>
      </c>
      <c r="V7" s="1">
        <f t="shared" ref="V7:V28" si="9">P7+S7</f>
        <v>85887.010000000009</v>
      </c>
      <c r="W7" s="1">
        <f t="shared" ref="W7:W48" si="10">V7*100/U7</f>
        <v>230.03228971554395</v>
      </c>
    </row>
    <row r="8" spans="1:23" x14ac:dyDescent="0.2">
      <c r="A8" s="26">
        <v>2</v>
      </c>
      <c r="B8" s="27" t="s">
        <v>12</v>
      </c>
      <c r="C8" s="1">
        <v>7373.1737803999786</v>
      </c>
      <c r="D8" s="1">
        <v>3602.66</v>
      </c>
      <c r="E8" s="1">
        <f t="shared" si="0"/>
        <v>48.86172640575635</v>
      </c>
      <c r="F8" s="1">
        <v>4321.2053086323658</v>
      </c>
      <c r="G8" s="1">
        <v>2436.9499999999998</v>
      </c>
      <c r="H8" s="1">
        <f t="shared" si="1"/>
        <v>56.395145010392461</v>
      </c>
      <c r="I8" s="1">
        <v>2026.6355133337656</v>
      </c>
      <c r="J8" s="1">
        <v>322.99</v>
      </c>
      <c r="K8" s="1">
        <f t="shared" si="2"/>
        <v>15.937251561761562</v>
      </c>
      <c r="L8" s="1">
        <v>8654.6806964538155</v>
      </c>
      <c r="M8" s="1">
        <v>3461.31</v>
      </c>
      <c r="N8" s="1">
        <f t="shared" si="3"/>
        <v>39.99350318514054</v>
      </c>
      <c r="O8" s="1">
        <f t="shared" si="4"/>
        <v>18054.489990187561</v>
      </c>
      <c r="P8" s="1">
        <f t="shared" si="5"/>
        <v>7386.9599999999991</v>
      </c>
      <c r="Q8" s="1">
        <f t="shared" si="6"/>
        <v>40.914808471547737</v>
      </c>
      <c r="R8" s="1">
        <v>3038.8020012021425</v>
      </c>
      <c r="S8" s="1">
        <v>2919.04</v>
      </c>
      <c r="T8" s="1">
        <f t="shared" si="7"/>
        <v>96.058907386701577</v>
      </c>
      <c r="U8" s="1">
        <f t="shared" si="8"/>
        <v>21093.291991389706</v>
      </c>
      <c r="V8" s="1">
        <f t="shared" si="9"/>
        <v>10306</v>
      </c>
      <c r="W8" s="1">
        <f t="shared" si="10"/>
        <v>48.859134952509621</v>
      </c>
    </row>
    <row r="9" spans="1:23" x14ac:dyDescent="0.2">
      <c r="A9" s="26">
        <v>3</v>
      </c>
      <c r="B9" s="27" t="s">
        <v>14</v>
      </c>
      <c r="C9" s="1">
        <v>109048.18620009301</v>
      </c>
      <c r="D9" s="1">
        <v>58068.26</v>
      </c>
      <c r="E9" s="1">
        <f t="shared" si="0"/>
        <v>53.250092480630798</v>
      </c>
      <c r="F9" s="1">
        <v>59290.280666303421</v>
      </c>
      <c r="G9" s="1">
        <v>41212.74</v>
      </c>
      <c r="H9" s="1">
        <f t="shared" si="1"/>
        <v>69.510111162996282</v>
      </c>
      <c r="I9" s="1">
        <v>31996.971887385978</v>
      </c>
      <c r="J9" s="1">
        <v>17194.79</v>
      </c>
      <c r="K9" s="1">
        <f t="shared" si="2"/>
        <v>53.738803973442948</v>
      </c>
      <c r="L9" s="1">
        <v>62068.285710792414</v>
      </c>
      <c r="M9" s="1">
        <v>46844.67</v>
      </c>
      <c r="N9" s="1">
        <f t="shared" si="3"/>
        <v>75.472794944382784</v>
      </c>
      <c r="O9" s="1">
        <f t="shared" si="4"/>
        <v>203113.44379827139</v>
      </c>
      <c r="P9" s="1">
        <f t="shared" si="5"/>
        <v>122107.72</v>
      </c>
      <c r="Q9" s="1">
        <f t="shared" si="6"/>
        <v>60.117990083056831</v>
      </c>
      <c r="R9" s="1">
        <v>32430.924241074903</v>
      </c>
      <c r="S9" s="1">
        <v>25410.77</v>
      </c>
      <c r="T9" s="1">
        <f t="shared" si="7"/>
        <v>78.353517806366952</v>
      </c>
      <c r="U9" s="1">
        <f t="shared" si="8"/>
        <v>235544.3680393463</v>
      </c>
      <c r="V9" s="1">
        <f t="shared" si="9"/>
        <v>147518.49</v>
      </c>
      <c r="W9" s="1">
        <f t="shared" si="10"/>
        <v>62.628748557196623</v>
      </c>
    </row>
    <row r="10" spans="1:23" x14ac:dyDescent="0.2">
      <c r="A10" s="26">
        <v>4</v>
      </c>
      <c r="B10" s="27" t="s">
        <v>15</v>
      </c>
      <c r="C10" s="1">
        <v>239189.37411864166</v>
      </c>
      <c r="D10" s="1">
        <v>180884.73</v>
      </c>
      <c r="E10" s="1">
        <f t="shared" si="0"/>
        <v>75.624065937928478</v>
      </c>
      <c r="F10" s="1">
        <v>138267.72860745699</v>
      </c>
      <c r="G10" s="1">
        <v>104558.72</v>
      </c>
      <c r="H10" s="1">
        <f t="shared" si="1"/>
        <v>75.620479958011686</v>
      </c>
      <c r="I10" s="1">
        <v>40469.266856275426</v>
      </c>
      <c r="J10" s="1">
        <v>30334.61</v>
      </c>
      <c r="K10" s="1">
        <f t="shared" si="2"/>
        <v>74.957152319393003</v>
      </c>
      <c r="L10" s="1">
        <v>118843.3476154923</v>
      </c>
      <c r="M10" s="1">
        <v>88570.9</v>
      </c>
      <c r="N10" s="1">
        <f t="shared" si="3"/>
        <v>74.527436139348524</v>
      </c>
      <c r="O10" s="1">
        <f t="shared" si="4"/>
        <v>398501.9885904094</v>
      </c>
      <c r="P10" s="1">
        <f t="shared" si="5"/>
        <v>299790.24</v>
      </c>
      <c r="Q10" s="1">
        <f t="shared" si="6"/>
        <v>75.229295858829985</v>
      </c>
      <c r="R10" s="1">
        <v>50168.847485598031</v>
      </c>
      <c r="S10" s="1">
        <v>63966.06</v>
      </c>
      <c r="T10" s="1">
        <f t="shared" si="7"/>
        <v>127.50155366507619</v>
      </c>
      <c r="U10" s="1">
        <f t="shared" si="8"/>
        <v>448670.83607600746</v>
      </c>
      <c r="V10" s="1">
        <f t="shared" si="9"/>
        <v>363756.3</v>
      </c>
      <c r="W10" s="1">
        <f t="shared" si="10"/>
        <v>81.074202009951364</v>
      </c>
    </row>
    <row r="11" spans="1:23" s="28" customFormat="1" x14ac:dyDescent="0.2">
      <c r="A11" s="26">
        <v>5</v>
      </c>
      <c r="B11" s="27" t="s">
        <v>13</v>
      </c>
      <c r="C11" s="1">
        <v>348755.91892208991</v>
      </c>
      <c r="D11" s="1">
        <v>236874.73</v>
      </c>
      <c r="E11" s="1">
        <f t="shared" si="0"/>
        <v>67.919916809473989</v>
      </c>
      <c r="F11" s="1">
        <v>215052.63615474431</v>
      </c>
      <c r="G11" s="1">
        <v>149630.35999999999</v>
      </c>
      <c r="H11" s="1">
        <f t="shared" si="1"/>
        <v>69.578482122084395</v>
      </c>
      <c r="I11" s="1">
        <v>81975.338796611235</v>
      </c>
      <c r="J11" s="1">
        <v>116956.5</v>
      </c>
      <c r="K11" s="1">
        <f t="shared" si="2"/>
        <v>142.67278637320479</v>
      </c>
      <c r="L11" s="1">
        <v>177920.16726820442</v>
      </c>
      <c r="M11" s="1">
        <v>170193.4</v>
      </c>
      <c r="N11" s="1">
        <f t="shared" si="3"/>
        <v>95.657171760322839</v>
      </c>
      <c r="O11" s="1">
        <f t="shared" si="4"/>
        <v>608651.42498690553</v>
      </c>
      <c r="P11" s="1">
        <f t="shared" si="5"/>
        <v>524024.63</v>
      </c>
      <c r="Q11" s="1">
        <f t="shared" si="6"/>
        <v>86.096016289007096</v>
      </c>
      <c r="R11" s="1">
        <v>62806.083411177839</v>
      </c>
      <c r="S11" s="1">
        <v>176009.97</v>
      </c>
      <c r="T11" s="1">
        <f t="shared" si="7"/>
        <v>280.24350578860458</v>
      </c>
      <c r="U11" s="1">
        <f t="shared" si="8"/>
        <v>671457.50839808339</v>
      </c>
      <c r="V11" s="1">
        <f t="shared" si="9"/>
        <v>700034.6</v>
      </c>
      <c r="W11" s="1">
        <f t="shared" si="10"/>
        <v>104.25597915646127</v>
      </c>
    </row>
    <row r="12" spans="1:23" x14ac:dyDescent="0.2">
      <c r="A12" s="26">
        <v>6</v>
      </c>
      <c r="B12" s="27" t="s">
        <v>17</v>
      </c>
      <c r="C12" s="1">
        <v>38416.42407622037</v>
      </c>
      <c r="D12" s="1">
        <v>24714.19</v>
      </c>
      <c r="E12" s="1">
        <f t="shared" si="0"/>
        <v>64.332354179987291</v>
      </c>
      <c r="F12" s="1">
        <v>17964.260583793883</v>
      </c>
      <c r="G12" s="1">
        <v>19390.84</v>
      </c>
      <c r="H12" s="1">
        <f t="shared" si="1"/>
        <v>107.9412086545498</v>
      </c>
      <c r="I12" s="1">
        <v>25834.850978869508</v>
      </c>
      <c r="J12" s="1">
        <v>3492.65</v>
      </c>
      <c r="K12" s="1">
        <f t="shared" si="2"/>
        <v>13.519141267184629</v>
      </c>
      <c r="L12" s="1">
        <v>32994.685231696873</v>
      </c>
      <c r="M12" s="1">
        <v>71667.399999999994</v>
      </c>
      <c r="N12" s="1">
        <f t="shared" si="3"/>
        <v>217.20892166945589</v>
      </c>
      <c r="O12" s="1">
        <f t="shared" si="4"/>
        <v>97245.960286786751</v>
      </c>
      <c r="P12" s="1">
        <f t="shared" si="5"/>
        <v>99874.239999999991</v>
      </c>
      <c r="Q12" s="1">
        <f t="shared" si="6"/>
        <v>102.70271351680032</v>
      </c>
      <c r="R12" s="1">
        <v>19042.74078143607</v>
      </c>
      <c r="S12" s="1">
        <v>68456.28</v>
      </c>
      <c r="T12" s="1">
        <f t="shared" si="7"/>
        <v>359.487537984737</v>
      </c>
      <c r="U12" s="1">
        <f t="shared" si="8"/>
        <v>116288.70106822281</v>
      </c>
      <c r="V12" s="1">
        <f t="shared" si="9"/>
        <v>168330.52</v>
      </c>
      <c r="W12" s="1">
        <f t="shared" si="10"/>
        <v>144.75225748823692</v>
      </c>
    </row>
    <row r="13" spans="1:23" x14ac:dyDescent="0.2">
      <c r="A13" s="26">
        <v>7</v>
      </c>
      <c r="B13" s="27" t="s">
        <v>16</v>
      </c>
      <c r="C13" s="1">
        <v>192148.95768719557</v>
      </c>
      <c r="D13" s="1">
        <v>112676.41</v>
      </c>
      <c r="E13" s="1">
        <f t="shared" si="0"/>
        <v>58.640135942568548</v>
      </c>
      <c r="F13" s="1">
        <v>105255.61405931346</v>
      </c>
      <c r="G13" s="1">
        <v>84207.26</v>
      </c>
      <c r="H13" s="1">
        <f t="shared" si="1"/>
        <v>80.002630503440571</v>
      </c>
      <c r="I13" s="1">
        <v>41193.037295850234</v>
      </c>
      <c r="J13" s="1">
        <v>9545.59</v>
      </c>
      <c r="K13" s="1">
        <f t="shared" si="2"/>
        <v>23.172823920322131</v>
      </c>
      <c r="L13" s="1">
        <v>74944.759639091048</v>
      </c>
      <c r="M13" s="1">
        <v>38385.75</v>
      </c>
      <c r="N13" s="1">
        <f t="shared" si="3"/>
        <v>51.21872454438838</v>
      </c>
      <c r="O13" s="1">
        <f t="shared" si="4"/>
        <v>308286.75462213682</v>
      </c>
      <c r="P13" s="1">
        <f t="shared" si="5"/>
        <v>160607.75</v>
      </c>
      <c r="Q13" s="1">
        <f t="shared" si="6"/>
        <v>52.096870070481906</v>
      </c>
      <c r="R13" s="1">
        <v>27245.241938148531</v>
      </c>
      <c r="S13" s="1">
        <v>46595.64</v>
      </c>
      <c r="T13" s="1">
        <f t="shared" si="7"/>
        <v>171.02303626365389</v>
      </c>
      <c r="U13" s="1">
        <f t="shared" si="8"/>
        <v>335531.99656028533</v>
      </c>
      <c r="V13" s="1">
        <f t="shared" si="9"/>
        <v>207203.39</v>
      </c>
      <c r="W13" s="1">
        <f t="shared" si="10"/>
        <v>61.753690296052461</v>
      </c>
    </row>
    <row r="14" spans="1:23" x14ac:dyDescent="0.2">
      <c r="A14" s="26">
        <v>8</v>
      </c>
      <c r="B14" s="27" t="s">
        <v>18</v>
      </c>
      <c r="C14" s="1">
        <v>7415.8768717542589</v>
      </c>
      <c r="D14" s="1">
        <v>6153.67</v>
      </c>
      <c r="E14" s="1">
        <f t="shared" si="0"/>
        <v>82.979667899263831</v>
      </c>
      <c r="F14" s="1">
        <v>3174.72</v>
      </c>
      <c r="G14" s="1">
        <v>4950.41</v>
      </c>
      <c r="H14" s="1">
        <f t="shared" si="1"/>
        <v>155.9321766958976</v>
      </c>
      <c r="I14" s="1">
        <v>3208.2838402383613</v>
      </c>
      <c r="J14" s="1">
        <v>8030.73</v>
      </c>
      <c r="K14" s="1">
        <f t="shared" si="2"/>
        <v>250.31232895538795</v>
      </c>
      <c r="L14" s="1">
        <v>15209.303131641154</v>
      </c>
      <c r="M14" s="1">
        <v>7846.93</v>
      </c>
      <c r="N14" s="1">
        <f t="shared" si="3"/>
        <v>51.59296209749013</v>
      </c>
      <c r="O14" s="1">
        <f t="shared" si="4"/>
        <v>25833.463843633774</v>
      </c>
      <c r="P14" s="1">
        <f t="shared" si="5"/>
        <v>22031.33</v>
      </c>
      <c r="Q14" s="1">
        <f t="shared" si="6"/>
        <v>85.282136895588067</v>
      </c>
      <c r="R14" s="1">
        <v>7218.3873450860756</v>
      </c>
      <c r="S14" s="1">
        <v>9467.19</v>
      </c>
      <c r="T14" s="1">
        <f t="shared" si="7"/>
        <v>131.15380967252747</v>
      </c>
      <c r="U14" s="1">
        <f t="shared" si="8"/>
        <v>33051.851188719847</v>
      </c>
      <c r="V14" s="1">
        <f t="shared" si="9"/>
        <v>31498.520000000004</v>
      </c>
      <c r="W14" s="1">
        <f t="shared" si="10"/>
        <v>95.300320154987347</v>
      </c>
    </row>
    <row r="15" spans="1:23" x14ac:dyDescent="0.2">
      <c r="A15" s="26">
        <v>9</v>
      </c>
      <c r="B15" s="27" t="s">
        <v>19</v>
      </c>
      <c r="C15" s="1">
        <v>68277.229309912378</v>
      </c>
      <c r="D15" s="1">
        <v>39415.269999999997</v>
      </c>
      <c r="E15" s="1">
        <f t="shared" si="0"/>
        <v>57.728279835569936</v>
      </c>
      <c r="F15" s="1">
        <v>33173.232982797541</v>
      </c>
      <c r="G15" s="1">
        <v>21627.68</v>
      </c>
      <c r="H15" s="1">
        <f t="shared" si="1"/>
        <v>65.196177928196946</v>
      </c>
      <c r="I15" s="1">
        <v>16138.157454388882</v>
      </c>
      <c r="J15" s="1">
        <v>3739.02</v>
      </c>
      <c r="K15" s="1">
        <f t="shared" si="2"/>
        <v>23.168815960357037</v>
      </c>
      <c r="L15" s="1">
        <v>31867.438725663123</v>
      </c>
      <c r="M15" s="1">
        <v>11570.75</v>
      </c>
      <c r="N15" s="1">
        <f t="shared" si="3"/>
        <v>36.309005250183397</v>
      </c>
      <c r="O15" s="1">
        <f t="shared" si="4"/>
        <v>116282.82548996439</v>
      </c>
      <c r="P15" s="1">
        <f t="shared" si="5"/>
        <v>54725.039999999994</v>
      </c>
      <c r="Q15" s="1">
        <f t="shared" si="6"/>
        <v>47.062014333942159</v>
      </c>
      <c r="R15" s="1">
        <v>16981.853409223098</v>
      </c>
      <c r="S15" s="1">
        <v>3701.89</v>
      </c>
      <c r="T15" s="1">
        <f t="shared" si="7"/>
        <v>21.799092895180973</v>
      </c>
      <c r="U15" s="1">
        <f t="shared" si="8"/>
        <v>133264.67889918748</v>
      </c>
      <c r="V15" s="1">
        <f t="shared" si="9"/>
        <v>58426.929999999993</v>
      </c>
      <c r="W15" s="1">
        <f t="shared" si="10"/>
        <v>43.842772505533141</v>
      </c>
    </row>
    <row r="16" spans="1:23" x14ac:dyDescent="0.2">
      <c r="A16" s="26">
        <v>10</v>
      </c>
      <c r="B16" s="29" t="s">
        <v>80</v>
      </c>
      <c r="C16" s="1">
        <v>102754.43932485313</v>
      </c>
      <c r="D16" s="1">
        <v>38670.06</v>
      </c>
      <c r="E16" s="1">
        <f t="shared" si="0"/>
        <v>37.633468932419063</v>
      </c>
      <c r="F16" s="1">
        <v>52232.028321787191</v>
      </c>
      <c r="G16" s="1">
        <v>30315.360000000001</v>
      </c>
      <c r="H16" s="1">
        <f t="shared" si="1"/>
        <v>58.039790860189051</v>
      </c>
      <c r="I16" s="1">
        <v>29621.158829931752</v>
      </c>
      <c r="J16" s="1">
        <v>30342.87</v>
      </c>
      <c r="K16" s="1">
        <f t="shared" si="2"/>
        <v>102.43647176064891</v>
      </c>
      <c r="L16" s="1">
        <v>71756.073944506497</v>
      </c>
      <c r="M16" s="1">
        <v>35915.360000000001</v>
      </c>
      <c r="N16" s="1">
        <f t="shared" si="3"/>
        <v>50.052013753951499</v>
      </c>
      <c r="O16" s="1">
        <f t="shared" si="4"/>
        <v>204131.67209929138</v>
      </c>
      <c r="P16" s="1">
        <f t="shared" si="5"/>
        <v>104928.29</v>
      </c>
      <c r="Q16" s="1">
        <f t="shared" si="6"/>
        <v>51.402258611276153</v>
      </c>
      <c r="R16" s="1">
        <v>15902.721956350455</v>
      </c>
      <c r="S16" s="1">
        <v>19293.310000000001</v>
      </c>
      <c r="T16" s="1">
        <f t="shared" si="7"/>
        <v>121.32080314902053</v>
      </c>
      <c r="U16" s="1">
        <f t="shared" si="8"/>
        <v>220034.39405564184</v>
      </c>
      <c r="V16" s="1">
        <f t="shared" si="9"/>
        <v>124221.59999999999</v>
      </c>
      <c r="W16" s="1">
        <f t="shared" si="10"/>
        <v>56.455537568634426</v>
      </c>
    </row>
    <row r="17" spans="1:23" x14ac:dyDescent="0.2">
      <c r="A17" s="26">
        <v>11</v>
      </c>
      <c r="B17" s="29" t="s">
        <v>21</v>
      </c>
      <c r="C17" s="1">
        <v>11443.003411128875</v>
      </c>
      <c r="D17" s="1">
        <v>5427.24</v>
      </c>
      <c r="E17" s="1">
        <f t="shared" si="0"/>
        <v>47.428457416361042</v>
      </c>
      <c r="F17" s="1">
        <v>4780.900389195921</v>
      </c>
      <c r="G17" s="1">
        <v>4926.03</v>
      </c>
      <c r="H17" s="1">
        <f t="shared" si="1"/>
        <v>103.03561252043755</v>
      </c>
      <c r="I17" s="1">
        <v>3385.5975212652411</v>
      </c>
      <c r="J17" s="1">
        <v>4204.84</v>
      </c>
      <c r="K17" s="1">
        <f t="shared" si="2"/>
        <v>124.19786975826345</v>
      </c>
      <c r="L17" s="1">
        <v>13970.497259988408</v>
      </c>
      <c r="M17" s="1">
        <v>7010.17</v>
      </c>
      <c r="N17" s="1">
        <f t="shared" si="3"/>
        <v>50.178385704832216</v>
      </c>
      <c r="O17" s="1">
        <f t="shared" si="4"/>
        <v>28799.098192382524</v>
      </c>
      <c r="P17" s="1">
        <f t="shared" si="5"/>
        <v>16642.25</v>
      </c>
      <c r="Q17" s="1">
        <f t="shared" si="6"/>
        <v>57.787399761017312</v>
      </c>
      <c r="R17" s="1">
        <v>4262.6120606564764</v>
      </c>
      <c r="S17" s="1">
        <v>3105.11</v>
      </c>
      <c r="T17" s="1">
        <f t="shared" si="7"/>
        <v>72.845240331858591</v>
      </c>
      <c r="U17" s="1">
        <f t="shared" si="8"/>
        <v>33061.710253038997</v>
      </c>
      <c r="V17" s="1">
        <f t="shared" si="9"/>
        <v>19747.36</v>
      </c>
      <c r="W17" s="1">
        <f t="shared" si="10"/>
        <v>59.728791550294481</v>
      </c>
    </row>
    <row r="18" spans="1:23" x14ac:dyDescent="0.2">
      <c r="A18" s="26">
        <v>12</v>
      </c>
      <c r="B18" s="29" t="s">
        <v>20</v>
      </c>
      <c r="C18" s="1">
        <v>15689.328301882566</v>
      </c>
      <c r="D18" s="1">
        <v>9601.18</v>
      </c>
      <c r="E18" s="1">
        <f t="shared" si="0"/>
        <v>61.195608985044643</v>
      </c>
      <c r="F18" s="1">
        <v>8608.5839495602086</v>
      </c>
      <c r="G18" s="1">
        <v>7602.37</v>
      </c>
      <c r="H18" s="1">
        <f t="shared" si="1"/>
        <v>88.311504476742499</v>
      </c>
      <c r="I18" s="1">
        <v>11661.980198728215</v>
      </c>
      <c r="J18" s="1">
        <v>14269.83</v>
      </c>
      <c r="K18" s="1">
        <f t="shared" si="2"/>
        <v>122.36198104294655</v>
      </c>
      <c r="L18" s="1">
        <v>14571.401338944073</v>
      </c>
      <c r="M18" s="1">
        <v>7341.58</v>
      </c>
      <c r="N18" s="1">
        <f t="shared" si="3"/>
        <v>50.383486318358536</v>
      </c>
      <c r="O18" s="1">
        <f t="shared" si="4"/>
        <v>41922.709839554853</v>
      </c>
      <c r="P18" s="1">
        <f t="shared" si="5"/>
        <v>31212.590000000004</v>
      </c>
      <c r="Q18" s="1">
        <f t="shared" si="6"/>
        <v>74.45270145812556</v>
      </c>
      <c r="R18" s="1">
        <v>6013.186444351667</v>
      </c>
      <c r="S18" s="1">
        <v>17265.84</v>
      </c>
      <c r="T18" s="1">
        <f t="shared" si="7"/>
        <v>287.13295620857099</v>
      </c>
      <c r="U18" s="1">
        <f t="shared" si="8"/>
        <v>47935.896283906521</v>
      </c>
      <c r="V18" s="1">
        <f t="shared" si="9"/>
        <v>48478.430000000008</v>
      </c>
      <c r="W18" s="1">
        <f t="shared" si="10"/>
        <v>101.13179007414456</v>
      </c>
    </row>
    <row r="19" spans="1:23" x14ac:dyDescent="0.2">
      <c r="A19" s="26">
        <v>13</v>
      </c>
      <c r="B19" s="29" t="s">
        <v>22</v>
      </c>
      <c r="C19" s="1">
        <v>7749.8869451233668</v>
      </c>
      <c r="D19" s="1">
        <v>3465.35</v>
      </c>
      <c r="E19" s="1">
        <f t="shared" si="0"/>
        <v>44.714845836307056</v>
      </c>
      <c r="F19" s="1">
        <v>4156</v>
      </c>
      <c r="G19" s="1">
        <v>1117.07</v>
      </c>
      <c r="H19" s="1">
        <f t="shared" si="1"/>
        <v>26.878488931665064</v>
      </c>
      <c r="I19" s="1">
        <v>4769.1404295043585</v>
      </c>
      <c r="J19" s="1">
        <v>3798.1</v>
      </c>
      <c r="K19" s="1">
        <f t="shared" si="2"/>
        <v>79.639089184772118</v>
      </c>
      <c r="L19" s="1">
        <v>12485.437343562844</v>
      </c>
      <c r="M19" s="1">
        <v>11391.38</v>
      </c>
      <c r="N19" s="1">
        <f t="shared" si="3"/>
        <v>91.237332634351731</v>
      </c>
      <c r="O19" s="1">
        <f t="shared" si="4"/>
        <v>25004.464718190568</v>
      </c>
      <c r="P19" s="1">
        <f t="shared" si="5"/>
        <v>18654.829999999998</v>
      </c>
      <c r="Q19" s="1">
        <f t="shared" si="6"/>
        <v>74.605996210063807</v>
      </c>
      <c r="R19" s="1">
        <v>11488.992326031779</v>
      </c>
      <c r="S19" s="1">
        <v>12151.13</v>
      </c>
      <c r="T19" s="1">
        <f t="shared" si="7"/>
        <v>105.76323540984485</v>
      </c>
      <c r="U19" s="1">
        <f t="shared" si="8"/>
        <v>36493.457044222348</v>
      </c>
      <c r="V19" s="1">
        <f t="shared" si="9"/>
        <v>30805.96</v>
      </c>
      <c r="W19" s="1">
        <f t="shared" si="10"/>
        <v>84.41502256875718</v>
      </c>
    </row>
    <row r="20" spans="1:23" x14ac:dyDescent="0.2">
      <c r="A20" s="26">
        <v>14</v>
      </c>
      <c r="B20" s="29" t="s">
        <v>81</v>
      </c>
      <c r="C20" s="1">
        <v>770</v>
      </c>
      <c r="D20" s="1">
        <v>41.58</v>
      </c>
      <c r="E20" s="1">
        <f t="shared" si="0"/>
        <v>5.4</v>
      </c>
      <c r="F20" s="1">
        <v>495</v>
      </c>
      <c r="G20" s="1">
        <v>24.8</v>
      </c>
      <c r="H20" s="1">
        <f t="shared" si="1"/>
        <v>5.0101010101010104</v>
      </c>
      <c r="I20" s="1">
        <v>234.47999511737714</v>
      </c>
      <c r="J20" s="1">
        <v>24.98</v>
      </c>
      <c r="K20" s="1">
        <f t="shared" si="2"/>
        <v>10.653360849609106</v>
      </c>
      <c r="L20" s="1">
        <v>508.06050586189838</v>
      </c>
      <c r="M20" s="1">
        <v>844.54</v>
      </c>
      <c r="N20" s="1">
        <f t="shared" si="3"/>
        <v>166.2282327116298</v>
      </c>
      <c r="O20" s="1">
        <f t="shared" si="4"/>
        <v>1512.5405009792755</v>
      </c>
      <c r="P20" s="1">
        <f t="shared" si="5"/>
        <v>911.09999999999991</v>
      </c>
      <c r="Q20" s="1">
        <f t="shared" si="6"/>
        <v>60.236403548210411</v>
      </c>
      <c r="R20" s="1">
        <v>140</v>
      </c>
      <c r="S20" s="1">
        <v>324.43</v>
      </c>
      <c r="T20" s="1">
        <f t="shared" si="7"/>
        <v>231.73571428571429</v>
      </c>
      <c r="U20" s="1">
        <f t="shared" si="8"/>
        <v>1652.5405009792755</v>
      </c>
      <c r="V20" s="1">
        <f t="shared" si="9"/>
        <v>1235.53</v>
      </c>
      <c r="W20" s="1">
        <f t="shared" si="10"/>
        <v>74.76548981812185</v>
      </c>
    </row>
    <row r="21" spans="1:23" x14ac:dyDescent="0.2">
      <c r="A21" s="26">
        <v>15</v>
      </c>
      <c r="B21" s="29" t="s">
        <v>23</v>
      </c>
      <c r="C21" s="1">
        <v>17816.347528793842</v>
      </c>
      <c r="D21" s="1">
        <v>5994.48</v>
      </c>
      <c r="E21" s="1">
        <f t="shared" si="0"/>
        <v>33.645953472293002</v>
      </c>
      <c r="F21" s="1">
        <v>9501.1362574920204</v>
      </c>
      <c r="G21" s="1">
        <v>2522.29</v>
      </c>
      <c r="H21" s="1">
        <f t="shared" si="1"/>
        <v>26.54724584137055</v>
      </c>
      <c r="I21" s="1">
        <v>18071.128727406409</v>
      </c>
      <c r="J21" s="1">
        <v>8478.57</v>
      </c>
      <c r="K21" s="1">
        <f t="shared" si="2"/>
        <v>46.917766609351439</v>
      </c>
      <c r="L21" s="1">
        <v>26440.129577491403</v>
      </c>
      <c r="M21" s="1">
        <v>6486.16</v>
      </c>
      <c r="N21" s="1">
        <f t="shared" si="3"/>
        <v>24.531498535172446</v>
      </c>
      <c r="O21" s="1">
        <f t="shared" si="4"/>
        <v>62327.605833691654</v>
      </c>
      <c r="P21" s="1">
        <f t="shared" si="5"/>
        <v>20959.21</v>
      </c>
      <c r="Q21" s="1">
        <f t="shared" si="6"/>
        <v>33.627490932228852</v>
      </c>
      <c r="R21" s="1">
        <v>5688.2063753724206</v>
      </c>
      <c r="S21" s="1">
        <v>7818.19</v>
      </c>
      <c r="T21" s="1">
        <f t="shared" si="7"/>
        <v>137.44561086688989</v>
      </c>
      <c r="U21" s="1">
        <f t="shared" si="8"/>
        <v>68015.812209064068</v>
      </c>
      <c r="V21" s="1">
        <f t="shared" si="9"/>
        <v>28777.399999999998</v>
      </c>
      <c r="W21" s="1">
        <f t="shared" si="10"/>
        <v>42.309867463679282</v>
      </c>
    </row>
    <row r="22" spans="1:23" x14ac:dyDescent="0.2">
      <c r="A22" s="26">
        <v>16</v>
      </c>
      <c r="B22" s="29" t="s">
        <v>24</v>
      </c>
      <c r="C22" s="1">
        <v>133374.25775700936</v>
      </c>
      <c r="D22" s="1">
        <v>163419.49</v>
      </c>
      <c r="E22" s="1">
        <f t="shared" si="0"/>
        <v>122.5270098955146</v>
      </c>
      <c r="F22" s="1">
        <v>95877.16</v>
      </c>
      <c r="G22" s="1">
        <v>138684.35</v>
      </c>
      <c r="H22" s="1">
        <f t="shared" si="1"/>
        <v>144.64795369408105</v>
      </c>
      <c r="I22" s="1">
        <v>28498.174799198176</v>
      </c>
      <c r="J22" s="1">
        <v>81259.09</v>
      </c>
      <c r="K22" s="1">
        <f t="shared" si="2"/>
        <v>285.13787487290699</v>
      </c>
      <c r="L22" s="1">
        <v>55248.746215087747</v>
      </c>
      <c r="M22" s="1">
        <v>119142.85</v>
      </c>
      <c r="N22" s="1">
        <f t="shared" si="3"/>
        <v>215.64806110923757</v>
      </c>
      <c r="O22" s="1">
        <f t="shared" si="4"/>
        <v>217121.17877129526</v>
      </c>
      <c r="P22" s="1">
        <f t="shared" si="5"/>
        <v>363821.43</v>
      </c>
      <c r="Q22" s="1">
        <f t="shared" si="6"/>
        <v>167.56607165588002</v>
      </c>
      <c r="R22" s="1">
        <v>12201.817646943849</v>
      </c>
      <c r="S22" s="1">
        <v>85418.79</v>
      </c>
      <c r="T22" s="1">
        <f t="shared" si="7"/>
        <v>700.04971776802915</v>
      </c>
      <c r="U22" s="1">
        <f t="shared" si="8"/>
        <v>229322.99641823911</v>
      </c>
      <c r="V22" s="1">
        <f t="shared" si="9"/>
        <v>449240.22</v>
      </c>
      <c r="W22" s="1">
        <f t="shared" si="10"/>
        <v>195.89846069370034</v>
      </c>
    </row>
    <row r="23" spans="1:23" x14ac:dyDescent="0.2">
      <c r="A23" s="26">
        <v>17</v>
      </c>
      <c r="B23" s="29" t="s">
        <v>25</v>
      </c>
      <c r="C23" s="1">
        <v>440278.43701446347</v>
      </c>
      <c r="D23" s="1">
        <v>439333.72</v>
      </c>
      <c r="E23" s="1">
        <f t="shared" si="0"/>
        <v>99.785427371626554</v>
      </c>
      <c r="F23" s="1">
        <v>284566.32993150153</v>
      </c>
      <c r="G23" s="1">
        <v>362748.57</v>
      </c>
      <c r="H23" s="1">
        <f t="shared" si="1"/>
        <v>127.47417099110702</v>
      </c>
      <c r="I23" s="1">
        <v>125015.13394782874</v>
      </c>
      <c r="J23" s="1">
        <v>219122.74</v>
      </c>
      <c r="K23" s="1">
        <f t="shared" si="2"/>
        <v>175.27697093972975</v>
      </c>
      <c r="L23" s="1">
        <v>276054.69035129744</v>
      </c>
      <c r="M23" s="1">
        <v>529617.07999999996</v>
      </c>
      <c r="N23" s="1">
        <f t="shared" si="3"/>
        <v>191.85223019613539</v>
      </c>
      <c r="O23" s="1">
        <f t="shared" si="4"/>
        <v>841348.26131358976</v>
      </c>
      <c r="P23" s="1">
        <f t="shared" si="5"/>
        <v>1188073.54</v>
      </c>
      <c r="Q23" s="1">
        <f t="shared" si="6"/>
        <v>141.21067275340548</v>
      </c>
      <c r="R23" s="1">
        <v>93809.623727381375</v>
      </c>
      <c r="S23" s="1">
        <v>405106.98</v>
      </c>
      <c r="T23" s="1">
        <f t="shared" si="7"/>
        <v>431.83946796042466</v>
      </c>
      <c r="U23" s="1">
        <f t="shared" si="8"/>
        <v>935157.8850409711</v>
      </c>
      <c r="V23" s="1">
        <f t="shared" si="9"/>
        <v>1593180.52</v>
      </c>
      <c r="W23" s="1">
        <f t="shared" si="10"/>
        <v>170.36487051918508</v>
      </c>
    </row>
    <row r="24" spans="1:23" x14ac:dyDescent="0.2">
      <c r="A24" s="26">
        <v>18</v>
      </c>
      <c r="B24" s="29" t="s">
        <v>28</v>
      </c>
      <c r="C24" s="1">
        <v>24959.038005307939</v>
      </c>
      <c r="D24" s="1">
        <v>6060.54</v>
      </c>
      <c r="E24" s="1">
        <f t="shared" si="0"/>
        <v>24.281945476869456</v>
      </c>
      <c r="F24" s="1">
        <v>10206.01143224099</v>
      </c>
      <c r="G24" s="1">
        <v>3739.56</v>
      </c>
      <c r="H24" s="1">
        <f t="shared" si="1"/>
        <v>36.640758486578378</v>
      </c>
      <c r="I24" s="1">
        <v>8500.6413094953477</v>
      </c>
      <c r="J24" s="1">
        <v>3886.06</v>
      </c>
      <c r="K24" s="1">
        <f t="shared" si="2"/>
        <v>45.714903835069606</v>
      </c>
      <c r="L24" s="1">
        <v>28613.207908369488</v>
      </c>
      <c r="M24" s="1">
        <v>14135.31</v>
      </c>
      <c r="N24" s="1">
        <f t="shared" si="3"/>
        <v>49.401346557389537</v>
      </c>
      <c r="O24" s="1">
        <f t="shared" si="4"/>
        <v>62072.887223172773</v>
      </c>
      <c r="P24" s="1">
        <f t="shared" si="5"/>
        <v>24081.91</v>
      </c>
      <c r="Q24" s="1">
        <f t="shared" si="6"/>
        <v>38.796181517088911</v>
      </c>
      <c r="R24" s="1">
        <v>7514.974113439147</v>
      </c>
      <c r="S24" s="1">
        <v>10006.61</v>
      </c>
      <c r="T24" s="1">
        <f t="shared" si="7"/>
        <v>133.15561502873339</v>
      </c>
      <c r="U24" s="1">
        <f t="shared" si="8"/>
        <v>69587.861336611924</v>
      </c>
      <c r="V24" s="1">
        <f t="shared" si="9"/>
        <v>34088.520000000004</v>
      </c>
      <c r="W24" s="1">
        <f t="shared" si="10"/>
        <v>48.986302129772703</v>
      </c>
    </row>
    <row r="25" spans="1:23" x14ac:dyDescent="0.2">
      <c r="A25" s="26">
        <v>19</v>
      </c>
      <c r="B25" s="29" t="s">
        <v>29</v>
      </c>
      <c r="C25" s="1">
        <v>23126.594864558963</v>
      </c>
      <c r="D25" s="1">
        <v>9469.64</v>
      </c>
      <c r="E25" s="1">
        <f t="shared" si="0"/>
        <v>40.946970600120778</v>
      </c>
      <c r="F25" s="1">
        <v>10091.420444461743</v>
      </c>
      <c r="G25" s="1">
        <v>7308.55</v>
      </c>
      <c r="H25" s="1">
        <f t="shared" si="1"/>
        <v>72.423402039610735</v>
      </c>
      <c r="I25" s="1">
        <v>5118.5756333002291</v>
      </c>
      <c r="J25" s="1">
        <v>1360.21</v>
      </c>
      <c r="K25" s="1">
        <f t="shared" si="2"/>
        <v>26.573994357938155</v>
      </c>
      <c r="L25" s="1">
        <v>16272.587977113237</v>
      </c>
      <c r="M25" s="1">
        <v>14246.16</v>
      </c>
      <c r="N25" s="1">
        <f t="shared" si="3"/>
        <v>87.546984044803878</v>
      </c>
      <c r="O25" s="1">
        <f t="shared" si="4"/>
        <v>44517.758474972426</v>
      </c>
      <c r="P25" s="1">
        <f t="shared" si="5"/>
        <v>25076.01</v>
      </c>
      <c r="Q25" s="1">
        <f t="shared" si="6"/>
        <v>56.328105589812118</v>
      </c>
      <c r="R25" s="1">
        <v>5088.9902994783188</v>
      </c>
      <c r="S25" s="1">
        <v>1670.28</v>
      </c>
      <c r="T25" s="1">
        <f t="shared" si="7"/>
        <v>32.821442009257183</v>
      </c>
      <c r="U25" s="1">
        <f t="shared" si="8"/>
        <v>49606.748774450745</v>
      </c>
      <c r="V25" s="1">
        <f t="shared" si="9"/>
        <v>26746.289999999997</v>
      </c>
      <c r="W25" s="1">
        <f t="shared" si="10"/>
        <v>53.916635661023797</v>
      </c>
    </row>
    <row r="26" spans="1:23" x14ac:dyDescent="0.2">
      <c r="A26" s="26">
        <v>20</v>
      </c>
      <c r="B26" s="29" t="s">
        <v>72</v>
      </c>
      <c r="C26" s="1">
        <v>129152.16503655384</v>
      </c>
      <c r="D26" s="1">
        <v>51784.99</v>
      </c>
      <c r="E26" s="1">
        <f t="shared" si="0"/>
        <v>40.096106778653947</v>
      </c>
      <c r="F26" s="1">
        <v>65514.78050828987</v>
      </c>
      <c r="G26" s="1">
        <v>38866.78</v>
      </c>
      <c r="H26" s="1">
        <f t="shared" si="1"/>
        <v>59.325208294152823</v>
      </c>
      <c r="I26" s="1">
        <v>22277.296934909093</v>
      </c>
      <c r="J26" s="1">
        <v>9637.61</v>
      </c>
      <c r="K26" s="1">
        <f t="shared" si="2"/>
        <v>43.262026035562776</v>
      </c>
      <c r="L26" s="1">
        <v>63257.929016869341</v>
      </c>
      <c r="M26" s="1">
        <v>26012.85</v>
      </c>
      <c r="N26" s="1">
        <f t="shared" si="3"/>
        <v>41.121880536213901</v>
      </c>
      <c r="O26" s="1">
        <f t="shared" si="4"/>
        <v>214687.39098833228</v>
      </c>
      <c r="P26" s="1">
        <f t="shared" si="5"/>
        <v>87435.45</v>
      </c>
      <c r="Q26" s="1">
        <f t="shared" si="6"/>
        <v>40.726867841415007</v>
      </c>
      <c r="R26" s="1">
        <v>25616.820651776503</v>
      </c>
      <c r="S26" s="1">
        <v>16721.900000000001</v>
      </c>
      <c r="T26" s="1">
        <f t="shared" si="7"/>
        <v>65.277031163663764</v>
      </c>
      <c r="U26" s="1">
        <f t="shared" si="8"/>
        <v>240304.21164010878</v>
      </c>
      <c r="V26" s="1">
        <f t="shared" si="9"/>
        <v>104157.35</v>
      </c>
      <c r="W26" s="1">
        <f t="shared" si="10"/>
        <v>43.343955267829884</v>
      </c>
    </row>
    <row r="27" spans="1:23" x14ac:dyDescent="0.2">
      <c r="A27" s="26">
        <v>21</v>
      </c>
      <c r="B27" s="29" t="s">
        <v>82</v>
      </c>
      <c r="C27" s="1">
        <v>1342.83</v>
      </c>
      <c r="D27" s="1">
        <v>287.74</v>
      </c>
      <c r="E27" s="1">
        <f t="shared" si="0"/>
        <v>21.427879925232531</v>
      </c>
      <c r="F27" s="1">
        <v>541.54999999999995</v>
      </c>
      <c r="G27" s="1">
        <v>118.86</v>
      </c>
      <c r="H27" s="1">
        <f t="shared" si="1"/>
        <v>21.948111901024838</v>
      </c>
      <c r="I27" s="1">
        <v>1266.1300000000001</v>
      </c>
      <c r="J27" s="1">
        <v>979.73</v>
      </c>
      <c r="K27" s="1">
        <f t="shared" si="2"/>
        <v>77.379889900721082</v>
      </c>
      <c r="L27" s="1">
        <v>2489.75</v>
      </c>
      <c r="M27" s="1">
        <v>1080.18</v>
      </c>
      <c r="N27" s="1">
        <f t="shared" si="3"/>
        <v>43.385078823175014</v>
      </c>
      <c r="O27" s="1">
        <f t="shared" si="4"/>
        <v>5098.71</v>
      </c>
      <c r="P27" s="1">
        <f t="shared" si="5"/>
        <v>2347.65</v>
      </c>
      <c r="Q27" s="1">
        <f t="shared" si="6"/>
        <v>46.043999364545151</v>
      </c>
      <c r="R27" s="1">
        <v>528.97</v>
      </c>
      <c r="S27" s="1">
        <v>216.93</v>
      </c>
      <c r="T27" s="1">
        <f t="shared" si="7"/>
        <v>41.009887139157229</v>
      </c>
      <c r="U27" s="1">
        <f t="shared" si="8"/>
        <v>5627.68</v>
      </c>
      <c r="V27" s="1">
        <f t="shared" si="9"/>
        <v>2564.58</v>
      </c>
      <c r="W27" s="1">
        <f t="shared" si="10"/>
        <v>45.570821368663459</v>
      </c>
    </row>
    <row r="28" spans="1:23" x14ac:dyDescent="0.2">
      <c r="A28" s="26">
        <v>22</v>
      </c>
      <c r="B28" s="29" t="s">
        <v>73</v>
      </c>
      <c r="C28" s="1">
        <v>7044.8622759664277</v>
      </c>
      <c r="D28" s="1">
        <v>5840.85</v>
      </c>
      <c r="E28" s="1">
        <f t="shared" si="0"/>
        <v>82.90935679361796</v>
      </c>
      <c r="F28" s="1">
        <v>2846.4</v>
      </c>
      <c r="G28" s="1">
        <v>4784.84</v>
      </c>
      <c r="H28" s="1">
        <f t="shared" si="1"/>
        <v>168.10146149522203</v>
      </c>
      <c r="I28" s="1">
        <v>2419.454214052284</v>
      </c>
      <c r="J28" s="1">
        <v>742.88</v>
      </c>
      <c r="K28" s="1">
        <f t="shared" si="2"/>
        <v>30.704445477220613</v>
      </c>
      <c r="L28" s="1">
        <v>14127.451115759482</v>
      </c>
      <c r="M28" s="1">
        <v>12473.75</v>
      </c>
      <c r="N28" s="1">
        <f t="shared" si="3"/>
        <v>88.29441275564038</v>
      </c>
      <c r="O28" s="1">
        <f t="shared" si="4"/>
        <v>23591.767605778194</v>
      </c>
      <c r="P28" s="1">
        <f t="shared" si="5"/>
        <v>19057.48</v>
      </c>
      <c r="Q28" s="1">
        <f t="shared" si="6"/>
        <v>80.780212481121438</v>
      </c>
      <c r="R28" s="1">
        <v>4450.6692963643673</v>
      </c>
      <c r="S28" s="1">
        <v>2108.5100000000002</v>
      </c>
      <c r="T28" s="1">
        <f t="shared" si="7"/>
        <v>47.375121798476144</v>
      </c>
      <c r="U28" s="1">
        <f t="shared" si="8"/>
        <v>28042.436902142559</v>
      </c>
      <c r="V28" s="1">
        <f t="shared" si="9"/>
        <v>21165.989999999998</v>
      </c>
      <c r="W28" s="1">
        <f t="shared" si="10"/>
        <v>75.478426050707569</v>
      </c>
    </row>
    <row r="29" spans="1:23" x14ac:dyDescent="0.2">
      <c r="A29" s="30"/>
      <c r="B29" s="31" t="s">
        <v>83</v>
      </c>
      <c r="C29" s="13">
        <f>SUM(C7:C28)</f>
        <v>1946144.2514557703</v>
      </c>
      <c r="D29" s="13">
        <f>SUM(D7:D28)</f>
        <v>1410679.6900000002</v>
      </c>
      <c r="E29" s="13">
        <f t="shared" si="0"/>
        <v>72.485875029293041</v>
      </c>
      <c r="F29" s="13">
        <f>SUM(F7:F28)</f>
        <v>1137829.0557881214</v>
      </c>
      <c r="G29" s="13">
        <f>SUM(G7:G28)</f>
        <v>1039251.3700000001</v>
      </c>
      <c r="H29" s="13">
        <f t="shared" si="1"/>
        <v>91.336336043919971</v>
      </c>
      <c r="I29" s="13">
        <f>SUM(I7:I28)</f>
        <v>506030.35822491592</v>
      </c>
      <c r="J29" s="13">
        <f>SUM(J7:J28)</f>
        <v>579848.42999999993</v>
      </c>
      <c r="K29" s="13">
        <f t="shared" si="2"/>
        <v>114.58767652478944</v>
      </c>
      <c r="L29" s="13">
        <f>SUM(L7:L28)</f>
        <v>1128405.3153484699</v>
      </c>
      <c r="M29" s="13">
        <f>SUM(M7:M28)</f>
        <v>1229676.33</v>
      </c>
      <c r="N29" s="13">
        <f t="shared" si="3"/>
        <v>108.97470202187553</v>
      </c>
      <c r="O29" s="13">
        <f>SUM(O7:O28)</f>
        <v>3580579.9250291563</v>
      </c>
      <c r="P29" s="13">
        <f>SUM(P7:P28)</f>
        <v>3220204.45</v>
      </c>
      <c r="Q29" s="13">
        <f t="shared" si="6"/>
        <v>89.935276335823673</v>
      </c>
      <c r="R29" s="13">
        <f>SUM(R7:R28)</f>
        <v>416503.87417729088</v>
      </c>
      <c r="S29" s="13">
        <f>SUM(S7:S28)</f>
        <v>1037167.0600000002</v>
      </c>
      <c r="T29" s="13">
        <f t="shared" si="7"/>
        <v>249.01738598438942</v>
      </c>
      <c r="U29" s="13">
        <f>SUM(U7:U28)</f>
        <v>3997083.7992064469</v>
      </c>
      <c r="V29" s="13">
        <f>SUM(V7:V28)</f>
        <v>4257371.51</v>
      </c>
      <c r="W29" s="13">
        <f t="shared" si="10"/>
        <v>106.51194030120732</v>
      </c>
    </row>
    <row r="30" spans="1:23" x14ac:dyDescent="0.2">
      <c r="A30" s="32">
        <v>23</v>
      </c>
      <c r="B30" s="33" t="s">
        <v>33</v>
      </c>
      <c r="C30" s="1">
        <v>55914.014461215127</v>
      </c>
      <c r="D30" s="1">
        <v>28288.65</v>
      </c>
      <c r="E30" s="1">
        <f t="shared" si="0"/>
        <v>50.593129956037195</v>
      </c>
      <c r="F30" s="1">
        <v>20363.43</v>
      </c>
      <c r="G30" s="1">
        <v>11512.48</v>
      </c>
      <c r="H30" s="1">
        <f t="shared" si="1"/>
        <v>56.535072922390775</v>
      </c>
      <c r="I30" s="1">
        <v>8670.7414285714294</v>
      </c>
      <c r="J30" s="1">
        <v>16606.86</v>
      </c>
      <c r="K30" s="1">
        <f t="shared" si="2"/>
        <v>191.52756585818412</v>
      </c>
      <c r="L30" s="1">
        <v>22121.466284300561</v>
      </c>
      <c r="M30" s="1">
        <v>42202.42</v>
      </c>
      <c r="N30" s="1">
        <f t="shared" si="3"/>
        <v>190.77587108206629</v>
      </c>
      <c r="O30" s="1">
        <f t="shared" ref="O30:P36" si="11">C30+I30+L30</f>
        <v>86706.222174087117</v>
      </c>
      <c r="P30" s="1">
        <f t="shared" si="11"/>
        <v>87097.93</v>
      </c>
      <c r="Q30" s="1">
        <f t="shared" si="6"/>
        <v>100.45176437871601</v>
      </c>
      <c r="R30" s="1">
        <v>22372</v>
      </c>
      <c r="S30" s="1">
        <v>44681.96</v>
      </c>
      <c r="T30" s="1">
        <f t="shared" si="7"/>
        <v>199.72268907563026</v>
      </c>
      <c r="U30" s="1">
        <f t="shared" ref="U30:V36" si="12">O30+R30</f>
        <v>109078.22217408712</v>
      </c>
      <c r="V30" s="1">
        <f t="shared" si="12"/>
        <v>131779.88999999998</v>
      </c>
      <c r="W30" s="1">
        <f t="shared" si="10"/>
        <v>120.81228257431751</v>
      </c>
    </row>
    <row r="31" spans="1:23" x14ac:dyDescent="0.2">
      <c r="A31" s="32">
        <v>24</v>
      </c>
      <c r="B31" s="33" t="s">
        <v>30</v>
      </c>
      <c r="C31" s="1">
        <v>10600.578067097233</v>
      </c>
      <c r="D31" s="1">
        <v>17318.98</v>
      </c>
      <c r="E31" s="1">
        <f t="shared" si="0"/>
        <v>163.37769403119424</v>
      </c>
      <c r="F31" s="1">
        <v>5251.5</v>
      </c>
      <c r="G31" s="1">
        <v>14202.18</v>
      </c>
      <c r="H31" s="1">
        <f t="shared" si="1"/>
        <v>270.44044558697516</v>
      </c>
      <c r="I31" s="1">
        <v>4657.741985285551</v>
      </c>
      <c r="J31" s="1">
        <v>3349.2</v>
      </c>
      <c r="K31" s="1">
        <f t="shared" si="2"/>
        <v>71.906086910365246</v>
      </c>
      <c r="L31" s="1">
        <v>14173.591894099593</v>
      </c>
      <c r="M31" s="1">
        <v>42227.95</v>
      </c>
      <c r="N31" s="1">
        <f t="shared" si="3"/>
        <v>297.93400512384812</v>
      </c>
      <c r="O31" s="1">
        <f t="shared" si="11"/>
        <v>29431.911946482374</v>
      </c>
      <c r="P31" s="1">
        <f t="shared" si="11"/>
        <v>62896.13</v>
      </c>
      <c r="Q31" s="1">
        <f t="shared" si="6"/>
        <v>213.70045586697668</v>
      </c>
      <c r="R31" s="1">
        <v>13461.929277448882</v>
      </c>
      <c r="S31" s="1">
        <v>24684.69</v>
      </c>
      <c r="T31" s="1">
        <f t="shared" si="7"/>
        <v>183.36665934912637</v>
      </c>
      <c r="U31" s="1">
        <f t="shared" si="12"/>
        <v>42893.84122393126</v>
      </c>
      <c r="V31" s="1">
        <f t="shared" si="12"/>
        <v>87580.819999999992</v>
      </c>
      <c r="W31" s="1">
        <f t="shared" si="10"/>
        <v>204.18040795828063</v>
      </c>
    </row>
    <row r="32" spans="1:23" x14ac:dyDescent="0.2">
      <c r="A32" s="32">
        <v>25</v>
      </c>
      <c r="B32" s="33" t="s">
        <v>31</v>
      </c>
      <c r="C32" s="1">
        <v>46120.71927978882</v>
      </c>
      <c r="D32" s="1">
        <v>150667.32999999999</v>
      </c>
      <c r="E32" s="1">
        <f t="shared" si="0"/>
        <v>326.68035614532562</v>
      </c>
      <c r="F32" s="1">
        <v>15357.05</v>
      </c>
      <c r="G32" s="1">
        <v>25519.35</v>
      </c>
      <c r="H32" s="1">
        <f t="shared" si="1"/>
        <v>166.17351639800614</v>
      </c>
      <c r="I32" s="1">
        <v>36803.301246685805</v>
      </c>
      <c r="J32" s="1">
        <v>99215.38</v>
      </c>
      <c r="K32" s="1">
        <f t="shared" si="2"/>
        <v>269.58282718981491</v>
      </c>
      <c r="L32" s="1">
        <v>40874.124840040524</v>
      </c>
      <c r="M32" s="1">
        <v>50854.65</v>
      </c>
      <c r="N32" s="1">
        <f t="shared" si="3"/>
        <v>124.41770973450298</v>
      </c>
      <c r="O32" s="1">
        <f t="shared" si="11"/>
        <v>123798.14536651515</v>
      </c>
      <c r="P32" s="1">
        <f t="shared" si="11"/>
        <v>300737.36</v>
      </c>
      <c r="Q32" s="1">
        <f t="shared" si="6"/>
        <v>242.92557785065435</v>
      </c>
      <c r="R32" s="1">
        <v>109274.90826565879</v>
      </c>
      <c r="S32" s="1">
        <v>529581.81999999995</v>
      </c>
      <c r="T32" s="1">
        <f t="shared" si="7"/>
        <v>484.63259169482063</v>
      </c>
      <c r="U32" s="1">
        <f t="shared" si="12"/>
        <v>233073.05363217392</v>
      </c>
      <c r="V32" s="1">
        <f t="shared" si="12"/>
        <v>830319.17999999993</v>
      </c>
      <c r="W32" s="1">
        <f t="shared" si="10"/>
        <v>356.24846676200275</v>
      </c>
    </row>
    <row r="33" spans="1:23" x14ac:dyDescent="0.2">
      <c r="A33" s="32">
        <v>26</v>
      </c>
      <c r="B33" s="33" t="s">
        <v>84</v>
      </c>
      <c r="C33" s="1">
        <v>99933.076356168458</v>
      </c>
      <c r="D33" s="1">
        <v>98431.23</v>
      </c>
      <c r="E33" s="1">
        <f t="shared" si="0"/>
        <v>98.497147880431726</v>
      </c>
      <c r="F33" s="1">
        <v>34263.228486027867</v>
      </c>
      <c r="G33" s="1">
        <v>73539.34</v>
      </c>
      <c r="H33" s="1">
        <f t="shared" si="1"/>
        <v>214.63050404017957</v>
      </c>
      <c r="I33" s="1">
        <v>46898.478586775906</v>
      </c>
      <c r="J33" s="1">
        <v>26386.81</v>
      </c>
      <c r="K33" s="1">
        <f t="shared" si="2"/>
        <v>56.263680177122765</v>
      </c>
      <c r="L33" s="1">
        <v>104095.97804330556</v>
      </c>
      <c r="M33" s="1">
        <v>67600.789999999994</v>
      </c>
      <c r="N33" s="1">
        <f t="shared" si="3"/>
        <v>64.940827946183475</v>
      </c>
      <c r="O33" s="1">
        <f t="shared" si="11"/>
        <v>250927.53298624995</v>
      </c>
      <c r="P33" s="1">
        <f t="shared" si="11"/>
        <v>192418.83</v>
      </c>
      <c r="Q33" s="1">
        <f t="shared" si="6"/>
        <v>76.683027848739087</v>
      </c>
      <c r="R33" s="1">
        <v>31183.600907888409</v>
      </c>
      <c r="S33" s="1">
        <v>332067.98</v>
      </c>
      <c r="T33" s="1">
        <f t="shared" si="7"/>
        <v>1064.8801624317796</v>
      </c>
      <c r="U33" s="1">
        <f t="shared" si="12"/>
        <v>282111.13389413839</v>
      </c>
      <c r="V33" s="1">
        <f t="shared" si="12"/>
        <v>524486.80999999994</v>
      </c>
      <c r="W33" s="1">
        <f t="shared" si="10"/>
        <v>185.91496292975538</v>
      </c>
    </row>
    <row r="34" spans="1:23" x14ac:dyDescent="0.2">
      <c r="A34" s="32">
        <v>27</v>
      </c>
      <c r="B34" s="33" t="s">
        <v>85</v>
      </c>
      <c r="C34" s="1">
        <v>2020.1446900701376</v>
      </c>
      <c r="D34" s="1">
        <v>6.33</v>
      </c>
      <c r="E34" s="1">
        <f t="shared" si="0"/>
        <v>0.31334389220309899</v>
      </c>
      <c r="F34" s="1">
        <v>1120</v>
      </c>
      <c r="G34" s="1">
        <v>6.33</v>
      </c>
      <c r="H34" s="1">
        <f t="shared" si="1"/>
        <v>0.56517857142857142</v>
      </c>
      <c r="I34" s="1">
        <v>168</v>
      </c>
      <c r="J34" s="1">
        <v>213</v>
      </c>
      <c r="K34" s="1">
        <f t="shared" si="2"/>
        <v>126.78571428571429</v>
      </c>
      <c r="L34" s="1">
        <v>1627.1284105083298</v>
      </c>
      <c r="M34" s="1">
        <v>986.74</v>
      </c>
      <c r="N34" s="1">
        <f t="shared" si="3"/>
        <v>60.643031836174096</v>
      </c>
      <c r="O34" s="1">
        <f t="shared" si="11"/>
        <v>3815.2731005784672</v>
      </c>
      <c r="P34" s="1">
        <f t="shared" si="11"/>
        <v>1206.07</v>
      </c>
      <c r="Q34" s="1">
        <f t="shared" si="6"/>
        <v>31.611629579469348</v>
      </c>
      <c r="R34" s="1">
        <v>501.40882347192513</v>
      </c>
      <c r="S34" s="1">
        <v>1894.77</v>
      </c>
      <c r="T34" s="1">
        <f t="shared" si="7"/>
        <v>377.88924153347932</v>
      </c>
      <c r="U34" s="1">
        <f t="shared" si="12"/>
        <v>4316.6819240503919</v>
      </c>
      <c r="V34" s="1">
        <f t="shared" si="12"/>
        <v>3100.84</v>
      </c>
      <c r="W34" s="1">
        <f t="shared" si="10"/>
        <v>71.833877375205034</v>
      </c>
    </row>
    <row r="35" spans="1:23" x14ac:dyDescent="0.2">
      <c r="A35" s="32">
        <v>28</v>
      </c>
      <c r="B35" s="33" t="s">
        <v>86</v>
      </c>
      <c r="C35" s="1">
        <v>3392</v>
      </c>
      <c r="D35" s="1">
        <v>992.84</v>
      </c>
      <c r="E35" s="1">
        <f t="shared" si="0"/>
        <v>29.27004716981132</v>
      </c>
      <c r="F35" s="1">
        <v>1040</v>
      </c>
      <c r="G35" s="1">
        <v>885.58</v>
      </c>
      <c r="H35" s="1">
        <f t="shared" si="1"/>
        <v>85.151923076923083</v>
      </c>
      <c r="I35" s="1">
        <v>625</v>
      </c>
      <c r="J35" s="1">
        <v>2530.13</v>
      </c>
      <c r="K35" s="1">
        <f t="shared" si="2"/>
        <v>404.82080000000002</v>
      </c>
      <c r="L35" s="1">
        <v>2150.9899999999998</v>
      </c>
      <c r="M35" s="1">
        <v>3004.61</v>
      </c>
      <c r="N35" s="1">
        <f t="shared" si="3"/>
        <v>139.6849822639808</v>
      </c>
      <c r="O35" s="1">
        <f t="shared" si="11"/>
        <v>6167.99</v>
      </c>
      <c r="P35" s="1">
        <f t="shared" si="11"/>
        <v>6527.58</v>
      </c>
      <c r="Q35" s="1">
        <f t="shared" si="6"/>
        <v>105.82993811598269</v>
      </c>
      <c r="R35" s="1">
        <v>846</v>
      </c>
      <c r="S35" s="1">
        <v>3084.11</v>
      </c>
      <c r="T35" s="1">
        <f t="shared" si="7"/>
        <v>364.55200945626478</v>
      </c>
      <c r="U35" s="1">
        <f t="shared" si="12"/>
        <v>7013.99</v>
      </c>
      <c r="V35" s="1">
        <f t="shared" si="12"/>
        <v>9611.69</v>
      </c>
      <c r="W35" s="1">
        <f t="shared" si="10"/>
        <v>137.03598094665091</v>
      </c>
    </row>
    <row r="36" spans="1:23" x14ac:dyDescent="0.2">
      <c r="A36" s="32">
        <v>29</v>
      </c>
      <c r="B36" s="33" t="s">
        <v>32</v>
      </c>
      <c r="C36" s="1">
        <v>19050</v>
      </c>
      <c r="D36" s="1">
        <v>4664.45</v>
      </c>
      <c r="E36" s="1">
        <f t="shared" si="0"/>
        <v>24.485301837270342</v>
      </c>
      <c r="F36" s="1">
        <v>3353</v>
      </c>
      <c r="G36" s="1">
        <v>2936.83</v>
      </c>
      <c r="H36" s="1">
        <f t="shared" si="1"/>
        <v>87.588130032806447</v>
      </c>
      <c r="I36" s="1">
        <v>3095</v>
      </c>
      <c r="J36" s="1">
        <v>5075.76</v>
      </c>
      <c r="K36" s="1">
        <f t="shared" si="2"/>
        <v>163.99870759289175</v>
      </c>
      <c r="L36" s="1">
        <v>6123</v>
      </c>
      <c r="M36" s="1">
        <v>1229.94</v>
      </c>
      <c r="N36" s="1">
        <f t="shared" si="3"/>
        <v>20.087212150906417</v>
      </c>
      <c r="O36" s="1">
        <f t="shared" si="11"/>
        <v>28268</v>
      </c>
      <c r="P36" s="1">
        <f t="shared" si="11"/>
        <v>10970.15</v>
      </c>
      <c r="Q36" s="1">
        <f t="shared" si="6"/>
        <v>38.807662374416303</v>
      </c>
      <c r="R36" s="1">
        <v>3160.7</v>
      </c>
      <c r="S36" s="1">
        <v>641.80999999999995</v>
      </c>
      <c r="T36" s="1">
        <f t="shared" si="7"/>
        <v>20.305944885626602</v>
      </c>
      <c r="U36" s="1">
        <f t="shared" si="12"/>
        <v>31428.7</v>
      </c>
      <c r="V36" s="1">
        <f t="shared" si="12"/>
        <v>11611.96</v>
      </c>
      <c r="W36" s="1">
        <f t="shared" si="10"/>
        <v>36.946994307750558</v>
      </c>
    </row>
    <row r="37" spans="1:23" x14ac:dyDescent="0.2">
      <c r="A37" s="30"/>
      <c r="B37" s="31" t="s">
        <v>87</v>
      </c>
      <c r="C37" s="13">
        <f>SUM(C30:C36)</f>
        <v>237030.53285433978</v>
      </c>
      <c r="D37" s="13">
        <f>SUM(D30:D36)</f>
        <v>300369.81000000006</v>
      </c>
      <c r="E37" s="13">
        <f t="shared" si="0"/>
        <v>126.72199078444616</v>
      </c>
      <c r="F37" s="13">
        <f>SUM(F30:F36)</f>
        <v>80748.20848602787</v>
      </c>
      <c r="G37" s="13">
        <f>SUM(G30:G36)</f>
        <v>128602.09</v>
      </c>
      <c r="H37" s="13">
        <f t="shared" si="1"/>
        <v>159.26308757952501</v>
      </c>
      <c r="I37" s="13">
        <f>SUM(I30:I36)</f>
        <v>100918.26324731868</v>
      </c>
      <c r="J37" s="13">
        <f>SUM(J30:J36)</f>
        <v>153377.14000000001</v>
      </c>
      <c r="K37" s="13">
        <f t="shared" si="2"/>
        <v>151.98154929016292</v>
      </c>
      <c r="L37" s="13">
        <f>SUM(L30:L36)</f>
        <v>191166.27947225457</v>
      </c>
      <c r="M37" s="13">
        <f>SUM(M30:M36)</f>
        <v>208107.09999999998</v>
      </c>
      <c r="N37" s="13">
        <f t="shared" si="3"/>
        <v>108.86182467667064</v>
      </c>
      <c r="O37" s="13">
        <f>SUM(O30:O36)</f>
        <v>529115.07557391305</v>
      </c>
      <c r="P37" s="13">
        <f>SUM(P30:P36)</f>
        <v>661854.04999999993</v>
      </c>
      <c r="Q37" s="13">
        <f t="shared" si="6"/>
        <v>125.08697645443374</v>
      </c>
      <c r="R37" s="13">
        <f>SUM(R30:R36)</f>
        <v>180800.54727446803</v>
      </c>
      <c r="S37" s="13">
        <f>SUM(S30:S36)</f>
        <v>936637.14</v>
      </c>
      <c r="T37" s="13">
        <f t="shared" si="7"/>
        <v>518.04994736997037</v>
      </c>
      <c r="U37" s="13">
        <f>SUM(U30:U36)</f>
        <v>709915.62284838106</v>
      </c>
      <c r="V37" s="13">
        <f>SUM(V30:V36)</f>
        <v>1598491.1899999997</v>
      </c>
      <c r="W37" s="13">
        <f t="shared" si="10"/>
        <v>225.16636323432405</v>
      </c>
    </row>
    <row r="38" spans="1:23" x14ac:dyDescent="0.2">
      <c r="A38" s="34" t="s">
        <v>88</v>
      </c>
      <c r="B38" s="35" t="s">
        <v>89</v>
      </c>
      <c r="C38" s="14">
        <f>C29+C37+C60</f>
        <v>2194523.5843101097</v>
      </c>
      <c r="D38" s="14">
        <f>D29+D37+D60</f>
        <v>1722015.7500000002</v>
      </c>
      <c r="E38" s="14">
        <f t="shared" si="0"/>
        <v>78.468773920301643</v>
      </c>
      <c r="F38" s="14">
        <f>F29+F37+F60</f>
        <v>1220865.2642741492</v>
      </c>
      <c r="G38" s="14">
        <f>G29+G37+G60</f>
        <v>1177564.4000000001</v>
      </c>
      <c r="H38" s="14">
        <f t="shared" si="1"/>
        <v>96.453264292035286</v>
      </c>
      <c r="I38" s="14">
        <f>I29+I37+I60</f>
        <v>624874.57047379366</v>
      </c>
      <c r="J38" s="14">
        <f>J29+J37+J60</f>
        <v>790188.24</v>
      </c>
      <c r="K38" s="14">
        <f t="shared" si="2"/>
        <v>126.45549640480039</v>
      </c>
      <c r="L38" s="14">
        <f>L29+L37+L60</f>
        <v>1327751.2625930433</v>
      </c>
      <c r="M38" s="14">
        <f>M29+M37+M60</f>
        <v>1479195.08</v>
      </c>
      <c r="N38" s="14">
        <f t="shared" si="3"/>
        <v>111.40603828997257</v>
      </c>
      <c r="O38" s="14">
        <f>O29+O37+O60</f>
        <v>4147149.4173769476</v>
      </c>
      <c r="P38" s="14">
        <f>P29+P37+P60</f>
        <v>3991399.07</v>
      </c>
      <c r="Q38" s="14">
        <f t="shared" si="6"/>
        <v>96.244399906973712</v>
      </c>
      <c r="R38" s="14">
        <f>R29+R37+R60</f>
        <v>600051.39376034588</v>
      </c>
      <c r="S38" s="14">
        <f>S29+S37+S60</f>
        <v>2035514.1400000001</v>
      </c>
      <c r="T38" s="14">
        <f t="shared" si="7"/>
        <v>339.22330006502119</v>
      </c>
      <c r="U38" s="14">
        <f>U29+U37+U60</f>
        <v>4747200.8111372935</v>
      </c>
      <c r="V38" s="14">
        <f>V29+V37+V60</f>
        <v>6026913.209999999</v>
      </c>
      <c r="W38" s="14">
        <f t="shared" si="10"/>
        <v>126.95719961667523</v>
      </c>
    </row>
    <row r="39" spans="1:23" x14ac:dyDescent="0.2">
      <c r="A39" s="32">
        <v>30</v>
      </c>
      <c r="B39" s="33" t="s">
        <v>90</v>
      </c>
      <c r="C39" s="70">
        <v>115742.94181282657</v>
      </c>
      <c r="D39" s="1"/>
      <c r="E39" s="70"/>
      <c r="F39" s="70">
        <v>88023.58</v>
      </c>
      <c r="G39" s="1"/>
      <c r="H39" s="70"/>
      <c r="I39" s="70">
        <v>13053.674921263742</v>
      </c>
      <c r="J39" s="1"/>
      <c r="K39" s="70"/>
      <c r="L39" s="70">
        <v>17617.651299581459</v>
      </c>
      <c r="M39" s="1"/>
      <c r="N39" s="70"/>
      <c r="O39" s="70">
        <f>C39+I39+L39</f>
        <v>146414.26803367177</v>
      </c>
      <c r="P39" s="70"/>
      <c r="Q39" s="70">
        <f t="shared" si="6"/>
        <v>0</v>
      </c>
      <c r="R39" s="70">
        <v>5420.6620586798126</v>
      </c>
      <c r="S39" s="1"/>
      <c r="T39" s="70"/>
      <c r="U39" s="70">
        <f t="shared" ref="U39:V41" si="13">O39+R39</f>
        <v>151834.9300923516</v>
      </c>
      <c r="V39" s="70">
        <f t="shared" si="13"/>
        <v>0</v>
      </c>
      <c r="W39" s="70">
        <f t="shared" si="10"/>
        <v>0</v>
      </c>
    </row>
    <row r="40" spans="1:23" x14ac:dyDescent="0.2">
      <c r="A40" s="32">
        <v>31</v>
      </c>
      <c r="B40" s="33" t="s">
        <v>91</v>
      </c>
      <c r="C40" s="70">
        <v>41335.01</v>
      </c>
      <c r="D40" s="70"/>
      <c r="E40" s="70"/>
      <c r="F40" s="70">
        <v>31933</v>
      </c>
      <c r="G40" s="70"/>
      <c r="H40" s="70"/>
      <c r="I40" s="70">
        <v>1729.54</v>
      </c>
      <c r="J40" s="70"/>
      <c r="K40" s="70"/>
      <c r="L40" s="70">
        <v>5633.61</v>
      </c>
      <c r="M40" s="70"/>
      <c r="N40" s="70"/>
      <c r="O40" s="70">
        <f>C40+I40+L40</f>
        <v>48698.16</v>
      </c>
      <c r="P40" s="70"/>
      <c r="Q40" s="70">
        <f t="shared" si="6"/>
        <v>0</v>
      </c>
      <c r="R40" s="70">
        <v>2708.83</v>
      </c>
      <c r="S40" s="70"/>
      <c r="T40" s="70"/>
      <c r="U40" s="70">
        <f t="shared" si="13"/>
        <v>51406.990000000005</v>
      </c>
      <c r="V40" s="70">
        <f t="shared" si="13"/>
        <v>0</v>
      </c>
      <c r="W40" s="70">
        <f t="shared" si="10"/>
        <v>0</v>
      </c>
    </row>
    <row r="41" spans="1:23" x14ac:dyDescent="0.2">
      <c r="A41" s="32">
        <v>32</v>
      </c>
      <c r="B41" s="33" t="s">
        <v>92</v>
      </c>
      <c r="C41" s="70">
        <v>35116.634380366741</v>
      </c>
      <c r="D41" s="70"/>
      <c r="E41" s="70"/>
      <c r="F41" s="70">
        <v>22722.702660543317</v>
      </c>
      <c r="G41" s="70"/>
      <c r="H41" s="70"/>
      <c r="I41" s="70">
        <v>4723.7740978744441</v>
      </c>
      <c r="J41" s="70"/>
      <c r="K41" s="70"/>
      <c r="L41" s="70">
        <v>19976.090313894136</v>
      </c>
      <c r="M41" s="70"/>
      <c r="N41" s="70"/>
      <c r="O41" s="70">
        <f>C41+I41+L41</f>
        <v>59816.498792135317</v>
      </c>
      <c r="P41" s="70"/>
      <c r="Q41" s="70">
        <f t="shared" si="6"/>
        <v>0</v>
      </c>
      <c r="R41" s="70">
        <v>6790.2784734345551</v>
      </c>
      <c r="S41" s="70"/>
      <c r="T41" s="70"/>
      <c r="U41" s="70">
        <f t="shared" si="13"/>
        <v>66606.777265569865</v>
      </c>
      <c r="V41" s="70">
        <f t="shared" si="13"/>
        <v>0</v>
      </c>
      <c r="W41" s="70">
        <f t="shared" si="10"/>
        <v>0</v>
      </c>
    </row>
    <row r="42" spans="1:23" x14ac:dyDescent="0.2">
      <c r="A42" s="37" t="s">
        <v>93</v>
      </c>
      <c r="B42" s="31" t="s">
        <v>94</v>
      </c>
      <c r="C42" s="13">
        <f>SUM(C39:C41)</f>
        <v>192194.5861931933</v>
      </c>
      <c r="D42" s="13">
        <v>148774.04999999999</v>
      </c>
      <c r="E42" s="13">
        <f>D42*100/C42</f>
        <v>77.408033673983326</v>
      </c>
      <c r="F42" s="13">
        <f>SUM(F39:F41)</f>
        <v>142679.28266054331</v>
      </c>
      <c r="G42" s="13">
        <v>140069.82999999999</v>
      </c>
      <c r="H42" s="13">
        <f>G42*100/F42</f>
        <v>98.171106125651306</v>
      </c>
      <c r="I42" s="13">
        <f>SUM(I39:I41)</f>
        <v>19506.989019138186</v>
      </c>
      <c r="J42" s="13">
        <v>1324.28</v>
      </c>
      <c r="K42" s="13">
        <f>J42*100/I42</f>
        <v>6.78874632420594</v>
      </c>
      <c r="L42" s="13">
        <f>SUM(L39:L41)</f>
        <v>43227.351613475592</v>
      </c>
      <c r="M42" s="13">
        <v>35193.9</v>
      </c>
      <c r="N42" s="13">
        <f>M42*100/L42</f>
        <v>81.415813567974254</v>
      </c>
      <c r="O42" s="13">
        <f>SUM(O39:O41)</f>
        <v>254928.92682580708</v>
      </c>
      <c r="P42" s="13">
        <f>D42+J42+M42</f>
        <v>185292.22999999998</v>
      </c>
      <c r="Q42" s="13">
        <f t="shared" si="6"/>
        <v>72.683877936931879</v>
      </c>
      <c r="R42" s="13">
        <f>SUM(R39:R41)</f>
        <v>14919.770532114368</v>
      </c>
      <c r="S42" s="13">
        <v>32089.33</v>
      </c>
      <c r="T42" s="13">
        <f>S42*100/R42</f>
        <v>215.07924623189518</v>
      </c>
      <c r="U42" s="13">
        <f>SUM(U39:U41)</f>
        <v>269848.69735792151</v>
      </c>
      <c r="V42" s="13">
        <f>P42+S42</f>
        <v>217381.56</v>
      </c>
      <c r="W42" s="13">
        <f t="shared" si="10"/>
        <v>80.556831338588893</v>
      </c>
    </row>
    <row r="43" spans="1:23" x14ac:dyDescent="0.2">
      <c r="A43" s="32">
        <v>33</v>
      </c>
      <c r="B43" s="33" t="s">
        <v>95</v>
      </c>
      <c r="C43" s="1">
        <v>1433807.5878500976</v>
      </c>
      <c r="D43" s="1">
        <v>1195852.53</v>
      </c>
      <c r="E43" s="1">
        <f>D43*100/C43</f>
        <v>83.403975549683352</v>
      </c>
      <c r="F43" s="1">
        <v>1110357.823065307</v>
      </c>
      <c r="G43" s="1">
        <v>1107597.51</v>
      </c>
      <c r="H43" s="1">
        <f>G43*100/F43</f>
        <v>99.751403285682557</v>
      </c>
      <c r="I43" s="1">
        <v>100540.69050706807</v>
      </c>
      <c r="J43" s="1">
        <v>38341.82</v>
      </c>
      <c r="K43" s="1">
        <f>J43*100/I43</f>
        <v>38.135624299600913</v>
      </c>
      <c r="L43" s="1">
        <v>285976.12579348113</v>
      </c>
      <c r="M43" s="1">
        <v>227716</v>
      </c>
      <c r="N43" s="1">
        <f>M43*100/L43</f>
        <v>79.627626036323775</v>
      </c>
      <c r="O43" s="1">
        <f>C43+I43+L43</f>
        <v>1820324.4041506466</v>
      </c>
      <c r="P43" s="1">
        <f>D43+J43+M43</f>
        <v>1461910.35</v>
      </c>
      <c r="Q43" s="1">
        <f t="shared" si="6"/>
        <v>80.310429650154546</v>
      </c>
      <c r="R43" s="1">
        <v>291784.93570753979</v>
      </c>
      <c r="S43" s="1">
        <v>378549.05</v>
      </c>
      <c r="T43" s="1">
        <f>S43*100/R43</f>
        <v>129.73563871008923</v>
      </c>
      <c r="U43" s="1">
        <f>O43+R43</f>
        <v>2112109.3398581864</v>
      </c>
      <c r="V43" s="1">
        <f>P43+S43</f>
        <v>1840459.4000000001</v>
      </c>
      <c r="W43" s="1">
        <f t="shared" si="10"/>
        <v>87.138452790686216</v>
      </c>
    </row>
    <row r="44" spans="1:23" x14ac:dyDescent="0.2">
      <c r="A44" s="32">
        <v>34</v>
      </c>
      <c r="B44" s="33" t="s">
        <v>96</v>
      </c>
      <c r="C44" s="1">
        <v>121</v>
      </c>
      <c r="D44" s="1">
        <v>0</v>
      </c>
      <c r="E44" s="1">
        <f>D44*100/C44</f>
        <v>0</v>
      </c>
      <c r="F44" s="1">
        <v>0</v>
      </c>
      <c r="G44" s="1">
        <v>0</v>
      </c>
      <c r="H44" s="1" t="e">
        <f>G44*100/F44</f>
        <v>#DIV/0!</v>
      </c>
      <c r="I44" s="1">
        <v>26</v>
      </c>
      <c r="J44" s="1">
        <v>0</v>
      </c>
      <c r="K44" s="1">
        <f>J44*100/I44</f>
        <v>0</v>
      </c>
      <c r="L44" s="1">
        <v>7</v>
      </c>
      <c r="M44" s="1">
        <v>0</v>
      </c>
      <c r="N44" s="1">
        <f>M44*100/L44</f>
        <v>0</v>
      </c>
      <c r="O44" s="1">
        <f>C44+I44+L44</f>
        <v>154</v>
      </c>
      <c r="P44" s="1">
        <f>D44+J44+M44</f>
        <v>0</v>
      </c>
      <c r="Q44" s="1">
        <f t="shared" si="6"/>
        <v>0</v>
      </c>
      <c r="R44" s="1">
        <v>0</v>
      </c>
      <c r="S44" s="1">
        <v>0</v>
      </c>
      <c r="T44" s="1">
        <v>0</v>
      </c>
      <c r="U44" s="1">
        <f>O44+R44</f>
        <v>154</v>
      </c>
      <c r="V44" s="1">
        <f>P44+S44</f>
        <v>0</v>
      </c>
      <c r="W44" s="1">
        <f t="shared" si="10"/>
        <v>0</v>
      </c>
    </row>
    <row r="45" spans="1:23" x14ac:dyDescent="0.2">
      <c r="A45" s="37" t="s">
        <v>97</v>
      </c>
      <c r="B45" s="31" t="s">
        <v>98</v>
      </c>
      <c r="C45" s="13">
        <f>SUM(C43:C44)</f>
        <v>1433928.5878500976</v>
      </c>
      <c r="D45" s="13">
        <f>SUM(D43:D44)</f>
        <v>1195852.53</v>
      </c>
      <c r="E45" s="13">
        <f>D45*100/C45</f>
        <v>83.396937625251809</v>
      </c>
      <c r="F45" s="13">
        <f>SUM(F43:F44)</f>
        <v>1110357.823065307</v>
      </c>
      <c r="G45" s="13">
        <f>SUM(G43:G44)</f>
        <v>1107597.51</v>
      </c>
      <c r="H45" s="13">
        <f>G45*100/F45</f>
        <v>99.751403285682557</v>
      </c>
      <c r="I45" s="13">
        <f>SUM(I43:I44)</f>
        <v>100566.69050706807</v>
      </c>
      <c r="J45" s="13">
        <f>SUM(J43:J44)</f>
        <v>38341.82</v>
      </c>
      <c r="K45" s="13">
        <f>J45*100/I45</f>
        <v>38.125764909510714</v>
      </c>
      <c r="L45" s="13">
        <f>SUM(L43:L44)</f>
        <v>285983.12579348113</v>
      </c>
      <c r="M45" s="13">
        <f>SUM(M43:M44)</f>
        <v>227716</v>
      </c>
      <c r="N45" s="13">
        <f>M45*100/L45</f>
        <v>79.62567699341885</v>
      </c>
      <c r="O45" s="13">
        <f>SUM(O43:O44)</f>
        <v>1820478.4041506466</v>
      </c>
      <c r="P45" s="13">
        <f>SUM(P43:P44)</f>
        <v>1461910.35</v>
      </c>
      <c r="Q45" s="13">
        <f t="shared" si="6"/>
        <v>80.303635938052324</v>
      </c>
      <c r="R45" s="13">
        <f>SUM(R43:R44)</f>
        <v>291784.93570753979</v>
      </c>
      <c r="S45" s="13">
        <f>SUM(S43:S44)</f>
        <v>378549.05</v>
      </c>
      <c r="T45" s="13">
        <f>S45*100/R45</f>
        <v>129.73563871008923</v>
      </c>
      <c r="U45" s="13">
        <f>SUM(U43:U44)</f>
        <v>2112263.3398581864</v>
      </c>
      <c r="V45" s="13">
        <f>SUM(V43:V44)</f>
        <v>1840459.4000000001</v>
      </c>
      <c r="W45" s="13">
        <f t="shared" si="10"/>
        <v>87.132099737316139</v>
      </c>
    </row>
    <row r="46" spans="1:23" ht="12.75" customHeight="1" x14ac:dyDescent="0.2">
      <c r="A46" s="32">
        <v>35</v>
      </c>
      <c r="B46" s="38" t="s">
        <v>99</v>
      </c>
      <c r="C46" s="70">
        <v>0</v>
      </c>
      <c r="D46" s="70"/>
      <c r="E46" s="70"/>
      <c r="F46" s="70">
        <v>0</v>
      </c>
      <c r="G46" s="70"/>
      <c r="H46" s="70"/>
      <c r="I46" s="70">
        <v>0</v>
      </c>
      <c r="J46" s="70"/>
      <c r="K46" s="70"/>
      <c r="L46" s="70">
        <v>0</v>
      </c>
      <c r="M46" s="70"/>
      <c r="N46" s="70"/>
      <c r="O46" s="70">
        <f>C46+I46+L46</f>
        <v>0</v>
      </c>
      <c r="P46" s="70">
        <f>D46+J46+M46</f>
        <v>0</v>
      </c>
      <c r="Q46" s="70" t="e">
        <f t="shared" si="6"/>
        <v>#DIV/0!</v>
      </c>
      <c r="R46" s="70">
        <v>0</v>
      </c>
      <c r="S46" s="70"/>
      <c r="T46" s="70"/>
      <c r="U46" s="70">
        <f>O46+R46</f>
        <v>0</v>
      </c>
      <c r="V46" s="70">
        <f>P46+S46</f>
        <v>0</v>
      </c>
      <c r="W46" s="70" t="e">
        <f t="shared" si="10"/>
        <v>#DIV/0!</v>
      </c>
    </row>
    <row r="47" spans="1:23" x14ac:dyDescent="0.2">
      <c r="A47" s="37" t="s">
        <v>100</v>
      </c>
      <c r="B47" s="31" t="s">
        <v>101</v>
      </c>
      <c r="C47" s="13">
        <f>C46</f>
        <v>0</v>
      </c>
      <c r="D47" s="13">
        <f>D46</f>
        <v>0</v>
      </c>
      <c r="E47" s="13" t="e">
        <f>D47*100/C47</f>
        <v>#DIV/0!</v>
      </c>
      <c r="F47" s="13">
        <f>F46</f>
        <v>0</v>
      </c>
      <c r="G47" s="13">
        <f>G46</f>
        <v>0</v>
      </c>
      <c r="H47" s="13" t="e">
        <f>G47*100/F47</f>
        <v>#DIV/0!</v>
      </c>
      <c r="I47" s="13">
        <f>I46</f>
        <v>0</v>
      </c>
      <c r="J47" s="13">
        <f>J46</f>
        <v>0</v>
      </c>
      <c r="K47" s="13" t="e">
        <f>J47*100/I47</f>
        <v>#DIV/0!</v>
      </c>
      <c r="L47" s="13">
        <f>L46</f>
        <v>0</v>
      </c>
      <c r="M47" s="13">
        <f>M46</f>
        <v>0</v>
      </c>
      <c r="N47" s="13" t="e">
        <f>M47*100/L47</f>
        <v>#DIV/0!</v>
      </c>
      <c r="O47" s="13">
        <f>O46</f>
        <v>0</v>
      </c>
      <c r="P47" s="13">
        <f>P46</f>
        <v>0</v>
      </c>
      <c r="Q47" s="13" t="e">
        <f t="shared" si="6"/>
        <v>#DIV/0!</v>
      </c>
      <c r="R47" s="13">
        <f>R46</f>
        <v>0</v>
      </c>
      <c r="S47" s="13">
        <f>S46</f>
        <v>0</v>
      </c>
      <c r="T47" s="13" t="e">
        <f>S47*100/R47</f>
        <v>#DIV/0!</v>
      </c>
      <c r="U47" s="13">
        <f>U46</f>
        <v>0</v>
      </c>
      <c r="V47" s="13">
        <f>V46</f>
        <v>0</v>
      </c>
      <c r="W47" s="13" t="e">
        <f t="shared" si="10"/>
        <v>#DIV/0!</v>
      </c>
    </row>
    <row r="48" spans="1:23" x14ac:dyDescent="0.2">
      <c r="A48" s="39"/>
      <c r="B48" s="40" t="s">
        <v>102</v>
      </c>
      <c r="C48" s="14">
        <f>C38+C42+C45+C47</f>
        <v>3820646.7583534005</v>
      </c>
      <c r="D48" s="14">
        <f>D38+D42+D45+D47</f>
        <v>3066642.33</v>
      </c>
      <c r="E48" s="14">
        <f>D48*100/C48</f>
        <v>80.265005480947508</v>
      </c>
      <c r="F48" s="14">
        <f>F38+F42+F45+F47</f>
        <v>2473902.3699999992</v>
      </c>
      <c r="G48" s="14">
        <f>G38+G42+G45+G47</f>
        <v>2425231.7400000002</v>
      </c>
      <c r="H48" s="14">
        <f>G48*100/F48</f>
        <v>98.032637399510676</v>
      </c>
      <c r="I48" s="14">
        <f>I38+I42+I45+I47</f>
        <v>744948.24999999988</v>
      </c>
      <c r="J48" s="14">
        <f>J38+J42+J45+J47</f>
        <v>829854.34</v>
      </c>
      <c r="K48" s="14">
        <f>J48*100/I48</f>
        <v>111.39758231528165</v>
      </c>
      <c r="L48" s="14">
        <f>L38+L42+L45+L47</f>
        <v>1656961.7400000002</v>
      </c>
      <c r="M48" s="14">
        <f>M38+M42+M45+M47</f>
        <v>1742104.98</v>
      </c>
      <c r="N48" s="14">
        <f>M48*100/L48</f>
        <v>105.13851575112409</v>
      </c>
      <c r="O48" s="14">
        <f>O38+O42+O45+O47</f>
        <v>6222556.7483534012</v>
      </c>
      <c r="P48" s="14">
        <f>P38+P42+P45+P47</f>
        <v>5638601.6500000004</v>
      </c>
      <c r="Q48" s="14">
        <f t="shared" si="6"/>
        <v>90.61551188732949</v>
      </c>
      <c r="R48" s="14">
        <f>R38+R42+R45+R47</f>
        <v>906756.1</v>
      </c>
      <c r="S48" s="14">
        <f>S38+S42+S45+S47</f>
        <v>2446152.52</v>
      </c>
      <c r="T48" s="14">
        <f>S48*100/R48</f>
        <v>269.76962382717909</v>
      </c>
      <c r="U48" s="14">
        <f>U38+U42+U45+U47</f>
        <v>7129312.8483534018</v>
      </c>
      <c r="V48" s="14">
        <f>V38+V42+V45+V47</f>
        <v>8084754.169999999</v>
      </c>
      <c r="W48" s="14">
        <f t="shared" si="10"/>
        <v>113.40159061566877</v>
      </c>
    </row>
    <row r="49" spans="1:26" x14ac:dyDescent="0.2">
      <c r="A49" s="41"/>
      <c r="B49" s="4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43"/>
      <c r="Y49" s="43"/>
      <c r="Z49" s="43"/>
    </row>
    <row r="50" spans="1:26" x14ac:dyDescent="0.2">
      <c r="A50" s="26">
        <v>1</v>
      </c>
      <c r="B50" s="44" t="s">
        <v>104</v>
      </c>
      <c r="C50" s="1">
        <v>0</v>
      </c>
      <c r="D50" s="1"/>
      <c r="E50" s="1" t="e">
        <f t="shared" ref="E50:E60" si="14">D50*100/C50</f>
        <v>#DIV/0!</v>
      </c>
      <c r="F50" s="1">
        <v>0</v>
      </c>
      <c r="G50" s="1"/>
      <c r="H50" s="1" t="e">
        <f t="shared" ref="H50:H60" si="15">G50*100/F50</f>
        <v>#DIV/0!</v>
      </c>
      <c r="I50" s="1">
        <v>79</v>
      </c>
      <c r="J50" s="1"/>
      <c r="K50" s="1">
        <f t="shared" ref="K50:K60" si="16">J50*100/I50</f>
        <v>0</v>
      </c>
      <c r="L50" s="1">
        <v>567</v>
      </c>
      <c r="M50" s="1"/>
      <c r="N50" s="1">
        <f t="shared" ref="N50:N60" si="17">M50*100/L50</f>
        <v>0</v>
      </c>
      <c r="O50" s="1">
        <f t="shared" ref="O50:O59" si="18">C50+I50+L50</f>
        <v>646</v>
      </c>
      <c r="P50" s="1">
        <f t="shared" ref="P50:P59" si="19">D50+J50+M50</f>
        <v>0</v>
      </c>
      <c r="Q50" s="1">
        <f t="shared" ref="Q50:Q60" si="20">P50*100/O50</f>
        <v>0</v>
      </c>
      <c r="R50" s="1">
        <v>478</v>
      </c>
      <c r="S50" s="1"/>
      <c r="T50" s="1">
        <f t="shared" ref="T50:T60" si="21">S50*100/R50</f>
        <v>0</v>
      </c>
      <c r="U50" s="1">
        <f t="shared" ref="U50:U59" si="22">O50+R50</f>
        <v>1124</v>
      </c>
      <c r="V50" s="1">
        <f t="shared" ref="V50:V59" si="23">P50+S50</f>
        <v>0</v>
      </c>
      <c r="W50" s="1">
        <f t="shared" ref="W50:W60" si="24">V50*100/U50</f>
        <v>0</v>
      </c>
    </row>
    <row r="51" spans="1:26" x14ac:dyDescent="0.2">
      <c r="A51" s="26">
        <v>2</v>
      </c>
      <c r="B51" s="44" t="s">
        <v>105</v>
      </c>
      <c r="C51" s="1">
        <v>900</v>
      </c>
      <c r="D51" s="1"/>
      <c r="E51" s="1">
        <f t="shared" si="14"/>
        <v>0</v>
      </c>
      <c r="F51" s="1">
        <v>0</v>
      </c>
      <c r="G51" s="1"/>
      <c r="H51" s="1" t="e">
        <f t="shared" si="15"/>
        <v>#DIV/0!</v>
      </c>
      <c r="I51" s="1">
        <v>505.6</v>
      </c>
      <c r="J51" s="1"/>
      <c r="K51" s="1">
        <f t="shared" si="16"/>
        <v>0</v>
      </c>
      <c r="L51" s="1">
        <v>837</v>
      </c>
      <c r="M51" s="1"/>
      <c r="N51" s="1">
        <f t="shared" si="17"/>
        <v>0</v>
      </c>
      <c r="O51" s="1">
        <f t="shared" si="18"/>
        <v>2242.6</v>
      </c>
      <c r="P51" s="1">
        <f t="shared" si="19"/>
        <v>0</v>
      </c>
      <c r="Q51" s="1">
        <f t="shared" si="20"/>
        <v>0</v>
      </c>
      <c r="R51" s="1">
        <v>13</v>
      </c>
      <c r="S51" s="1"/>
      <c r="T51" s="1">
        <f t="shared" si="21"/>
        <v>0</v>
      </c>
      <c r="U51" s="1">
        <f t="shared" si="22"/>
        <v>2255.6</v>
      </c>
      <c r="V51" s="1">
        <f t="shared" si="23"/>
        <v>0</v>
      </c>
      <c r="W51" s="1">
        <f t="shared" si="24"/>
        <v>0</v>
      </c>
    </row>
    <row r="52" spans="1:26" x14ac:dyDescent="0.2">
      <c r="A52" s="26">
        <v>3</v>
      </c>
      <c r="B52" s="29" t="s">
        <v>27</v>
      </c>
      <c r="C52" s="1">
        <v>1183</v>
      </c>
      <c r="D52" s="1"/>
      <c r="E52" s="1">
        <f t="shared" si="14"/>
        <v>0</v>
      </c>
      <c r="F52" s="1">
        <v>404</v>
      </c>
      <c r="G52" s="1"/>
      <c r="H52" s="1">
        <f t="shared" si="15"/>
        <v>0</v>
      </c>
      <c r="I52" s="1">
        <v>702.49917605739302</v>
      </c>
      <c r="J52" s="1"/>
      <c r="K52" s="1">
        <f t="shared" si="16"/>
        <v>0</v>
      </c>
      <c r="L52" s="1">
        <v>2182.3317201282157</v>
      </c>
      <c r="M52" s="1"/>
      <c r="N52" s="1">
        <f t="shared" si="17"/>
        <v>0</v>
      </c>
      <c r="O52" s="1">
        <f t="shared" si="18"/>
        <v>4067.8308961856087</v>
      </c>
      <c r="P52" s="1">
        <f t="shared" si="19"/>
        <v>0</v>
      </c>
      <c r="Q52" s="1">
        <f t="shared" si="20"/>
        <v>0</v>
      </c>
      <c r="R52" s="1">
        <v>189</v>
      </c>
      <c r="S52" s="1"/>
      <c r="T52" s="1">
        <f t="shared" si="21"/>
        <v>0</v>
      </c>
      <c r="U52" s="1">
        <f t="shared" si="22"/>
        <v>4256.8308961856092</v>
      </c>
      <c r="V52" s="1">
        <f t="shared" si="23"/>
        <v>0</v>
      </c>
      <c r="W52" s="1">
        <f t="shared" si="24"/>
        <v>0</v>
      </c>
    </row>
    <row r="53" spans="1:26" x14ac:dyDescent="0.2">
      <c r="A53" s="26">
        <v>4</v>
      </c>
      <c r="B53" s="29" t="s">
        <v>106</v>
      </c>
      <c r="C53" s="70">
        <v>4923</v>
      </c>
      <c r="D53" s="1"/>
      <c r="E53" s="1">
        <f t="shared" si="14"/>
        <v>0</v>
      </c>
      <c r="F53" s="70">
        <v>91</v>
      </c>
      <c r="G53" s="70"/>
      <c r="H53" s="1">
        <f t="shared" si="15"/>
        <v>0</v>
      </c>
      <c r="I53" s="70">
        <v>6</v>
      </c>
      <c r="J53" s="70"/>
      <c r="K53" s="1">
        <f t="shared" si="16"/>
        <v>0</v>
      </c>
      <c r="L53" s="70">
        <v>24.38</v>
      </c>
      <c r="M53" s="70"/>
      <c r="N53" s="1">
        <f t="shared" si="17"/>
        <v>0</v>
      </c>
      <c r="O53" s="70">
        <f t="shared" si="18"/>
        <v>4953.38</v>
      </c>
      <c r="P53" s="70">
        <f t="shared" si="19"/>
        <v>0</v>
      </c>
      <c r="Q53" s="1">
        <f t="shared" si="20"/>
        <v>0</v>
      </c>
      <c r="R53" s="70">
        <v>0</v>
      </c>
      <c r="S53" s="70"/>
      <c r="T53" s="1" t="e">
        <f t="shared" si="21"/>
        <v>#DIV/0!</v>
      </c>
      <c r="U53" s="70">
        <f t="shared" si="22"/>
        <v>4953.38</v>
      </c>
      <c r="V53" s="70">
        <f t="shared" si="23"/>
        <v>0</v>
      </c>
      <c r="W53" s="1">
        <f t="shared" si="24"/>
        <v>0</v>
      </c>
    </row>
    <row r="54" spans="1:26" x14ac:dyDescent="0.2">
      <c r="A54" s="26">
        <v>5</v>
      </c>
      <c r="B54" s="29" t="s">
        <v>26</v>
      </c>
      <c r="C54" s="70">
        <v>775</v>
      </c>
      <c r="D54" s="1"/>
      <c r="E54" s="1">
        <f t="shared" si="14"/>
        <v>0</v>
      </c>
      <c r="F54" s="70">
        <v>100</v>
      </c>
      <c r="G54" s="70"/>
      <c r="H54" s="1">
        <f t="shared" si="15"/>
        <v>0</v>
      </c>
      <c r="I54" s="70">
        <v>1209.6545128196594</v>
      </c>
      <c r="J54" s="70"/>
      <c r="K54" s="1">
        <f t="shared" si="16"/>
        <v>0</v>
      </c>
      <c r="L54" s="70">
        <v>502</v>
      </c>
      <c r="M54" s="70"/>
      <c r="N54" s="1">
        <f t="shared" si="17"/>
        <v>0</v>
      </c>
      <c r="O54" s="70">
        <f t="shared" si="18"/>
        <v>2486.6545128196594</v>
      </c>
      <c r="P54" s="70">
        <f t="shared" si="19"/>
        <v>0</v>
      </c>
      <c r="Q54" s="1">
        <f t="shared" si="20"/>
        <v>0</v>
      </c>
      <c r="R54" s="70">
        <v>498.55024990715913</v>
      </c>
      <c r="S54" s="70"/>
      <c r="T54" s="1">
        <f t="shared" si="21"/>
        <v>0</v>
      </c>
      <c r="U54" s="70">
        <f t="shared" si="22"/>
        <v>2985.2047627268184</v>
      </c>
      <c r="V54" s="70">
        <f t="shared" si="23"/>
        <v>0</v>
      </c>
      <c r="W54" s="1">
        <f t="shared" si="24"/>
        <v>0</v>
      </c>
    </row>
    <row r="55" spans="1:26" x14ac:dyDescent="0.2">
      <c r="A55" s="26">
        <v>6</v>
      </c>
      <c r="B55" s="29" t="s">
        <v>107</v>
      </c>
      <c r="C55" s="70">
        <v>1583</v>
      </c>
      <c r="D55" s="70"/>
      <c r="E55" s="1">
        <f t="shared" si="14"/>
        <v>0</v>
      </c>
      <c r="F55" s="70">
        <v>163</v>
      </c>
      <c r="G55" s="70"/>
      <c r="H55" s="1">
        <f t="shared" si="15"/>
        <v>0</v>
      </c>
      <c r="I55" s="70">
        <v>1150</v>
      </c>
      <c r="J55" s="70"/>
      <c r="K55" s="1">
        <f t="shared" si="16"/>
        <v>0</v>
      </c>
      <c r="L55" s="70">
        <v>881</v>
      </c>
      <c r="M55" s="70"/>
      <c r="N55" s="1">
        <f t="shared" si="17"/>
        <v>0</v>
      </c>
      <c r="O55" s="70">
        <f t="shared" si="18"/>
        <v>3614</v>
      </c>
      <c r="P55" s="70">
        <f t="shared" si="19"/>
        <v>0</v>
      </c>
      <c r="Q55" s="1">
        <f t="shared" si="20"/>
        <v>0</v>
      </c>
      <c r="R55" s="70">
        <v>280</v>
      </c>
      <c r="S55" s="70"/>
      <c r="T55" s="1">
        <f t="shared" si="21"/>
        <v>0</v>
      </c>
      <c r="U55" s="70">
        <f t="shared" si="22"/>
        <v>3894</v>
      </c>
      <c r="V55" s="70">
        <f t="shared" si="23"/>
        <v>0</v>
      </c>
      <c r="W55" s="1">
        <f t="shared" si="24"/>
        <v>0</v>
      </c>
    </row>
    <row r="56" spans="1:26" x14ac:dyDescent="0.2">
      <c r="A56" s="26">
        <v>7</v>
      </c>
      <c r="B56" s="29" t="s">
        <v>108</v>
      </c>
      <c r="C56" s="70">
        <v>1550</v>
      </c>
      <c r="D56" s="70"/>
      <c r="E56" s="1">
        <f t="shared" si="14"/>
        <v>0</v>
      </c>
      <c r="F56" s="70">
        <v>1530</v>
      </c>
      <c r="G56" s="70"/>
      <c r="H56" s="1">
        <f t="shared" si="15"/>
        <v>0</v>
      </c>
      <c r="I56" s="70">
        <v>217</v>
      </c>
      <c r="J56" s="70"/>
      <c r="K56" s="1">
        <f t="shared" si="16"/>
        <v>0</v>
      </c>
      <c r="L56" s="70">
        <v>934</v>
      </c>
      <c r="M56" s="70"/>
      <c r="N56" s="1">
        <f t="shared" si="17"/>
        <v>0</v>
      </c>
      <c r="O56" s="70">
        <f t="shared" si="18"/>
        <v>2701</v>
      </c>
      <c r="P56" s="70">
        <f t="shared" si="19"/>
        <v>0</v>
      </c>
      <c r="Q56" s="1">
        <f t="shared" si="20"/>
        <v>0</v>
      </c>
      <c r="R56" s="70">
        <v>259</v>
      </c>
      <c r="S56" s="70"/>
      <c r="T56" s="1">
        <f t="shared" si="21"/>
        <v>0</v>
      </c>
      <c r="U56" s="70">
        <f t="shared" si="22"/>
        <v>2960</v>
      </c>
      <c r="V56" s="70">
        <f t="shared" si="23"/>
        <v>0</v>
      </c>
      <c r="W56" s="1">
        <f t="shared" si="24"/>
        <v>0</v>
      </c>
    </row>
    <row r="57" spans="1:26" x14ac:dyDescent="0.2">
      <c r="A57" s="26">
        <v>8</v>
      </c>
      <c r="B57" s="29" t="s">
        <v>109</v>
      </c>
      <c r="C57" s="70">
        <v>405.8</v>
      </c>
      <c r="D57" s="70"/>
      <c r="E57" s="1">
        <f t="shared" si="14"/>
        <v>0</v>
      </c>
      <c r="F57" s="70">
        <v>0</v>
      </c>
      <c r="G57" s="70"/>
      <c r="H57" s="1" t="e">
        <f t="shared" si="15"/>
        <v>#DIV/0!</v>
      </c>
      <c r="I57" s="70">
        <v>886.4</v>
      </c>
      <c r="J57" s="70"/>
      <c r="K57" s="1">
        <f t="shared" si="16"/>
        <v>0</v>
      </c>
      <c r="L57" s="70">
        <v>262.5</v>
      </c>
      <c r="M57" s="70"/>
      <c r="N57" s="1">
        <f t="shared" si="17"/>
        <v>0</v>
      </c>
      <c r="O57" s="70">
        <f t="shared" si="18"/>
        <v>1554.7</v>
      </c>
      <c r="P57" s="70">
        <f t="shared" si="19"/>
        <v>0</v>
      </c>
      <c r="Q57" s="1">
        <f t="shared" si="20"/>
        <v>0</v>
      </c>
      <c r="R57" s="70">
        <v>250</v>
      </c>
      <c r="S57" s="70"/>
      <c r="T57" s="1">
        <f t="shared" si="21"/>
        <v>0</v>
      </c>
      <c r="U57" s="70">
        <f t="shared" si="22"/>
        <v>1804.7</v>
      </c>
      <c r="V57" s="70">
        <f t="shared" si="23"/>
        <v>0</v>
      </c>
      <c r="W57" s="1">
        <f t="shared" si="24"/>
        <v>0</v>
      </c>
    </row>
    <row r="58" spans="1:26" x14ac:dyDescent="0.2">
      <c r="A58" s="26">
        <v>9</v>
      </c>
      <c r="B58" s="29" t="s">
        <v>110</v>
      </c>
      <c r="C58" s="70">
        <v>0</v>
      </c>
      <c r="D58" s="70"/>
      <c r="E58" s="1" t="e">
        <f t="shared" si="14"/>
        <v>#DIV/0!</v>
      </c>
      <c r="F58" s="70">
        <v>0</v>
      </c>
      <c r="G58" s="70"/>
      <c r="H58" s="1" t="e">
        <f t="shared" si="15"/>
        <v>#DIV/0!</v>
      </c>
      <c r="I58" s="70">
        <v>12687</v>
      </c>
      <c r="J58" s="70"/>
      <c r="K58" s="1">
        <f t="shared" si="16"/>
        <v>0</v>
      </c>
      <c r="L58" s="70">
        <v>188.6</v>
      </c>
      <c r="M58" s="70"/>
      <c r="N58" s="1">
        <f t="shared" si="17"/>
        <v>0</v>
      </c>
      <c r="O58" s="70">
        <f t="shared" si="18"/>
        <v>12875.6</v>
      </c>
      <c r="P58" s="70">
        <f t="shared" si="19"/>
        <v>0</v>
      </c>
      <c r="Q58" s="1">
        <f t="shared" si="20"/>
        <v>0</v>
      </c>
      <c r="R58" s="70">
        <v>46.4</v>
      </c>
      <c r="S58" s="70"/>
      <c r="T58" s="1">
        <f t="shared" si="21"/>
        <v>0</v>
      </c>
      <c r="U58" s="70">
        <f t="shared" si="22"/>
        <v>12922</v>
      </c>
      <c r="V58" s="70">
        <f t="shared" si="23"/>
        <v>0</v>
      </c>
      <c r="W58" s="1">
        <f t="shared" si="24"/>
        <v>0</v>
      </c>
    </row>
    <row r="59" spans="1:26" x14ac:dyDescent="0.2">
      <c r="A59" s="26">
        <v>10</v>
      </c>
      <c r="B59" s="29"/>
      <c r="C59" s="70">
        <v>29</v>
      </c>
      <c r="D59" s="1">
        <v>10966.25</v>
      </c>
      <c r="E59" s="1">
        <f t="shared" si="14"/>
        <v>37814.65517241379</v>
      </c>
      <c r="F59" s="70">
        <v>0</v>
      </c>
      <c r="G59" s="1">
        <v>9710.94</v>
      </c>
      <c r="H59" s="1" t="e">
        <f t="shared" si="15"/>
        <v>#DIV/0!</v>
      </c>
      <c r="I59" s="70">
        <v>482.79531268205807</v>
      </c>
      <c r="J59" s="1">
        <v>56962.67</v>
      </c>
      <c r="K59" s="1">
        <f t="shared" si="16"/>
        <v>11798.51347014059</v>
      </c>
      <c r="L59" s="70">
        <v>1800.8560521907611</v>
      </c>
      <c r="M59" s="1">
        <v>41411.65</v>
      </c>
      <c r="N59" s="1">
        <f t="shared" si="17"/>
        <v>2299.5535900619193</v>
      </c>
      <c r="O59" s="70">
        <f t="shared" si="18"/>
        <v>2312.6513648728192</v>
      </c>
      <c r="P59" s="70">
        <f t="shared" si="19"/>
        <v>109340.57</v>
      </c>
      <c r="Q59" s="1">
        <f t="shared" si="20"/>
        <v>4727.931397736339</v>
      </c>
      <c r="R59" s="70">
        <v>733.02205867981286</v>
      </c>
      <c r="S59" s="1">
        <v>61709.94</v>
      </c>
      <c r="T59" s="1">
        <f t="shared" si="21"/>
        <v>8418.5652081385942</v>
      </c>
      <c r="U59" s="70">
        <f t="shared" si="22"/>
        <v>3045.6734235526319</v>
      </c>
      <c r="V59" s="70">
        <f t="shared" si="23"/>
        <v>171050.51</v>
      </c>
      <c r="W59" s="1">
        <f t="shared" si="24"/>
        <v>5616.1802732112292</v>
      </c>
    </row>
    <row r="60" spans="1:26" x14ac:dyDescent="0.2">
      <c r="A60" s="45"/>
      <c r="B60" s="46" t="s">
        <v>35</v>
      </c>
      <c r="C60" s="13">
        <f>SUM(C50:C59)</f>
        <v>11348.8</v>
      </c>
      <c r="D60" s="13">
        <f>SUM(D50:D59)</f>
        <v>10966.25</v>
      </c>
      <c r="E60" s="13">
        <f t="shared" si="14"/>
        <v>96.629159030029612</v>
      </c>
      <c r="F60" s="13">
        <f>SUM(F50:F59)</f>
        <v>2288</v>
      </c>
      <c r="G60" s="13">
        <f>SUM(G50:G59)</f>
        <v>9710.94</v>
      </c>
      <c r="H60" s="13">
        <f t="shared" si="15"/>
        <v>424.42919580419579</v>
      </c>
      <c r="I60" s="13">
        <f>SUM(I50:I59)</f>
        <v>17925.949001559111</v>
      </c>
      <c r="J60" s="13">
        <f>SUM(J50:J59)</f>
        <v>56962.67</v>
      </c>
      <c r="K60" s="13">
        <f t="shared" si="16"/>
        <v>317.76655169020989</v>
      </c>
      <c r="L60" s="13">
        <f>SUM(L50:L59)</f>
        <v>8179.6677723189778</v>
      </c>
      <c r="M60" s="13">
        <f>SUM(M50:M59)</f>
        <v>41411.65</v>
      </c>
      <c r="N60" s="13">
        <f t="shared" si="17"/>
        <v>506.27545216618967</v>
      </c>
      <c r="O60" s="13">
        <f>SUM(O50:O59)</f>
        <v>37454.416773878089</v>
      </c>
      <c r="P60" s="13">
        <f>SUM(P50:P59)</f>
        <v>109340.57</v>
      </c>
      <c r="Q60" s="13">
        <f t="shared" si="20"/>
        <v>291.92970927866008</v>
      </c>
      <c r="R60" s="13">
        <f>SUM(R50:R59)</f>
        <v>2746.9723085869718</v>
      </c>
      <c r="S60" s="13">
        <f>SUM(S50:S59)</f>
        <v>61709.94</v>
      </c>
      <c r="T60" s="13">
        <f t="shared" si="21"/>
        <v>2246.4711350418843</v>
      </c>
      <c r="U60" s="13">
        <f>SUM(U50:U59)</f>
        <v>40201.389082465059</v>
      </c>
      <c r="V60" s="13">
        <f>SUM(V50:V59)</f>
        <v>171050.51</v>
      </c>
      <c r="W60" s="13">
        <f t="shared" si="24"/>
        <v>425.48407879420364</v>
      </c>
    </row>
    <row r="67" spans="3:3" x14ac:dyDescent="0.2">
      <c r="C67" s="72"/>
    </row>
  </sheetData>
  <sheetProtection password="CA2B" sheet="1" objects="1" scenarios="1"/>
  <mergeCells count="11">
    <mergeCell ref="A1:W1"/>
    <mergeCell ref="A4:A6"/>
    <mergeCell ref="B4:B6"/>
    <mergeCell ref="C4:E5"/>
    <mergeCell ref="F4:H5"/>
    <mergeCell ref="U4:W5"/>
    <mergeCell ref="I4:K5"/>
    <mergeCell ref="A2:W2"/>
    <mergeCell ref="L4:N5"/>
    <mergeCell ref="O4:Q5"/>
    <mergeCell ref="R4:T5"/>
  </mergeCells>
  <phoneticPr fontId="27" type="noConversion"/>
  <printOptions horizontalCentered="1" verticalCentered="1"/>
  <pageMargins left="0.19685039370078741" right="0.19685039370078741" top="0.19685039370078741" bottom="0.19685039370078741" header="9.8425196850393706E-2" footer="9.8425196850393706E-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zoomScaleNormal="100" workbookViewId="0">
      <pane xSplit="2" ySplit="6" topLeftCell="C7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7" sqref="C7"/>
    </sheetView>
  </sheetViews>
  <sheetFormatPr defaultRowHeight="12.75" x14ac:dyDescent="0.2"/>
  <cols>
    <col min="1" max="1" width="5.42578125" style="28" customWidth="1"/>
    <col min="2" max="2" width="14.42578125" style="28" bestFit="1" customWidth="1"/>
    <col min="3" max="4" width="9.7109375" style="28" customWidth="1"/>
    <col min="5" max="5" width="5.7109375" style="28" customWidth="1"/>
    <col min="6" max="7" width="8.7109375" style="28" customWidth="1"/>
    <col min="8" max="8" width="5.7109375" style="28" customWidth="1"/>
    <col min="9" max="10" width="9.7109375" style="28" customWidth="1"/>
    <col min="11" max="11" width="5.7109375" style="28" customWidth="1"/>
    <col min="12" max="13" width="9.7109375" style="28" customWidth="1"/>
    <col min="14" max="14" width="5.7109375" style="28" customWidth="1"/>
    <col min="15" max="15" width="10.7109375" style="28" hidden="1" customWidth="1"/>
    <col min="16" max="17" width="10.7109375" style="28" customWidth="1"/>
    <col min="18" max="18" width="5.7109375" style="28" customWidth="1"/>
    <col min="19" max="20" width="9.7109375" style="28" customWidth="1"/>
    <col min="21" max="21" width="5.7109375" style="28" customWidth="1"/>
    <col min="22" max="23" width="10.7109375" style="28" customWidth="1"/>
    <col min="24" max="24" width="5.7109375" style="28" customWidth="1"/>
    <col min="25" max="25" width="0" style="28" hidden="1" customWidth="1"/>
    <col min="26" max="16384" width="9.140625" style="28"/>
  </cols>
  <sheetData>
    <row r="1" spans="1:25" ht="15" x14ac:dyDescent="0.2">
      <c r="A1" s="273" t="s">
        <v>103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4"/>
      <c r="Y1" s="4"/>
    </row>
    <row r="2" spans="1:25" ht="15" x14ac:dyDescent="0.2">
      <c r="A2" s="275" t="s">
        <v>111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4"/>
      <c r="Y2" s="4"/>
    </row>
    <row r="3" spans="1:25" ht="1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84" t="s">
        <v>77</v>
      </c>
      <c r="W3" s="284"/>
      <c r="X3" s="4"/>
      <c r="Y3" s="4"/>
    </row>
    <row r="4" spans="1:25" ht="12.75" customHeight="1" x14ac:dyDescent="0.2">
      <c r="A4" s="285" t="s">
        <v>0</v>
      </c>
      <c r="B4" s="285" t="s">
        <v>74</v>
      </c>
      <c r="C4" s="285" t="s">
        <v>2</v>
      </c>
      <c r="D4" s="286"/>
      <c r="E4" s="286"/>
      <c r="F4" s="285" t="s">
        <v>3</v>
      </c>
      <c r="G4" s="286"/>
      <c r="H4" s="286"/>
      <c r="I4" s="285" t="s">
        <v>4</v>
      </c>
      <c r="J4" s="286"/>
      <c r="K4" s="286"/>
      <c r="L4" s="285" t="s">
        <v>5</v>
      </c>
      <c r="M4" s="286"/>
      <c r="N4" s="286"/>
      <c r="O4" s="285" t="s">
        <v>70</v>
      </c>
      <c r="P4" s="285" t="s">
        <v>6</v>
      </c>
      <c r="Q4" s="286"/>
      <c r="R4" s="286"/>
      <c r="S4" s="285" t="s">
        <v>7</v>
      </c>
      <c r="T4" s="286"/>
      <c r="U4" s="286"/>
      <c r="V4" s="285" t="s">
        <v>8</v>
      </c>
      <c r="W4" s="286"/>
      <c r="X4" s="286"/>
      <c r="Y4" s="282" t="s">
        <v>71</v>
      </c>
    </row>
    <row r="5" spans="1:25" x14ac:dyDescent="0.2">
      <c r="A5" s="285"/>
      <c r="B5" s="285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5"/>
      <c r="P5" s="286"/>
      <c r="Q5" s="286"/>
      <c r="R5" s="286"/>
      <c r="S5" s="286"/>
      <c r="T5" s="286"/>
      <c r="U5" s="286"/>
      <c r="V5" s="286"/>
      <c r="W5" s="286"/>
      <c r="X5" s="286"/>
      <c r="Y5" s="283"/>
    </row>
    <row r="6" spans="1:25" ht="23.25" customHeight="1" x14ac:dyDescent="0.2">
      <c r="A6" s="285"/>
      <c r="B6" s="285"/>
      <c r="C6" s="5" t="s">
        <v>9</v>
      </c>
      <c r="D6" s="5" t="s">
        <v>78</v>
      </c>
      <c r="E6" s="5" t="s">
        <v>10</v>
      </c>
      <c r="F6" s="5" t="s">
        <v>9</v>
      </c>
      <c r="G6" s="5" t="s">
        <v>78</v>
      </c>
      <c r="H6" s="5" t="s">
        <v>10</v>
      </c>
      <c r="I6" s="5" t="s">
        <v>9</v>
      </c>
      <c r="J6" s="5" t="s">
        <v>78</v>
      </c>
      <c r="K6" s="5" t="s">
        <v>10</v>
      </c>
      <c r="L6" s="5" t="s">
        <v>9</v>
      </c>
      <c r="M6" s="5" t="s">
        <v>78</v>
      </c>
      <c r="N6" s="5" t="s">
        <v>10</v>
      </c>
      <c r="O6" s="5"/>
      <c r="P6" s="5" t="s">
        <v>9</v>
      </c>
      <c r="Q6" s="5" t="s">
        <v>78</v>
      </c>
      <c r="R6" s="5" t="s">
        <v>10</v>
      </c>
      <c r="S6" s="5" t="s">
        <v>9</v>
      </c>
      <c r="T6" s="5" t="s">
        <v>78</v>
      </c>
      <c r="U6" s="5" t="s">
        <v>10</v>
      </c>
      <c r="V6" s="5" t="s">
        <v>9</v>
      </c>
      <c r="W6" s="5" t="s">
        <v>78</v>
      </c>
      <c r="X6" s="5" t="s">
        <v>10</v>
      </c>
      <c r="Y6" s="2"/>
    </row>
    <row r="7" spans="1:25" ht="18.95" customHeight="1" x14ac:dyDescent="0.2">
      <c r="A7" s="6">
        <v>1</v>
      </c>
      <c r="B7" s="7" t="s">
        <v>37</v>
      </c>
      <c r="C7" s="8">
        <v>283079</v>
      </c>
      <c r="D7" s="8">
        <v>128865.51</v>
      </c>
      <c r="E7" s="8">
        <f t="shared" ref="E7:E40" si="0">D7*100/C7</f>
        <v>45.522808120701285</v>
      </c>
      <c r="F7" s="8">
        <v>161012</v>
      </c>
      <c r="G7" s="8">
        <v>113855.47</v>
      </c>
      <c r="H7" s="8">
        <f t="shared" ref="H7:H40" si="1">G7*100/F7</f>
        <v>70.712412739423144</v>
      </c>
      <c r="I7" s="8">
        <v>37465</v>
      </c>
      <c r="J7" s="8">
        <v>9656.26</v>
      </c>
      <c r="K7" s="8">
        <f t="shared" ref="K7:K40" si="2">J7*100/I7</f>
        <v>25.774082476978514</v>
      </c>
      <c r="L7" s="8">
        <v>79456</v>
      </c>
      <c r="M7" s="8">
        <v>20947.71</v>
      </c>
      <c r="N7" s="8">
        <f t="shared" ref="N7:N40" si="3">M7*100/L7</f>
        <v>26.363912102295611</v>
      </c>
      <c r="O7" s="8"/>
      <c r="P7" s="8">
        <f t="shared" ref="P7:P39" si="4">C7+I7+L7</f>
        <v>400000</v>
      </c>
      <c r="Q7" s="8">
        <f t="shared" ref="Q7:Q39" si="5">D7+J7+M7</f>
        <v>159469.47999999998</v>
      </c>
      <c r="R7" s="8">
        <f t="shared" ref="R7:R40" si="6">Q7*100/P7</f>
        <v>39.867369999999994</v>
      </c>
      <c r="S7" s="8">
        <v>123929</v>
      </c>
      <c r="T7" s="8">
        <v>59068.02</v>
      </c>
      <c r="U7" s="8">
        <f t="shared" ref="U7:U40" si="7">T7*100/S7</f>
        <v>47.662790791501585</v>
      </c>
      <c r="V7" s="8">
        <f t="shared" ref="V7:V39" si="8">P7+S7</f>
        <v>523929</v>
      </c>
      <c r="W7" s="8">
        <f t="shared" ref="W7:W39" si="9">Q7+T7</f>
        <v>218537.49999999997</v>
      </c>
      <c r="X7" s="8">
        <f t="shared" ref="X7:X40" si="10">W7*100/V7</f>
        <v>41.711281490430949</v>
      </c>
      <c r="Y7" s="9">
        <v>0</v>
      </c>
    </row>
    <row r="8" spans="1:25" ht="18.95" customHeight="1" x14ac:dyDescent="0.2">
      <c r="A8" s="6">
        <v>2</v>
      </c>
      <c r="B8" s="7" t="s">
        <v>38</v>
      </c>
      <c r="C8" s="8">
        <v>75774</v>
      </c>
      <c r="D8" s="8">
        <v>55897.08</v>
      </c>
      <c r="E8" s="8">
        <f t="shared" si="0"/>
        <v>73.768152664502338</v>
      </c>
      <c r="F8" s="8">
        <v>48702</v>
      </c>
      <c r="G8" s="8">
        <v>49609.39</v>
      </c>
      <c r="H8" s="8">
        <f t="shared" si="1"/>
        <v>101.86314730401216</v>
      </c>
      <c r="I8" s="8">
        <v>8425</v>
      </c>
      <c r="J8" s="8">
        <v>4242.76</v>
      </c>
      <c r="K8" s="8">
        <f t="shared" si="2"/>
        <v>50.359169139465877</v>
      </c>
      <c r="L8" s="8">
        <v>21708</v>
      </c>
      <c r="M8" s="8">
        <v>21526.639999999999</v>
      </c>
      <c r="N8" s="8">
        <f t="shared" si="3"/>
        <v>99.16454763220932</v>
      </c>
      <c r="O8" s="8"/>
      <c r="P8" s="8">
        <f t="shared" si="4"/>
        <v>105907</v>
      </c>
      <c r="Q8" s="8">
        <f t="shared" si="5"/>
        <v>81666.48000000001</v>
      </c>
      <c r="R8" s="8">
        <f t="shared" si="6"/>
        <v>77.111503488910088</v>
      </c>
      <c r="S8" s="8">
        <v>10238</v>
      </c>
      <c r="T8" s="8">
        <v>37605.5</v>
      </c>
      <c r="U8" s="8">
        <f t="shared" si="7"/>
        <v>367.31295174838834</v>
      </c>
      <c r="V8" s="8">
        <f t="shared" si="8"/>
        <v>116145</v>
      </c>
      <c r="W8" s="8">
        <f t="shared" si="9"/>
        <v>119271.98000000001</v>
      </c>
      <c r="X8" s="8">
        <f t="shared" si="10"/>
        <v>102.69230703000561</v>
      </c>
      <c r="Y8" s="9">
        <v>8.1999999999999993</v>
      </c>
    </row>
    <row r="9" spans="1:25" ht="18.95" customHeight="1" x14ac:dyDescent="0.2">
      <c r="A9" s="6">
        <v>3</v>
      </c>
      <c r="B9" s="7" t="s">
        <v>39</v>
      </c>
      <c r="C9" s="8">
        <v>124803.09352512284</v>
      </c>
      <c r="D9" s="8">
        <v>71658.39</v>
      </c>
      <c r="E9" s="8">
        <f t="shared" si="0"/>
        <v>57.417158482193535</v>
      </c>
      <c r="F9" s="8">
        <v>95013</v>
      </c>
      <c r="G9" s="8">
        <v>66266.880000000005</v>
      </c>
      <c r="H9" s="8">
        <f t="shared" si="1"/>
        <v>69.745066464589058</v>
      </c>
      <c r="I9" s="8">
        <v>2762</v>
      </c>
      <c r="J9" s="8">
        <v>3618.8</v>
      </c>
      <c r="K9" s="8">
        <f t="shared" si="2"/>
        <v>131.02099927588705</v>
      </c>
      <c r="L9" s="8">
        <v>26532</v>
      </c>
      <c r="M9" s="8">
        <v>39124.07</v>
      </c>
      <c r="N9" s="8">
        <f t="shared" si="3"/>
        <v>147.45993517262173</v>
      </c>
      <c r="O9" s="8"/>
      <c r="P9" s="8">
        <f t="shared" si="4"/>
        <v>154097.09352512285</v>
      </c>
      <c r="Q9" s="8">
        <f t="shared" si="5"/>
        <v>114401.26000000001</v>
      </c>
      <c r="R9" s="8">
        <f t="shared" si="6"/>
        <v>74.239725995447714</v>
      </c>
      <c r="S9" s="8">
        <v>13713</v>
      </c>
      <c r="T9" s="8">
        <v>20806.73</v>
      </c>
      <c r="U9" s="8">
        <f t="shared" si="7"/>
        <v>151.72996426748341</v>
      </c>
      <c r="V9" s="8">
        <f t="shared" si="8"/>
        <v>167810.09352512285</v>
      </c>
      <c r="W9" s="8">
        <f t="shared" si="9"/>
        <v>135207.99000000002</v>
      </c>
      <c r="X9" s="8">
        <f t="shared" si="10"/>
        <v>80.572024697523943</v>
      </c>
      <c r="Y9" s="9">
        <v>0</v>
      </c>
    </row>
    <row r="10" spans="1:25" ht="18.95" customHeight="1" x14ac:dyDescent="0.2">
      <c r="A10" s="6">
        <v>4</v>
      </c>
      <c r="B10" s="7" t="s">
        <v>40</v>
      </c>
      <c r="C10" s="8">
        <v>116966.79</v>
      </c>
      <c r="D10" s="8">
        <v>124967.17</v>
      </c>
      <c r="E10" s="8">
        <f t="shared" si="0"/>
        <v>106.83987309560261</v>
      </c>
      <c r="F10" s="8">
        <v>62977.24</v>
      </c>
      <c r="G10" s="8">
        <v>89712.91</v>
      </c>
      <c r="H10" s="8">
        <f t="shared" si="1"/>
        <v>142.45290838404478</v>
      </c>
      <c r="I10" s="8">
        <v>66105.5</v>
      </c>
      <c r="J10" s="8">
        <v>120201.3</v>
      </c>
      <c r="K10" s="8">
        <f t="shared" si="2"/>
        <v>181.83252528155751</v>
      </c>
      <c r="L10" s="8">
        <v>66855.899999999994</v>
      </c>
      <c r="M10" s="8">
        <v>125764.59</v>
      </c>
      <c r="N10" s="8">
        <f t="shared" si="3"/>
        <v>188.11292645824827</v>
      </c>
      <c r="O10" s="8"/>
      <c r="P10" s="8">
        <f t="shared" si="4"/>
        <v>249928.18999999997</v>
      </c>
      <c r="Q10" s="8">
        <f t="shared" si="5"/>
        <v>370933.06</v>
      </c>
      <c r="R10" s="8">
        <f t="shared" si="6"/>
        <v>148.41585497018164</v>
      </c>
      <c r="S10" s="8">
        <v>53848.1</v>
      </c>
      <c r="T10" s="8">
        <v>290984.77</v>
      </c>
      <c r="U10" s="8">
        <f t="shared" si="7"/>
        <v>540.38075623838165</v>
      </c>
      <c r="V10" s="8">
        <f t="shared" si="8"/>
        <v>303776.28999999998</v>
      </c>
      <c r="W10" s="8">
        <f t="shared" si="9"/>
        <v>661917.83000000007</v>
      </c>
      <c r="X10" s="8">
        <f t="shared" si="10"/>
        <v>217.89647572560719</v>
      </c>
      <c r="Y10" s="9">
        <v>0</v>
      </c>
    </row>
    <row r="11" spans="1:25" ht="18.95" customHeight="1" x14ac:dyDescent="0.2">
      <c r="A11" s="6">
        <v>5</v>
      </c>
      <c r="B11" s="7" t="s">
        <v>41</v>
      </c>
      <c r="C11" s="8">
        <v>106241</v>
      </c>
      <c r="D11" s="8">
        <v>115030.05</v>
      </c>
      <c r="E11" s="8">
        <f t="shared" si="0"/>
        <v>108.27274780922619</v>
      </c>
      <c r="F11" s="8">
        <v>86200</v>
      </c>
      <c r="G11" s="8">
        <v>105760.73</v>
      </c>
      <c r="H11" s="8">
        <f t="shared" si="1"/>
        <v>122.69226218097448</v>
      </c>
      <c r="I11" s="8">
        <v>3299</v>
      </c>
      <c r="J11" s="8">
        <v>6556.93</v>
      </c>
      <c r="K11" s="8">
        <f t="shared" si="2"/>
        <v>198.75507729615035</v>
      </c>
      <c r="L11" s="8">
        <v>23010</v>
      </c>
      <c r="M11" s="8">
        <v>38545.1</v>
      </c>
      <c r="N11" s="8">
        <f t="shared" si="3"/>
        <v>167.51455888744024</v>
      </c>
      <c r="O11" s="8"/>
      <c r="P11" s="8">
        <f t="shared" si="4"/>
        <v>132550</v>
      </c>
      <c r="Q11" s="8">
        <f t="shared" si="5"/>
        <v>160132.08000000002</v>
      </c>
      <c r="R11" s="8">
        <f t="shared" si="6"/>
        <v>120.80881176914373</v>
      </c>
      <c r="S11" s="8">
        <v>0</v>
      </c>
      <c r="T11" s="8">
        <v>8139.9</v>
      </c>
      <c r="U11" s="16" t="e">
        <f t="shared" si="7"/>
        <v>#DIV/0!</v>
      </c>
      <c r="V11" s="8">
        <f t="shared" si="8"/>
        <v>132550</v>
      </c>
      <c r="W11" s="8">
        <f t="shared" si="9"/>
        <v>168271.98</v>
      </c>
      <c r="X11" s="8">
        <f t="shared" si="10"/>
        <v>126.94981516408902</v>
      </c>
      <c r="Y11" s="9">
        <v>0</v>
      </c>
    </row>
    <row r="12" spans="1:25" ht="18.95" customHeight="1" x14ac:dyDescent="0.2">
      <c r="A12" s="6">
        <v>6</v>
      </c>
      <c r="B12" s="7" t="s">
        <v>42</v>
      </c>
      <c r="C12" s="8">
        <v>36600</v>
      </c>
      <c r="D12" s="8">
        <v>31344.35</v>
      </c>
      <c r="E12" s="8">
        <f t="shared" si="0"/>
        <v>85.640300546448088</v>
      </c>
      <c r="F12" s="8">
        <v>27000</v>
      </c>
      <c r="G12" s="8">
        <v>26607.38</v>
      </c>
      <c r="H12" s="8">
        <f t="shared" si="1"/>
        <v>98.54585185185185</v>
      </c>
      <c r="I12" s="8">
        <v>11950</v>
      </c>
      <c r="J12" s="8">
        <v>7771.17</v>
      </c>
      <c r="K12" s="8">
        <f t="shared" si="2"/>
        <v>65.030711297071136</v>
      </c>
      <c r="L12" s="8">
        <v>21050</v>
      </c>
      <c r="M12" s="8">
        <v>5658.7</v>
      </c>
      <c r="N12" s="8">
        <f t="shared" si="3"/>
        <v>26.882185273159145</v>
      </c>
      <c r="O12" s="8"/>
      <c r="P12" s="8">
        <f t="shared" si="4"/>
        <v>69600</v>
      </c>
      <c r="Q12" s="8">
        <f t="shared" si="5"/>
        <v>44774.219999999994</v>
      </c>
      <c r="R12" s="8">
        <f t="shared" si="6"/>
        <v>64.330775862068947</v>
      </c>
      <c r="S12" s="8">
        <v>14150</v>
      </c>
      <c r="T12" s="8">
        <v>8623.5</v>
      </c>
      <c r="U12" s="8">
        <f t="shared" si="7"/>
        <v>60.943462897526501</v>
      </c>
      <c r="V12" s="8">
        <f t="shared" si="8"/>
        <v>83750</v>
      </c>
      <c r="W12" s="8">
        <f t="shared" si="9"/>
        <v>53397.719999999994</v>
      </c>
      <c r="X12" s="8">
        <f t="shared" si="10"/>
        <v>63.758471641791033</v>
      </c>
      <c r="Y12" s="9">
        <v>4.51</v>
      </c>
    </row>
    <row r="13" spans="1:25" ht="18.95" customHeight="1" x14ac:dyDescent="0.2">
      <c r="A13" s="6">
        <v>7</v>
      </c>
      <c r="B13" s="7" t="s">
        <v>43</v>
      </c>
      <c r="C13" s="8">
        <v>88116</v>
      </c>
      <c r="D13" s="8">
        <v>78164.570000000007</v>
      </c>
      <c r="E13" s="8">
        <f t="shared" si="0"/>
        <v>88.706443778655412</v>
      </c>
      <c r="F13" s="8">
        <v>67754</v>
      </c>
      <c r="G13" s="8">
        <v>63500.39</v>
      </c>
      <c r="H13" s="8">
        <f t="shared" si="1"/>
        <v>93.721979514124627</v>
      </c>
      <c r="I13" s="8">
        <v>3279</v>
      </c>
      <c r="J13" s="8">
        <v>5501.09</v>
      </c>
      <c r="K13" s="8">
        <f t="shared" si="2"/>
        <v>167.76730710582495</v>
      </c>
      <c r="L13" s="8">
        <v>12575</v>
      </c>
      <c r="M13" s="8">
        <v>32761.9</v>
      </c>
      <c r="N13" s="8">
        <f t="shared" si="3"/>
        <v>260.53200795228628</v>
      </c>
      <c r="O13" s="8"/>
      <c r="P13" s="8">
        <f t="shared" si="4"/>
        <v>103970</v>
      </c>
      <c r="Q13" s="8">
        <f t="shared" si="5"/>
        <v>116427.56</v>
      </c>
      <c r="R13" s="8">
        <f t="shared" si="6"/>
        <v>111.98187938828508</v>
      </c>
      <c r="S13" s="8">
        <v>6035</v>
      </c>
      <c r="T13" s="8">
        <v>32134.92</v>
      </c>
      <c r="U13" s="8">
        <f t="shared" si="7"/>
        <v>532.47589063794533</v>
      </c>
      <c r="V13" s="8">
        <f t="shared" si="8"/>
        <v>110005</v>
      </c>
      <c r="W13" s="8">
        <f t="shared" si="9"/>
        <v>148562.47999999998</v>
      </c>
      <c r="X13" s="8">
        <f t="shared" si="10"/>
        <v>135.05066133357573</v>
      </c>
      <c r="Y13" s="9">
        <v>33.93</v>
      </c>
    </row>
    <row r="14" spans="1:25" ht="18.95" customHeight="1" x14ac:dyDescent="0.2">
      <c r="A14" s="6">
        <v>8</v>
      </c>
      <c r="B14" s="7" t="s">
        <v>44</v>
      </c>
      <c r="C14" s="8">
        <v>54682</v>
      </c>
      <c r="D14" s="8">
        <v>35820.92</v>
      </c>
      <c r="E14" s="8">
        <f t="shared" si="0"/>
        <v>65.507699060019746</v>
      </c>
      <c r="F14" s="8">
        <v>38088</v>
      </c>
      <c r="G14" s="8">
        <v>32546.66</v>
      </c>
      <c r="H14" s="8">
        <f t="shared" si="1"/>
        <v>85.451218231463983</v>
      </c>
      <c r="I14" s="8">
        <v>3514</v>
      </c>
      <c r="J14" s="8">
        <v>7378.1</v>
      </c>
      <c r="K14" s="8">
        <f t="shared" si="2"/>
        <v>209.96300512236766</v>
      </c>
      <c r="L14" s="8">
        <v>49076</v>
      </c>
      <c r="M14" s="8">
        <v>11741.7</v>
      </c>
      <c r="N14" s="8">
        <f t="shared" si="3"/>
        <v>23.925544054120142</v>
      </c>
      <c r="O14" s="8"/>
      <c r="P14" s="8">
        <f t="shared" si="4"/>
        <v>107272</v>
      </c>
      <c r="Q14" s="8">
        <f t="shared" si="5"/>
        <v>54940.72</v>
      </c>
      <c r="R14" s="8">
        <f t="shared" si="6"/>
        <v>51.216272652695949</v>
      </c>
      <c r="S14" s="8">
        <v>17744</v>
      </c>
      <c r="T14" s="8">
        <v>27188.19</v>
      </c>
      <c r="U14" s="8">
        <f t="shared" si="7"/>
        <v>153.22469567177637</v>
      </c>
      <c r="V14" s="8">
        <f t="shared" si="8"/>
        <v>125016</v>
      </c>
      <c r="W14" s="8">
        <f t="shared" si="9"/>
        <v>82128.91</v>
      </c>
      <c r="X14" s="8">
        <f t="shared" si="10"/>
        <v>65.694719075958275</v>
      </c>
      <c r="Y14" s="9">
        <v>0</v>
      </c>
    </row>
    <row r="15" spans="1:25" ht="18.95" customHeight="1" x14ac:dyDescent="0.2">
      <c r="A15" s="6">
        <v>9</v>
      </c>
      <c r="B15" s="7" t="s">
        <v>45</v>
      </c>
      <c r="C15" s="8">
        <v>75918.334828278341</v>
      </c>
      <c r="D15" s="8">
        <v>57227.44</v>
      </c>
      <c r="E15" s="8">
        <f t="shared" si="0"/>
        <v>75.380262395696946</v>
      </c>
      <c r="F15" s="8">
        <v>45931</v>
      </c>
      <c r="G15" s="8">
        <v>37745.269999999997</v>
      </c>
      <c r="H15" s="8">
        <f t="shared" si="1"/>
        <v>82.178202085737297</v>
      </c>
      <c r="I15" s="8">
        <v>12567.27</v>
      </c>
      <c r="J15" s="8">
        <v>69287.03</v>
      </c>
      <c r="K15" s="8">
        <f t="shared" si="2"/>
        <v>551.32920674100262</v>
      </c>
      <c r="L15" s="8">
        <v>21759.599999999999</v>
      </c>
      <c r="M15" s="8">
        <v>17115.560000000001</v>
      </c>
      <c r="N15" s="8">
        <f t="shared" si="3"/>
        <v>78.657512086619249</v>
      </c>
      <c r="O15" s="8"/>
      <c r="P15" s="8">
        <f t="shared" si="4"/>
        <v>110245.20482827834</v>
      </c>
      <c r="Q15" s="8">
        <f t="shared" si="5"/>
        <v>143630.03</v>
      </c>
      <c r="R15" s="8">
        <f t="shared" si="6"/>
        <v>130.28233765243849</v>
      </c>
      <c r="S15" s="8">
        <v>5802</v>
      </c>
      <c r="T15" s="8">
        <v>14949.25</v>
      </c>
      <c r="U15" s="8">
        <f t="shared" si="7"/>
        <v>257.65684246811446</v>
      </c>
      <c r="V15" s="8">
        <f t="shared" si="8"/>
        <v>116047.20482827834</v>
      </c>
      <c r="W15" s="8">
        <f t="shared" si="9"/>
        <v>158579.28</v>
      </c>
      <c r="X15" s="8">
        <f t="shared" si="10"/>
        <v>136.65066748885403</v>
      </c>
      <c r="Y15" s="9">
        <v>0</v>
      </c>
    </row>
    <row r="16" spans="1:25" ht="18.95" customHeight="1" x14ac:dyDescent="0.2">
      <c r="A16" s="6">
        <v>10</v>
      </c>
      <c r="B16" s="7" t="s">
        <v>46</v>
      </c>
      <c r="C16" s="8">
        <v>13620</v>
      </c>
      <c r="D16" s="8">
        <v>7420.79</v>
      </c>
      <c r="E16" s="8">
        <f t="shared" si="0"/>
        <v>54.484508076358296</v>
      </c>
      <c r="F16" s="8">
        <v>7875</v>
      </c>
      <c r="G16" s="8">
        <v>6854.44</v>
      </c>
      <c r="H16" s="8">
        <f t="shared" si="1"/>
        <v>87.040507936507936</v>
      </c>
      <c r="I16" s="8">
        <v>6245</v>
      </c>
      <c r="J16" s="8">
        <v>682.33</v>
      </c>
      <c r="K16" s="8">
        <f t="shared" si="2"/>
        <v>10.926020816653322</v>
      </c>
      <c r="L16" s="8">
        <v>4591</v>
      </c>
      <c r="M16" s="8">
        <v>3186.87</v>
      </c>
      <c r="N16" s="8">
        <f t="shared" si="3"/>
        <v>69.415595730777611</v>
      </c>
      <c r="O16" s="8"/>
      <c r="P16" s="8">
        <f t="shared" si="4"/>
        <v>24456</v>
      </c>
      <c r="Q16" s="8">
        <f t="shared" si="5"/>
        <v>11289.99</v>
      </c>
      <c r="R16" s="8">
        <f t="shared" si="6"/>
        <v>46.164499509322866</v>
      </c>
      <c r="S16" s="8">
        <v>2454</v>
      </c>
      <c r="T16" s="8">
        <v>7145.44</v>
      </c>
      <c r="U16" s="8">
        <f t="shared" si="7"/>
        <v>291.17522412387939</v>
      </c>
      <c r="V16" s="8">
        <f t="shared" si="8"/>
        <v>26910</v>
      </c>
      <c r="W16" s="8">
        <f t="shared" si="9"/>
        <v>18435.43</v>
      </c>
      <c r="X16" s="8">
        <f t="shared" si="10"/>
        <v>68.507729468599038</v>
      </c>
      <c r="Y16" s="9">
        <v>0</v>
      </c>
    </row>
    <row r="17" spans="1:25" ht="18.95" customHeight="1" x14ac:dyDescent="0.2">
      <c r="A17" s="6">
        <v>11</v>
      </c>
      <c r="B17" s="7" t="s">
        <v>47</v>
      </c>
      <c r="C17" s="8">
        <v>22821</v>
      </c>
      <c r="D17" s="8">
        <v>11758.24</v>
      </c>
      <c r="E17" s="8">
        <f t="shared" si="0"/>
        <v>51.523771964418735</v>
      </c>
      <c r="F17" s="8">
        <v>15705.49</v>
      </c>
      <c r="G17" s="8">
        <v>7624.57</v>
      </c>
      <c r="H17" s="8">
        <f t="shared" si="1"/>
        <v>48.547164080840524</v>
      </c>
      <c r="I17" s="8">
        <v>5721.19</v>
      </c>
      <c r="J17" s="8">
        <v>3375.39</v>
      </c>
      <c r="K17" s="8">
        <f t="shared" si="2"/>
        <v>58.998040617424003</v>
      </c>
      <c r="L17" s="8">
        <v>7128.58</v>
      </c>
      <c r="M17" s="8">
        <v>7246.71</v>
      </c>
      <c r="N17" s="8">
        <f t="shared" si="3"/>
        <v>101.65713227599326</v>
      </c>
      <c r="O17" s="8"/>
      <c r="P17" s="8">
        <f t="shared" si="4"/>
        <v>35670.769999999997</v>
      </c>
      <c r="Q17" s="8">
        <f t="shared" si="5"/>
        <v>22380.34</v>
      </c>
      <c r="R17" s="8">
        <f t="shared" si="6"/>
        <v>62.741398629746435</v>
      </c>
      <c r="S17" s="8">
        <v>4520.5</v>
      </c>
      <c r="T17" s="8">
        <v>3090.19</v>
      </c>
      <c r="U17" s="8">
        <f t="shared" si="7"/>
        <v>68.359473509567522</v>
      </c>
      <c r="V17" s="8">
        <f t="shared" si="8"/>
        <v>40191.269999999997</v>
      </c>
      <c r="W17" s="8">
        <f t="shared" si="9"/>
        <v>25470.53</v>
      </c>
      <c r="X17" s="8">
        <f t="shared" si="10"/>
        <v>63.373289771634489</v>
      </c>
      <c r="Y17" s="9">
        <v>3</v>
      </c>
    </row>
    <row r="18" spans="1:25" ht="18.95" customHeight="1" x14ac:dyDescent="0.2">
      <c r="A18" s="6">
        <v>12</v>
      </c>
      <c r="B18" s="7" t="s">
        <v>48</v>
      </c>
      <c r="C18" s="8">
        <v>31846</v>
      </c>
      <c r="D18" s="8">
        <v>38606.29</v>
      </c>
      <c r="E18" s="8">
        <f t="shared" si="0"/>
        <v>121.22806631916096</v>
      </c>
      <c r="F18" s="8">
        <v>23690</v>
      </c>
      <c r="G18" s="8">
        <v>37648.019999999997</v>
      </c>
      <c r="H18" s="8">
        <f t="shared" si="1"/>
        <v>158.9194596876319</v>
      </c>
      <c r="I18" s="8">
        <v>1553</v>
      </c>
      <c r="J18" s="8">
        <v>118.76</v>
      </c>
      <c r="K18" s="8">
        <f t="shared" si="2"/>
        <v>7.647134578235673</v>
      </c>
      <c r="L18" s="8">
        <v>5437</v>
      </c>
      <c r="M18" s="8">
        <v>7909.59</v>
      </c>
      <c r="N18" s="8">
        <f t="shared" si="3"/>
        <v>145.47710134265219</v>
      </c>
      <c r="O18" s="8"/>
      <c r="P18" s="8">
        <f t="shared" si="4"/>
        <v>38836</v>
      </c>
      <c r="Q18" s="8">
        <f t="shared" si="5"/>
        <v>46634.64</v>
      </c>
      <c r="R18" s="8">
        <f t="shared" si="6"/>
        <v>120.08095581419302</v>
      </c>
      <c r="S18" s="8">
        <v>0</v>
      </c>
      <c r="T18" s="8">
        <v>14774.17</v>
      </c>
      <c r="U18" s="16" t="e">
        <f t="shared" si="7"/>
        <v>#DIV/0!</v>
      </c>
      <c r="V18" s="8">
        <f t="shared" si="8"/>
        <v>38836</v>
      </c>
      <c r="W18" s="8">
        <f t="shared" si="9"/>
        <v>61408.81</v>
      </c>
      <c r="X18" s="8">
        <f t="shared" si="10"/>
        <v>158.12341641775672</v>
      </c>
      <c r="Y18" s="9">
        <v>0</v>
      </c>
    </row>
    <row r="19" spans="1:25" ht="18.95" customHeight="1" x14ac:dyDescent="0.2">
      <c r="A19" s="6">
        <v>13</v>
      </c>
      <c r="B19" s="7" t="s">
        <v>49</v>
      </c>
      <c r="C19" s="8">
        <v>177048</v>
      </c>
      <c r="D19" s="8">
        <v>204699.99</v>
      </c>
      <c r="E19" s="8">
        <f t="shared" si="0"/>
        <v>115.618357733496</v>
      </c>
      <c r="F19" s="8">
        <v>131507</v>
      </c>
      <c r="G19" s="8">
        <v>181641.34</v>
      </c>
      <c r="H19" s="8">
        <f t="shared" si="1"/>
        <v>138.12294402579332</v>
      </c>
      <c r="I19" s="8">
        <v>81201</v>
      </c>
      <c r="J19" s="8">
        <v>10102.57</v>
      </c>
      <c r="K19" s="8">
        <f t="shared" si="2"/>
        <v>12.441435450302336</v>
      </c>
      <c r="L19" s="8">
        <v>46362</v>
      </c>
      <c r="M19" s="8">
        <v>21310.35</v>
      </c>
      <c r="N19" s="8">
        <f t="shared" si="3"/>
        <v>45.965122298434061</v>
      </c>
      <c r="O19" s="8"/>
      <c r="P19" s="8">
        <f t="shared" si="4"/>
        <v>304611</v>
      </c>
      <c r="Q19" s="8">
        <f t="shared" si="5"/>
        <v>236112.91</v>
      </c>
      <c r="R19" s="8">
        <f t="shared" si="6"/>
        <v>77.512929605299874</v>
      </c>
      <c r="S19" s="8">
        <v>10497</v>
      </c>
      <c r="T19" s="8">
        <v>54621.8</v>
      </c>
      <c r="U19" s="8">
        <f t="shared" si="7"/>
        <v>520.35629227398306</v>
      </c>
      <c r="V19" s="8">
        <f t="shared" si="8"/>
        <v>315108</v>
      </c>
      <c r="W19" s="8">
        <f t="shared" si="9"/>
        <v>290734.71000000002</v>
      </c>
      <c r="X19" s="8">
        <f t="shared" si="10"/>
        <v>92.265099584904235</v>
      </c>
      <c r="Y19" s="9">
        <v>0</v>
      </c>
    </row>
    <row r="20" spans="1:25" ht="18.95" customHeight="1" x14ac:dyDescent="0.2">
      <c r="A20" s="6">
        <v>14</v>
      </c>
      <c r="B20" s="7" t="s">
        <v>50</v>
      </c>
      <c r="C20" s="8">
        <v>93179.5</v>
      </c>
      <c r="D20" s="8">
        <v>87852.42</v>
      </c>
      <c r="E20" s="8">
        <f t="shared" si="0"/>
        <v>94.282991430518521</v>
      </c>
      <c r="F20" s="8">
        <v>70000</v>
      </c>
      <c r="G20" s="8">
        <v>66974.77</v>
      </c>
      <c r="H20" s="8">
        <f t="shared" si="1"/>
        <v>95.678242857142862</v>
      </c>
      <c r="I20" s="8">
        <v>17965</v>
      </c>
      <c r="J20" s="8">
        <v>23729.33</v>
      </c>
      <c r="K20" s="8">
        <f t="shared" si="2"/>
        <v>132.08644586696354</v>
      </c>
      <c r="L20" s="8">
        <v>20168</v>
      </c>
      <c r="M20" s="8">
        <v>16416.48</v>
      </c>
      <c r="N20" s="8">
        <f t="shared" si="3"/>
        <v>81.398651328837758</v>
      </c>
      <c r="O20" s="8"/>
      <c r="P20" s="8">
        <f t="shared" si="4"/>
        <v>131312.5</v>
      </c>
      <c r="Q20" s="8">
        <f t="shared" si="5"/>
        <v>127998.23</v>
      </c>
      <c r="R20" s="8">
        <f t="shared" si="6"/>
        <v>97.476043788672058</v>
      </c>
      <c r="S20" s="8">
        <v>11200</v>
      </c>
      <c r="T20" s="8">
        <v>35689.07</v>
      </c>
      <c r="U20" s="8">
        <f t="shared" si="7"/>
        <v>318.65241071428574</v>
      </c>
      <c r="V20" s="8">
        <f t="shared" si="8"/>
        <v>142512.5</v>
      </c>
      <c r="W20" s="8">
        <f t="shared" si="9"/>
        <v>163687.29999999999</v>
      </c>
      <c r="X20" s="8">
        <f t="shared" si="10"/>
        <v>114.85820542057714</v>
      </c>
      <c r="Y20" s="9">
        <v>0</v>
      </c>
    </row>
    <row r="21" spans="1:25" ht="18.95" customHeight="1" x14ac:dyDescent="0.2">
      <c r="A21" s="6">
        <v>15</v>
      </c>
      <c r="B21" s="7" t="s">
        <v>51</v>
      </c>
      <c r="C21" s="8">
        <v>320252</v>
      </c>
      <c r="D21" s="8">
        <v>244050.14</v>
      </c>
      <c r="E21" s="8">
        <f t="shared" si="0"/>
        <v>76.205656795273725</v>
      </c>
      <c r="F21" s="8">
        <v>202652</v>
      </c>
      <c r="G21" s="8">
        <v>219641.60000000001</v>
      </c>
      <c r="H21" s="8">
        <f t="shared" si="1"/>
        <v>108.38363302607425</v>
      </c>
      <c r="I21" s="8">
        <v>85031</v>
      </c>
      <c r="J21" s="8">
        <v>91383.79</v>
      </c>
      <c r="K21" s="8">
        <f t="shared" si="2"/>
        <v>107.47114581740777</v>
      </c>
      <c r="L21" s="8">
        <v>80229</v>
      </c>
      <c r="M21" s="8">
        <v>94719.16</v>
      </c>
      <c r="N21" s="8">
        <f t="shared" si="3"/>
        <v>118.06100038639394</v>
      </c>
      <c r="O21" s="8"/>
      <c r="P21" s="8">
        <f t="shared" si="4"/>
        <v>485512</v>
      </c>
      <c r="Q21" s="8">
        <f t="shared" si="5"/>
        <v>430153.08999999997</v>
      </c>
      <c r="R21" s="8">
        <f t="shared" si="6"/>
        <v>88.59782868394602</v>
      </c>
      <c r="S21" s="8">
        <v>63220</v>
      </c>
      <c r="T21" s="8">
        <v>11366.37</v>
      </c>
      <c r="U21" s="8">
        <f t="shared" si="7"/>
        <v>17.97907307813983</v>
      </c>
      <c r="V21" s="8">
        <f t="shared" si="8"/>
        <v>548732</v>
      </c>
      <c r="W21" s="8">
        <f t="shared" si="9"/>
        <v>441519.45999999996</v>
      </c>
      <c r="X21" s="8">
        <f t="shared" si="10"/>
        <v>80.461766399626782</v>
      </c>
      <c r="Y21" s="9">
        <v>0</v>
      </c>
    </row>
    <row r="22" spans="1:25" ht="18.95" customHeight="1" x14ac:dyDescent="0.2">
      <c r="A22" s="6">
        <v>16</v>
      </c>
      <c r="B22" s="7" t="s">
        <v>52</v>
      </c>
      <c r="C22" s="8">
        <v>103197</v>
      </c>
      <c r="D22" s="8">
        <v>76579.19</v>
      </c>
      <c r="E22" s="8">
        <f t="shared" si="0"/>
        <v>74.206798647247496</v>
      </c>
      <c r="F22" s="8">
        <v>74071</v>
      </c>
      <c r="G22" s="8">
        <v>69722.23</v>
      </c>
      <c r="H22" s="8">
        <f t="shared" si="1"/>
        <v>94.128916850049279</v>
      </c>
      <c r="I22" s="8">
        <v>19015</v>
      </c>
      <c r="J22" s="8">
        <v>4366.1499999999996</v>
      </c>
      <c r="K22" s="8">
        <f t="shared" si="2"/>
        <v>22.961609255850639</v>
      </c>
      <c r="L22" s="8">
        <v>45895</v>
      </c>
      <c r="M22" s="8">
        <v>21383.72</v>
      </c>
      <c r="N22" s="8">
        <f t="shared" si="3"/>
        <v>46.59270072992701</v>
      </c>
      <c r="O22" s="8"/>
      <c r="P22" s="8">
        <f t="shared" si="4"/>
        <v>168107</v>
      </c>
      <c r="Q22" s="8">
        <f t="shared" si="5"/>
        <v>102329.06</v>
      </c>
      <c r="R22" s="8">
        <f t="shared" si="6"/>
        <v>60.87138548662459</v>
      </c>
      <c r="S22" s="8">
        <v>21924</v>
      </c>
      <c r="T22" s="8">
        <v>9581.65</v>
      </c>
      <c r="U22" s="8">
        <f t="shared" si="7"/>
        <v>43.703931764276589</v>
      </c>
      <c r="V22" s="8">
        <f t="shared" si="8"/>
        <v>190031</v>
      </c>
      <c r="W22" s="8">
        <f t="shared" si="9"/>
        <v>111910.70999999999</v>
      </c>
      <c r="X22" s="8">
        <f t="shared" si="10"/>
        <v>58.890765190942531</v>
      </c>
      <c r="Y22" s="9">
        <v>0</v>
      </c>
    </row>
    <row r="23" spans="1:25" ht="18.95" customHeight="1" x14ac:dyDescent="0.2">
      <c r="A23" s="6">
        <v>17</v>
      </c>
      <c r="B23" s="7" t="s">
        <v>53</v>
      </c>
      <c r="C23" s="8">
        <v>91039</v>
      </c>
      <c r="D23" s="8">
        <v>59901.14</v>
      </c>
      <c r="E23" s="8">
        <f t="shared" si="0"/>
        <v>65.79722975867486</v>
      </c>
      <c r="F23" s="8">
        <v>65000</v>
      </c>
      <c r="G23" s="8">
        <v>40473.72</v>
      </c>
      <c r="H23" s="8">
        <f t="shared" si="1"/>
        <v>62.26726153846154</v>
      </c>
      <c r="I23" s="8">
        <v>8146</v>
      </c>
      <c r="J23" s="8">
        <v>2667.14</v>
      </c>
      <c r="K23" s="8">
        <f t="shared" si="2"/>
        <v>32.741713724527372</v>
      </c>
      <c r="L23" s="73">
        <v>24921</v>
      </c>
      <c r="M23" s="8">
        <v>8846.1299999999992</v>
      </c>
      <c r="N23" s="8">
        <f t="shared" si="3"/>
        <v>35.496689538943052</v>
      </c>
      <c r="O23" s="8"/>
      <c r="P23" s="8">
        <f t="shared" si="4"/>
        <v>124106</v>
      </c>
      <c r="Q23" s="8">
        <f t="shared" si="5"/>
        <v>71414.41</v>
      </c>
      <c r="R23" s="8">
        <f t="shared" si="6"/>
        <v>57.543076080125054</v>
      </c>
      <c r="S23" s="8">
        <v>15924</v>
      </c>
      <c r="T23" s="8">
        <v>28812.33</v>
      </c>
      <c r="U23" s="8">
        <f t="shared" si="7"/>
        <v>180.9365109269028</v>
      </c>
      <c r="V23" s="8">
        <f t="shared" si="8"/>
        <v>140030</v>
      </c>
      <c r="W23" s="8">
        <f t="shared" si="9"/>
        <v>100226.74</v>
      </c>
      <c r="X23" s="8">
        <f t="shared" si="10"/>
        <v>71.575191030493471</v>
      </c>
      <c r="Y23" s="9">
        <v>0</v>
      </c>
    </row>
    <row r="24" spans="1:25" ht="18.95" customHeight="1" x14ac:dyDescent="0.2">
      <c r="A24" s="6">
        <v>18</v>
      </c>
      <c r="B24" s="7" t="s">
        <v>54</v>
      </c>
      <c r="C24" s="8">
        <v>138095</v>
      </c>
      <c r="D24" s="8">
        <v>104619.53</v>
      </c>
      <c r="E24" s="8">
        <f t="shared" si="0"/>
        <v>75.759100619139005</v>
      </c>
      <c r="F24" s="8">
        <v>107913</v>
      </c>
      <c r="G24" s="8">
        <v>99806.97</v>
      </c>
      <c r="H24" s="8">
        <f t="shared" si="1"/>
        <v>92.488365627866898</v>
      </c>
      <c r="I24" s="8">
        <v>9115</v>
      </c>
      <c r="J24" s="8">
        <v>10779.09</v>
      </c>
      <c r="K24" s="8">
        <f t="shared" si="2"/>
        <v>118.25660998354361</v>
      </c>
      <c r="L24" s="8">
        <v>21297</v>
      </c>
      <c r="M24" s="8">
        <v>45028.57</v>
      </c>
      <c r="N24" s="8">
        <f t="shared" si="3"/>
        <v>211.43151617598724</v>
      </c>
      <c r="O24" s="8"/>
      <c r="P24" s="8">
        <f t="shared" si="4"/>
        <v>168507</v>
      </c>
      <c r="Q24" s="8">
        <f t="shared" si="5"/>
        <v>160427.19</v>
      </c>
      <c r="R24" s="8">
        <f t="shared" si="6"/>
        <v>95.205059730456298</v>
      </c>
      <c r="S24" s="8">
        <v>1650</v>
      </c>
      <c r="T24" s="8">
        <v>22398.48</v>
      </c>
      <c r="U24" s="8">
        <f t="shared" si="7"/>
        <v>1357.4836363636364</v>
      </c>
      <c r="V24" s="8">
        <f t="shared" si="8"/>
        <v>170157</v>
      </c>
      <c r="W24" s="8">
        <f t="shared" si="9"/>
        <v>182825.67</v>
      </c>
      <c r="X24" s="8">
        <f t="shared" si="10"/>
        <v>107.44528288580547</v>
      </c>
      <c r="Y24" s="9">
        <v>0</v>
      </c>
    </row>
    <row r="25" spans="1:25" ht="18.95" customHeight="1" x14ac:dyDescent="0.2">
      <c r="A25" s="6">
        <v>19</v>
      </c>
      <c r="B25" s="7" t="s">
        <v>55</v>
      </c>
      <c r="C25" s="8">
        <v>44720</v>
      </c>
      <c r="D25" s="8">
        <v>33638.54</v>
      </c>
      <c r="E25" s="8">
        <f t="shared" si="0"/>
        <v>75.220348837209301</v>
      </c>
      <c r="F25" s="8">
        <v>30617</v>
      </c>
      <c r="G25" s="8">
        <v>28852.57</v>
      </c>
      <c r="H25" s="8">
        <f t="shared" si="1"/>
        <v>94.23709050527485</v>
      </c>
      <c r="I25" s="8">
        <v>4577</v>
      </c>
      <c r="J25" s="8">
        <v>330.12</v>
      </c>
      <c r="K25" s="8">
        <f t="shared" si="2"/>
        <v>7.212584662442648</v>
      </c>
      <c r="L25" s="8">
        <v>5206</v>
      </c>
      <c r="M25" s="8">
        <v>5950.9</v>
      </c>
      <c r="N25" s="8">
        <f t="shared" si="3"/>
        <v>114.30849020361121</v>
      </c>
      <c r="O25" s="8"/>
      <c r="P25" s="8">
        <f t="shared" si="4"/>
        <v>54503</v>
      </c>
      <c r="Q25" s="8">
        <f t="shared" si="5"/>
        <v>39919.560000000005</v>
      </c>
      <c r="R25" s="8">
        <f t="shared" si="6"/>
        <v>73.242867365099173</v>
      </c>
      <c r="S25" s="8">
        <v>5450</v>
      </c>
      <c r="T25" s="8">
        <v>2965.91</v>
      </c>
      <c r="U25" s="8">
        <f t="shared" si="7"/>
        <v>54.420366972477062</v>
      </c>
      <c r="V25" s="8">
        <f t="shared" si="8"/>
        <v>59953</v>
      </c>
      <c r="W25" s="8">
        <f t="shared" si="9"/>
        <v>42885.47</v>
      </c>
      <c r="X25" s="8">
        <f t="shared" si="10"/>
        <v>71.531816589661901</v>
      </c>
      <c r="Y25" s="9">
        <v>0</v>
      </c>
    </row>
    <row r="26" spans="1:25" ht="18.95" customHeight="1" x14ac:dyDescent="0.2">
      <c r="A26" s="6">
        <v>20</v>
      </c>
      <c r="B26" s="7" t="s">
        <v>56</v>
      </c>
      <c r="C26" s="8">
        <v>299167.96999999997</v>
      </c>
      <c r="D26" s="8">
        <v>335927.69</v>
      </c>
      <c r="E26" s="8">
        <f t="shared" si="0"/>
        <v>112.28731805747789</v>
      </c>
      <c r="F26" s="8">
        <v>188012.92</v>
      </c>
      <c r="G26" s="8">
        <v>235413.72</v>
      </c>
      <c r="H26" s="8">
        <f t="shared" si="1"/>
        <v>125.21145887208176</v>
      </c>
      <c r="I26" s="8">
        <v>70203.86</v>
      </c>
      <c r="J26" s="8">
        <v>98549.15</v>
      </c>
      <c r="K26" s="8">
        <f t="shared" si="2"/>
        <v>140.37568589533396</v>
      </c>
      <c r="L26" s="8">
        <v>133588.25</v>
      </c>
      <c r="M26" s="8">
        <v>231743.24</v>
      </c>
      <c r="N26" s="8">
        <f t="shared" si="3"/>
        <v>173.47576601984082</v>
      </c>
      <c r="O26" s="8"/>
      <c r="P26" s="8">
        <f t="shared" si="4"/>
        <v>502960.07999999996</v>
      </c>
      <c r="Q26" s="8">
        <f t="shared" si="5"/>
        <v>666220.07999999996</v>
      </c>
      <c r="R26" s="8">
        <f t="shared" si="6"/>
        <v>132.45983259744989</v>
      </c>
      <c r="S26" s="8">
        <v>77146</v>
      </c>
      <c r="T26" s="8">
        <v>147541.04999999999</v>
      </c>
      <c r="U26" s="8">
        <f t="shared" si="7"/>
        <v>191.24912503564667</v>
      </c>
      <c r="V26" s="8">
        <f t="shared" si="8"/>
        <v>580106.07999999996</v>
      </c>
      <c r="W26" s="8">
        <f t="shared" si="9"/>
        <v>813761.12999999989</v>
      </c>
      <c r="X26" s="8">
        <f t="shared" si="10"/>
        <v>140.2779867433901</v>
      </c>
      <c r="Y26" s="9">
        <v>0</v>
      </c>
    </row>
    <row r="27" spans="1:25" ht="18.95" customHeight="1" x14ac:dyDescent="0.2">
      <c r="A27" s="6">
        <v>21</v>
      </c>
      <c r="B27" s="7" t="s">
        <v>57</v>
      </c>
      <c r="C27" s="8">
        <v>104514.08</v>
      </c>
      <c r="D27" s="8">
        <v>81701.5</v>
      </c>
      <c r="E27" s="8">
        <f t="shared" si="0"/>
        <v>78.172720842971586</v>
      </c>
      <c r="F27" s="8">
        <v>64685</v>
      </c>
      <c r="G27" s="8">
        <v>80072.44</v>
      </c>
      <c r="H27" s="8">
        <f t="shared" si="1"/>
        <v>123.78826621318699</v>
      </c>
      <c r="I27" s="8">
        <v>6352.5</v>
      </c>
      <c r="J27" s="8">
        <v>1487.01</v>
      </c>
      <c r="K27" s="8">
        <f t="shared" si="2"/>
        <v>23.408264462809917</v>
      </c>
      <c r="L27" s="8">
        <v>25054.5</v>
      </c>
      <c r="M27" s="8">
        <v>8571.1299999999992</v>
      </c>
      <c r="N27" s="8">
        <f t="shared" si="3"/>
        <v>34.209942325729905</v>
      </c>
      <c r="O27" s="8"/>
      <c r="P27" s="8">
        <f t="shared" si="4"/>
        <v>135921.08000000002</v>
      </c>
      <c r="Q27" s="8">
        <f t="shared" si="5"/>
        <v>91759.64</v>
      </c>
      <c r="R27" s="8">
        <f t="shared" si="6"/>
        <v>67.509498894505541</v>
      </c>
      <c r="S27" s="8">
        <v>0</v>
      </c>
      <c r="T27" s="8">
        <v>3964.84</v>
      </c>
      <c r="U27" s="16" t="e">
        <f t="shared" si="7"/>
        <v>#DIV/0!</v>
      </c>
      <c r="V27" s="8">
        <f t="shared" si="8"/>
        <v>135921.08000000002</v>
      </c>
      <c r="W27" s="8">
        <f t="shared" si="9"/>
        <v>95724.479999999996</v>
      </c>
      <c r="X27" s="8">
        <f t="shared" si="10"/>
        <v>70.426515151292193</v>
      </c>
      <c r="Y27" s="9">
        <v>0</v>
      </c>
    </row>
    <row r="28" spans="1:25" ht="18.95" customHeight="1" x14ac:dyDescent="0.2">
      <c r="A28" s="6">
        <v>22</v>
      </c>
      <c r="B28" s="7" t="s">
        <v>58</v>
      </c>
      <c r="C28" s="8">
        <v>64830</v>
      </c>
      <c r="D28" s="8">
        <v>76208.41</v>
      </c>
      <c r="E28" s="8">
        <f t="shared" si="0"/>
        <v>117.55114915933981</v>
      </c>
      <c r="F28" s="8">
        <v>49446</v>
      </c>
      <c r="G28" s="8">
        <v>71946.559999999998</v>
      </c>
      <c r="H28" s="8">
        <f t="shared" si="1"/>
        <v>145.50531893378636</v>
      </c>
      <c r="I28" s="8">
        <v>2856</v>
      </c>
      <c r="J28" s="8">
        <v>1995.6</v>
      </c>
      <c r="K28" s="8">
        <f t="shared" si="2"/>
        <v>69.87394957983193</v>
      </c>
      <c r="L28" s="8">
        <v>10460</v>
      </c>
      <c r="M28" s="8">
        <v>12257.85</v>
      </c>
      <c r="N28" s="8">
        <f t="shared" si="3"/>
        <v>117.18785850860421</v>
      </c>
      <c r="O28" s="8"/>
      <c r="P28" s="8">
        <f t="shared" si="4"/>
        <v>78146</v>
      </c>
      <c r="Q28" s="8">
        <f t="shared" si="5"/>
        <v>90461.860000000015</v>
      </c>
      <c r="R28" s="8">
        <f t="shared" si="6"/>
        <v>115.76006449466387</v>
      </c>
      <c r="S28" s="8">
        <v>8222</v>
      </c>
      <c r="T28" s="8">
        <v>4687.41</v>
      </c>
      <c r="U28" s="8">
        <f t="shared" si="7"/>
        <v>57.010581367063978</v>
      </c>
      <c r="V28" s="8">
        <f t="shared" si="8"/>
        <v>86368</v>
      </c>
      <c r="W28" s="8">
        <f t="shared" si="9"/>
        <v>95149.270000000019</v>
      </c>
      <c r="X28" s="8">
        <f t="shared" si="10"/>
        <v>110.16727260096334</v>
      </c>
      <c r="Y28" s="9">
        <v>0</v>
      </c>
    </row>
    <row r="29" spans="1:25" ht="18.95" customHeight="1" x14ac:dyDescent="0.2">
      <c r="A29" s="6">
        <v>23</v>
      </c>
      <c r="B29" s="7" t="s">
        <v>59</v>
      </c>
      <c r="C29" s="8">
        <v>265020</v>
      </c>
      <c r="D29" s="8">
        <v>266447.5</v>
      </c>
      <c r="E29" s="8">
        <f t="shared" si="0"/>
        <v>100.53863859331371</v>
      </c>
      <c r="F29" s="8">
        <v>144566</v>
      </c>
      <c r="G29" s="8">
        <v>198411.63</v>
      </c>
      <c r="H29" s="8">
        <f t="shared" si="1"/>
        <v>137.24639956836324</v>
      </c>
      <c r="I29" s="8">
        <v>71242.929999999993</v>
      </c>
      <c r="J29" s="8">
        <v>88756.6</v>
      </c>
      <c r="K29" s="8">
        <f t="shared" si="2"/>
        <v>124.58302880019113</v>
      </c>
      <c r="L29" s="8">
        <v>167623.96</v>
      </c>
      <c r="M29" s="8">
        <v>160004.9</v>
      </c>
      <c r="N29" s="8">
        <f t="shared" si="3"/>
        <v>95.454671277304271</v>
      </c>
      <c r="O29" s="8"/>
      <c r="P29" s="8">
        <f t="shared" si="4"/>
        <v>503886.89</v>
      </c>
      <c r="Q29" s="8">
        <f t="shared" si="5"/>
        <v>515209</v>
      </c>
      <c r="R29" s="8">
        <f t="shared" si="6"/>
        <v>102.24695466873527</v>
      </c>
      <c r="S29" s="8">
        <v>130458</v>
      </c>
      <c r="T29" s="8">
        <v>343118.62</v>
      </c>
      <c r="U29" s="8">
        <f t="shared" si="7"/>
        <v>263.01079274555798</v>
      </c>
      <c r="V29" s="8">
        <f t="shared" si="8"/>
        <v>634344.89</v>
      </c>
      <c r="W29" s="8">
        <f t="shared" si="9"/>
        <v>858327.62</v>
      </c>
      <c r="X29" s="8">
        <f t="shared" si="10"/>
        <v>135.30929838498423</v>
      </c>
      <c r="Y29" s="9">
        <v>0</v>
      </c>
    </row>
    <row r="30" spans="1:25" ht="18.95" customHeight="1" x14ac:dyDescent="0.2">
      <c r="A30" s="6">
        <v>24</v>
      </c>
      <c r="B30" s="7" t="s">
        <v>60</v>
      </c>
      <c r="C30" s="8">
        <v>21000</v>
      </c>
      <c r="D30" s="8">
        <v>37750.699999999997</v>
      </c>
      <c r="E30" s="8">
        <f t="shared" si="0"/>
        <v>179.76523809523806</v>
      </c>
      <c r="F30" s="8">
        <v>6200</v>
      </c>
      <c r="G30" s="8">
        <v>8418.2999999999993</v>
      </c>
      <c r="H30" s="8">
        <f t="shared" si="1"/>
        <v>135.77903225806449</v>
      </c>
      <c r="I30" s="8">
        <v>13900</v>
      </c>
      <c r="J30" s="8">
        <v>9965.91</v>
      </c>
      <c r="K30" s="8">
        <f t="shared" si="2"/>
        <v>71.697194244604319</v>
      </c>
      <c r="L30" s="73">
        <v>50200</v>
      </c>
      <c r="M30" s="8">
        <v>55227.66</v>
      </c>
      <c r="N30" s="8">
        <f t="shared" si="3"/>
        <v>110.01525896414343</v>
      </c>
      <c r="O30" s="8"/>
      <c r="P30" s="8">
        <f t="shared" si="4"/>
        <v>85100</v>
      </c>
      <c r="Q30" s="8">
        <f t="shared" si="5"/>
        <v>102944.27</v>
      </c>
      <c r="R30" s="8">
        <f t="shared" si="6"/>
        <v>120.96858989424207</v>
      </c>
      <c r="S30" s="8">
        <v>16495</v>
      </c>
      <c r="T30" s="8">
        <v>87033.97</v>
      </c>
      <c r="U30" s="8">
        <f t="shared" si="7"/>
        <v>527.63849651409521</v>
      </c>
      <c r="V30" s="8">
        <f t="shared" si="8"/>
        <v>101595</v>
      </c>
      <c r="W30" s="8">
        <f t="shared" si="9"/>
        <v>189978.23999999999</v>
      </c>
      <c r="X30" s="8">
        <f t="shared" si="10"/>
        <v>186.99565923519859</v>
      </c>
      <c r="Y30" s="9">
        <v>0</v>
      </c>
    </row>
    <row r="31" spans="1:25" ht="18.95" customHeight="1" x14ac:dyDescent="0.2">
      <c r="A31" s="6">
        <v>25</v>
      </c>
      <c r="B31" s="7" t="s">
        <v>61</v>
      </c>
      <c r="C31" s="8">
        <v>46639</v>
      </c>
      <c r="D31" s="8">
        <v>45973.79</v>
      </c>
      <c r="E31" s="8">
        <f t="shared" si="0"/>
        <v>98.573704410471919</v>
      </c>
      <c r="F31" s="8">
        <v>23007.72</v>
      </c>
      <c r="G31" s="8">
        <v>24689.81</v>
      </c>
      <c r="H31" s="8">
        <f t="shared" si="1"/>
        <v>107.31098083599765</v>
      </c>
      <c r="I31" s="8">
        <v>11321</v>
      </c>
      <c r="J31" s="8">
        <v>10058.91</v>
      </c>
      <c r="K31" s="8">
        <f t="shared" si="2"/>
        <v>88.851779878102647</v>
      </c>
      <c r="L31" s="8">
        <v>70389.45</v>
      </c>
      <c r="M31" s="8">
        <v>76097.679999999993</v>
      </c>
      <c r="N31" s="8">
        <f t="shared" si="3"/>
        <v>108.10949652256126</v>
      </c>
      <c r="O31" s="8"/>
      <c r="P31" s="8">
        <f t="shared" si="4"/>
        <v>128349.45</v>
      </c>
      <c r="Q31" s="8">
        <f t="shared" si="5"/>
        <v>132130.38</v>
      </c>
      <c r="R31" s="8">
        <f t="shared" si="6"/>
        <v>102.94580927304324</v>
      </c>
      <c r="S31" s="8">
        <v>25699</v>
      </c>
      <c r="T31" s="8">
        <v>39980.559999999998</v>
      </c>
      <c r="U31" s="8">
        <f t="shared" si="7"/>
        <v>155.57243472508657</v>
      </c>
      <c r="V31" s="8">
        <f t="shared" si="8"/>
        <v>154048.45000000001</v>
      </c>
      <c r="W31" s="8">
        <f t="shared" si="9"/>
        <v>172110.94</v>
      </c>
      <c r="X31" s="8">
        <f t="shared" si="10"/>
        <v>111.7252007404164</v>
      </c>
      <c r="Y31" s="9">
        <v>1.5</v>
      </c>
    </row>
    <row r="32" spans="1:25" ht="18.95" customHeight="1" x14ac:dyDescent="0.2">
      <c r="A32" s="6">
        <v>26</v>
      </c>
      <c r="B32" s="7" t="s">
        <v>62</v>
      </c>
      <c r="C32" s="8">
        <v>200366</v>
      </c>
      <c r="D32" s="8">
        <v>197961.19</v>
      </c>
      <c r="E32" s="8">
        <f t="shared" si="0"/>
        <v>98.799791381771357</v>
      </c>
      <c r="F32" s="8">
        <v>110768</v>
      </c>
      <c r="G32" s="8">
        <v>120277.38</v>
      </c>
      <c r="H32" s="8">
        <f t="shared" si="1"/>
        <v>108.5849523328037</v>
      </c>
      <c r="I32" s="8">
        <v>30063</v>
      </c>
      <c r="J32" s="8">
        <v>48261.39</v>
      </c>
      <c r="K32" s="8">
        <f t="shared" si="2"/>
        <v>160.53417822572598</v>
      </c>
      <c r="L32" s="8">
        <v>39228</v>
      </c>
      <c r="M32" s="8">
        <v>27168.880000000001</v>
      </c>
      <c r="N32" s="8">
        <f t="shared" si="3"/>
        <v>69.258896706434186</v>
      </c>
      <c r="O32" s="8"/>
      <c r="P32" s="8">
        <f t="shared" si="4"/>
        <v>269657</v>
      </c>
      <c r="Q32" s="8">
        <f t="shared" si="5"/>
        <v>273391.46000000002</v>
      </c>
      <c r="R32" s="8">
        <f t="shared" si="6"/>
        <v>101.38489265993468</v>
      </c>
      <c r="S32" s="8">
        <v>56571</v>
      </c>
      <c r="T32" s="8">
        <v>53078.49</v>
      </c>
      <c r="U32" s="8">
        <f t="shared" si="7"/>
        <v>93.826324441851838</v>
      </c>
      <c r="V32" s="8">
        <f t="shared" si="8"/>
        <v>326228</v>
      </c>
      <c r="W32" s="8">
        <f t="shared" si="9"/>
        <v>326469.95</v>
      </c>
      <c r="X32" s="8">
        <f t="shared" si="10"/>
        <v>100.07416592076707</v>
      </c>
      <c r="Y32" s="9">
        <v>0</v>
      </c>
    </row>
    <row r="33" spans="1:25" ht="18.95" customHeight="1" x14ac:dyDescent="0.2">
      <c r="A33" s="6">
        <v>27</v>
      </c>
      <c r="B33" s="7" t="s">
        <v>63</v>
      </c>
      <c r="C33" s="8">
        <v>196100</v>
      </c>
      <c r="D33" s="8">
        <v>205562.12</v>
      </c>
      <c r="E33" s="8">
        <f t="shared" si="0"/>
        <v>104.82515043345232</v>
      </c>
      <c r="F33" s="8">
        <v>112680</v>
      </c>
      <c r="G33" s="8">
        <v>156097.68</v>
      </c>
      <c r="H33" s="8">
        <f t="shared" si="1"/>
        <v>138.53184238551651</v>
      </c>
      <c r="I33" s="8">
        <v>23700</v>
      </c>
      <c r="J33" s="8">
        <v>15442.5</v>
      </c>
      <c r="K33" s="8">
        <f t="shared" si="2"/>
        <v>65.158227848101262</v>
      </c>
      <c r="L33" s="8">
        <v>110200</v>
      </c>
      <c r="M33" s="8">
        <v>153257.37</v>
      </c>
      <c r="N33" s="8">
        <f t="shared" si="3"/>
        <v>139.07202359346641</v>
      </c>
      <c r="O33" s="8"/>
      <c r="P33" s="8">
        <f t="shared" si="4"/>
        <v>330000</v>
      </c>
      <c r="Q33" s="8">
        <f t="shared" si="5"/>
        <v>374261.99</v>
      </c>
      <c r="R33" s="8">
        <f t="shared" si="6"/>
        <v>113.41272424242425</v>
      </c>
      <c r="S33" s="8">
        <v>33021.5</v>
      </c>
      <c r="T33" s="8">
        <v>146553.01999999999</v>
      </c>
      <c r="U33" s="8">
        <f t="shared" si="7"/>
        <v>443.81091107308868</v>
      </c>
      <c r="V33" s="8">
        <f t="shared" si="8"/>
        <v>363021.5</v>
      </c>
      <c r="W33" s="8">
        <f t="shared" si="9"/>
        <v>520815.01</v>
      </c>
      <c r="X33" s="8">
        <f t="shared" si="10"/>
        <v>143.46671202669813</v>
      </c>
      <c r="Y33" s="9">
        <v>0</v>
      </c>
    </row>
    <row r="34" spans="1:25" ht="18.95" customHeight="1" x14ac:dyDescent="0.2">
      <c r="A34" s="6">
        <v>28</v>
      </c>
      <c r="B34" s="7" t="s">
        <v>64</v>
      </c>
      <c r="C34" s="8">
        <v>32567.5</v>
      </c>
      <c r="D34" s="8">
        <v>12642.62</v>
      </c>
      <c r="E34" s="8">
        <f t="shared" si="0"/>
        <v>38.819743609426574</v>
      </c>
      <c r="F34" s="8">
        <v>13193</v>
      </c>
      <c r="G34" s="8">
        <v>8378.31</v>
      </c>
      <c r="H34" s="8">
        <f t="shared" si="1"/>
        <v>63.505722731751689</v>
      </c>
      <c r="I34" s="8">
        <v>6874</v>
      </c>
      <c r="J34" s="8">
        <v>2455.5</v>
      </c>
      <c r="K34" s="8">
        <f t="shared" si="2"/>
        <v>35.721559499563575</v>
      </c>
      <c r="L34" s="8">
        <v>29992.5</v>
      </c>
      <c r="M34" s="8">
        <v>8697.84</v>
      </c>
      <c r="N34" s="8">
        <f t="shared" si="3"/>
        <v>29.000050012503127</v>
      </c>
      <c r="O34" s="8"/>
      <c r="P34" s="8">
        <f t="shared" si="4"/>
        <v>69434</v>
      </c>
      <c r="Q34" s="8">
        <f t="shared" si="5"/>
        <v>23795.96</v>
      </c>
      <c r="R34" s="8">
        <f t="shared" si="6"/>
        <v>34.271336809056081</v>
      </c>
      <c r="S34" s="8">
        <v>35580</v>
      </c>
      <c r="T34" s="8">
        <v>27272.880000000001</v>
      </c>
      <c r="U34" s="8">
        <f t="shared" si="7"/>
        <v>76.652276559865086</v>
      </c>
      <c r="V34" s="8">
        <f t="shared" si="8"/>
        <v>105014</v>
      </c>
      <c r="W34" s="8">
        <f t="shared" si="9"/>
        <v>51068.84</v>
      </c>
      <c r="X34" s="8">
        <f t="shared" si="10"/>
        <v>48.630506408669319</v>
      </c>
      <c r="Y34" s="9">
        <v>0</v>
      </c>
    </row>
    <row r="35" spans="1:25" ht="18.95" customHeight="1" x14ac:dyDescent="0.2">
      <c r="A35" s="6">
        <v>29</v>
      </c>
      <c r="B35" s="7" t="s">
        <v>65</v>
      </c>
      <c r="C35" s="8">
        <v>288862</v>
      </c>
      <c r="D35" s="8">
        <v>53744.67</v>
      </c>
      <c r="E35" s="8">
        <f t="shared" si="0"/>
        <v>18.60565598798042</v>
      </c>
      <c r="F35" s="8">
        <v>182535</v>
      </c>
      <c r="G35" s="8">
        <v>36482.68</v>
      </c>
      <c r="H35" s="8">
        <f t="shared" si="1"/>
        <v>19.986676527789189</v>
      </c>
      <c r="I35" s="8">
        <v>21552</v>
      </c>
      <c r="J35" s="8">
        <v>37061.699999999997</v>
      </c>
      <c r="K35" s="8">
        <f t="shared" si="2"/>
        <v>171.96408685968817</v>
      </c>
      <c r="L35" s="8">
        <v>74283</v>
      </c>
      <c r="M35" s="8">
        <v>35521.620000000003</v>
      </c>
      <c r="N35" s="8">
        <f t="shared" si="3"/>
        <v>47.819312628730671</v>
      </c>
      <c r="O35" s="8"/>
      <c r="P35" s="8">
        <f t="shared" si="4"/>
        <v>384697</v>
      </c>
      <c r="Q35" s="8">
        <f t="shared" si="5"/>
        <v>126327.98999999999</v>
      </c>
      <c r="R35" s="8">
        <f t="shared" si="6"/>
        <v>32.838309110806684</v>
      </c>
      <c r="S35" s="8">
        <v>6110</v>
      </c>
      <c r="T35" s="8">
        <v>14735.59</v>
      </c>
      <c r="U35" s="8">
        <f t="shared" si="7"/>
        <v>241.17168576104746</v>
      </c>
      <c r="V35" s="8">
        <f t="shared" si="8"/>
        <v>390807</v>
      </c>
      <c r="W35" s="8">
        <f t="shared" si="9"/>
        <v>141063.57999999999</v>
      </c>
      <c r="X35" s="8">
        <f t="shared" si="10"/>
        <v>36.095458883796859</v>
      </c>
      <c r="Y35" s="9">
        <v>1.5</v>
      </c>
    </row>
    <row r="36" spans="1:25" ht="18.95" customHeight="1" x14ac:dyDescent="0.2">
      <c r="A36" s="6">
        <v>30</v>
      </c>
      <c r="B36" s="7" t="s">
        <v>66</v>
      </c>
      <c r="C36" s="8">
        <v>33880</v>
      </c>
      <c r="D36" s="8">
        <v>51526.45</v>
      </c>
      <c r="E36" s="8">
        <f t="shared" si="0"/>
        <v>152.08515348288074</v>
      </c>
      <c r="F36" s="8">
        <v>9330</v>
      </c>
      <c r="G36" s="8">
        <v>21123.96</v>
      </c>
      <c r="H36" s="8">
        <f t="shared" si="1"/>
        <v>226.4090032154341</v>
      </c>
      <c r="I36" s="8">
        <v>86510</v>
      </c>
      <c r="J36" s="8">
        <v>114673.45</v>
      </c>
      <c r="K36" s="8">
        <f t="shared" si="2"/>
        <v>132.55513813431972</v>
      </c>
      <c r="L36" s="8">
        <v>297620</v>
      </c>
      <c r="M36" s="8">
        <v>370785.61</v>
      </c>
      <c r="N36" s="8">
        <f t="shared" si="3"/>
        <v>124.58356629258786</v>
      </c>
      <c r="O36" s="8"/>
      <c r="P36" s="8">
        <f t="shared" si="4"/>
        <v>418010</v>
      </c>
      <c r="Q36" s="8">
        <f t="shared" si="5"/>
        <v>536985.51</v>
      </c>
      <c r="R36" s="8">
        <f t="shared" si="6"/>
        <v>128.46235975215905</v>
      </c>
      <c r="S36" s="8">
        <v>108680</v>
      </c>
      <c r="T36" s="8">
        <v>805654.17</v>
      </c>
      <c r="U36" s="8">
        <f t="shared" si="7"/>
        <v>741.30858483621637</v>
      </c>
      <c r="V36" s="8">
        <f t="shared" si="8"/>
        <v>526690</v>
      </c>
      <c r="W36" s="8">
        <f t="shared" si="9"/>
        <v>1342639.6800000002</v>
      </c>
      <c r="X36" s="8">
        <f t="shared" si="10"/>
        <v>254.92029087318923</v>
      </c>
      <c r="Y36" s="9">
        <v>7.2</v>
      </c>
    </row>
    <row r="37" spans="1:25" ht="18.95" customHeight="1" x14ac:dyDescent="0.2">
      <c r="A37" s="6">
        <v>31</v>
      </c>
      <c r="B37" s="7" t="s">
        <v>67</v>
      </c>
      <c r="C37" s="8">
        <v>69104</v>
      </c>
      <c r="D37" s="8">
        <v>17105.82</v>
      </c>
      <c r="E37" s="8">
        <f t="shared" si="0"/>
        <v>24.753733503125723</v>
      </c>
      <c r="F37" s="8">
        <v>48819</v>
      </c>
      <c r="G37" s="8">
        <v>14371.26</v>
      </c>
      <c r="H37" s="8">
        <f t="shared" si="1"/>
        <v>29.437841823880046</v>
      </c>
      <c r="I37" s="8">
        <v>4029</v>
      </c>
      <c r="J37" s="8">
        <v>1628.9</v>
      </c>
      <c r="K37" s="8">
        <f t="shared" si="2"/>
        <v>40.429386944651277</v>
      </c>
      <c r="L37" s="8">
        <v>14574</v>
      </c>
      <c r="M37" s="8">
        <v>24289.08</v>
      </c>
      <c r="N37" s="8">
        <f t="shared" si="3"/>
        <v>166.66035405516675</v>
      </c>
      <c r="O37" s="8"/>
      <c r="P37" s="8">
        <f t="shared" si="4"/>
        <v>87707</v>
      </c>
      <c r="Q37" s="8">
        <f t="shared" si="5"/>
        <v>43023.8</v>
      </c>
      <c r="R37" s="8">
        <f t="shared" si="6"/>
        <v>49.054009372113967</v>
      </c>
      <c r="S37" s="8">
        <v>3299</v>
      </c>
      <c r="T37" s="8">
        <v>3118.47</v>
      </c>
      <c r="U37" s="8">
        <f t="shared" si="7"/>
        <v>94.52773567747802</v>
      </c>
      <c r="V37" s="8">
        <f t="shared" si="8"/>
        <v>91006</v>
      </c>
      <c r="W37" s="8">
        <f t="shared" si="9"/>
        <v>46142.270000000004</v>
      </c>
      <c r="X37" s="8">
        <f t="shared" si="10"/>
        <v>50.702448190229212</v>
      </c>
      <c r="Y37" s="9">
        <v>0</v>
      </c>
    </row>
    <row r="38" spans="1:25" ht="18.95" customHeight="1" x14ac:dyDescent="0.2">
      <c r="A38" s="6">
        <v>32</v>
      </c>
      <c r="B38" s="7" t="s">
        <v>68</v>
      </c>
      <c r="C38" s="8">
        <v>64046</v>
      </c>
      <c r="D38" s="8">
        <v>39395.61</v>
      </c>
      <c r="E38" s="8">
        <f t="shared" si="0"/>
        <v>61.51142928520126</v>
      </c>
      <c r="F38" s="8">
        <v>48307</v>
      </c>
      <c r="G38" s="8">
        <v>38535.33</v>
      </c>
      <c r="H38" s="8">
        <f t="shared" si="1"/>
        <v>79.771730805059306</v>
      </c>
      <c r="I38" s="8">
        <v>2482</v>
      </c>
      <c r="J38" s="8">
        <v>1925.39</v>
      </c>
      <c r="K38" s="8">
        <f t="shared" si="2"/>
        <v>77.574133763094281</v>
      </c>
      <c r="L38" s="8">
        <v>13067</v>
      </c>
      <c r="M38" s="8">
        <v>2555.2199999999998</v>
      </c>
      <c r="N38" s="8">
        <f t="shared" si="3"/>
        <v>19.554756256217953</v>
      </c>
      <c r="O38" s="8"/>
      <c r="P38" s="8">
        <f t="shared" si="4"/>
        <v>79595</v>
      </c>
      <c r="Q38" s="8">
        <f t="shared" si="5"/>
        <v>43876.22</v>
      </c>
      <c r="R38" s="8">
        <f t="shared" si="6"/>
        <v>55.124341981280232</v>
      </c>
      <c r="S38" s="8">
        <v>2581</v>
      </c>
      <c r="T38" s="8">
        <v>6426</v>
      </c>
      <c r="U38" s="8">
        <f t="shared" si="7"/>
        <v>248.97326617590082</v>
      </c>
      <c r="V38" s="8">
        <f t="shared" si="8"/>
        <v>82176</v>
      </c>
      <c r="W38" s="8">
        <f t="shared" si="9"/>
        <v>50302.22</v>
      </c>
      <c r="X38" s="8">
        <f t="shared" si="10"/>
        <v>61.21278718847352</v>
      </c>
      <c r="Y38" s="9">
        <v>0</v>
      </c>
    </row>
    <row r="39" spans="1:25" ht="18.95" customHeight="1" x14ac:dyDescent="0.2">
      <c r="A39" s="6">
        <v>33</v>
      </c>
      <c r="B39" s="7" t="s">
        <v>69</v>
      </c>
      <c r="C39" s="8">
        <v>136552.49</v>
      </c>
      <c r="D39" s="8">
        <v>76592.509999999995</v>
      </c>
      <c r="E39" s="8">
        <f t="shared" si="0"/>
        <v>56.090159908471826</v>
      </c>
      <c r="F39" s="8">
        <v>110645</v>
      </c>
      <c r="G39" s="8">
        <v>66167.37</v>
      </c>
      <c r="H39" s="8">
        <f t="shared" si="1"/>
        <v>59.801500293732204</v>
      </c>
      <c r="I39" s="8">
        <v>5926</v>
      </c>
      <c r="J39" s="8">
        <v>15844.22</v>
      </c>
      <c r="K39" s="8">
        <f t="shared" si="2"/>
        <v>267.36787040162</v>
      </c>
      <c r="L39" s="8">
        <v>37424</v>
      </c>
      <c r="M39" s="8">
        <v>30742.45</v>
      </c>
      <c r="N39" s="8">
        <f t="shared" si="3"/>
        <v>82.146349935870035</v>
      </c>
      <c r="O39" s="8"/>
      <c r="P39" s="8">
        <f t="shared" si="4"/>
        <v>179902.49</v>
      </c>
      <c r="Q39" s="8">
        <f t="shared" si="5"/>
        <v>123179.18</v>
      </c>
      <c r="R39" s="8">
        <f t="shared" si="6"/>
        <v>68.469969481800945</v>
      </c>
      <c r="S39" s="8">
        <v>20595</v>
      </c>
      <c r="T39" s="8">
        <v>73041.259999999995</v>
      </c>
      <c r="U39" s="8">
        <f t="shared" si="7"/>
        <v>354.65530468560326</v>
      </c>
      <c r="V39" s="8">
        <f t="shared" si="8"/>
        <v>200497.49</v>
      </c>
      <c r="W39" s="8">
        <f t="shared" si="9"/>
        <v>196220.44</v>
      </c>
      <c r="X39" s="8">
        <f t="shared" si="10"/>
        <v>97.866781274917713</v>
      </c>
      <c r="Y39" s="9">
        <v>0</v>
      </c>
    </row>
    <row r="40" spans="1:25" ht="18.95" customHeight="1" x14ac:dyDescent="0.2">
      <c r="A40" s="7"/>
      <c r="B40" s="10" t="s">
        <v>35</v>
      </c>
      <c r="C40" s="11">
        <f>SUM(C7:C39)</f>
        <v>3820646.758353401</v>
      </c>
      <c r="D40" s="11">
        <f>SUM(D7:D39)</f>
        <v>3066642.3299999996</v>
      </c>
      <c r="E40" s="11">
        <f t="shared" si="0"/>
        <v>80.26500548094748</v>
      </c>
      <c r="F40" s="11">
        <f>SUM(F7:F39)</f>
        <v>2473902.37</v>
      </c>
      <c r="G40" s="11">
        <f>SUM(G7:G39)</f>
        <v>2425231.7400000007</v>
      </c>
      <c r="H40" s="11">
        <f t="shared" si="1"/>
        <v>98.032637399510662</v>
      </c>
      <c r="I40" s="11">
        <f>SUM(I7:I39)</f>
        <v>744948.25</v>
      </c>
      <c r="J40" s="11">
        <f>SUM(J7:J39)</f>
        <v>829854.34</v>
      </c>
      <c r="K40" s="11">
        <f t="shared" si="2"/>
        <v>111.39758231528164</v>
      </c>
      <c r="L40" s="11">
        <f>SUM(L7:L39)</f>
        <v>1656961.74</v>
      </c>
      <c r="M40" s="11">
        <f>SUM(M7:M39)</f>
        <v>1742104.98</v>
      </c>
      <c r="N40" s="11">
        <f t="shared" si="3"/>
        <v>105.1385157511241</v>
      </c>
      <c r="O40" s="11">
        <f>SUM(O7:O39)</f>
        <v>0</v>
      </c>
      <c r="P40" s="11">
        <f>SUM(P7:P39)</f>
        <v>6222556.7483534021</v>
      </c>
      <c r="Q40" s="11">
        <f>SUM(Q7:Q39)</f>
        <v>5638601.6499999994</v>
      </c>
      <c r="R40" s="11">
        <f t="shared" si="6"/>
        <v>90.615511887329475</v>
      </c>
      <c r="S40" s="11">
        <f>SUM(S7:S39)</f>
        <v>906756.1</v>
      </c>
      <c r="T40" s="11">
        <f>SUM(T7:T39)</f>
        <v>2446152.52</v>
      </c>
      <c r="U40" s="11">
        <f t="shared" si="7"/>
        <v>269.76962382717909</v>
      </c>
      <c r="V40" s="11">
        <f>SUM(V7:V39)</f>
        <v>7129312.8483534018</v>
      </c>
      <c r="W40" s="11">
        <f>SUM(W7:W39)</f>
        <v>8084754.1699999999</v>
      </c>
      <c r="X40" s="11">
        <f t="shared" si="10"/>
        <v>113.40159061566878</v>
      </c>
      <c r="Y40" s="12">
        <v>59.84</v>
      </c>
    </row>
    <row r="43" spans="1:25" x14ac:dyDescent="0.2">
      <c r="C43" s="66">
        <f>C40/100</f>
        <v>38206.467583534009</v>
      </c>
      <c r="D43" s="66">
        <f>D40/100</f>
        <v>30666.423299999995</v>
      </c>
      <c r="E43" s="17">
        <f>D43*100/C43</f>
        <v>80.26500548094748</v>
      </c>
      <c r="F43" s="66">
        <f>F40/100</f>
        <v>24739.023700000002</v>
      </c>
      <c r="G43" s="66">
        <f>G40/100</f>
        <v>24252.317400000007</v>
      </c>
      <c r="H43" s="17">
        <f>G43*100/F43</f>
        <v>98.032637399510662</v>
      </c>
      <c r="I43" s="66">
        <f>I40/100</f>
        <v>7449.4825000000001</v>
      </c>
      <c r="J43" s="66">
        <f>J40/100</f>
        <v>8298.5434000000005</v>
      </c>
      <c r="K43" s="17">
        <f>J43*100/I43</f>
        <v>111.39758231528164</v>
      </c>
      <c r="L43" s="66">
        <f>L40/100</f>
        <v>16569.617399999999</v>
      </c>
      <c r="M43" s="66">
        <f>M40/100</f>
        <v>17421.049800000001</v>
      </c>
      <c r="N43" s="17">
        <f>M43*100/L43</f>
        <v>105.1385157511241</v>
      </c>
      <c r="P43" s="66">
        <f>P40/100</f>
        <v>62225.567483534018</v>
      </c>
      <c r="Q43" s="66">
        <f>Q40/100</f>
        <v>56386.016499999998</v>
      </c>
      <c r="R43" s="17">
        <f>Q43*100/P43</f>
        <v>90.615511887329475</v>
      </c>
      <c r="S43" s="66">
        <f>S40/100</f>
        <v>9067.5609999999997</v>
      </c>
      <c r="T43" s="66">
        <f>T40/100</f>
        <v>24461.5252</v>
      </c>
      <c r="U43" s="17">
        <f>T43*100/S43</f>
        <v>269.76962382717909</v>
      </c>
      <c r="V43" s="66">
        <f>V40/100</f>
        <v>71293.128483534019</v>
      </c>
      <c r="W43" s="66">
        <f>W40/100</f>
        <v>80847.541700000002</v>
      </c>
      <c r="X43" s="17">
        <f>W43*100/V43</f>
        <v>113.40159061566878</v>
      </c>
    </row>
  </sheetData>
  <sheetProtection password="CA2B" sheet="1" objects="1" scenarios="1"/>
  <mergeCells count="14">
    <mergeCell ref="S4:U5"/>
    <mergeCell ref="V4:X5"/>
    <mergeCell ref="Y4:Y5"/>
    <mergeCell ref="A1:W1"/>
    <mergeCell ref="A2:W2"/>
    <mergeCell ref="V3:W3"/>
    <mergeCell ref="A4:A6"/>
    <mergeCell ref="B4:B6"/>
    <mergeCell ref="C4:E5"/>
    <mergeCell ref="F4:H5"/>
    <mergeCell ref="I4:K5"/>
    <mergeCell ref="L4:N5"/>
    <mergeCell ref="O4:O5"/>
    <mergeCell ref="P4:R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zoomScaleNormal="100" workbookViewId="0">
      <pane xSplit="2" ySplit="6" topLeftCell="C7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7" sqref="C7"/>
    </sheetView>
  </sheetViews>
  <sheetFormatPr defaultRowHeight="12.75" x14ac:dyDescent="0.2"/>
  <cols>
    <col min="1" max="1" width="5.7109375" style="21" customWidth="1"/>
    <col min="2" max="2" width="29.140625" style="21" bestFit="1" customWidth="1"/>
    <col min="3" max="4" width="8.7109375" style="21" customWidth="1"/>
    <col min="5" max="5" width="5.7109375" style="21" customWidth="1"/>
    <col min="6" max="7" width="8.7109375" style="21" customWidth="1"/>
    <col min="8" max="8" width="5.7109375" style="21" customWidth="1"/>
    <col min="9" max="10" width="8.7109375" style="21" customWidth="1"/>
    <col min="11" max="11" width="5.7109375" style="21" customWidth="1"/>
    <col min="12" max="13" width="8.7109375" style="21" customWidth="1"/>
    <col min="14" max="14" width="5.7109375" style="21" customWidth="1"/>
    <col min="15" max="16" width="8.7109375" style="21" customWidth="1"/>
    <col min="17" max="17" width="5.7109375" style="21" customWidth="1"/>
    <col min="18" max="19" width="8.7109375" style="21" customWidth="1"/>
    <col min="20" max="20" width="5.7109375" style="21" customWidth="1"/>
    <col min="21" max="22" width="8.7109375" style="21" customWidth="1"/>
    <col min="23" max="23" width="5.7109375" style="21" customWidth="1"/>
    <col min="24" max="16384" width="9.140625" style="21"/>
  </cols>
  <sheetData>
    <row r="1" spans="1:23" ht="15" x14ac:dyDescent="0.2">
      <c r="A1" s="273" t="s">
        <v>103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</row>
    <row r="2" spans="1:23" ht="15" x14ac:dyDescent="0.2">
      <c r="A2" s="273" t="s">
        <v>116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</row>
    <row r="3" spans="1:23" s="25" customFormat="1" ht="15" x14ac:dyDescent="0.2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 t="s">
        <v>115</v>
      </c>
    </row>
    <row r="4" spans="1:23" ht="15" customHeight="1" x14ac:dyDescent="0.2">
      <c r="A4" s="271" t="s">
        <v>79</v>
      </c>
      <c r="B4" s="272" t="s">
        <v>1</v>
      </c>
      <c r="C4" s="276" t="s">
        <v>2</v>
      </c>
      <c r="D4" s="277"/>
      <c r="E4" s="278"/>
      <c r="F4" s="276" t="s">
        <v>3</v>
      </c>
      <c r="G4" s="277"/>
      <c r="H4" s="278"/>
      <c r="I4" s="276" t="s">
        <v>4</v>
      </c>
      <c r="J4" s="277"/>
      <c r="K4" s="278"/>
      <c r="L4" s="276" t="s">
        <v>5</v>
      </c>
      <c r="M4" s="277"/>
      <c r="N4" s="278"/>
      <c r="O4" s="276" t="s">
        <v>6</v>
      </c>
      <c r="P4" s="277"/>
      <c r="Q4" s="278"/>
      <c r="R4" s="276" t="s">
        <v>7</v>
      </c>
      <c r="S4" s="277"/>
      <c r="T4" s="278"/>
      <c r="U4" s="276" t="s">
        <v>8</v>
      </c>
      <c r="V4" s="277"/>
      <c r="W4" s="278"/>
    </row>
    <row r="5" spans="1:23" ht="24.95" customHeight="1" x14ac:dyDescent="0.2">
      <c r="A5" s="271"/>
      <c r="B5" s="272"/>
      <c r="C5" s="279"/>
      <c r="D5" s="280"/>
      <c r="E5" s="281"/>
      <c r="F5" s="279"/>
      <c r="G5" s="280"/>
      <c r="H5" s="281"/>
      <c r="I5" s="279"/>
      <c r="J5" s="280"/>
      <c r="K5" s="281"/>
      <c r="L5" s="279"/>
      <c r="M5" s="280"/>
      <c r="N5" s="281"/>
      <c r="O5" s="279"/>
      <c r="P5" s="280"/>
      <c r="Q5" s="281"/>
      <c r="R5" s="279"/>
      <c r="S5" s="280"/>
      <c r="T5" s="281"/>
      <c r="U5" s="279"/>
      <c r="V5" s="280"/>
      <c r="W5" s="281"/>
    </row>
    <row r="6" spans="1:23" ht="12.75" customHeight="1" x14ac:dyDescent="0.2">
      <c r="A6" s="271"/>
      <c r="B6" s="272"/>
      <c r="C6" s="3" t="s">
        <v>9</v>
      </c>
      <c r="D6" s="3" t="s">
        <v>78</v>
      </c>
      <c r="E6" s="3" t="s">
        <v>10</v>
      </c>
      <c r="F6" s="3" t="s">
        <v>9</v>
      </c>
      <c r="G6" s="3" t="s">
        <v>78</v>
      </c>
      <c r="H6" s="3" t="s">
        <v>10</v>
      </c>
      <c r="I6" s="3" t="s">
        <v>9</v>
      </c>
      <c r="J6" s="3" t="s">
        <v>78</v>
      </c>
      <c r="K6" s="3" t="s">
        <v>10</v>
      </c>
      <c r="L6" s="3" t="s">
        <v>9</v>
      </c>
      <c r="M6" s="3" t="s">
        <v>78</v>
      </c>
      <c r="N6" s="3" t="s">
        <v>10</v>
      </c>
      <c r="O6" s="3" t="s">
        <v>9</v>
      </c>
      <c r="P6" s="3" t="s">
        <v>78</v>
      </c>
      <c r="Q6" s="3" t="s">
        <v>10</v>
      </c>
      <c r="R6" s="3" t="s">
        <v>9</v>
      </c>
      <c r="S6" s="3" t="s">
        <v>78</v>
      </c>
      <c r="T6" s="3" t="s">
        <v>10</v>
      </c>
      <c r="U6" s="3" t="s">
        <v>9</v>
      </c>
      <c r="V6" s="3" t="s">
        <v>78</v>
      </c>
      <c r="W6" s="3" t="s">
        <v>10</v>
      </c>
    </row>
    <row r="7" spans="1:23" x14ac:dyDescent="0.2">
      <c r="A7" s="26">
        <v>1</v>
      </c>
      <c r="B7" s="27" t="s">
        <v>11</v>
      </c>
      <c r="C7" s="1">
        <v>26516.602232385336</v>
      </c>
      <c r="D7" s="1">
        <v>141108</v>
      </c>
      <c r="E7" s="1">
        <f t="shared" ref="E7:E38" si="0">D7*100/C7</f>
        <v>532.1496274800304</v>
      </c>
      <c r="F7" s="1">
        <v>16833.349279707698</v>
      </c>
      <c r="G7" s="1">
        <v>11645.22</v>
      </c>
      <c r="H7" s="1">
        <f t="shared" ref="H7:H38" si="1">G7*100/F7</f>
        <v>69.179459218125444</v>
      </c>
      <c r="I7" s="1">
        <v>16912.849554458229</v>
      </c>
      <c r="J7" s="1">
        <v>436694.4</v>
      </c>
      <c r="K7" s="1">
        <f t="shared" ref="K7:K38" si="2">J7*100/I7</f>
        <v>2582.0273431385622</v>
      </c>
      <c r="L7" s="1">
        <v>25536.07437048377</v>
      </c>
      <c r="M7" s="1">
        <v>298</v>
      </c>
      <c r="N7" s="1">
        <f t="shared" ref="N7:N38" si="3">M7*100/L7</f>
        <v>1.1669765511978909</v>
      </c>
      <c r="O7" s="1">
        <f t="shared" ref="O7:P28" si="4">C7+I7+L7</f>
        <v>68965.526157327331</v>
      </c>
      <c r="P7" s="1">
        <f t="shared" si="4"/>
        <v>578100.4</v>
      </c>
      <c r="Q7" s="1">
        <f t="shared" ref="Q7:Q48" si="5">P7*100/O7</f>
        <v>838.24547163058071</v>
      </c>
      <c r="R7" s="1">
        <v>49338.161234017818</v>
      </c>
      <c r="S7" s="1">
        <v>2428752</v>
      </c>
      <c r="T7" s="1">
        <f t="shared" ref="T7:T38" si="6">S7*100/R7</f>
        <v>4922.6641999893118</v>
      </c>
      <c r="U7" s="1">
        <f t="shared" ref="U7:V28" si="7">O7+R7</f>
        <v>118303.68739134516</v>
      </c>
      <c r="V7" s="1">
        <f t="shared" si="7"/>
        <v>3006852.4</v>
      </c>
      <c r="W7" s="1">
        <f t="shared" ref="W7:W48" si="8">V7*100/U7</f>
        <v>2541.6387826132755</v>
      </c>
    </row>
    <row r="8" spans="1:23" x14ac:dyDescent="0.2">
      <c r="A8" s="26">
        <v>2</v>
      </c>
      <c r="B8" s="27" t="s">
        <v>12</v>
      </c>
      <c r="C8" s="1">
        <v>9396.2454877947603</v>
      </c>
      <c r="D8" s="1">
        <v>1139</v>
      </c>
      <c r="E8" s="1">
        <f t="shared" si="0"/>
        <v>12.121862944933723</v>
      </c>
      <c r="F8" s="1">
        <v>6436.5405513341711</v>
      </c>
      <c r="G8" s="1">
        <v>3114.7000000000003</v>
      </c>
      <c r="H8" s="1">
        <f t="shared" si="1"/>
        <v>48.390901527908227</v>
      </c>
      <c r="I8" s="1">
        <v>8479.8930744342797</v>
      </c>
      <c r="J8" s="1">
        <v>37562</v>
      </c>
      <c r="K8" s="1">
        <f t="shared" si="2"/>
        <v>442.95369847580156</v>
      </c>
      <c r="L8" s="1">
        <v>18340.695085689138</v>
      </c>
      <c r="M8" s="1">
        <v>611</v>
      </c>
      <c r="N8" s="1">
        <f t="shared" si="3"/>
        <v>3.3313895528242576</v>
      </c>
      <c r="O8" s="1">
        <f t="shared" si="4"/>
        <v>36216.833647918174</v>
      </c>
      <c r="P8" s="1">
        <f t="shared" si="4"/>
        <v>39312</v>
      </c>
      <c r="Q8" s="1">
        <f t="shared" si="5"/>
        <v>108.5462091528251</v>
      </c>
      <c r="R8" s="1">
        <v>19048.84</v>
      </c>
      <c r="S8" s="1">
        <v>119984</v>
      </c>
      <c r="T8" s="1">
        <f t="shared" si="6"/>
        <v>629.87562497243925</v>
      </c>
      <c r="U8" s="1">
        <f t="shared" si="7"/>
        <v>55265.673647918171</v>
      </c>
      <c r="V8" s="1">
        <f t="shared" si="7"/>
        <v>159296</v>
      </c>
      <c r="W8" s="1">
        <f t="shared" si="8"/>
        <v>288.2367833147739</v>
      </c>
    </row>
    <row r="9" spans="1:23" x14ac:dyDescent="0.2">
      <c r="A9" s="26">
        <v>3</v>
      </c>
      <c r="B9" s="27" t="s">
        <v>14</v>
      </c>
      <c r="C9" s="1">
        <v>138045.41400734463</v>
      </c>
      <c r="D9" s="1">
        <v>108593</v>
      </c>
      <c r="E9" s="1">
        <f t="shared" si="0"/>
        <v>78.664692181822403</v>
      </c>
      <c r="F9" s="1">
        <v>83696.589150537955</v>
      </c>
      <c r="G9" s="1">
        <v>57947.42</v>
      </c>
      <c r="H9" s="1">
        <f t="shared" si="1"/>
        <v>69.235103351433935</v>
      </c>
      <c r="I9" s="1">
        <v>115874.36259331687</v>
      </c>
      <c r="J9" s="1">
        <v>336202</v>
      </c>
      <c r="K9" s="1">
        <f t="shared" si="2"/>
        <v>290.14355934795077</v>
      </c>
      <c r="L9" s="1">
        <v>115467.45258816527</v>
      </c>
      <c r="M9" s="1">
        <v>58</v>
      </c>
      <c r="N9" s="1">
        <f t="shared" si="3"/>
        <v>5.0230604988634395E-2</v>
      </c>
      <c r="O9" s="1">
        <f t="shared" si="4"/>
        <v>369387.22918882675</v>
      </c>
      <c r="P9" s="1">
        <f t="shared" si="4"/>
        <v>444853</v>
      </c>
      <c r="Q9" s="1">
        <f t="shared" si="5"/>
        <v>120.42998914090664</v>
      </c>
      <c r="R9" s="1">
        <v>508960.7179387834</v>
      </c>
      <c r="S9" s="1">
        <v>367519</v>
      </c>
      <c r="T9" s="1">
        <f t="shared" si="6"/>
        <v>72.20969851826645</v>
      </c>
      <c r="U9" s="1">
        <f t="shared" si="7"/>
        <v>878347.94712761021</v>
      </c>
      <c r="V9" s="1">
        <f t="shared" si="7"/>
        <v>812372</v>
      </c>
      <c r="W9" s="1">
        <f t="shared" si="8"/>
        <v>92.488631943255982</v>
      </c>
    </row>
    <row r="10" spans="1:23" x14ac:dyDescent="0.2">
      <c r="A10" s="26">
        <v>4</v>
      </c>
      <c r="B10" s="27" t="s">
        <v>15</v>
      </c>
      <c r="C10" s="1">
        <v>304439.38809985475</v>
      </c>
      <c r="D10" s="1">
        <v>335606.6105878005</v>
      </c>
      <c r="E10" s="1">
        <f t="shared" si="0"/>
        <v>110.2375788765293</v>
      </c>
      <c r="F10" s="1">
        <v>177620.1068776992</v>
      </c>
      <c r="G10" s="1">
        <v>189670.56</v>
      </c>
      <c r="H10" s="1">
        <f t="shared" si="1"/>
        <v>106.78439695490003</v>
      </c>
      <c r="I10" s="1">
        <v>201222.45718873077</v>
      </c>
      <c r="J10" s="1">
        <v>551864.13623620011</v>
      </c>
      <c r="K10" s="1">
        <f t="shared" si="2"/>
        <v>274.25573862195466</v>
      </c>
      <c r="L10" s="1">
        <v>174628.37477930635</v>
      </c>
      <c r="M10" s="1">
        <v>6015.6028149999993</v>
      </c>
      <c r="N10" s="1">
        <f t="shared" si="3"/>
        <v>3.444802611604477</v>
      </c>
      <c r="O10" s="1">
        <f t="shared" si="4"/>
        <v>680290.22006789187</v>
      </c>
      <c r="P10" s="1">
        <f t="shared" si="4"/>
        <v>893486.3496390006</v>
      </c>
      <c r="Q10" s="1">
        <f t="shared" si="5"/>
        <v>131.33899669318075</v>
      </c>
      <c r="R10" s="1">
        <v>619159.81464626116</v>
      </c>
      <c r="S10" s="1">
        <v>8475782.2905550022</v>
      </c>
      <c r="T10" s="1">
        <f t="shared" si="6"/>
        <v>1368.9167303917152</v>
      </c>
      <c r="U10" s="1">
        <f t="shared" si="7"/>
        <v>1299450.034714153</v>
      </c>
      <c r="V10" s="1">
        <f t="shared" si="7"/>
        <v>9369268.6401940025</v>
      </c>
      <c r="W10" s="1">
        <f t="shared" si="8"/>
        <v>721.01799914569324</v>
      </c>
    </row>
    <row r="11" spans="1:23" s="28" customFormat="1" x14ac:dyDescent="0.2">
      <c r="A11" s="26">
        <v>5</v>
      </c>
      <c r="B11" s="27" t="s">
        <v>13</v>
      </c>
      <c r="C11" s="1">
        <v>457501.68315947667</v>
      </c>
      <c r="D11" s="1">
        <v>433729.05</v>
      </c>
      <c r="E11" s="1">
        <f t="shared" si="0"/>
        <v>94.803815147672367</v>
      </c>
      <c r="F11" s="1">
        <v>284954.35442660173</v>
      </c>
      <c r="G11" s="1">
        <v>278478.37</v>
      </c>
      <c r="H11" s="1">
        <f t="shared" si="1"/>
        <v>97.727360776910047</v>
      </c>
      <c r="I11" s="1">
        <v>126467.59887175045</v>
      </c>
      <c r="J11" s="1">
        <v>936686.37</v>
      </c>
      <c r="K11" s="1">
        <f t="shared" si="2"/>
        <v>740.65324111188704</v>
      </c>
      <c r="L11" s="1">
        <v>229397.86037930282</v>
      </c>
      <c r="M11" s="1">
        <v>4702.08</v>
      </c>
      <c r="N11" s="1">
        <f t="shared" si="3"/>
        <v>2.0497488477988615</v>
      </c>
      <c r="O11" s="1">
        <f t="shared" si="4"/>
        <v>813367.14241053001</v>
      </c>
      <c r="P11" s="1">
        <f t="shared" si="4"/>
        <v>1375117.5</v>
      </c>
      <c r="Q11" s="1">
        <f t="shared" si="5"/>
        <v>169.06479599417335</v>
      </c>
      <c r="R11" s="1">
        <v>360080.99199999997</v>
      </c>
      <c r="S11" s="1">
        <v>1865877.29</v>
      </c>
      <c r="T11" s="1">
        <f t="shared" si="6"/>
        <v>518.18266763717429</v>
      </c>
      <c r="U11" s="1">
        <f t="shared" si="7"/>
        <v>1173448.1344105299</v>
      </c>
      <c r="V11" s="1">
        <f t="shared" si="7"/>
        <v>3240994.79</v>
      </c>
      <c r="W11" s="1">
        <f t="shared" si="8"/>
        <v>276.19412353730331</v>
      </c>
    </row>
    <row r="12" spans="1:23" x14ac:dyDescent="0.2">
      <c r="A12" s="26">
        <v>6</v>
      </c>
      <c r="B12" s="27" t="s">
        <v>17</v>
      </c>
      <c r="C12" s="1">
        <v>50360.562362539415</v>
      </c>
      <c r="D12" s="1">
        <v>53904.92</v>
      </c>
      <c r="E12" s="1">
        <f t="shared" si="0"/>
        <v>107.0379627851357</v>
      </c>
      <c r="F12" s="1">
        <v>24852.535980217901</v>
      </c>
      <c r="G12" s="1">
        <v>23900.468000000001</v>
      </c>
      <c r="H12" s="1">
        <f t="shared" si="1"/>
        <v>96.169131468210225</v>
      </c>
      <c r="I12" s="1">
        <v>87979.006070193209</v>
      </c>
      <c r="J12" s="1">
        <v>213066</v>
      </c>
      <c r="K12" s="1">
        <f t="shared" si="2"/>
        <v>242.17823037237693</v>
      </c>
      <c r="L12" s="1">
        <v>80883.844445377312</v>
      </c>
      <c r="M12" s="1">
        <v>188997</v>
      </c>
      <c r="N12" s="1">
        <f t="shared" si="3"/>
        <v>233.66470930747357</v>
      </c>
      <c r="O12" s="1">
        <f t="shared" si="4"/>
        <v>219223.41287810996</v>
      </c>
      <c r="P12" s="1">
        <f t="shared" si="4"/>
        <v>455967.92</v>
      </c>
      <c r="Q12" s="1">
        <f t="shared" si="5"/>
        <v>207.99234626162945</v>
      </c>
      <c r="R12" s="1">
        <v>375525.52</v>
      </c>
      <c r="S12" s="1">
        <v>2341128</v>
      </c>
      <c r="T12" s="1">
        <f t="shared" si="6"/>
        <v>623.42713752183874</v>
      </c>
      <c r="U12" s="1">
        <f t="shared" si="7"/>
        <v>594748.93287810998</v>
      </c>
      <c r="V12" s="1">
        <f t="shared" si="7"/>
        <v>2797095.92</v>
      </c>
      <c r="W12" s="1">
        <f t="shared" si="8"/>
        <v>470.29860254885858</v>
      </c>
    </row>
    <row r="13" spans="1:23" x14ac:dyDescent="0.2">
      <c r="A13" s="26">
        <v>7</v>
      </c>
      <c r="B13" s="27" t="s">
        <v>16</v>
      </c>
      <c r="C13" s="1">
        <v>241227.00934294725</v>
      </c>
      <c r="D13" s="1">
        <v>188278.24992819998</v>
      </c>
      <c r="E13" s="1">
        <f t="shared" si="0"/>
        <v>78.050235933791669</v>
      </c>
      <c r="F13" s="1">
        <v>164548.55769828282</v>
      </c>
      <c r="G13" s="1">
        <v>132029.97</v>
      </c>
      <c r="H13" s="1">
        <f t="shared" si="1"/>
        <v>80.2376950894282</v>
      </c>
      <c r="I13" s="1">
        <v>104047.65742599516</v>
      </c>
      <c r="J13" s="1">
        <v>298375.42750319996</v>
      </c>
      <c r="K13" s="1">
        <f t="shared" si="2"/>
        <v>286.76803965088993</v>
      </c>
      <c r="L13" s="1">
        <v>111662.18226754713</v>
      </c>
      <c r="M13" s="1">
        <v>0</v>
      </c>
      <c r="N13" s="1">
        <f t="shared" si="3"/>
        <v>0</v>
      </c>
      <c r="O13" s="1">
        <f t="shared" si="4"/>
        <v>456936.8490364895</v>
      </c>
      <c r="P13" s="1">
        <f t="shared" si="4"/>
        <v>486653.67743139993</v>
      </c>
      <c r="Q13" s="1">
        <f t="shared" si="5"/>
        <v>106.50348696052249</v>
      </c>
      <c r="R13" s="1">
        <v>623330.36232545518</v>
      </c>
      <c r="S13" s="1">
        <v>824504.57361199998</v>
      </c>
      <c r="T13" s="1">
        <f t="shared" si="6"/>
        <v>132.27409146829064</v>
      </c>
      <c r="U13" s="1">
        <f t="shared" si="7"/>
        <v>1080267.2113619447</v>
      </c>
      <c r="V13" s="1">
        <f t="shared" si="7"/>
        <v>1311158.2510433998</v>
      </c>
      <c r="W13" s="1">
        <f t="shared" si="8"/>
        <v>121.37351178051213</v>
      </c>
    </row>
    <row r="14" spans="1:23" x14ac:dyDescent="0.2">
      <c r="A14" s="26">
        <v>8</v>
      </c>
      <c r="B14" s="27" t="s">
        <v>18</v>
      </c>
      <c r="C14" s="1">
        <v>12749.086198991528</v>
      </c>
      <c r="D14" s="1">
        <v>43165.555286299998</v>
      </c>
      <c r="E14" s="1">
        <f t="shared" si="0"/>
        <v>338.57764087997504</v>
      </c>
      <c r="F14" s="1">
        <v>5618.580506128741</v>
      </c>
      <c r="G14" s="1">
        <v>4719.5599999999995</v>
      </c>
      <c r="H14" s="1">
        <f t="shared" si="1"/>
        <v>83.999152363339974</v>
      </c>
      <c r="I14" s="1">
        <v>33390.324856287189</v>
      </c>
      <c r="J14" s="1">
        <v>130032.20562529999</v>
      </c>
      <c r="K14" s="1">
        <f t="shared" si="2"/>
        <v>389.43078926294351</v>
      </c>
      <c r="L14" s="1">
        <v>40924.022352647618</v>
      </c>
      <c r="M14" s="1">
        <v>112877.8680536</v>
      </c>
      <c r="N14" s="1">
        <f t="shared" si="3"/>
        <v>275.82300459352882</v>
      </c>
      <c r="O14" s="1">
        <f t="shared" si="4"/>
        <v>87063.433407926335</v>
      </c>
      <c r="P14" s="1">
        <f t="shared" si="4"/>
        <v>286075.62896519998</v>
      </c>
      <c r="Q14" s="1">
        <f t="shared" si="5"/>
        <v>328.58298572355108</v>
      </c>
      <c r="R14" s="1">
        <v>224109.83</v>
      </c>
      <c r="S14" s="1">
        <v>1518431</v>
      </c>
      <c r="T14" s="1">
        <f t="shared" si="6"/>
        <v>677.53877641154793</v>
      </c>
      <c r="U14" s="1">
        <f t="shared" si="7"/>
        <v>311173.26340792631</v>
      </c>
      <c r="V14" s="1">
        <f t="shared" si="7"/>
        <v>1804506.6289651999</v>
      </c>
      <c r="W14" s="1">
        <f t="shared" si="8"/>
        <v>579.90413739358394</v>
      </c>
    </row>
    <row r="15" spans="1:23" x14ac:dyDescent="0.2">
      <c r="A15" s="26">
        <v>9</v>
      </c>
      <c r="B15" s="27" t="s">
        <v>19</v>
      </c>
      <c r="C15" s="1">
        <v>88115.449789989128</v>
      </c>
      <c r="D15" s="1">
        <v>83063</v>
      </c>
      <c r="E15" s="1">
        <f t="shared" si="0"/>
        <v>94.266102253315466</v>
      </c>
      <c r="F15" s="1">
        <v>50508.960672661604</v>
      </c>
      <c r="G15" s="1">
        <v>43686.080000000002</v>
      </c>
      <c r="H15" s="1">
        <f t="shared" si="1"/>
        <v>86.49174209527034</v>
      </c>
      <c r="I15" s="1">
        <v>51689.467638708309</v>
      </c>
      <c r="J15" s="1">
        <v>160265</v>
      </c>
      <c r="K15" s="1">
        <f t="shared" si="2"/>
        <v>310.05349314138329</v>
      </c>
      <c r="L15" s="1">
        <v>51930.254435255476</v>
      </c>
      <c r="M15" s="1">
        <v>3981</v>
      </c>
      <c r="N15" s="1">
        <f t="shared" si="3"/>
        <v>7.6660514054737563</v>
      </c>
      <c r="O15" s="1">
        <f t="shared" si="4"/>
        <v>191735.17186395291</v>
      </c>
      <c r="P15" s="1">
        <f t="shared" si="4"/>
        <v>247309</v>
      </c>
      <c r="Q15" s="1">
        <f t="shared" si="5"/>
        <v>128.98468110768945</v>
      </c>
      <c r="R15" s="1">
        <v>228313.03599999999</v>
      </c>
      <c r="S15" s="1">
        <v>464610</v>
      </c>
      <c r="T15" s="1">
        <f t="shared" si="6"/>
        <v>203.49692165628247</v>
      </c>
      <c r="U15" s="1">
        <f t="shared" si="7"/>
        <v>420048.20786395291</v>
      </c>
      <c r="V15" s="1">
        <f t="shared" si="7"/>
        <v>711919</v>
      </c>
      <c r="W15" s="1">
        <f t="shared" si="8"/>
        <v>169.48507020665102</v>
      </c>
    </row>
    <row r="16" spans="1:23" x14ac:dyDescent="0.2">
      <c r="A16" s="26">
        <v>10</v>
      </c>
      <c r="B16" s="29" t="s">
        <v>80</v>
      </c>
      <c r="C16" s="1">
        <v>87542.770890269705</v>
      </c>
      <c r="D16" s="1">
        <v>240800.64093249984</v>
      </c>
      <c r="E16" s="1">
        <f t="shared" si="0"/>
        <v>275.06627729927681</v>
      </c>
      <c r="F16" s="1">
        <v>44820.82943045126</v>
      </c>
      <c r="G16" s="1">
        <v>26343.8</v>
      </c>
      <c r="H16" s="1">
        <f t="shared" si="1"/>
        <v>58.775797625248828</v>
      </c>
      <c r="I16" s="1">
        <v>73447.809636314691</v>
      </c>
      <c r="J16" s="1">
        <v>793401.08262103528</v>
      </c>
      <c r="K16" s="1">
        <f t="shared" si="2"/>
        <v>1080.2242933446923</v>
      </c>
      <c r="L16" s="1">
        <v>99994.290444808852</v>
      </c>
      <c r="M16" s="1">
        <v>625402.28314369987</v>
      </c>
      <c r="N16" s="1">
        <f t="shared" si="3"/>
        <v>625.43799287108925</v>
      </c>
      <c r="O16" s="1">
        <f t="shared" si="4"/>
        <v>260984.87097139325</v>
      </c>
      <c r="P16" s="1">
        <f t="shared" si="4"/>
        <v>1659604.0066972349</v>
      </c>
      <c r="Q16" s="1">
        <f t="shared" si="5"/>
        <v>635.90046446759175</v>
      </c>
      <c r="R16" s="1">
        <v>297066.01</v>
      </c>
      <c r="S16" s="1">
        <v>4275743.1786032422</v>
      </c>
      <c r="T16" s="1">
        <f t="shared" si="6"/>
        <v>1439.3242695800984</v>
      </c>
      <c r="U16" s="1">
        <f t="shared" si="7"/>
        <v>558050.88097139332</v>
      </c>
      <c r="V16" s="1">
        <f t="shared" si="7"/>
        <v>5935347.1853004768</v>
      </c>
      <c r="W16" s="1">
        <f t="shared" si="8"/>
        <v>1063.585308739031</v>
      </c>
    </row>
    <row r="17" spans="1:23" x14ac:dyDescent="0.2">
      <c r="A17" s="26">
        <v>11</v>
      </c>
      <c r="B17" s="29" t="s">
        <v>21</v>
      </c>
      <c r="C17" s="1">
        <v>14445.194479502396</v>
      </c>
      <c r="D17" s="1">
        <v>7152.2999999999993</v>
      </c>
      <c r="E17" s="1">
        <f t="shared" si="0"/>
        <v>49.513352071161449</v>
      </c>
      <c r="F17" s="1">
        <v>7549.8766763347849</v>
      </c>
      <c r="G17" s="1">
        <v>4387.09</v>
      </c>
      <c r="H17" s="1">
        <f t="shared" si="1"/>
        <v>58.10810147073537</v>
      </c>
      <c r="I17" s="1">
        <v>36231.43084239048</v>
      </c>
      <c r="J17" s="1">
        <v>33186</v>
      </c>
      <c r="K17" s="1">
        <f t="shared" si="2"/>
        <v>91.594505732775673</v>
      </c>
      <c r="L17" s="1">
        <v>43990.458712160886</v>
      </c>
      <c r="M17" s="1">
        <v>3128</v>
      </c>
      <c r="N17" s="1">
        <f t="shared" si="3"/>
        <v>7.1106328316946694</v>
      </c>
      <c r="O17" s="1">
        <f t="shared" si="4"/>
        <v>94667.084034053754</v>
      </c>
      <c r="P17" s="1">
        <f t="shared" si="4"/>
        <v>43466.3</v>
      </c>
      <c r="Q17" s="1">
        <f t="shared" si="5"/>
        <v>45.91490320369882</v>
      </c>
      <c r="R17" s="1">
        <v>111855.564</v>
      </c>
      <c r="S17" s="1">
        <v>795977</v>
      </c>
      <c r="T17" s="1">
        <f t="shared" si="6"/>
        <v>711.61144920783738</v>
      </c>
      <c r="U17" s="1">
        <f t="shared" si="7"/>
        <v>206522.64803405374</v>
      </c>
      <c r="V17" s="1">
        <f t="shared" si="7"/>
        <v>839443.3</v>
      </c>
      <c r="W17" s="1">
        <f t="shared" si="8"/>
        <v>406.46549324778334</v>
      </c>
    </row>
    <row r="18" spans="1:23" x14ac:dyDescent="0.2">
      <c r="A18" s="26">
        <v>12</v>
      </c>
      <c r="B18" s="29" t="s">
        <v>20</v>
      </c>
      <c r="C18" s="1">
        <v>20609.189583976146</v>
      </c>
      <c r="D18" s="1">
        <v>51206.290000000008</v>
      </c>
      <c r="E18" s="1">
        <f t="shared" si="0"/>
        <v>248.46338470200411</v>
      </c>
      <c r="F18" s="1">
        <v>12822.375587602444</v>
      </c>
      <c r="G18" s="1">
        <v>18721.97</v>
      </c>
      <c r="H18" s="1">
        <f t="shared" si="1"/>
        <v>146.01015133343691</v>
      </c>
      <c r="I18" s="1">
        <v>39102.113266478977</v>
      </c>
      <c r="J18" s="1">
        <v>55508</v>
      </c>
      <c r="K18" s="1">
        <f t="shared" si="2"/>
        <v>141.95652194477498</v>
      </c>
      <c r="L18" s="1">
        <v>39251.841279287699</v>
      </c>
      <c r="M18" s="1">
        <v>91279</v>
      </c>
      <c r="N18" s="1">
        <f t="shared" si="3"/>
        <v>232.54705263512275</v>
      </c>
      <c r="O18" s="1">
        <f t="shared" si="4"/>
        <v>98963.14412974281</v>
      </c>
      <c r="P18" s="1">
        <f t="shared" si="4"/>
        <v>197993.29</v>
      </c>
      <c r="Q18" s="1">
        <f t="shared" si="5"/>
        <v>200.06770373061968</v>
      </c>
      <c r="R18" s="1">
        <v>102726.715</v>
      </c>
      <c r="S18" s="1">
        <v>265969</v>
      </c>
      <c r="T18" s="1">
        <f t="shared" si="6"/>
        <v>258.9092817773838</v>
      </c>
      <c r="U18" s="1">
        <f t="shared" si="7"/>
        <v>201689.85912974281</v>
      </c>
      <c r="V18" s="1">
        <f t="shared" si="7"/>
        <v>463962.29000000004</v>
      </c>
      <c r="W18" s="1">
        <f t="shared" si="8"/>
        <v>230.03749023471869</v>
      </c>
    </row>
    <row r="19" spans="1:23" x14ac:dyDescent="0.2">
      <c r="A19" s="26">
        <v>13</v>
      </c>
      <c r="B19" s="29" t="s">
        <v>22</v>
      </c>
      <c r="C19" s="1">
        <v>9841.7194333320549</v>
      </c>
      <c r="D19" s="1">
        <v>6514.0599999999995</v>
      </c>
      <c r="E19" s="1">
        <f t="shared" si="0"/>
        <v>66.188231072083838</v>
      </c>
      <c r="F19" s="1">
        <v>4674.642646698202</v>
      </c>
      <c r="G19" s="1">
        <v>3503.23</v>
      </c>
      <c r="H19" s="1">
        <f t="shared" si="1"/>
        <v>74.9411295101756</v>
      </c>
      <c r="I19" s="1">
        <v>32071.864606345807</v>
      </c>
      <c r="J19" s="1">
        <v>119938.967</v>
      </c>
      <c r="K19" s="1">
        <f t="shared" si="2"/>
        <v>373.96942295730645</v>
      </c>
      <c r="L19" s="1">
        <v>36394.563159430807</v>
      </c>
      <c r="M19" s="1">
        <v>9669.4000000000015</v>
      </c>
      <c r="N19" s="1">
        <f t="shared" si="3"/>
        <v>26.568254048391843</v>
      </c>
      <c r="O19" s="1">
        <f t="shared" si="4"/>
        <v>78308.147199108673</v>
      </c>
      <c r="P19" s="1">
        <f t="shared" si="4"/>
        <v>136122.427</v>
      </c>
      <c r="Q19" s="1">
        <f t="shared" si="5"/>
        <v>173.82920151831837</v>
      </c>
      <c r="R19" s="1">
        <v>204765.61</v>
      </c>
      <c r="S19" s="1">
        <v>307251.83000000007</v>
      </c>
      <c r="T19" s="1">
        <f t="shared" si="6"/>
        <v>150.050504086111</v>
      </c>
      <c r="U19" s="1">
        <f t="shared" si="7"/>
        <v>283073.75719910866</v>
      </c>
      <c r="V19" s="1">
        <f t="shared" si="7"/>
        <v>443374.2570000001</v>
      </c>
      <c r="W19" s="1">
        <f t="shared" si="8"/>
        <v>156.62852727394971</v>
      </c>
    </row>
    <row r="20" spans="1:23" x14ac:dyDescent="0.2">
      <c r="A20" s="26">
        <v>14</v>
      </c>
      <c r="B20" s="29" t="s">
        <v>81</v>
      </c>
      <c r="C20" s="1">
        <v>1935.9296212812696</v>
      </c>
      <c r="D20" s="1">
        <v>56</v>
      </c>
      <c r="E20" s="1">
        <f t="shared" si="0"/>
        <v>2.8926671395697294</v>
      </c>
      <c r="F20" s="1">
        <v>848.37184193075802</v>
      </c>
      <c r="G20" s="1">
        <v>39</v>
      </c>
      <c r="H20" s="1">
        <f t="shared" si="1"/>
        <v>4.5970408342693538</v>
      </c>
      <c r="I20" s="1">
        <v>8077.2288768630142</v>
      </c>
      <c r="J20" s="1">
        <v>9430</v>
      </c>
      <c r="K20" s="1">
        <f t="shared" si="2"/>
        <v>116.74796076426605</v>
      </c>
      <c r="L20" s="1">
        <v>10893.961459470032</v>
      </c>
      <c r="M20" s="1">
        <v>152</v>
      </c>
      <c r="N20" s="1">
        <f t="shared" si="3"/>
        <v>1.395268383916189</v>
      </c>
      <c r="O20" s="1">
        <f t="shared" si="4"/>
        <v>20907.119957614315</v>
      </c>
      <c r="P20" s="1">
        <f t="shared" si="4"/>
        <v>9638</v>
      </c>
      <c r="Q20" s="1">
        <f t="shared" si="5"/>
        <v>46.099128046040924</v>
      </c>
      <c r="R20" s="1">
        <v>48636.34</v>
      </c>
      <c r="S20" s="1">
        <v>176092</v>
      </c>
      <c r="T20" s="1">
        <f t="shared" si="6"/>
        <v>362.05849371066989</v>
      </c>
      <c r="U20" s="1">
        <f t="shared" si="7"/>
        <v>69543.459957614308</v>
      </c>
      <c r="V20" s="1">
        <f t="shared" si="7"/>
        <v>185730</v>
      </c>
      <c r="W20" s="1">
        <f t="shared" si="8"/>
        <v>267.07040477019643</v>
      </c>
    </row>
    <row r="21" spans="1:23" x14ac:dyDescent="0.2">
      <c r="A21" s="26">
        <v>15</v>
      </c>
      <c r="B21" s="29" t="s">
        <v>23</v>
      </c>
      <c r="C21" s="1">
        <v>21219.929089218804</v>
      </c>
      <c r="D21" s="1">
        <v>37985.15</v>
      </c>
      <c r="E21" s="1">
        <f t="shared" si="0"/>
        <v>179.00696010949014</v>
      </c>
      <c r="F21" s="1">
        <v>13364.764785793715</v>
      </c>
      <c r="G21" s="1">
        <v>14576.58</v>
      </c>
      <c r="H21" s="1">
        <f t="shared" si="1"/>
        <v>109.06723936880957</v>
      </c>
      <c r="I21" s="1">
        <v>35485.119024015294</v>
      </c>
      <c r="J21" s="1">
        <v>110443</v>
      </c>
      <c r="K21" s="1">
        <f t="shared" si="2"/>
        <v>311.2375075457839</v>
      </c>
      <c r="L21" s="1">
        <v>91185.28915367747</v>
      </c>
      <c r="M21" s="1">
        <v>8008.85</v>
      </c>
      <c r="N21" s="1">
        <f t="shared" si="3"/>
        <v>8.7830505055507704</v>
      </c>
      <c r="O21" s="1">
        <f t="shared" si="4"/>
        <v>147890.33726691158</v>
      </c>
      <c r="P21" s="1">
        <f t="shared" si="4"/>
        <v>156437</v>
      </c>
      <c r="Q21" s="1">
        <f t="shared" si="5"/>
        <v>105.77905419044616</v>
      </c>
      <c r="R21" s="1">
        <v>334293.17099999997</v>
      </c>
      <c r="S21" s="1">
        <v>1440312</v>
      </c>
      <c r="T21" s="1">
        <f t="shared" si="6"/>
        <v>430.85295331982718</v>
      </c>
      <c r="U21" s="1">
        <f t="shared" si="7"/>
        <v>482183.50826691155</v>
      </c>
      <c r="V21" s="1">
        <f t="shared" si="7"/>
        <v>1596749</v>
      </c>
      <c r="W21" s="1">
        <f t="shared" si="8"/>
        <v>331.14965000340146</v>
      </c>
    </row>
    <row r="22" spans="1:23" x14ac:dyDescent="0.2">
      <c r="A22" s="26">
        <v>16</v>
      </c>
      <c r="B22" s="29" t="s">
        <v>24</v>
      </c>
      <c r="C22" s="1">
        <v>182505.33101157713</v>
      </c>
      <c r="D22" s="1">
        <v>35226.97</v>
      </c>
      <c r="E22" s="1">
        <f t="shared" si="0"/>
        <v>19.301885487260311</v>
      </c>
      <c r="F22" s="1">
        <v>141767.50741039054</v>
      </c>
      <c r="G22" s="1">
        <v>145322.12</v>
      </c>
      <c r="H22" s="1">
        <f t="shared" si="1"/>
        <v>102.50735352164973</v>
      </c>
      <c r="I22" s="1">
        <v>67152.056361730938</v>
      </c>
      <c r="J22" s="1">
        <v>50416</v>
      </c>
      <c r="K22" s="1">
        <f t="shared" si="2"/>
        <v>75.077373250376596</v>
      </c>
      <c r="L22" s="1">
        <v>85309.476014261469</v>
      </c>
      <c r="M22" s="1">
        <v>121</v>
      </c>
      <c r="N22" s="1">
        <f t="shared" si="3"/>
        <v>0.14183652936723234</v>
      </c>
      <c r="O22" s="1">
        <f t="shared" si="4"/>
        <v>334966.86338756955</v>
      </c>
      <c r="P22" s="1">
        <f t="shared" si="4"/>
        <v>85763.97</v>
      </c>
      <c r="Q22" s="1">
        <f t="shared" si="5"/>
        <v>25.603717673042716</v>
      </c>
      <c r="R22" s="1">
        <v>81211.42</v>
      </c>
      <c r="S22" s="1">
        <v>435061</v>
      </c>
      <c r="T22" s="1">
        <f t="shared" si="6"/>
        <v>535.71406582965801</v>
      </c>
      <c r="U22" s="1">
        <f t="shared" si="7"/>
        <v>416178.28338756954</v>
      </c>
      <c r="V22" s="1">
        <f t="shared" si="7"/>
        <v>520824.97</v>
      </c>
      <c r="W22" s="1">
        <f t="shared" si="8"/>
        <v>125.14467736294095</v>
      </c>
    </row>
    <row r="23" spans="1:23" x14ac:dyDescent="0.2">
      <c r="A23" s="26">
        <v>17</v>
      </c>
      <c r="B23" s="29" t="s">
        <v>25</v>
      </c>
      <c r="C23" s="1">
        <v>596956.23482673254</v>
      </c>
      <c r="D23" s="1">
        <v>383704.55894840002</v>
      </c>
      <c r="E23" s="1">
        <f t="shared" si="0"/>
        <v>64.276832464907727</v>
      </c>
      <c r="F23" s="1">
        <v>426157.06364209572</v>
      </c>
      <c r="G23" s="1">
        <v>436001.14999999997</v>
      </c>
      <c r="H23" s="1">
        <f t="shared" si="1"/>
        <v>102.3099667230136</v>
      </c>
      <c r="I23" s="1">
        <v>387253.35299099126</v>
      </c>
      <c r="J23" s="1">
        <v>471787.62013049988</v>
      </c>
      <c r="K23" s="1">
        <f t="shared" si="2"/>
        <v>121.82918920820168</v>
      </c>
      <c r="L23" s="1">
        <v>559367.70956417162</v>
      </c>
      <c r="M23" s="1">
        <v>268293.87762149994</v>
      </c>
      <c r="N23" s="1">
        <f t="shared" si="3"/>
        <v>47.963776427234187</v>
      </c>
      <c r="O23" s="1">
        <f t="shared" si="4"/>
        <v>1543577.2973818956</v>
      </c>
      <c r="P23" s="1">
        <f t="shared" si="4"/>
        <v>1123786.0567003998</v>
      </c>
      <c r="Q23" s="1">
        <f t="shared" si="5"/>
        <v>72.804002663584427</v>
      </c>
      <c r="R23" s="1">
        <v>1471219.9249999998</v>
      </c>
      <c r="S23" s="1">
        <v>1196416.8580089</v>
      </c>
      <c r="T23" s="1">
        <f t="shared" si="6"/>
        <v>81.32141481219405</v>
      </c>
      <c r="U23" s="1">
        <f t="shared" si="7"/>
        <v>3014797.2223818954</v>
      </c>
      <c r="V23" s="1">
        <f t="shared" si="7"/>
        <v>2320202.9147092998</v>
      </c>
      <c r="W23" s="1">
        <f t="shared" si="8"/>
        <v>76.960496629228729</v>
      </c>
    </row>
    <row r="24" spans="1:23" x14ac:dyDescent="0.2">
      <c r="A24" s="26">
        <v>18</v>
      </c>
      <c r="B24" s="29" t="s">
        <v>28</v>
      </c>
      <c r="C24" s="1">
        <v>28037.635596855318</v>
      </c>
      <c r="D24" s="1">
        <v>9625.4699999999993</v>
      </c>
      <c r="E24" s="1">
        <f t="shared" si="0"/>
        <v>34.330533923764904</v>
      </c>
      <c r="F24" s="1">
        <v>12013.572571986679</v>
      </c>
      <c r="G24" s="1">
        <v>6750.619999999999</v>
      </c>
      <c r="H24" s="1">
        <f t="shared" si="1"/>
        <v>56.191611275909182</v>
      </c>
      <c r="I24" s="1">
        <v>38096.760213965063</v>
      </c>
      <c r="J24" s="1">
        <v>47986</v>
      </c>
      <c r="K24" s="1">
        <f t="shared" si="2"/>
        <v>125.95821726176563</v>
      </c>
      <c r="L24" s="1">
        <v>91778.498593045515</v>
      </c>
      <c r="M24" s="1">
        <v>216</v>
      </c>
      <c r="N24" s="1">
        <f t="shared" si="3"/>
        <v>0.23534924117441089</v>
      </c>
      <c r="O24" s="1">
        <f t="shared" si="4"/>
        <v>157912.89440386591</v>
      </c>
      <c r="P24" s="1">
        <f t="shared" si="4"/>
        <v>57827.47</v>
      </c>
      <c r="Q24" s="1">
        <f t="shared" si="5"/>
        <v>36.619853127449424</v>
      </c>
      <c r="R24" s="1">
        <v>241071.03</v>
      </c>
      <c r="S24" s="1">
        <v>421510</v>
      </c>
      <c r="T24" s="1">
        <f t="shared" si="6"/>
        <v>174.84888167607696</v>
      </c>
      <c r="U24" s="1">
        <f t="shared" si="7"/>
        <v>398983.92440386594</v>
      </c>
      <c r="V24" s="1">
        <f t="shared" si="7"/>
        <v>479337.47</v>
      </c>
      <c r="W24" s="1">
        <f t="shared" si="8"/>
        <v>120.1395446486203</v>
      </c>
    </row>
    <row r="25" spans="1:23" x14ac:dyDescent="0.2">
      <c r="A25" s="26">
        <v>19</v>
      </c>
      <c r="B25" s="29" t="s">
        <v>29</v>
      </c>
      <c r="C25" s="1">
        <v>31817.689856570596</v>
      </c>
      <c r="D25" s="1">
        <v>58884</v>
      </c>
      <c r="E25" s="1">
        <f t="shared" si="0"/>
        <v>185.06686143915633</v>
      </c>
      <c r="F25" s="1">
        <v>16693.155188443074</v>
      </c>
      <c r="G25" s="1">
        <v>24357.780000000002</v>
      </c>
      <c r="H25" s="1">
        <f t="shared" si="1"/>
        <v>145.91477599671072</v>
      </c>
      <c r="I25" s="1">
        <v>24776.088447234928</v>
      </c>
      <c r="J25" s="1">
        <v>97538</v>
      </c>
      <c r="K25" s="1">
        <f t="shared" si="2"/>
        <v>393.67796174817693</v>
      </c>
      <c r="L25" s="1">
        <v>35188.452166781433</v>
      </c>
      <c r="M25" s="1">
        <v>358</v>
      </c>
      <c r="N25" s="1">
        <f t="shared" si="3"/>
        <v>1.017379219475754</v>
      </c>
      <c r="O25" s="1">
        <f t="shared" si="4"/>
        <v>91782.230470586946</v>
      </c>
      <c r="P25" s="1">
        <f t="shared" si="4"/>
        <v>156780</v>
      </c>
      <c r="Q25" s="1">
        <f t="shared" si="5"/>
        <v>170.8173784796422</v>
      </c>
      <c r="R25" s="1">
        <v>38657.410000000003</v>
      </c>
      <c r="S25" s="1">
        <v>1039224</v>
      </c>
      <c r="T25" s="1">
        <f t="shared" si="6"/>
        <v>2688.2918436594691</v>
      </c>
      <c r="U25" s="1">
        <f t="shared" si="7"/>
        <v>130439.64047058695</v>
      </c>
      <c r="V25" s="1">
        <f t="shared" si="7"/>
        <v>1196004</v>
      </c>
      <c r="W25" s="1">
        <f t="shared" si="8"/>
        <v>916.90225125213294</v>
      </c>
    </row>
    <row r="26" spans="1:23" x14ac:dyDescent="0.2">
      <c r="A26" s="26">
        <v>20</v>
      </c>
      <c r="B26" s="29" t="s">
        <v>72</v>
      </c>
      <c r="C26" s="1">
        <v>160392.25295517684</v>
      </c>
      <c r="D26" s="1">
        <v>200340.67</v>
      </c>
      <c r="E26" s="1">
        <f t="shared" si="0"/>
        <v>124.90669986161186</v>
      </c>
      <c r="F26" s="1">
        <v>91000.113374829642</v>
      </c>
      <c r="G26" s="1">
        <v>84404.739999999991</v>
      </c>
      <c r="H26" s="1">
        <f t="shared" si="1"/>
        <v>92.752345980423911</v>
      </c>
      <c r="I26" s="1">
        <v>167938.49753507131</v>
      </c>
      <c r="J26" s="1">
        <v>869381.96</v>
      </c>
      <c r="K26" s="1">
        <f t="shared" si="2"/>
        <v>517.67877690965008</v>
      </c>
      <c r="L26" s="1">
        <v>157005.04360599478</v>
      </c>
      <c r="M26" s="1">
        <v>2421.81</v>
      </c>
      <c r="N26" s="1">
        <f t="shared" si="3"/>
        <v>1.5425045873542436</v>
      </c>
      <c r="O26" s="1">
        <f t="shared" si="4"/>
        <v>485335.79409624293</v>
      </c>
      <c r="P26" s="1">
        <f t="shared" si="4"/>
        <v>1072144.44</v>
      </c>
      <c r="Q26" s="1">
        <f t="shared" si="5"/>
        <v>220.90776180983508</v>
      </c>
      <c r="R26" s="1">
        <v>702906.71764626121</v>
      </c>
      <c r="S26" s="1">
        <v>2682037.8200000003</v>
      </c>
      <c r="T26" s="1">
        <f t="shared" si="6"/>
        <v>381.56383381581787</v>
      </c>
      <c r="U26" s="1">
        <f t="shared" si="7"/>
        <v>1188242.5117425041</v>
      </c>
      <c r="V26" s="1">
        <f t="shared" si="7"/>
        <v>3754182.2600000002</v>
      </c>
      <c r="W26" s="1">
        <f t="shared" si="8"/>
        <v>315.94411266220908</v>
      </c>
    </row>
    <row r="27" spans="1:23" x14ac:dyDescent="0.2">
      <c r="A27" s="26">
        <v>21</v>
      </c>
      <c r="B27" s="29" t="s">
        <v>82</v>
      </c>
      <c r="C27" s="1">
        <v>2108.6768013473975</v>
      </c>
      <c r="D27" s="1">
        <v>9</v>
      </c>
      <c r="E27" s="1">
        <f t="shared" si="0"/>
        <v>0.42680793918959986</v>
      </c>
      <c r="F27" s="1">
        <v>708.99560558432063</v>
      </c>
      <c r="G27" s="1">
        <v>45</v>
      </c>
      <c r="H27" s="1">
        <f t="shared" si="1"/>
        <v>6.3470068989938424</v>
      </c>
      <c r="I27" s="1">
        <v>14030.664937207581</v>
      </c>
      <c r="J27" s="1">
        <v>2271</v>
      </c>
      <c r="K27" s="1">
        <f t="shared" si="2"/>
        <v>16.185975576806698</v>
      </c>
      <c r="L27" s="1">
        <v>18262.222564866475</v>
      </c>
      <c r="M27" s="1">
        <v>3133</v>
      </c>
      <c r="N27" s="1">
        <f t="shared" si="3"/>
        <v>17.155633652321043</v>
      </c>
      <c r="O27" s="1">
        <f t="shared" si="4"/>
        <v>34401.564303421452</v>
      </c>
      <c r="P27" s="1">
        <f t="shared" si="4"/>
        <v>5413</v>
      </c>
      <c r="Q27" s="1">
        <f t="shared" si="5"/>
        <v>15.734749595272454</v>
      </c>
      <c r="R27" s="1">
        <v>228236.82</v>
      </c>
      <c r="S27" s="1">
        <v>481905</v>
      </c>
      <c r="T27" s="1">
        <f t="shared" si="6"/>
        <v>211.14253169142472</v>
      </c>
      <c r="U27" s="1">
        <f t="shared" si="7"/>
        <v>262638.38430342148</v>
      </c>
      <c r="V27" s="1">
        <f t="shared" si="7"/>
        <v>487318</v>
      </c>
      <c r="W27" s="1">
        <f t="shared" si="8"/>
        <v>185.54713595748066</v>
      </c>
    </row>
    <row r="28" spans="1:23" x14ac:dyDescent="0.2">
      <c r="A28" s="26">
        <v>22</v>
      </c>
      <c r="B28" s="29" t="s">
        <v>73</v>
      </c>
      <c r="C28" s="1">
        <v>10703.027417627585</v>
      </c>
      <c r="D28" s="1">
        <v>28554</v>
      </c>
      <c r="E28" s="1">
        <f t="shared" si="0"/>
        <v>266.78433013235457</v>
      </c>
      <c r="F28" s="1">
        <v>4767.5873906581846</v>
      </c>
      <c r="G28" s="1">
        <v>3377.5</v>
      </c>
      <c r="H28" s="1">
        <f t="shared" si="1"/>
        <v>70.842959409994634</v>
      </c>
      <c r="I28" s="1">
        <v>12592.00090090189</v>
      </c>
      <c r="J28" s="1">
        <v>135093</v>
      </c>
      <c r="K28" s="1">
        <f t="shared" si="2"/>
        <v>1072.8477631408373</v>
      </c>
      <c r="L28" s="1">
        <v>27853.029174931191</v>
      </c>
      <c r="M28" s="1">
        <v>1041</v>
      </c>
      <c r="N28" s="1">
        <f t="shared" si="3"/>
        <v>3.7374749922602333</v>
      </c>
      <c r="O28" s="1">
        <f t="shared" si="4"/>
        <v>51148.05749346067</v>
      </c>
      <c r="P28" s="1">
        <f t="shared" si="4"/>
        <v>164688</v>
      </c>
      <c r="Q28" s="1">
        <f t="shared" si="5"/>
        <v>321.98290232440502</v>
      </c>
      <c r="R28" s="1">
        <v>106951.52</v>
      </c>
      <c r="S28" s="1">
        <v>599935</v>
      </c>
      <c r="T28" s="1">
        <f t="shared" si="6"/>
        <v>560.94106937423612</v>
      </c>
      <c r="U28" s="1">
        <f t="shared" si="7"/>
        <v>158099.57749346067</v>
      </c>
      <c r="V28" s="1">
        <f t="shared" si="7"/>
        <v>764623</v>
      </c>
      <c r="W28" s="1">
        <f t="shared" si="8"/>
        <v>483.63380353222414</v>
      </c>
    </row>
    <row r="29" spans="1:23" x14ac:dyDescent="0.2">
      <c r="A29" s="30"/>
      <c r="B29" s="31" t="s">
        <v>83</v>
      </c>
      <c r="C29" s="13">
        <f>SUM(C7:C28)</f>
        <v>2496467.0222447915</v>
      </c>
      <c r="D29" s="13">
        <f>SUM(D7:D28)</f>
        <v>2448646.4956832002</v>
      </c>
      <c r="E29" s="13">
        <f t="shared" si="0"/>
        <v>98.084471930312475</v>
      </c>
      <c r="F29" s="13">
        <f>SUM(F7:F28)</f>
        <v>1592258.4312959712</v>
      </c>
      <c r="G29" s="13">
        <f>SUM(G7:G28)</f>
        <v>1513022.9280000001</v>
      </c>
      <c r="H29" s="13">
        <f t="shared" si="1"/>
        <v>95.023703329899803</v>
      </c>
      <c r="I29" s="13">
        <f>SUM(I7:I28)</f>
        <v>1682318.6049133856</v>
      </c>
      <c r="J29" s="13">
        <f>SUM(J7:J28)</f>
        <v>5897128.1691162353</v>
      </c>
      <c r="K29" s="13">
        <f t="shared" si="2"/>
        <v>350.53575178287048</v>
      </c>
      <c r="L29" s="13">
        <f>SUM(L7:L28)</f>
        <v>2145245.5965966629</v>
      </c>
      <c r="M29" s="13">
        <f>SUM(M7:M28)</f>
        <v>1330764.7716338001</v>
      </c>
      <c r="N29" s="13">
        <f t="shared" si="3"/>
        <v>62.033213061711884</v>
      </c>
      <c r="O29" s="13">
        <f>SUM(O7:O28)</f>
        <v>6324031.223754839</v>
      </c>
      <c r="P29" s="13">
        <f>SUM(P7:P28)</f>
        <v>9676539.4364332352</v>
      </c>
      <c r="Q29" s="13">
        <f t="shared" si="5"/>
        <v>153.01220209168849</v>
      </c>
      <c r="R29" s="13">
        <f>SUM(R7:R28)</f>
        <v>6977465.5267907772</v>
      </c>
      <c r="S29" s="13">
        <f>SUM(S7:S28)</f>
        <v>32524022.840779148</v>
      </c>
      <c r="T29" s="13">
        <f t="shared" si="6"/>
        <v>466.12946657922481</v>
      </c>
      <c r="U29" s="13">
        <f>SUM(U7:U28)</f>
        <v>13301496.750545619</v>
      </c>
      <c r="V29" s="13">
        <f>SUM(V7:V28)</f>
        <v>42200562.277212374</v>
      </c>
      <c r="W29" s="13">
        <f t="shared" si="8"/>
        <v>317.26175684312619</v>
      </c>
    </row>
    <row r="30" spans="1:23" x14ac:dyDescent="0.2">
      <c r="A30" s="32">
        <v>23</v>
      </c>
      <c r="B30" s="33" t="s">
        <v>33</v>
      </c>
      <c r="C30" s="1">
        <v>134176.88874507812</v>
      </c>
      <c r="D30" s="1">
        <v>271625.31741010002</v>
      </c>
      <c r="E30" s="1">
        <f t="shared" si="0"/>
        <v>202.43822907994189</v>
      </c>
      <c r="F30" s="1">
        <v>98240.463873015338</v>
      </c>
      <c r="G30" s="1">
        <v>18374.309999999998</v>
      </c>
      <c r="H30" s="1">
        <f t="shared" si="1"/>
        <v>18.703403135138338</v>
      </c>
      <c r="I30" s="1">
        <v>29328.646621350457</v>
      </c>
      <c r="J30" s="1">
        <v>310632.89301289694</v>
      </c>
      <c r="K30" s="1">
        <f t="shared" si="2"/>
        <v>1059.1449957556672</v>
      </c>
      <c r="L30" s="1">
        <v>45484.500577223014</v>
      </c>
      <c r="M30" s="1">
        <v>128896.84723019997</v>
      </c>
      <c r="N30" s="1">
        <f t="shared" si="3"/>
        <v>283.38630873029047</v>
      </c>
      <c r="O30" s="1">
        <f t="shared" ref="O30:P36" si="9">C30+I30+L30</f>
        <v>208990.0359436516</v>
      </c>
      <c r="P30" s="1">
        <f t="shared" si="9"/>
        <v>711155.05765319685</v>
      </c>
      <c r="Q30" s="1">
        <f t="shared" si="5"/>
        <v>340.2818007289784</v>
      </c>
      <c r="R30" s="1">
        <v>101320.11264626113</v>
      </c>
      <c r="S30" s="1">
        <v>2460533.2237573117</v>
      </c>
      <c r="T30" s="1">
        <f t="shared" si="6"/>
        <v>2428.4746231459203</v>
      </c>
      <c r="U30" s="1">
        <f t="shared" ref="U30:V36" si="10">O30+R30</f>
        <v>310310.14858991274</v>
      </c>
      <c r="V30" s="1">
        <f t="shared" si="10"/>
        <v>3171688.2814105088</v>
      </c>
      <c r="W30" s="1">
        <f t="shared" si="8"/>
        <v>1022.1026594918175</v>
      </c>
    </row>
    <row r="31" spans="1:23" x14ac:dyDescent="0.2">
      <c r="A31" s="32">
        <v>24</v>
      </c>
      <c r="B31" s="33" t="s">
        <v>30</v>
      </c>
      <c r="C31" s="1">
        <v>23310.880930117797</v>
      </c>
      <c r="D31" s="1">
        <v>16657.085805000002</v>
      </c>
      <c r="E31" s="1">
        <f t="shared" si="0"/>
        <v>71.456269091396493</v>
      </c>
      <c r="F31" s="1">
        <v>18330.025530098639</v>
      </c>
      <c r="G31" s="1">
        <v>6986.12</v>
      </c>
      <c r="H31" s="1">
        <f t="shared" si="1"/>
        <v>38.112985650393725</v>
      </c>
      <c r="I31" s="1">
        <v>14570.768310675227</v>
      </c>
      <c r="J31" s="1">
        <v>41239</v>
      </c>
      <c r="K31" s="1">
        <f t="shared" si="2"/>
        <v>283.02556955618036</v>
      </c>
      <c r="L31" s="1">
        <v>31387.841519500718</v>
      </c>
      <c r="M31" s="1">
        <v>2527</v>
      </c>
      <c r="N31" s="1">
        <f t="shared" si="3"/>
        <v>8.0508881071991496</v>
      </c>
      <c r="O31" s="1">
        <f t="shared" si="9"/>
        <v>69269.490760293731</v>
      </c>
      <c r="P31" s="1">
        <f t="shared" si="9"/>
        <v>60423.085805000002</v>
      </c>
      <c r="Q31" s="1">
        <f t="shared" si="5"/>
        <v>87.229002468191069</v>
      </c>
      <c r="R31" s="1">
        <v>45028</v>
      </c>
      <c r="S31" s="1">
        <v>873995.40464568406</v>
      </c>
      <c r="T31" s="1">
        <f t="shared" si="6"/>
        <v>1941.0042743308254</v>
      </c>
      <c r="U31" s="1">
        <f t="shared" si="10"/>
        <v>114297.49076029373</v>
      </c>
      <c r="V31" s="1">
        <f t="shared" si="10"/>
        <v>934418.4904506841</v>
      </c>
      <c r="W31" s="1">
        <f t="shared" si="8"/>
        <v>817.53193725867482</v>
      </c>
    </row>
    <row r="32" spans="1:23" x14ac:dyDescent="0.2">
      <c r="A32" s="32">
        <v>25</v>
      </c>
      <c r="B32" s="33" t="s">
        <v>31</v>
      </c>
      <c r="C32" s="1">
        <v>131865.19343637055</v>
      </c>
      <c r="D32" s="1">
        <v>403195.78507329396</v>
      </c>
      <c r="E32" s="1">
        <f t="shared" si="0"/>
        <v>305.76361704413659</v>
      </c>
      <c r="F32" s="1">
        <v>88864.430288459043</v>
      </c>
      <c r="G32" s="1">
        <v>37695.47</v>
      </c>
      <c r="H32" s="1">
        <f t="shared" si="1"/>
        <v>42.419075751274541</v>
      </c>
      <c r="I32" s="1">
        <v>73024.592886115075</v>
      </c>
      <c r="J32" s="1">
        <v>729926.31630021287</v>
      </c>
      <c r="K32" s="1">
        <f t="shared" si="2"/>
        <v>999.56232202288845</v>
      </c>
      <c r="L32" s="1">
        <v>68205.498998216848</v>
      </c>
      <c r="M32" s="1">
        <v>3657.5526608000005</v>
      </c>
      <c r="N32" s="1">
        <f t="shared" si="3"/>
        <v>5.3625480562727397</v>
      </c>
      <c r="O32" s="1">
        <f t="shared" si="9"/>
        <v>273095.28532070247</v>
      </c>
      <c r="P32" s="1">
        <f t="shared" si="9"/>
        <v>1136779.6540343068</v>
      </c>
      <c r="Q32" s="1">
        <f t="shared" si="5"/>
        <v>416.25751711508258</v>
      </c>
      <c r="R32" s="1">
        <v>239687.94264626113</v>
      </c>
      <c r="S32" s="1">
        <v>13512157.506880932</v>
      </c>
      <c r="T32" s="1">
        <f t="shared" si="6"/>
        <v>5637.3955893236525</v>
      </c>
      <c r="U32" s="1">
        <f t="shared" si="10"/>
        <v>512783.2279669636</v>
      </c>
      <c r="V32" s="1">
        <f t="shared" si="10"/>
        <v>14648937.160915239</v>
      </c>
      <c r="W32" s="1">
        <f t="shared" si="8"/>
        <v>2856.75044774651</v>
      </c>
    </row>
    <row r="33" spans="1:23" x14ac:dyDescent="0.2">
      <c r="A33" s="32">
        <v>26</v>
      </c>
      <c r="B33" s="33" t="s">
        <v>84</v>
      </c>
      <c r="C33" s="1">
        <v>219289.59838990148</v>
      </c>
      <c r="D33" s="1">
        <v>271625.31741010002</v>
      </c>
      <c r="E33" s="1">
        <f t="shared" si="0"/>
        <v>123.86602894276113</v>
      </c>
      <c r="F33" s="1">
        <v>137080.14338416737</v>
      </c>
      <c r="G33" s="1">
        <v>55033.01</v>
      </c>
      <c r="H33" s="1">
        <f t="shared" si="1"/>
        <v>40.146595007396428</v>
      </c>
      <c r="I33" s="1">
        <v>122927.72310675228</v>
      </c>
      <c r="J33" s="1">
        <v>310632.89301289694</v>
      </c>
      <c r="K33" s="1">
        <f t="shared" si="2"/>
        <v>252.69555569913115</v>
      </c>
      <c r="L33" s="1">
        <v>180097.77799643367</v>
      </c>
      <c r="M33" s="1">
        <v>128896.84723019997</v>
      </c>
      <c r="N33" s="1">
        <f t="shared" si="3"/>
        <v>71.570481692868199</v>
      </c>
      <c r="O33" s="1">
        <f t="shared" si="9"/>
        <v>522315.09949308744</v>
      </c>
      <c r="P33" s="1">
        <f t="shared" si="9"/>
        <v>711155.05765319685</v>
      </c>
      <c r="Q33" s="1">
        <f t="shared" si="5"/>
        <v>136.1544129862186</v>
      </c>
      <c r="R33" s="1">
        <v>219881.14264626114</v>
      </c>
      <c r="S33" s="1">
        <v>2460533.2237573117</v>
      </c>
      <c r="T33" s="1">
        <f t="shared" si="6"/>
        <v>1119.0287598767627</v>
      </c>
      <c r="U33" s="1">
        <f t="shared" si="10"/>
        <v>742196.24213934853</v>
      </c>
      <c r="V33" s="1">
        <f t="shared" si="10"/>
        <v>3171688.2814105088</v>
      </c>
      <c r="W33" s="1">
        <f t="shared" si="8"/>
        <v>427.3382296127308</v>
      </c>
    </row>
    <row r="34" spans="1:23" x14ac:dyDescent="0.2">
      <c r="A34" s="32">
        <v>27</v>
      </c>
      <c r="B34" s="33" t="s">
        <v>85</v>
      </c>
      <c r="C34" s="1">
        <v>2908.9521051824445</v>
      </c>
      <c r="D34" s="1">
        <v>9345.0275213999994</v>
      </c>
      <c r="E34" s="1">
        <f t="shared" si="0"/>
        <v>321.25064915133402</v>
      </c>
      <c r="F34" s="1">
        <v>1456.28865073315</v>
      </c>
      <c r="G34" s="1">
        <v>173.05</v>
      </c>
      <c r="H34" s="1">
        <f t="shared" si="1"/>
        <v>11.882946414014844</v>
      </c>
      <c r="I34" s="1">
        <v>15134.908887898247</v>
      </c>
      <c r="J34" s="1">
        <v>5340.0753973999999</v>
      </c>
      <c r="K34" s="1">
        <f t="shared" si="2"/>
        <v>35.283168448208379</v>
      </c>
      <c r="L34" s="1">
        <v>17327.499643414179</v>
      </c>
      <c r="M34" s="1">
        <v>21542.3781652</v>
      </c>
      <c r="N34" s="1">
        <f t="shared" si="3"/>
        <v>124.32479358548309</v>
      </c>
      <c r="O34" s="1">
        <f t="shared" si="9"/>
        <v>35371.360636494872</v>
      </c>
      <c r="P34" s="1">
        <f t="shared" si="9"/>
        <v>36227.481083999999</v>
      </c>
      <c r="Q34" s="1">
        <f t="shared" si="5"/>
        <v>102.42037748081937</v>
      </c>
      <c r="R34" s="1">
        <v>70796.09</v>
      </c>
      <c r="S34" s="1">
        <v>182170.63042190002</v>
      </c>
      <c r="T34" s="1">
        <f t="shared" si="6"/>
        <v>257.31736091908465</v>
      </c>
      <c r="U34" s="1">
        <f t="shared" si="10"/>
        <v>106167.45063649488</v>
      </c>
      <c r="V34" s="1">
        <f t="shared" si="10"/>
        <v>218398.11150590001</v>
      </c>
      <c r="W34" s="1">
        <f t="shared" si="8"/>
        <v>205.71098787487136</v>
      </c>
    </row>
    <row r="35" spans="1:23" x14ac:dyDescent="0.2">
      <c r="A35" s="32">
        <v>28</v>
      </c>
      <c r="B35" s="33" t="s">
        <v>86</v>
      </c>
      <c r="C35" s="1">
        <v>5301.8845142038372</v>
      </c>
      <c r="D35" s="1">
        <v>10114.4</v>
      </c>
      <c r="E35" s="1">
        <f t="shared" si="0"/>
        <v>190.76990403890076</v>
      </c>
      <c r="F35" s="1">
        <v>2183.3631885310201</v>
      </c>
      <c r="G35" s="1">
        <v>2544.19</v>
      </c>
      <c r="H35" s="1">
        <f t="shared" si="1"/>
        <v>116.52619286449298</v>
      </c>
      <c r="I35" s="1">
        <v>7703.0490661911581</v>
      </c>
      <c r="J35" s="1">
        <v>39092</v>
      </c>
      <c r="K35" s="1">
        <f t="shared" si="2"/>
        <v>507.48735551452734</v>
      </c>
      <c r="L35" s="1">
        <v>8913.2075551592989</v>
      </c>
      <c r="M35" s="1">
        <v>350</v>
      </c>
      <c r="N35" s="1">
        <f t="shared" si="3"/>
        <v>3.9267569820856116</v>
      </c>
      <c r="O35" s="1">
        <f t="shared" si="9"/>
        <v>21918.141135554295</v>
      </c>
      <c r="P35" s="1">
        <f t="shared" si="9"/>
        <v>49556.4</v>
      </c>
      <c r="Q35" s="1">
        <f t="shared" si="5"/>
        <v>226.09764073292044</v>
      </c>
      <c r="R35" s="1">
        <v>59183</v>
      </c>
      <c r="S35" s="1">
        <v>197395</v>
      </c>
      <c r="T35" s="1">
        <f t="shared" si="6"/>
        <v>333.53327813730294</v>
      </c>
      <c r="U35" s="1">
        <f t="shared" si="10"/>
        <v>81101.141135554295</v>
      </c>
      <c r="V35" s="1">
        <f t="shared" si="10"/>
        <v>246951.4</v>
      </c>
      <c r="W35" s="1">
        <f t="shared" si="8"/>
        <v>304.49805827915515</v>
      </c>
    </row>
    <row r="36" spans="1:23" x14ac:dyDescent="0.2">
      <c r="A36" s="32">
        <v>29</v>
      </c>
      <c r="B36" s="33" t="s">
        <v>32</v>
      </c>
      <c r="C36" s="1">
        <v>39394.414965632801</v>
      </c>
      <c r="D36" s="1">
        <v>63588.022186709873</v>
      </c>
      <c r="E36" s="1">
        <f t="shared" si="0"/>
        <v>161.41380000739514</v>
      </c>
      <c r="F36" s="1">
        <v>24003.434389024405</v>
      </c>
      <c r="G36" s="1">
        <v>11562</v>
      </c>
      <c r="H36" s="1">
        <f t="shared" si="1"/>
        <v>48.168107165892629</v>
      </c>
      <c r="I36" s="1">
        <v>7911.1752886115091</v>
      </c>
      <c r="J36" s="1">
        <v>49383.781750412905</v>
      </c>
      <c r="K36" s="1">
        <f t="shared" si="2"/>
        <v>624.22813234214482</v>
      </c>
      <c r="L36" s="1">
        <v>10286.044910853543</v>
      </c>
      <c r="M36" s="1">
        <v>7411.0323597007455</v>
      </c>
      <c r="N36" s="1">
        <f t="shared" si="3"/>
        <v>72.049387533597425</v>
      </c>
      <c r="O36" s="1">
        <f t="shared" si="9"/>
        <v>57591.635165097847</v>
      </c>
      <c r="P36" s="1">
        <f t="shared" si="9"/>
        <v>120382.83629682353</v>
      </c>
      <c r="Q36" s="1">
        <f t="shared" si="5"/>
        <v>209.0283353680135</v>
      </c>
      <c r="R36" s="1">
        <v>42085.09</v>
      </c>
      <c r="S36" s="1">
        <v>299317.873615644</v>
      </c>
      <c r="T36" s="1">
        <f t="shared" si="6"/>
        <v>711.22070456697145</v>
      </c>
      <c r="U36" s="1">
        <f t="shared" si="10"/>
        <v>99676.725165097843</v>
      </c>
      <c r="V36" s="1">
        <f t="shared" si="10"/>
        <v>419700.70991246752</v>
      </c>
      <c r="W36" s="1">
        <f t="shared" si="8"/>
        <v>421.0618970650404</v>
      </c>
    </row>
    <row r="37" spans="1:23" x14ac:dyDescent="0.2">
      <c r="A37" s="30"/>
      <c r="B37" s="31" t="s">
        <v>87</v>
      </c>
      <c r="C37" s="13">
        <f>SUM(C30:C36)</f>
        <v>556247.813086487</v>
      </c>
      <c r="D37" s="13">
        <f>SUM(D30:D36)</f>
        <v>1046150.9554066039</v>
      </c>
      <c r="E37" s="13">
        <f t="shared" si="0"/>
        <v>188.07282128477246</v>
      </c>
      <c r="F37" s="13">
        <f>SUM(F30:F36)</f>
        <v>370158.14930402889</v>
      </c>
      <c r="G37" s="13">
        <f>SUM(G30:G36)</f>
        <v>132368.15000000002</v>
      </c>
      <c r="H37" s="13">
        <f t="shared" si="1"/>
        <v>35.759890805829485</v>
      </c>
      <c r="I37" s="13">
        <f>SUM(I30:I36)</f>
        <v>270600.86416759394</v>
      </c>
      <c r="J37" s="13">
        <f>SUM(J30:J36)</f>
        <v>1486246.9594738195</v>
      </c>
      <c r="K37" s="13">
        <f t="shared" si="2"/>
        <v>549.23954660888558</v>
      </c>
      <c r="L37" s="13">
        <f>SUM(L30:L36)</f>
        <v>361702.37120080122</v>
      </c>
      <c r="M37" s="13">
        <f>SUM(M30:M36)</f>
        <v>293281.65764610068</v>
      </c>
      <c r="N37" s="13">
        <f t="shared" si="3"/>
        <v>81.083697812775355</v>
      </c>
      <c r="O37" s="13">
        <f>SUM(O30:O36)</f>
        <v>1188551.0484548823</v>
      </c>
      <c r="P37" s="13">
        <f>SUM(P30:P36)</f>
        <v>2825679.5725265234</v>
      </c>
      <c r="Q37" s="13">
        <f t="shared" si="5"/>
        <v>237.74154052532367</v>
      </c>
      <c r="R37" s="13">
        <f>SUM(R30:R36)</f>
        <v>777981.37793878326</v>
      </c>
      <c r="S37" s="13">
        <f>SUM(S30:S36)</f>
        <v>19986102.863078784</v>
      </c>
      <c r="T37" s="13">
        <f t="shared" si="6"/>
        <v>2568.9693133826431</v>
      </c>
      <c r="U37" s="13">
        <f>SUM(U30:U36)</f>
        <v>1966532.4263936656</v>
      </c>
      <c r="V37" s="13">
        <f>SUM(V30:V36)</f>
        <v>22811782.435605306</v>
      </c>
      <c r="W37" s="13">
        <f t="shared" si="8"/>
        <v>1160.0003198238026</v>
      </c>
    </row>
    <row r="38" spans="1:23" x14ac:dyDescent="0.2">
      <c r="A38" s="34" t="s">
        <v>88</v>
      </c>
      <c r="B38" s="35" t="s">
        <v>89</v>
      </c>
      <c r="C38" s="14">
        <f>C29+C37+C60</f>
        <v>3067956.6753312782</v>
      </c>
      <c r="D38" s="14">
        <f>D29+D37+D60</f>
        <v>3494797.4510898041</v>
      </c>
      <c r="E38" s="14">
        <f t="shared" si="0"/>
        <v>113.91286843098707</v>
      </c>
      <c r="F38" s="14">
        <f>F29+F37+F60</f>
        <v>1964201.0806</v>
      </c>
      <c r="G38" s="14">
        <f>G29+G37+G60+457</f>
        <v>1646161.0780000002</v>
      </c>
      <c r="H38" s="14">
        <f t="shared" si="1"/>
        <v>83.808174950048951</v>
      </c>
      <c r="I38" s="14">
        <f>I29+I37+I60</f>
        <v>2009368.3679858155</v>
      </c>
      <c r="J38" s="14">
        <f>J29+J37+J60</f>
        <v>7383375.1285900548</v>
      </c>
      <c r="K38" s="14">
        <f t="shared" si="2"/>
        <v>367.44756442996692</v>
      </c>
      <c r="L38" s="14">
        <f>L29+L37+L60</f>
        <v>2533401.7191429064</v>
      </c>
      <c r="M38" s="14">
        <f>M29+M37+M60</f>
        <v>1624046.4292799009</v>
      </c>
      <c r="N38" s="14">
        <f t="shared" si="3"/>
        <v>64.105365406846872</v>
      </c>
      <c r="O38" s="14">
        <f>O29+O37+O60</f>
        <v>7610726.7624599999</v>
      </c>
      <c r="P38" s="14">
        <f>P29+P37+P60</f>
        <v>12502219.008959759</v>
      </c>
      <c r="Q38" s="14">
        <f t="shared" si="5"/>
        <v>164.27102692251549</v>
      </c>
      <c r="R38" s="14">
        <f>R29+R37+R60</f>
        <v>7799698.1847295603</v>
      </c>
      <c r="S38" s="14">
        <f>S29+S37+S60</f>
        <v>52510125.703857929</v>
      </c>
      <c r="T38" s="14">
        <f t="shared" si="6"/>
        <v>673.23279004133178</v>
      </c>
      <c r="U38" s="14">
        <f>U29+U37+U60</f>
        <v>15410424.947189562</v>
      </c>
      <c r="V38" s="14">
        <f>V29+V37+V60</f>
        <v>65012344.712817684</v>
      </c>
      <c r="W38" s="14">
        <f t="shared" si="8"/>
        <v>421.87249823162176</v>
      </c>
    </row>
    <row r="39" spans="1:23" x14ac:dyDescent="0.2">
      <c r="A39" s="32">
        <v>30</v>
      </c>
      <c r="B39" s="33" t="s">
        <v>90</v>
      </c>
      <c r="C39" s="70">
        <v>131128.87</v>
      </c>
      <c r="D39" s="1">
        <v>104504.10999999996</v>
      </c>
      <c r="E39" s="70"/>
      <c r="F39" s="70">
        <v>97975.450000000012</v>
      </c>
      <c r="G39" s="1">
        <v>102136.59999999999</v>
      </c>
      <c r="H39" s="70"/>
      <c r="I39" s="70">
        <v>13058.96</v>
      </c>
      <c r="J39" s="1">
        <v>36375.850000000006</v>
      </c>
      <c r="K39" s="70"/>
      <c r="L39" s="70">
        <v>30483.63</v>
      </c>
      <c r="M39" s="1">
        <v>782.31</v>
      </c>
      <c r="N39" s="70"/>
      <c r="O39" s="70">
        <f>C39+I39+L39</f>
        <v>174671.46</v>
      </c>
      <c r="P39" s="1">
        <f>D39+J39+M39</f>
        <v>141662.26999999996</v>
      </c>
      <c r="Q39" s="70">
        <f t="shared" si="5"/>
        <v>81.10212738818349</v>
      </c>
      <c r="R39" s="70">
        <v>7384.78</v>
      </c>
      <c r="S39" s="1">
        <v>9958.0300000000007</v>
      </c>
      <c r="T39" s="70"/>
      <c r="U39" s="70">
        <f t="shared" ref="U39:V41" si="11">O39+R39</f>
        <v>182056.24</v>
      </c>
      <c r="V39" s="70">
        <f t="shared" si="11"/>
        <v>151620.29999999996</v>
      </c>
      <c r="W39" s="70">
        <f t="shared" si="8"/>
        <v>83.282122051954914</v>
      </c>
    </row>
    <row r="40" spans="1:23" x14ac:dyDescent="0.2">
      <c r="A40" s="32">
        <v>31</v>
      </c>
      <c r="B40" s="33" t="s">
        <v>91</v>
      </c>
      <c r="C40" s="70">
        <v>94338.355275000009</v>
      </c>
      <c r="D40" s="70">
        <v>68196.959999999992</v>
      </c>
      <c r="E40" s="70"/>
      <c r="F40" s="70">
        <v>71043.83527499999</v>
      </c>
      <c r="G40" s="70">
        <v>58953.53</v>
      </c>
      <c r="H40" s="70"/>
      <c r="I40" s="70">
        <v>11718.33</v>
      </c>
      <c r="J40" s="70">
        <v>16648</v>
      </c>
      <c r="K40" s="70"/>
      <c r="L40" s="70">
        <v>26234.810270000002</v>
      </c>
      <c r="M40" s="70">
        <v>7191</v>
      </c>
      <c r="N40" s="70"/>
      <c r="O40" s="70">
        <f>C40+I40+L40</f>
        <v>132291.49554500001</v>
      </c>
      <c r="P40" s="1">
        <f>D40+J40+M40</f>
        <v>92035.959999999992</v>
      </c>
      <c r="Q40" s="70">
        <f t="shared" si="5"/>
        <v>69.57057943962333</v>
      </c>
      <c r="R40" s="70">
        <v>11257.938</v>
      </c>
      <c r="S40" s="70">
        <v>12589</v>
      </c>
      <c r="T40" s="70"/>
      <c r="U40" s="70">
        <f t="shared" si="11"/>
        <v>143549.43354500001</v>
      </c>
      <c r="V40" s="70">
        <f t="shared" si="11"/>
        <v>104624.95999999999</v>
      </c>
      <c r="W40" s="70">
        <f t="shared" si="8"/>
        <v>72.884272279069691</v>
      </c>
    </row>
    <row r="41" spans="1:23" x14ac:dyDescent="0.2">
      <c r="A41" s="32">
        <v>32</v>
      </c>
      <c r="B41" s="33" t="s">
        <v>92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>
        <f>C41+I41+L41</f>
        <v>0</v>
      </c>
      <c r="P41" s="70"/>
      <c r="Q41" s="70" t="e">
        <f t="shared" si="5"/>
        <v>#DIV/0!</v>
      </c>
      <c r="R41" s="70"/>
      <c r="S41" s="70"/>
      <c r="T41" s="70"/>
      <c r="U41" s="70">
        <f t="shared" si="11"/>
        <v>0</v>
      </c>
      <c r="V41" s="70">
        <f t="shared" si="11"/>
        <v>0</v>
      </c>
      <c r="W41" s="70" t="e">
        <f t="shared" si="8"/>
        <v>#DIV/0!</v>
      </c>
    </row>
    <row r="42" spans="1:23" x14ac:dyDescent="0.2">
      <c r="A42" s="37" t="s">
        <v>93</v>
      </c>
      <c r="B42" s="31" t="s">
        <v>94</v>
      </c>
      <c r="C42" s="13">
        <f>SUM(C39:C41)</f>
        <v>225467.225275</v>
      </c>
      <c r="D42" s="13">
        <f>SUM(D39:D41)</f>
        <v>172701.06999999995</v>
      </c>
      <c r="E42" s="13">
        <f>D42*100/C42</f>
        <v>76.596973147364665</v>
      </c>
      <c r="F42" s="13">
        <f>SUM(F39:F41)</f>
        <v>169019.285275</v>
      </c>
      <c r="G42" s="13">
        <f>SUM(G39:G41)</f>
        <v>161090.13</v>
      </c>
      <c r="H42" s="13">
        <f>G42*100/F42</f>
        <v>95.308727485092007</v>
      </c>
      <c r="I42" s="13">
        <f>SUM(I39:I41)</f>
        <v>24777.29</v>
      </c>
      <c r="J42" s="13">
        <f>SUM(J39:J41)</f>
        <v>53023.850000000006</v>
      </c>
      <c r="K42" s="13">
        <f>J42*100/I42</f>
        <v>214.00181375767895</v>
      </c>
      <c r="L42" s="13">
        <f>SUM(L39:L41)</f>
        <v>56718.440270000006</v>
      </c>
      <c r="M42" s="13">
        <f>SUM(M39:M41)</f>
        <v>7973.3099999999995</v>
      </c>
      <c r="N42" s="13">
        <f>M42*100/L42</f>
        <v>14.057703212648656</v>
      </c>
      <c r="O42" s="13">
        <f>SUM(O39:O41)</f>
        <v>306962.95554500003</v>
      </c>
      <c r="P42" s="13">
        <f>D42+J42+M42</f>
        <v>233698.22999999995</v>
      </c>
      <c r="Q42" s="13">
        <f t="shared" si="5"/>
        <v>76.132388543457438</v>
      </c>
      <c r="R42" s="13">
        <f>SUM(R39:R41)</f>
        <v>18642.718000000001</v>
      </c>
      <c r="S42" s="13">
        <f>SUM(S39:S41)</f>
        <v>22547.03</v>
      </c>
      <c r="T42" s="13">
        <f>S42*100/R42</f>
        <v>120.94282604070929</v>
      </c>
      <c r="U42" s="13">
        <f>SUM(U39:U41)</f>
        <v>325605.67354500003</v>
      </c>
      <c r="V42" s="13">
        <f>P42+S42</f>
        <v>256245.25999999995</v>
      </c>
      <c r="W42" s="13">
        <f t="shared" si="8"/>
        <v>78.698032872140914</v>
      </c>
    </row>
    <row r="43" spans="1:23" x14ac:dyDescent="0.2">
      <c r="A43" s="32">
        <v>33</v>
      </c>
      <c r="B43" s="33" t="s">
        <v>95</v>
      </c>
      <c r="C43" s="1">
        <v>1719472.2517549999</v>
      </c>
      <c r="D43" s="1">
        <v>300913.56</v>
      </c>
      <c r="E43" s="1">
        <f>D43*100/C43</f>
        <v>17.500344055733901</v>
      </c>
      <c r="F43" s="1">
        <v>1355588.648875</v>
      </c>
      <c r="G43" s="1">
        <v>1335361.5399999998</v>
      </c>
      <c r="H43" s="1">
        <f>G43*100/F43</f>
        <v>98.507872657993516</v>
      </c>
      <c r="I43" s="1">
        <v>126001.38</v>
      </c>
      <c r="J43" s="1">
        <v>9664.7499999999982</v>
      </c>
      <c r="K43" s="1">
        <f>J43*100/I43</f>
        <v>7.6703524993138945</v>
      </c>
      <c r="L43" s="1">
        <v>236836.55132</v>
      </c>
      <c r="M43" s="1">
        <v>15014.849999999999</v>
      </c>
      <c r="N43" s="1">
        <f>M43*100/L43</f>
        <v>6.3397520004050349</v>
      </c>
      <c r="O43" s="1">
        <f>C43+I43+L43</f>
        <v>2082310.1830750001</v>
      </c>
      <c r="P43" s="1">
        <f>D43+J43+M43</f>
        <v>325593.15999999997</v>
      </c>
      <c r="Q43" s="1">
        <f t="shared" si="5"/>
        <v>15.63615078322233</v>
      </c>
      <c r="R43" s="1">
        <v>329498.36</v>
      </c>
      <c r="S43" s="1">
        <v>183146.55000000002</v>
      </c>
      <c r="T43" s="1">
        <f>S43*100/R43</f>
        <v>55.583448123990664</v>
      </c>
      <c r="U43" s="1">
        <f>O43+R43</f>
        <v>2411808.5430749999</v>
      </c>
      <c r="V43" s="1">
        <f>P43+S43</f>
        <v>508739.70999999996</v>
      </c>
      <c r="W43" s="1">
        <f t="shared" si="8"/>
        <v>21.093702129082299</v>
      </c>
    </row>
    <row r="44" spans="1:23" x14ac:dyDescent="0.2">
      <c r="A44" s="32">
        <v>34</v>
      </c>
      <c r="B44" s="33" t="s">
        <v>96</v>
      </c>
      <c r="C44" s="1"/>
      <c r="D44" s="1"/>
      <c r="E44" s="1" t="e">
        <f>D44*100/C44</f>
        <v>#DIV/0!</v>
      </c>
      <c r="F44" s="1"/>
      <c r="G44" s="1"/>
      <c r="H44" s="1" t="e">
        <f>G44*100/F44</f>
        <v>#DIV/0!</v>
      </c>
      <c r="I44" s="1"/>
      <c r="J44" s="1"/>
      <c r="K44" s="1" t="e">
        <f>J44*100/I44</f>
        <v>#DIV/0!</v>
      </c>
      <c r="L44" s="1"/>
      <c r="M44" s="1"/>
      <c r="N44" s="1" t="e">
        <f>M44*100/L44</f>
        <v>#DIV/0!</v>
      </c>
      <c r="O44" s="1">
        <f>C44+I44+L44</f>
        <v>0</v>
      </c>
      <c r="P44" s="1">
        <f>D44+J44+M44</f>
        <v>0</v>
      </c>
      <c r="Q44" s="1" t="e">
        <f t="shared" si="5"/>
        <v>#DIV/0!</v>
      </c>
      <c r="R44" s="1"/>
      <c r="S44" s="1"/>
      <c r="T44" s="1">
        <v>0</v>
      </c>
      <c r="U44" s="1">
        <f>O44+R44</f>
        <v>0</v>
      </c>
      <c r="V44" s="1">
        <f>P44+S44</f>
        <v>0</v>
      </c>
      <c r="W44" s="1" t="e">
        <f t="shared" si="8"/>
        <v>#DIV/0!</v>
      </c>
    </row>
    <row r="45" spans="1:23" x14ac:dyDescent="0.2">
      <c r="A45" s="37" t="s">
        <v>97</v>
      </c>
      <c r="B45" s="31" t="s">
        <v>98</v>
      </c>
      <c r="C45" s="13">
        <f>SUM(C43:C44)</f>
        <v>1719472.2517549999</v>
      </c>
      <c r="D45" s="13">
        <f>SUM(D43:D44)</f>
        <v>300913.56</v>
      </c>
      <c r="E45" s="13">
        <f>D45*100/C45</f>
        <v>17.500344055733901</v>
      </c>
      <c r="F45" s="13">
        <f>SUM(F43:F44)</f>
        <v>1355588.648875</v>
      </c>
      <c r="G45" s="13">
        <f>SUM(G43:G44)</f>
        <v>1335361.5399999998</v>
      </c>
      <c r="H45" s="13">
        <f>G45*100/F45</f>
        <v>98.507872657993516</v>
      </c>
      <c r="I45" s="13">
        <f>SUM(I43:I44)</f>
        <v>126001.38</v>
      </c>
      <c r="J45" s="13">
        <f>SUM(J43:J44)</f>
        <v>9664.7499999999982</v>
      </c>
      <c r="K45" s="13">
        <f>J45*100/I45</f>
        <v>7.6703524993138945</v>
      </c>
      <c r="L45" s="13">
        <f>SUM(L43:L44)</f>
        <v>236836.55132</v>
      </c>
      <c r="M45" s="13">
        <f>SUM(M43:M44)</f>
        <v>15014.849999999999</v>
      </c>
      <c r="N45" s="13">
        <f>M45*100/L45</f>
        <v>6.3397520004050349</v>
      </c>
      <c r="O45" s="13">
        <f>SUM(O43:O44)</f>
        <v>2082310.1830750001</v>
      </c>
      <c r="P45" s="13">
        <f>SUM(P43:P44)</f>
        <v>325593.15999999997</v>
      </c>
      <c r="Q45" s="13">
        <f t="shared" si="5"/>
        <v>15.63615078322233</v>
      </c>
      <c r="R45" s="13">
        <f>SUM(R43:R44)</f>
        <v>329498.36</v>
      </c>
      <c r="S45" s="13">
        <f>SUM(S43:S44)</f>
        <v>183146.55000000002</v>
      </c>
      <c r="T45" s="13">
        <f>S45*100/R45</f>
        <v>55.583448123990664</v>
      </c>
      <c r="U45" s="13">
        <f>SUM(U43:U44)</f>
        <v>2411808.5430749999</v>
      </c>
      <c r="V45" s="13">
        <f>SUM(V43:V44)</f>
        <v>508739.70999999996</v>
      </c>
      <c r="W45" s="13">
        <f t="shared" si="8"/>
        <v>21.093702129082299</v>
      </c>
    </row>
    <row r="46" spans="1:23" ht="12.75" customHeight="1" x14ac:dyDescent="0.2">
      <c r="A46" s="32">
        <v>35</v>
      </c>
      <c r="B46" s="38" t="s">
        <v>99</v>
      </c>
      <c r="C46" s="70"/>
      <c r="D46" s="70">
        <v>9.4</v>
      </c>
      <c r="E46" s="70"/>
      <c r="F46" s="70">
        <v>0</v>
      </c>
      <c r="G46" s="70"/>
      <c r="H46" s="70"/>
      <c r="I46" s="70"/>
      <c r="J46" s="70">
        <v>30</v>
      </c>
      <c r="K46" s="70"/>
      <c r="L46" s="70"/>
      <c r="M46" s="70">
        <v>394</v>
      </c>
      <c r="N46" s="70"/>
      <c r="O46" s="70">
        <f>C46+I46+L46</f>
        <v>0</v>
      </c>
      <c r="P46" s="70">
        <f>D46+J46+M46</f>
        <v>433.4</v>
      </c>
      <c r="Q46" s="70" t="e">
        <f t="shared" si="5"/>
        <v>#DIV/0!</v>
      </c>
      <c r="R46" s="70"/>
      <c r="S46" s="70">
        <v>641</v>
      </c>
      <c r="T46" s="70"/>
      <c r="U46" s="70">
        <f>O46+R46</f>
        <v>0</v>
      </c>
      <c r="V46" s="70">
        <f>P46+S46</f>
        <v>1074.4000000000001</v>
      </c>
      <c r="W46" s="70" t="e">
        <f t="shared" si="8"/>
        <v>#DIV/0!</v>
      </c>
    </row>
    <row r="47" spans="1:23" x14ac:dyDescent="0.2">
      <c r="A47" s="37" t="s">
        <v>100</v>
      </c>
      <c r="B47" s="31" t="s">
        <v>101</v>
      </c>
      <c r="C47" s="13">
        <f>C46</f>
        <v>0</v>
      </c>
      <c r="D47" s="13">
        <f>D46</f>
        <v>9.4</v>
      </c>
      <c r="E47" s="13" t="e">
        <f>D47*100/C47</f>
        <v>#DIV/0!</v>
      </c>
      <c r="F47" s="13">
        <f>F46</f>
        <v>0</v>
      </c>
      <c r="G47" s="13">
        <f>G46</f>
        <v>0</v>
      </c>
      <c r="H47" s="13" t="e">
        <f>G47*100/F47</f>
        <v>#DIV/0!</v>
      </c>
      <c r="I47" s="13">
        <f>I46</f>
        <v>0</v>
      </c>
      <c r="J47" s="13">
        <f>J46</f>
        <v>30</v>
      </c>
      <c r="K47" s="13" t="e">
        <f>J47*100/I47</f>
        <v>#DIV/0!</v>
      </c>
      <c r="L47" s="13">
        <f>L46</f>
        <v>0</v>
      </c>
      <c r="M47" s="13">
        <f>M46</f>
        <v>394</v>
      </c>
      <c r="N47" s="13" t="e">
        <f>M47*100/L47</f>
        <v>#DIV/0!</v>
      </c>
      <c r="O47" s="13">
        <f>O46</f>
        <v>0</v>
      </c>
      <c r="P47" s="13">
        <f>P46</f>
        <v>433.4</v>
      </c>
      <c r="Q47" s="13" t="e">
        <f t="shared" si="5"/>
        <v>#DIV/0!</v>
      </c>
      <c r="R47" s="13">
        <f>R46</f>
        <v>0</v>
      </c>
      <c r="S47" s="13">
        <f>S46</f>
        <v>641</v>
      </c>
      <c r="T47" s="13" t="e">
        <f>S47*100/R47</f>
        <v>#DIV/0!</v>
      </c>
      <c r="U47" s="13">
        <f>U46</f>
        <v>0</v>
      </c>
      <c r="V47" s="13">
        <f>V46</f>
        <v>1074.4000000000001</v>
      </c>
      <c r="W47" s="13" t="e">
        <f t="shared" si="8"/>
        <v>#DIV/0!</v>
      </c>
    </row>
    <row r="48" spans="1:23" x14ac:dyDescent="0.2">
      <c r="A48" s="39"/>
      <c r="B48" s="40" t="s">
        <v>102</v>
      </c>
      <c r="C48" s="14">
        <f>C38+C42+C45+C47</f>
        <v>5012896.1523612784</v>
      </c>
      <c r="D48" s="14">
        <f>D38+D42+D45+D47</f>
        <v>3968421.4810898039</v>
      </c>
      <c r="E48" s="14">
        <f>D48*100/C48</f>
        <v>79.164246784177152</v>
      </c>
      <c r="F48" s="14">
        <f>F38+F42+F45+F47</f>
        <v>3488809.0147500001</v>
      </c>
      <c r="G48" s="14">
        <f>G38+G42+G45+G47</f>
        <v>3142612.7479999997</v>
      </c>
      <c r="H48" s="14">
        <f>G48*100/F48</f>
        <v>90.076949890740636</v>
      </c>
      <c r="I48" s="14">
        <f>I38+I42+I45+I47</f>
        <v>2160147.0379858157</v>
      </c>
      <c r="J48" s="14">
        <f>J38+J42+J45+J47</f>
        <v>7446093.7285900544</v>
      </c>
      <c r="K48" s="14">
        <f>J48*100/I48</f>
        <v>344.70309648610822</v>
      </c>
      <c r="L48" s="14">
        <f>L38+L42+L45+L47</f>
        <v>2826956.7107329066</v>
      </c>
      <c r="M48" s="14">
        <f>M38+M42+M45+M47</f>
        <v>1647428.589279901</v>
      </c>
      <c r="N48" s="14">
        <f>M48*100/L48</f>
        <v>58.275692125925573</v>
      </c>
      <c r="O48" s="14">
        <f>O38+O42+O45+O47</f>
        <v>9999999.9010799993</v>
      </c>
      <c r="P48" s="14">
        <f>P38+P42+P45+P47</f>
        <v>13061943.79895976</v>
      </c>
      <c r="Q48" s="14">
        <f t="shared" si="5"/>
        <v>130.61943928168512</v>
      </c>
      <c r="R48" s="14">
        <f>R38+R42+R45+R47</f>
        <v>8147839.262729561</v>
      </c>
      <c r="S48" s="14">
        <f>S38+S42+S45+S47</f>
        <v>52716460.283857927</v>
      </c>
      <c r="T48" s="14">
        <f>S48*100/R48</f>
        <v>646.99926672581034</v>
      </c>
      <c r="U48" s="14">
        <f>U38+U42+U45+U47</f>
        <v>18147839.16380956</v>
      </c>
      <c r="V48" s="14">
        <f>V38+V42+V45+V47</f>
        <v>65778404.082817681</v>
      </c>
      <c r="W48" s="14">
        <f t="shared" si="8"/>
        <v>362.4586017601095</v>
      </c>
    </row>
    <row r="49" spans="1:26" x14ac:dyDescent="0.2">
      <c r="A49" s="41"/>
      <c r="B49" s="4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43"/>
      <c r="Y49" s="43"/>
      <c r="Z49" s="43"/>
    </row>
    <row r="50" spans="1:26" x14ac:dyDescent="0.2">
      <c r="A50" s="26">
        <v>1</v>
      </c>
      <c r="B50" s="44" t="s">
        <v>104</v>
      </c>
      <c r="C50" s="1">
        <v>0</v>
      </c>
      <c r="D50" s="1"/>
      <c r="E50" s="1" t="e">
        <f t="shared" ref="E50:E60" si="12">D50*100/C50</f>
        <v>#DIV/0!</v>
      </c>
      <c r="F50" s="1">
        <v>0</v>
      </c>
      <c r="G50" s="1">
        <v>0</v>
      </c>
      <c r="H50" s="1" t="e">
        <f t="shared" ref="H50:H60" si="13">G50*100/F50</f>
        <v>#DIV/0!</v>
      </c>
      <c r="I50" s="1">
        <v>3913.9452886115087</v>
      </c>
      <c r="J50" s="1"/>
      <c r="K50" s="1">
        <f t="shared" ref="K50:K60" si="14">J50*100/I50</f>
        <v>0</v>
      </c>
      <c r="L50" s="1">
        <v>2975.2513242700911</v>
      </c>
      <c r="M50" s="1"/>
      <c r="N50" s="1">
        <f t="shared" ref="N50:N60" si="15">M50*100/L50</f>
        <v>0</v>
      </c>
      <c r="O50" s="1">
        <f t="shared" ref="O50:P59" si="16">C50+I50+L50</f>
        <v>6889.1966128816002</v>
      </c>
      <c r="P50" s="1">
        <f t="shared" si="16"/>
        <v>0</v>
      </c>
      <c r="Q50" s="1">
        <f t="shared" ref="Q50:Q60" si="17">P50*100/O50</f>
        <v>0</v>
      </c>
      <c r="R50" s="1">
        <v>4910</v>
      </c>
      <c r="S50" s="1"/>
      <c r="T50" s="1">
        <f t="shared" ref="T50:T60" si="18">S50*100/R50</f>
        <v>0</v>
      </c>
      <c r="U50" s="1">
        <f t="shared" ref="U50:V59" si="19">O50+R50</f>
        <v>11799.1966128816</v>
      </c>
      <c r="V50" s="1">
        <f t="shared" si="19"/>
        <v>0</v>
      </c>
      <c r="W50" s="1">
        <f t="shared" ref="W50:W60" si="20">V50*100/U50</f>
        <v>0</v>
      </c>
    </row>
    <row r="51" spans="1:26" x14ac:dyDescent="0.2">
      <c r="A51" s="26">
        <v>2</v>
      </c>
      <c r="B51" s="44" t="s">
        <v>105</v>
      </c>
      <c r="C51" s="1">
        <v>1000</v>
      </c>
      <c r="D51" s="1"/>
      <c r="E51" s="1">
        <f t="shared" si="12"/>
        <v>0</v>
      </c>
      <c r="F51" s="1">
        <v>500</v>
      </c>
      <c r="G51" s="1">
        <v>34</v>
      </c>
      <c r="H51" s="1">
        <f t="shared" si="13"/>
        <v>6.8</v>
      </c>
      <c r="I51" s="1">
        <v>3110.603777579649</v>
      </c>
      <c r="J51" s="1"/>
      <c r="K51" s="1">
        <f t="shared" si="14"/>
        <v>0</v>
      </c>
      <c r="L51" s="1">
        <v>3325.851324270091</v>
      </c>
      <c r="M51" s="1"/>
      <c r="N51" s="1">
        <f t="shared" si="15"/>
        <v>0</v>
      </c>
      <c r="O51" s="1">
        <f t="shared" si="16"/>
        <v>7436.4551018497395</v>
      </c>
      <c r="P51" s="1">
        <f t="shared" si="16"/>
        <v>0</v>
      </c>
      <c r="Q51" s="1">
        <f t="shared" si="17"/>
        <v>0</v>
      </c>
      <c r="R51" s="1">
        <v>4104</v>
      </c>
      <c r="S51" s="1"/>
      <c r="T51" s="1">
        <f t="shared" si="18"/>
        <v>0</v>
      </c>
      <c r="U51" s="1">
        <f t="shared" si="19"/>
        <v>11540.45510184974</v>
      </c>
      <c r="V51" s="1">
        <f t="shared" si="19"/>
        <v>0</v>
      </c>
      <c r="W51" s="1">
        <f t="shared" si="20"/>
        <v>0</v>
      </c>
    </row>
    <row r="52" spans="1:26" x14ac:dyDescent="0.2">
      <c r="A52" s="26">
        <v>3</v>
      </c>
      <c r="B52" s="29" t="s">
        <v>27</v>
      </c>
      <c r="C52" s="1">
        <v>1446.77</v>
      </c>
      <c r="D52" s="1"/>
      <c r="E52" s="1">
        <f t="shared" si="12"/>
        <v>0</v>
      </c>
      <c r="F52" s="1">
        <v>494.08</v>
      </c>
      <c r="G52" s="1">
        <v>261</v>
      </c>
      <c r="H52" s="1">
        <f t="shared" si="13"/>
        <v>52.825453367875646</v>
      </c>
      <c r="I52" s="1">
        <v>3140.5509465121263</v>
      </c>
      <c r="J52" s="1"/>
      <c r="K52" s="1">
        <f t="shared" si="14"/>
        <v>0</v>
      </c>
      <c r="L52" s="1">
        <v>2865.4552843770807</v>
      </c>
      <c r="M52" s="1"/>
      <c r="N52" s="1">
        <f t="shared" si="15"/>
        <v>0</v>
      </c>
      <c r="O52" s="1">
        <f t="shared" si="16"/>
        <v>7452.776230889207</v>
      </c>
      <c r="P52" s="1">
        <f t="shared" si="16"/>
        <v>0</v>
      </c>
      <c r="Q52" s="1">
        <f t="shared" si="17"/>
        <v>0</v>
      </c>
      <c r="R52" s="1">
        <v>3176</v>
      </c>
      <c r="S52" s="1"/>
      <c r="T52" s="1">
        <f t="shared" si="18"/>
        <v>0</v>
      </c>
      <c r="U52" s="1">
        <f t="shared" si="19"/>
        <v>10628.776230889207</v>
      </c>
      <c r="V52" s="1">
        <f t="shared" si="19"/>
        <v>0</v>
      </c>
      <c r="W52" s="1">
        <f t="shared" si="20"/>
        <v>0</v>
      </c>
    </row>
    <row r="53" spans="1:26" x14ac:dyDescent="0.2">
      <c r="A53" s="26">
        <v>4</v>
      </c>
      <c r="B53" s="29" t="s">
        <v>106</v>
      </c>
      <c r="C53" s="70">
        <v>4931.49</v>
      </c>
      <c r="D53" s="1"/>
      <c r="E53" s="1">
        <f t="shared" si="12"/>
        <v>0</v>
      </c>
      <c r="F53" s="70">
        <v>96.37</v>
      </c>
      <c r="G53" s="70">
        <v>0</v>
      </c>
      <c r="H53" s="1">
        <f t="shared" si="13"/>
        <v>0</v>
      </c>
      <c r="I53" s="70">
        <v>2459.9213242700912</v>
      </c>
      <c r="J53" s="1"/>
      <c r="K53" s="1">
        <f t="shared" si="14"/>
        <v>0</v>
      </c>
      <c r="L53" s="70">
        <v>2825.9537775796493</v>
      </c>
      <c r="M53" s="1"/>
      <c r="N53" s="1">
        <f t="shared" si="15"/>
        <v>0</v>
      </c>
      <c r="O53" s="70">
        <f t="shared" si="16"/>
        <v>10217.36510184974</v>
      </c>
      <c r="P53" s="70">
        <f t="shared" si="16"/>
        <v>0</v>
      </c>
      <c r="Q53" s="1">
        <f t="shared" si="17"/>
        <v>0</v>
      </c>
      <c r="R53" s="70">
        <v>4000</v>
      </c>
      <c r="S53" s="1"/>
      <c r="T53" s="1">
        <f t="shared" si="18"/>
        <v>0</v>
      </c>
      <c r="U53" s="70">
        <f t="shared" si="19"/>
        <v>14217.36510184974</v>
      </c>
      <c r="V53" s="70">
        <f t="shared" si="19"/>
        <v>0</v>
      </c>
      <c r="W53" s="1">
        <f t="shared" si="20"/>
        <v>0</v>
      </c>
    </row>
    <row r="54" spans="1:26" x14ac:dyDescent="0.2">
      <c r="A54" s="26">
        <v>5</v>
      </c>
      <c r="B54" s="29" t="s">
        <v>26</v>
      </c>
      <c r="C54" s="70">
        <v>902</v>
      </c>
      <c r="D54" s="1"/>
      <c r="E54" s="1">
        <f t="shared" si="12"/>
        <v>0</v>
      </c>
      <c r="F54" s="70">
        <v>50</v>
      </c>
      <c r="G54" s="70">
        <v>12</v>
      </c>
      <c r="H54" s="1">
        <f t="shared" si="13"/>
        <v>24</v>
      </c>
      <c r="I54" s="70">
        <v>5195.4056663694737</v>
      </c>
      <c r="J54" s="1"/>
      <c r="K54" s="1">
        <f t="shared" si="14"/>
        <v>0</v>
      </c>
      <c r="L54" s="70">
        <v>4084.7622665477893</v>
      </c>
      <c r="M54" s="1"/>
      <c r="N54" s="1">
        <f t="shared" si="15"/>
        <v>0</v>
      </c>
      <c r="O54" s="70">
        <f t="shared" si="16"/>
        <v>10182.167932917262</v>
      </c>
      <c r="P54" s="70">
        <f t="shared" si="16"/>
        <v>0</v>
      </c>
      <c r="Q54" s="1">
        <f t="shared" si="17"/>
        <v>0</v>
      </c>
      <c r="R54" s="70">
        <v>6323</v>
      </c>
      <c r="S54" s="1"/>
      <c r="T54" s="1">
        <f t="shared" si="18"/>
        <v>0</v>
      </c>
      <c r="U54" s="70">
        <f t="shared" si="19"/>
        <v>16505.167932917262</v>
      </c>
      <c r="V54" s="70">
        <f t="shared" si="19"/>
        <v>0</v>
      </c>
      <c r="W54" s="1">
        <f t="shared" si="20"/>
        <v>0</v>
      </c>
    </row>
    <row r="55" spans="1:26" x14ac:dyDescent="0.2">
      <c r="A55" s="26">
        <v>6</v>
      </c>
      <c r="B55" s="29" t="s">
        <v>107</v>
      </c>
      <c r="C55" s="70">
        <v>1737</v>
      </c>
      <c r="D55" s="70"/>
      <c r="E55" s="1">
        <f t="shared" si="12"/>
        <v>0</v>
      </c>
      <c r="F55" s="70">
        <v>50</v>
      </c>
      <c r="G55" s="70">
        <v>0</v>
      </c>
      <c r="H55" s="1">
        <f t="shared" si="13"/>
        <v>0</v>
      </c>
      <c r="I55" s="70">
        <v>2733.7622665477893</v>
      </c>
      <c r="J55" s="70"/>
      <c r="K55" s="1">
        <f t="shared" si="14"/>
        <v>0</v>
      </c>
      <c r="L55" s="70">
        <v>2027.0098132382316</v>
      </c>
      <c r="M55" s="70"/>
      <c r="N55" s="1">
        <f t="shared" si="15"/>
        <v>0</v>
      </c>
      <c r="O55" s="70">
        <f t="shared" si="16"/>
        <v>6497.7720797860211</v>
      </c>
      <c r="P55" s="70">
        <f t="shared" si="16"/>
        <v>0</v>
      </c>
      <c r="Q55" s="1">
        <f t="shared" si="17"/>
        <v>0</v>
      </c>
      <c r="R55" s="70">
        <v>2788</v>
      </c>
      <c r="S55" s="70"/>
      <c r="T55" s="1">
        <f t="shared" si="18"/>
        <v>0</v>
      </c>
      <c r="U55" s="70">
        <f t="shared" si="19"/>
        <v>9285.7720797860202</v>
      </c>
      <c r="V55" s="70">
        <f t="shared" si="19"/>
        <v>0</v>
      </c>
      <c r="W55" s="1">
        <f t="shared" si="20"/>
        <v>0</v>
      </c>
    </row>
    <row r="56" spans="1:26" x14ac:dyDescent="0.2">
      <c r="A56" s="26">
        <v>7</v>
      </c>
      <c r="B56" s="29" t="s">
        <v>108</v>
      </c>
      <c r="C56" s="70">
        <v>2433.8900000000003</v>
      </c>
      <c r="D56" s="70"/>
      <c r="E56" s="1">
        <f t="shared" si="12"/>
        <v>0</v>
      </c>
      <c r="F56" s="70">
        <v>370.32</v>
      </c>
      <c r="G56" s="70">
        <v>6</v>
      </c>
      <c r="H56" s="1">
        <f t="shared" si="13"/>
        <v>1.6202203499675956</v>
      </c>
      <c r="I56" s="70">
        <v>2777.0671731669054</v>
      </c>
      <c r="J56" s="70"/>
      <c r="K56" s="1">
        <f t="shared" si="14"/>
        <v>0</v>
      </c>
      <c r="L56" s="70">
        <v>2150.4739643414177</v>
      </c>
      <c r="M56" s="70"/>
      <c r="N56" s="1">
        <f t="shared" si="15"/>
        <v>0</v>
      </c>
      <c r="O56" s="70">
        <f t="shared" si="16"/>
        <v>7361.4311375083234</v>
      </c>
      <c r="P56" s="70">
        <f t="shared" si="16"/>
        <v>0</v>
      </c>
      <c r="Q56" s="1">
        <f t="shared" si="17"/>
        <v>0</v>
      </c>
      <c r="R56" s="70">
        <v>5668.09</v>
      </c>
      <c r="S56" s="70"/>
      <c r="T56" s="1">
        <f t="shared" si="18"/>
        <v>0</v>
      </c>
      <c r="U56" s="70">
        <f t="shared" si="19"/>
        <v>13029.521137508324</v>
      </c>
      <c r="V56" s="70">
        <f t="shared" si="19"/>
        <v>0</v>
      </c>
      <c r="W56" s="1">
        <f t="shared" si="20"/>
        <v>0</v>
      </c>
    </row>
    <row r="57" spans="1:26" x14ac:dyDescent="0.2">
      <c r="A57" s="26">
        <v>8</v>
      </c>
      <c r="B57" s="29" t="s">
        <v>109</v>
      </c>
      <c r="C57" s="70">
        <v>1596.3899999999999</v>
      </c>
      <c r="D57" s="70"/>
      <c r="E57" s="1">
        <f t="shared" si="12"/>
        <v>0</v>
      </c>
      <c r="F57" s="70">
        <v>75.83</v>
      </c>
      <c r="G57" s="70">
        <v>0</v>
      </c>
      <c r="H57" s="1">
        <f t="shared" si="13"/>
        <v>0</v>
      </c>
      <c r="I57" s="70">
        <v>26544.746986405138</v>
      </c>
      <c r="J57" s="70"/>
      <c r="K57" s="1">
        <f t="shared" si="14"/>
        <v>0</v>
      </c>
      <c r="L57" s="70">
        <v>2997.5271731669054</v>
      </c>
      <c r="M57" s="70"/>
      <c r="N57" s="1">
        <f t="shared" si="15"/>
        <v>0</v>
      </c>
      <c r="O57" s="70">
        <f t="shared" si="16"/>
        <v>31138.664159572043</v>
      </c>
      <c r="P57" s="70">
        <f t="shared" si="16"/>
        <v>0</v>
      </c>
      <c r="Q57" s="1">
        <f t="shared" si="17"/>
        <v>0</v>
      </c>
      <c r="R57" s="70">
        <v>7213.01</v>
      </c>
      <c r="S57" s="70"/>
      <c r="T57" s="1">
        <f t="shared" si="18"/>
        <v>0</v>
      </c>
      <c r="U57" s="70">
        <f t="shared" si="19"/>
        <v>38351.674159572045</v>
      </c>
      <c r="V57" s="70">
        <f t="shared" si="19"/>
        <v>0</v>
      </c>
      <c r="W57" s="1">
        <f t="shared" si="20"/>
        <v>0</v>
      </c>
    </row>
    <row r="58" spans="1:26" x14ac:dyDescent="0.2">
      <c r="A58" s="26">
        <v>9</v>
      </c>
      <c r="B58" s="29" t="s">
        <v>110</v>
      </c>
      <c r="C58" s="70">
        <v>597.15</v>
      </c>
      <c r="D58" s="70"/>
      <c r="E58" s="1">
        <f t="shared" si="12"/>
        <v>0</v>
      </c>
      <c r="F58" s="70">
        <v>73.949999999999989</v>
      </c>
      <c r="G58" s="70">
        <v>0</v>
      </c>
      <c r="H58" s="1">
        <f t="shared" si="13"/>
        <v>0</v>
      </c>
      <c r="I58" s="70">
        <v>3923.1654753732773</v>
      </c>
      <c r="J58" s="70"/>
      <c r="K58" s="1">
        <f t="shared" si="14"/>
        <v>0</v>
      </c>
      <c r="L58" s="70">
        <v>2345.9064176509755</v>
      </c>
      <c r="M58" s="70"/>
      <c r="N58" s="1">
        <f t="shared" si="15"/>
        <v>0</v>
      </c>
      <c r="O58" s="70">
        <f t="shared" si="16"/>
        <v>6866.2218930242525</v>
      </c>
      <c r="P58" s="70">
        <f t="shared" si="16"/>
        <v>0</v>
      </c>
      <c r="Q58" s="1">
        <f t="shared" si="17"/>
        <v>0</v>
      </c>
      <c r="R58" s="70">
        <v>5136.09</v>
      </c>
      <c r="S58" s="70"/>
      <c r="T58" s="1">
        <f t="shared" si="18"/>
        <v>0</v>
      </c>
      <c r="U58" s="70">
        <f t="shared" si="19"/>
        <v>12002.311893024253</v>
      </c>
      <c r="V58" s="70">
        <f t="shared" si="19"/>
        <v>0</v>
      </c>
      <c r="W58" s="1">
        <f t="shared" si="20"/>
        <v>0</v>
      </c>
    </row>
    <row r="59" spans="1:26" x14ac:dyDescent="0.2">
      <c r="A59" s="26">
        <v>10</v>
      </c>
      <c r="B59" s="29"/>
      <c r="C59" s="70">
        <v>597.15</v>
      </c>
      <c r="D59" s="1"/>
      <c r="E59" s="1">
        <f t="shared" si="12"/>
        <v>0</v>
      </c>
      <c r="F59" s="70">
        <v>73.949999999999989</v>
      </c>
      <c r="G59" s="1">
        <v>0</v>
      </c>
      <c r="H59" s="1">
        <f t="shared" si="13"/>
        <v>0</v>
      </c>
      <c r="I59" s="70">
        <v>2649.73</v>
      </c>
      <c r="J59" s="1"/>
      <c r="K59" s="1">
        <f t="shared" si="14"/>
        <v>0</v>
      </c>
      <c r="L59" s="70">
        <v>855.56</v>
      </c>
      <c r="M59" s="1"/>
      <c r="N59" s="1">
        <f t="shared" si="15"/>
        <v>0</v>
      </c>
      <c r="O59" s="70">
        <f t="shared" si="16"/>
        <v>4102.4400000000005</v>
      </c>
      <c r="P59" s="70">
        <f t="shared" si="16"/>
        <v>0</v>
      </c>
      <c r="Q59" s="1">
        <f t="shared" si="17"/>
        <v>0</v>
      </c>
      <c r="R59" s="70">
        <v>933.09</v>
      </c>
      <c r="S59" s="1"/>
      <c r="T59" s="1">
        <f t="shared" si="18"/>
        <v>0</v>
      </c>
      <c r="U59" s="70">
        <f t="shared" si="19"/>
        <v>5035.5300000000007</v>
      </c>
      <c r="V59" s="70">
        <f t="shared" si="19"/>
        <v>0</v>
      </c>
      <c r="W59" s="1">
        <f t="shared" si="20"/>
        <v>0</v>
      </c>
    </row>
    <row r="60" spans="1:26" x14ac:dyDescent="0.2">
      <c r="A60" s="45"/>
      <c r="B60" s="46" t="s">
        <v>35</v>
      </c>
      <c r="C60" s="13">
        <f>SUM(C50:C59)</f>
        <v>15241.84</v>
      </c>
      <c r="D60" s="13">
        <f>SUM(D50:D59)</f>
        <v>0</v>
      </c>
      <c r="E60" s="13">
        <f t="shared" si="12"/>
        <v>0</v>
      </c>
      <c r="F60" s="13">
        <f>SUM(F50:F59)</f>
        <v>1784.4999999999998</v>
      </c>
      <c r="G60" s="13">
        <f>SUM(G50:G59)</f>
        <v>313</v>
      </c>
      <c r="H60" s="13">
        <f t="shared" si="13"/>
        <v>17.539927150462315</v>
      </c>
      <c r="I60" s="13">
        <f>SUM(I50:I59)</f>
        <v>56448.898904835965</v>
      </c>
      <c r="J60" s="13">
        <f>SUM(J50:J59)</f>
        <v>0</v>
      </c>
      <c r="K60" s="13">
        <f t="shared" si="14"/>
        <v>0</v>
      </c>
      <c r="L60" s="13">
        <f>SUM(L50:L59)</f>
        <v>26453.75134544223</v>
      </c>
      <c r="M60" s="13">
        <f>SUM(M50:M59)</f>
        <v>0</v>
      </c>
      <c r="N60" s="13">
        <f t="shared" si="15"/>
        <v>0</v>
      </c>
      <c r="O60" s="13">
        <f>SUM(O50:O59)</f>
        <v>98144.490250278192</v>
      </c>
      <c r="P60" s="13">
        <f>SUM(P50:P59)</f>
        <v>0</v>
      </c>
      <c r="Q60" s="13">
        <f t="shared" si="17"/>
        <v>0</v>
      </c>
      <c r="R60" s="13">
        <f>SUM(R50:R59)</f>
        <v>44251.28</v>
      </c>
      <c r="S60" s="13">
        <f>SUM(S50:S59)</f>
        <v>0</v>
      </c>
      <c r="T60" s="13">
        <f t="shared" si="18"/>
        <v>0</v>
      </c>
      <c r="U60" s="13">
        <f>SUM(U50:U59)</f>
        <v>142395.7702502782</v>
      </c>
      <c r="V60" s="13">
        <f>SUM(V50:V59)</f>
        <v>0</v>
      </c>
      <c r="W60" s="13">
        <f t="shared" si="20"/>
        <v>0</v>
      </c>
    </row>
    <row r="67" spans="3:3" x14ac:dyDescent="0.2">
      <c r="C67" s="72"/>
    </row>
  </sheetData>
  <sheetProtection password="CA2B" sheet="1" objects="1" scenarios="1"/>
  <mergeCells count="11">
    <mergeCell ref="U4:W5"/>
    <mergeCell ref="A1:W1"/>
    <mergeCell ref="A2:W2"/>
    <mergeCell ref="A4:A6"/>
    <mergeCell ref="B4:B6"/>
    <mergeCell ref="C4:E5"/>
    <mergeCell ref="F4:H5"/>
    <mergeCell ref="I4:K5"/>
    <mergeCell ref="L4:N5"/>
    <mergeCell ref="O4:Q5"/>
    <mergeCell ref="R4:T5"/>
  </mergeCells>
  <printOptions horizontalCentered="1" verticalCentered="1"/>
  <pageMargins left="0.19685039370078741" right="0.19685039370078741" top="0.19685039370078741" bottom="0.19685039370078741" header="9.8425196850393706E-2" footer="9.8425196850393706E-2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zoomScaleNormal="100" workbookViewId="0">
      <pane xSplit="2" ySplit="6" topLeftCell="C7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7" sqref="C7"/>
    </sheetView>
  </sheetViews>
  <sheetFormatPr defaultRowHeight="12.75" x14ac:dyDescent="0.2"/>
  <cols>
    <col min="1" max="1" width="5.42578125" style="28" customWidth="1"/>
    <col min="2" max="2" width="14.42578125" style="28" bestFit="1" customWidth="1"/>
    <col min="3" max="4" width="9.7109375" style="28" customWidth="1"/>
    <col min="5" max="5" width="5.7109375" style="28" customWidth="1"/>
    <col min="6" max="7" width="8.7109375" style="28" customWidth="1"/>
    <col min="8" max="8" width="5.7109375" style="28" customWidth="1"/>
    <col min="9" max="10" width="9.7109375" style="28" customWidth="1"/>
    <col min="11" max="11" width="5.7109375" style="28" customWidth="1"/>
    <col min="12" max="13" width="9.7109375" style="28" customWidth="1"/>
    <col min="14" max="14" width="5.7109375" style="28" customWidth="1"/>
    <col min="15" max="15" width="10.7109375" style="28" hidden="1" customWidth="1"/>
    <col min="16" max="17" width="10.7109375" style="28" customWidth="1"/>
    <col min="18" max="18" width="5.7109375" style="28" customWidth="1"/>
    <col min="19" max="20" width="9.7109375" style="28" customWidth="1"/>
    <col min="21" max="21" width="5.7109375" style="28" customWidth="1"/>
    <col min="22" max="23" width="10.7109375" style="28" customWidth="1"/>
    <col min="24" max="24" width="5.7109375" style="28" customWidth="1"/>
    <col min="25" max="25" width="0" style="28" hidden="1" customWidth="1"/>
    <col min="26" max="16384" width="9.140625" style="28"/>
  </cols>
  <sheetData>
    <row r="1" spans="1:25" ht="15" x14ac:dyDescent="0.2">
      <c r="A1" s="273" t="s">
        <v>103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4"/>
      <c r="Y1" s="4"/>
    </row>
    <row r="2" spans="1:25" ht="15" x14ac:dyDescent="0.2">
      <c r="A2" s="275" t="s">
        <v>117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4"/>
      <c r="Y2" s="4"/>
    </row>
    <row r="3" spans="1:25" ht="15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84" t="s">
        <v>77</v>
      </c>
      <c r="W3" s="284"/>
      <c r="X3" s="4"/>
      <c r="Y3" s="4"/>
    </row>
    <row r="4" spans="1:25" ht="12.75" customHeight="1" x14ac:dyDescent="0.2">
      <c r="A4" s="285" t="s">
        <v>0</v>
      </c>
      <c r="B4" s="285" t="s">
        <v>74</v>
      </c>
      <c r="C4" s="285" t="s">
        <v>2</v>
      </c>
      <c r="D4" s="286"/>
      <c r="E4" s="286"/>
      <c r="F4" s="285" t="s">
        <v>3</v>
      </c>
      <c r="G4" s="286"/>
      <c r="H4" s="286"/>
      <c r="I4" s="285" t="s">
        <v>4</v>
      </c>
      <c r="J4" s="286"/>
      <c r="K4" s="286"/>
      <c r="L4" s="285" t="s">
        <v>5</v>
      </c>
      <c r="M4" s="286"/>
      <c r="N4" s="286"/>
      <c r="O4" s="285" t="s">
        <v>70</v>
      </c>
      <c r="P4" s="285" t="s">
        <v>6</v>
      </c>
      <c r="Q4" s="286"/>
      <c r="R4" s="286"/>
      <c r="S4" s="285" t="s">
        <v>7</v>
      </c>
      <c r="T4" s="286"/>
      <c r="U4" s="286"/>
      <c r="V4" s="285" t="s">
        <v>8</v>
      </c>
      <c r="W4" s="286"/>
      <c r="X4" s="286"/>
      <c r="Y4" s="282" t="s">
        <v>71</v>
      </c>
    </row>
    <row r="5" spans="1:25" x14ac:dyDescent="0.2">
      <c r="A5" s="285"/>
      <c r="B5" s="285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5"/>
      <c r="P5" s="286"/>
      <c r="Q5" s="286"/>
      <c r="R5" s="286"/>
      <c r="S5" s="286"/>
      <c r="T5" s="286"/>
      <c r="U5" s="286"/>
      <c r="V5" s="286"/>
      <c r="W5" s="286"/>
      <c r="X5" s="286"/>
      <c r="Y5" s="283"/>
    </row>
    <row r="6" spans="1:25" ht="23.25" customHeight="1" x14ac:dyDescent="0.2">
      <c r="A6" s="285"/>
      <c r="B6" s="285"/>
      <c r="C6" s="5" t="s">
        <v>9</v>
      </c>
      <c r="D6" s="5" t="s">
        <v>78</v>
      </c>
      <c r="E6" s="5" t="s">
        <v>10</v>
      </c>
      <c r="F6" s="5" t="s">
        <v>9</v>
      </c>
      <c r="G6" s="5" t="s">
        <v>78</v>
      </c>
      <c r="H6" s="5" t="s">
        <v>10</v>
      </c>
      <c r="I6" s="5" t="s">
        <v>9</v>
      </c>
      <c r="J6" s="5" t="s">
        <v>78</v>
      </c>
      <c r="K6" s="5" t="s">
        <v>10</v>
      </c>
      <c r="L6" s="5" t="s">
        <v>9</v>
      </c>
      <c r="M6" s="5" t="s">
        <v>78</v>
      </c>
      <c r="N6" s="5" t="s">
        <v>10</v>
      </c>
      <c r="O6" s="5"/>
      <c r="P6" s="5" t="s">
        <v>9</v>
      </c>
      <c r="Q6" s="5" t="s">
        <v>78</v>
      </c>
      <c r="R6" s="5" t="s">
        <v>10</v>
      </c>
      <c r="S6" s="5" t="s">
        <v>9</v>
      </c>
      <c r="T6" s="5" t="s">
        <v>78</v>
      </c>
      <c r="U6" s="5" t="s">
        <v>10</v>
      </c>
      <c r="V6" s="5" t="s">
        <v>9</v>
      </c>
      <c r="W6" s="5" t="s">
        <v>78</v>
      </c>
      <c r="X6" s="5" t="s">
        <v>10</v>
      </c>
      <c r="Y6" s="2"/>
    </row>
    <row r="7" spans="1:25" ht="18.95" customHeight="1" x14ac:dyDescent="0.2">
      <c r="A7" s="6">
        <v>1</v>
      </c>
      <c r="B7" s="7" t="s">
        <v>37</v>
      </c>
      <c r="C7" s="8">
        <v>387750.49900933728</v>
      </c>
      <c r="D7" s="8">
        <v>304874.73562190001</v>
      </c>
      <c r="E7" s="8">
        <f t="shared" ref="E7:E42" si="0">D7*100/C7</f>
        <v>78.62652308657853</v>
      </c>
      <c r="F7" s="8">
        <v>241648.46363867683</v>
      </c>
      <c r="G7" s="8">
        <v>228214</v>
      </c>
      <c r="H7" s="8">
        <f t="shared" ref="H7:H42" si="1">G7*100/F7</f>
        <v>94.440492839729117</v>
      </c>
      <c r="I7" s="8">
        <v>56182.95356311668</v>
      </c>
      <c r="J7" s="8">
        <v>83309.627497899986</v>
      </c>
      <c r="K7" s="8">
        <f t="shared" ref="K7:K42" si="2">J7*100/I7</f>
        <v>148.28274808356034</v>
      </c>
      <c r="L7" s="8">
        <v>109417.01594983359</v>
      </c>
      <c r="M7" s="8">
        <v>11969.537444799998</v>
      </c>
      <c r="N7" s="8">
        <f t="shared" ref="N7:N42" si="3">M7*100/L7</f>
        <v>10.939374777217367</v>
      </c>
      <c r="O7" s="8"/>
      <c r="P7" s="8">
        <f t="shared" ref="P7:Q41" si="4">C7+I7+L7</f>
        <v>553350.46852228756</v>
      </c>
      <c r="Q7" s="8">
        <f t="shared" si="4"/>
        <v>400153.90056460002</v>
      </c>
      <c r="R7" s="8">
        <f t="shared" ref="R7:R42" si="5">Q7*100/P7</f>
        <v>72.314730596181434</v>
      </c>
      <c r="S7" s="8">
        <v>151193</v>
      </c>
      <c r="T7" s="8">
        <v>107487.04289570003</v>
      </c>
      <c r="U7" s="8">
        <f t="shared" ref="U7:U42" si="6">T7*100/S7</f>
        <v>71.092605408782163</v>
      </c>
      <c r="V7" s="8">
        <f t="shared" ref="V7:W41" si="7">P7+S7</f>
        <v>704543.46852228756</v>
      </c>
      <c r="W7" s="8">
        <f t="shared" si="7"/>
        <v>507640.94346030004</v>
      </c>
      <c r="X7" s="8">
        <f t="shared" ref="X7:X42" si="8">W7*100/V7</f>
        <v>72.052466049401929</v>
      </c>
      <c r="Y7" s="9">
        <v>0</v>
      </c>
    </row>
    <row r="8" spans="1:25" ht="18.95" customHeight="1" x14ac:dyDescent="0.2">
      <c r="A8" s="6">
        <v>2</v>
      </c>
      <c r="B8" s="7" t="s">
        <v>38</v>
      </c>
      <c r="C8" s="8">
        <v>89174.700196209102</v>
      </c>
      <c r="D8" s="8">
        <v>138561.70111570001</v>
      </c>
      <c r="E8" s="8">
        <f t="shared" si="0"/>
        <v>155.38230104595337</v>
      </c>
      <c r="F8" s="8">
        <v>62768.666812555559</v>
      </c>
      <c r="G8" s="8">
        <v>67686</v>
      </c>
      <c r="H8" s="8">
        <f t="shared" si="1"/>
        <v>107.83405708158331</v>
      </c>
      <c r="I8" s="8">
        <v>16981.311046847066</v>
      </c>
      <c r="J8" s="8">
        <v>43119.311133599993</v>
      </c>
      <c r="K8" s="8">
        <f t="shared" si="2"/>
        <v>253.92215603756924</v>
      </c>
      <c r="L8" s="8">
        <v>27556.08040422454</v>
      </c>
      <c r="M8" s="8">
        <v>6780.2498659999983</v>
      </c>
      <c r="N8" s="8">
        <f t="shared" si="3"/>
        <v>24.605276826527689</v>
      </c>
      <c r="O8" s="8"/>
      <c r="P8" s="8">
        <f t="shared" si="4"/>
        <v>133712.0916472807</v>
      </c>
      <c r="Q8" s="8">
        <f t="shared" si="4"/>
        <v>188461.26211529999</v>
      </c>
      <c r="R8" s="8">
        <f t="shared" si="5"/>
        <v>140.94556430426817</v>
      </c>
      <c r="S8" s="8">
        <v>11038.490000000002</v>
      </c>
      <c r="T8" s="8">
        <v>48547.265767100005</v>
      </c>
      <c r="U8" s="8">
        <f t="shared" si="6"/>
        <v>439.79987993919457</v>
      </c>
      <c r="V8" s="8">
        <f t="shared" si="7"/>
        <v>144750.58164728069</v>
      </c>
      <c r="W8" s="8">
        <f t="shared" si="7"/>
        <v>237008.5278824</v>
      </c>
      <c r="X8" s="8">
        <f t="shared" si="8"/>
        <v>163.73580346635691</v>
      </c>
      <c r="Y8" s="9">
        <v>8.1999999999999993</v>
      </c>
    </row>
    <row r="9" spans="1:25" ht="18.95" customHeight="1" x14ac:dyDescent="0.2">
      <c r="A9" s="6">
        <v>3</v>
      </c>
      <c r="B9" s="7" t="s">
        <v>39</v>
      </c>
      <c r="C9" s="8">
        <v>196156.79610322759</v>
      </c>
      <c r="D9" s="8">
        <v>123543.73335330001</v>
      </c>
      <c r="E9" s="8">
        <f t="shared" si="0"/>
        <v>62.982132563118057</v>
      </c>
      <c r="F9" s="8">
        <v>172145.88598455518</v>
      </c>
      <c r="G9" s="8">
        <v>106072</v>
      </c>
      <c r="H9" s="8">
        <f t="shared" si="1"/>
        <v>61.617505055866808</v>
      </c>
      <c r="I9" s="8">
        <v>10897.479149286313</v>
      </c>
      <c r="J9" s="8">
        <v>46997.237148599997</v>
      </c>
      <c r="K9" s="8">
        <f t="shared" si="2"/>
        <v>431.26705272639032</v>
      </c>
      <c r="L9" s="8">
        <v>28484.939643751441</v>
      </c>
      <c r="M9" s="8">
        <v>7363.9809614999986</v>
      </c>
      <c r="N9" s="8">
        <f t="shared" si="3"/>
        <v>25.852190854528942</v>
      </c>
      <c r="O9" s="8"/>
      <c r="P9" s="8">
        <f t="shared" si="4"/>
        <v>235539.21489626536</v>
      </c>
      <c r="Q9" s="8">
        <f t="shared" si="4"/>
        <v>177904.95146340001</v>
      </c>
      <c r="R9" s="8">
        <f t="shared" si="5"/>
        <v>75.530926577025298</v>
      </c>
      <c r="S9" s="8">
        <v>15083.584999999997</v>
      </c>
      <c r="T9" s="8">
        <v>30179.657781999995</v>
      </c>
      <c r="U9" s="8">
        <f t="shared" si="6"/>
        <v>200.08279054349481</v>
      </c>
      <c r="V9" s="8">
        <f t="shared" si="7"/>
        <v>250622.79989626535</v>
      </c>
      <c r="W9" s="8">
        <f t="shared" si="7"/>
        <v>208084.6092454</v>
      </c>
      <c r="X9" s="8">
        <f t="shared" si="8"/>
        <v>83.027006853138573</v>
      </c>
      <c r="Y9" s="9">
        <v>0</v>
      </c>
    </row>
    <row r="10" spans="1:25" ht="18.95" customHeight="1" x14ac:dyDescent="0.2">
      <c r="A10" s="6">
        <v>4</v>
      </c>
      <c r="B10" s="7" t="s">
        <v>40</v>
      </c>
      <c r="C10" s="8">
        <v>137609.52651900955</v>
      </c>
      <c r="D10" s="8">
        <v>103525.28921010002</v>
      </c>
      <c r="E10" s="8">
        <f t="shared" si="0"/>
        <v>75.231193529176863</v>
      </c>
      <c r="F10" s="8">
        <v>81889.713538367025</v>
      </c>
      <c r="G10" s="8">
        <v>89706.76</v>
      </c>
      <c r="H10" s="8">
        <f t="shared" si="1"/>
        <v>109.54582220875706</v>
      </c>
      <c r="I10" s="8">
        <v>94186.708079223725</v>
      </c>
      <c r="J10" s="8">
        <v>185558.75536099999</v>
      </c>
      <c r="K10" s="8">
        <f t="shared" si="2"/>
        <v>197.01161569944674</v>
      </c>
      <c r="L10" s="8">
        <v>89832.168537529651</v>
      </c>
      <c r="M10" s="8">
        <v>16891.606240799996</v>
      </c>
      <c r="N10" s="8">
        <f t="shared" si="3"/>
        <v>18.803516063116188</v>
      </c>
      <c r="O10" s="8"/>
      <c r="P10" s="8">
        <f t="shared" si="4"/>
        <v>321628.4031357629</v>
      </c>
      <c r="Q10" s="8">
        <f t="shared" si="4"/>
        <v>305975.65081190004</v>
      </c>
      <c r="R10" s="8">
        <f t="shared" si="5"/>
        <v>95.133280465514218</v>
      </c>
      <c r="S10" s="8">
        <v>56400.11</v>
      </c>
      <c r="T10" s="8">
        <v>304466.17336829996</v>
      </c>
      <c r="U10" s="8">
        <f t="shared" si="6"/>
        <v>539.83258785895976</v>
      </c>
      <c r="V10" s="8">
        <f t="shared" si="7"/>
        <v>378028.51313576289</v>
      </c>
      <c r="W10" s="8">
        <f t="shared" si="7"/>
        <v>610441.8241802</v>
      </c>
      <c r="X10" s="8">
        <f t="shared" si="8"/>
        <v>161.48036536095086</v>
      </c>
      <c r="Y10" s="9">
        <v>0</v>
      </c>
    </row>
    <row r="11" spans="1:25" ht="18.95" customHeight="1" x14ac:dyDescent="0.2">
      <c r="A11" s="6">
        <v>5</v>
      </c>
      <c r="B11" s="7" t="s">
        <v>41</v>
      </c>
      <c r="C11" s="8">
        <v>147860.85025126539</v>
      </c>
      <c r="D11" s="8">
        <v>82210.499197199999</v>
      </c>
      <c r="E11" s="8">
        <f t="shared" si="0"/>
        <v>55.599909683663164</v>
      </c>
      <c r="F11" s="8">
        <v>131967.25234753505</v>
      </c>
      <c r="G11" s="8">
        <v>111671.31999999999</v>
      </c>
      <c r="H11" s="8">
        <f t="shared" si="1"/>
        <v>84.620478197056173</v>
      </c>
      <c r="I11" s="8">
        <v>6647.6218731758072</v>
      </c>
      <c r="J11" s="8">
        <v>18298.734829000001</v>
      </c>
      <c r="K11" s="8">
        <f t="shared" si="2"/>
        <v>275.26738400747877</v>
      </c>
      <c r="L11" s="8">
        <v>26444.283124475096</v>
      </c>
      <c r="M11" s="8">
        <v>1862.9628567999985</v>
      </c>
      <c r="N11" s="8">
        <f t="shared" si="3"/>
        <v>7.0448605017231953</v>
      </c>
      <c r="O11" s="8"/>
      <c r="P11" s="8">
        <f t="shared" si="4"/>
        <v>180952.75524891631</v>
      </c>
      <c r="Q11" s="8">
        <f t="shared" si="4"/>
        <v>102372.196883</v>
      </c>
      <c r="R11" s="8">
        <f t="shared" si="5"/>
        <v>56.573991781544365</v>
      </c>
      <c r="S11" s="8">
        <v>0</v>
      </c>
      <c r="T11" s="8">
        <v>15154.610750400001</v>
      </c>
      <c r="U11" s="16" t="e">
        <f t="shared" si="6"/>
        <v>#DIV/0!</v>
      </c>
      <c r="V11" s="8">
        <f t="shared" si="7"/>
        <v>180952.75524891631</v>
      </c>
      <c r="W11" s="8">
        <f t="shared" si="7"/>
        <v>117526.80763339999</v>
      </c>
      <c r="X11" s="8">
        <f t="shared" si="8"/>
        <v>64.948890925552149</v>
      </c>
      <c r="Y11" s="9">
        <v>0</v>
      </c>
    </row>
    <row r="12" spans="1:25" ht="18.95" customHeight="1" x14ac:dyDescent="0.2">
      <c r="A12" s="6">
        <v>6</v>
      </c>
      <c r="B12" s="7" t="s">
        <v>42</v>
      </c>
      <c r="C12" s="8">
        <v>45054.703075939004</v>
      </c>
      <c r="D12" s="8">
        <v>18858.156575000008</v>
      </c>
      <c r="E12" s="8">
        <f t="shared" si="0"/>
        <v>41.856133294708165</v>
      </c>
      <c r="F12" s="8">
        <v>40596.293292813556</v>
      </c>
      <c r="G12" s="8">
        <v>33066.379999999997</v>
      </c>
      <c r="H12" s="8">
        <f t="shared" si="1"/>
        <v>81.451722110435824</v>
      </c>
      <c r="I12" s="8">
        <v>13365.815250876241</v>
      </c>
      <c r="J12" s="8">
        <v>15941.0751107</v>
      </c>
      <c r="K12" s="8">
        <f t="shared" si="2"/>
        <v>119.26751052207555</v>
      </c>
      <c r="L12" s="8">
        <v>11499.332478226839</v>
      </c>
      <c r="M12" s="8">
        <v>2105.3887592999999</v>
      </c>
      <c r="N12" s="8">
        <f t="shared" si="3"/>
        <v>18.308791082320667</v>
      </c>
      <c r="O12" s="8"/>
      <c r="P12" s="8">
        <f t="shared" si="4"/>
        <v>69919.850805042079</v>
      </c>
      <c r="Q12" s="8">
        <f t="shared" si="4"/>
        <v>36904.620445000008</v>
      </c>
      <c r="R12" s="8">
        <f t="shared" si="5"/>
        <v>52.781320354789329</v>
      </c>
      <c r="S12" s="8">
        <v>10000</v>
      </c>
      <c r="T12" s="8">
        <v>8284.2134907</v>
      </c>
      <c r="U12" s="8">
        <f t="shared" si="6"/>
        <v>82.842134907000002</v>
      </c>
      <c r="V12" s="8">
        <f t="shared" si="7"/>
        <v>79919.850805042079</v>
      </c>
      <c r="W12" s="8">
        <f t="shared" si="7"/>
        <v>45188.833935700008</v>
      </c>
      <c r="X12" s="8">
        <f t="shared" si="8"/>
        <v>56.542690558737974</v>
      </c>
      <c r="Y12" s="9">
        <v>4.51</v>
      </c>
    </row>
    <row r="13" spans="1:25" ht="18.95" customHeight="1" x14ac:dyDescent="0.2">
      <c r="A13" s="6">
        <v>7</v>
      </c>
      <c r="B13" s="7" t="s">
        <v>43</v>
      </c>
      <c r="C13" s="8">
        <v>114202.27291479945</v>
      </c>
      <c r="D13" s="8">
        <v>76270.86179699999</v>
      </c>
      <c r="E13" s="8">
        <f t="shared" si="0"/>
        <v>66.785765160647742</v>
      </c>
      <c r="F13" s="8">
        <v>95506.210675677954</v>
      </c>
      <c r="G13" s="8">
        <v>91203</v>
      </c>
      <c r="H13" s="8">
        <f t="shared" si="1"/>
        <v>95.494313254359042</v>
      </c>
      <c r="I13" s="8">
        <v>5490.6769050599587</v>
      </c>
      <c r="J13" s="8">
        <v>23030.337572100001</v>
      </c>
      <c r="K13" s="8">
        <f t="shared" si="2"/>
        <v>419.44441405532871</v>
      </c>
      <c r="L13" s="8">
        <v>14399.255050463315</v>
      </c>
      <c r="M13" s="8">
        <v>3403.5375174000001</v>
      </c>
      <c r="N13" s="8">
        <f t="shared" si="3"/>
        <v>23.636900002618447</v>
      </c>
      <c r="O13" s="8"/>
      <c r="P13" s="8">
        <f t="shared" si="4"/>
        <v>134092.20487032272</v>
      </c>
      <c r="Q13" s="8">
        <f t="shared" si="4"/>
        <v>102704.7368865</v>
      </c>
      <c r="R13" s="8">
        <f t="shared" si="5"/>
        <v>76.592622953603637</v>
      </c>
      <c r="S13" s="8">
        <v>6375</v>
      </c>
      <c r="T13" s="8">
        <v>14810.897054000001</v>
      </c>
      <c r="U13" s="8">
        <f t="shared" si="6"/>
        <v>232.32779692549022</v>
      </c>
      <c r="V13" s="8">
        <f t="shared" si="7"/>
        <v>140467.20487032272</v>
      </c>
      <c r="W13" s="8">
        <f t="shared" si="7"/>
        <v>117515.6339405</v>
      </c>
      <c r="X13" s="8">
        <f t="shared" si="8"/>
        <v>83.660548416969448</v>
      </c>
      <c r="Y13" s="9">
        <v>33.93</v>
      </c>
    </row>
    <row r="14" spans="1:25" ht="18.95" customHeight="1" x14ac:dyDescent="0.2">
      <c r="A14" s="6">
        <v>8</v>
      </c>
      <c r="B14" s="7" t="s">
        <v>44</v>
      </c>
      <c r="C14" s="8">
        <v>63085.215267506275</v>
      </c>
      <c r="D14" s="8">
        <v>32373.4826269</v>
      </c>
      <c r="E14" s="8">
        <f t="shared" si="0"/>
        <v>51.317067699022068</v>
      </c>
      <c r="F14" s="8">
        <v>46832.461140661333</v>
      </c>
      <c r="G14" s="8">
        <v>55988</v>
      </c>
      <c r="H14" s="8">
        <f t="shared" si="1"/>
        <v>119.54955737184086</v>
      </c>
      <c r="I14" s="8">
        <v>9356.487689049196</v>
      </c>
      <c r="J14" s="8">
        <v>31498.617698000002</v>
      </c>
      <c r="K14" s="8">
        <f t="shared" si="2"/>
        <v>336.65002022998317</v>
      </c>
      <c r="L14" s="8">
        <v>44504.685195417667</v>
      </c>
      <c r="M14" s="8">
        <v>4028.5473742000008</v>
      </c>
      <c r="N14" s="8">
        <f t="shared" si="3"/>
        <v>9.0519624091505584</v>
      </c>
      <c r="O14" s="8"/>
      <c r="P14" s="8">
        <f t="shared" si="4"/>
        <v>116946.38815197314</v>
      </c>
      <c r="Q14" s="8">
        <f t="shared" si="4"/>
        <v>67900.647699100009</v>
      </c>
      <c r="R14" s="8">
        <f t="shared" si="5"/>
        <v>58.061346546985583</v>
      </c>
      <c r="S14" s="8">
        <v>17643.7</v>
      </c>
      <c r="T14" s="8">
        <v>70835.866433799994</v>
      </c>
      <c r="U14" s="8">
        <f t="shared" si="6"/>
        <v>401.47965808645574</v>
      </c>
      <c r="V14" s="8">
        <f t="shared" si="7"/>
        <v>134590.08815197315</v>
      </c>
      <c r="W14" s="8">
        <f t="shared" si="7"/>
        <v>138736.51413289999</v>
      </c>
      <c r="X14" s="8">
        <f t="shared" si="8"/>
        <v>103.08078108712202</v>
      </c>
      <c r="Y14" s="9">
        <v>0</v>
      </c>
    </row>
    <row r="15" spans="1:25" ht="18.95" customHeight="1" x14ac:dyDescent="0.2">
      <c r="A15" s="6">
        <v>9</v>
      </c>
      <c r="B15" s="7" t="s">
        <v>45</v>
      </c>
      <c r="C15" s="8">
        <v>104010.13912017495</v>
      </c>
      <c r="D15" s="8">
        <v>57462.936402299994</v>
      </c>
      <c r="E15" s="8">
        <f t="shared" si="0"/>
        <v>55.247437305998034</v>
      </c>
      <c r="F15" s="8">
        <v>72572.629953928816</v>
      </c>
      <c r="G15" s="8">
        <v>47638</v>
      </c>
      <c r="H15" s="8">
        <f t="shared" si="1"/>
        <v>65.641826719304461</v>
      </c>
      <c r="I15" s="8">
        <v>19717.250658092627</v>
      </c>
      <c r="J15" s="8">
        <v>36963.227941699995</v>
      </c>
      <c r="K15" s="8">
        <f t="shared" si="2"/>
        <v>187.46644034029683</v>
      </c>
      <c r="L15" s="8">
        <v>28668.88126208117</v>
      </c>
      <c r="M15" s="8">
        <v>5949.3545493000001</v>
      </c>
      <c r="N15" s="8">
        <f t="shared" si="3"/>
        <v>20.751959223357979</v>
      </c>
      <c r="O15" s="8"/>
      <c r="P15" s="8">
        <f t="shared" si="4"/>
        <v>152396.27104034874</v>
      </c>
      <c r="Q15" s="8">
        <f t="shared" si="4"/>
        <v>100375.51889329999</v>
      </c>
      <c r="R15" s="8">
        <f t="shared" si="5"/>
        <v>65.86481296955381</v>
      </c>
      <c r="S15" s="8">
        <v>7543</v>
      </c>
      <c r="T15" s="8">
        <v>18850.759399499999</v>
      </c>
      <c r="U15" s="8">
        <f t="shared" si="6"/>
        <v>249.91063767068803</v>
      </c>
      <c r="V15" s="8">
        <f t="shared" si="7"/>
        <v>159939.27104034874</v>
      </c>
      <c r="W15" s="8">
        <f t="shared" si="7"/>
        <v>119226.27829279998</v>
      </c>
      <c r="X15" s="8">
        <f t="shared" si="8"/>
        <v>74.544717827757339</v>
      </c>
      <c r="Y15" s="9">
        <v>0</v>
      </c>
    </row>
    <row r="16" spans="1:25" ht="18.95" customHeight="1" x14ac:dyDescent="0.2">
      <c r="A16" s="6">
        <v>10</v>
      </c>
      <c r="B16" s="7" t="s">
        <v>46</v>
      </c>
      <c r="C16" s="8">
        <v>15742.00468918351</v>
      </c>
      <c r="D16" s="8">
        <v>11532.789443400001</v>
      </c>
      <c r="E16" s="8">
        <f t="shared" si="0"/>
        <v>73.261250209919567</v>
      </c>
      <c r="F16" s="8">
        <v>11276.750630148197</v>
      </c>
      <c r="G16" s="8">
        <v>11957.2</v>
      </c>
      <c r="H16" s="8">
        <f t="shared" si="1"/>
        <v>106.03409077817712</v>
      </c>
      <c r="I16" s="8">
        <v>6789.8341474451299</v>
      </c>
      <c r="J16" s="8">
        <v>11597.5902109</v>
      </c>
      <c r="K16" s="8">
        <f t="shared" si="2"/>
        <v>170.80815170226103</v>
      </c>
      <c r="L16" s="8">
        <v>6481.441942273309</v>
      </c>
      <c r="M16" s="8">
        <v>2467.7722346</v>
      </c>
      <c r="N16" s="8">
        <f t="shared" si="3"/>
        <v>38.074432457763415</v>
      </c>
      <c r="O16" s="8"/>
      <c r="P16" s="8">
        <f t="shared" si="4"/>
        <v>29013.280778901946</v>
      </c>
      <c r="Q16" s="8">
        <f t="shared" si="4"/>
        <v>25598.1518889</v>
      </c>
      <c r="R16" s="8">
        <f t="shared" si="5"/>
        <v>88.229084066613453</v>
      </c>
      <c r="S16" s="8">
        <v>3000</v>
      </c>
      <c r="T16" s="8">
        <v>7445.8050050000002</v>
      </c>
      <c r="U16" s="8">
        <f t="shared" si="6"/>
        <v>248.19350016666667</v>
      </c>
      <c r="V16" s="8">
        <f t="shared" si="7"/>
        <v>32013.280778901946</v>
      </c>
      <c r="W16" s="8">
        <f t="shared" si="7"/>
        <v>33043.956893900002</v>
      </c>
      <c r="X16" s="8">
        <f t="shared" si="8"/>
        <v>103.2195266774323</v>
      </c>
      <c r="Y16" s="9">
        <v>0</v>
      </c>
    </row>
    <row r="17" spans="1:25" ht="18.95" customHeight="1" x14ac:dyDescent="0.2">
      <c r="A17" s="6">
        <v>11</v>
      </c>
      <c r="B17" s="7" t="s">
        <v>47</v>
      </c>
      <c r="C17" s="8">
        <v>26785.292392519696</v>
      </c>
      <c r="D17" s="8">
        <v>18782.827647000002</v>
      </c>
      <c r="E17" s="8">
        <f t="shared" si="0"/>
        <v>70.123661044093978</v>
      </c>
      <c r="F17" s="8">
        <v>19127.6092741637</v>
      </c>
      <c r="G17" s="8">
        <v>15170.2</v>
      </c>
      <c r="H17" s="8">
        <f t="shared" si="1"/>
        <v>79.31048665078545</v>
      </c>
      <c r="I17" s="8">
        <v>6605.9205295930724</v>
      </c>
      <c r="J17" s="8">
        <v>12229.591951400002</v>
      </c>
      <c r="K17" s="8">
        <f t="shared" si="2"/>
        <v>185.13077619711163</v>
      </c>
      <c r="L17" s="8">
        <v>8272.2016272917244</v>
      </c>
      <c r="M17" s="8">
        <v>2648.4468913999999</v>
      </c>
      <c r="N17" s="8">
        <f t="shared" si="3"/>
        <v>32.016227489695353</v>
      </c>
      <c r="O17" s="8"/>
      <c r="P17" s="8">
        <f t="shared" si="4"/>
        <v>41663.414549404493</v>
      </c>
      <c r="Q17" s="8">
        <f t="shared" si="4"/>
        <v>33660.866489800006</v>
      </c>
      <c r="R17" s="8">
        <f t="shared" si="5"/>
        <v>80.792385486995883</v>
      </c>
      <c r="S17" s="8">
        <v>4972</v>
      </c>
      <c r="T17" s="8">
        <v>17251.256847999997</v>
      </c>
      <c r="U17" s="8">
        <f t="shared" si="6"/>
        <v>346.96815864843114</v>
      </c>
      <c r="V17" s="8">
        <f t="shared" si="7"/>
        <v>46635.414549404493</v>
      </c>
      <c r="W17" s="8">
        <f t="shared" si="7"/>
        <v>50912.123337800003</v>
      </c>
      <c r="X17" s="8">
        <f t="shared" si="8"/>
        <v>109.17051736264692</v>
      </c>
      <c r="Y17" s="9">
        <v>3</v>
      </c>
    </row>
    <row r="18" spans="1:25" ht="18.95" customHeight="1" x14ac:dyDescent="0.2">
      <c r="A18" s="6">
        <v>12</v>
      </c>
      <c r="B18" s="7" t="s">
        <v>48</v>
      </c>
      <c r="C18" s="8">
        <v>54301.230933716666</v>
      </c>
      <c r="D18" s="8">
        <v>30605.481697900002</v>
      </c>
      <c r="E18" s="8">
        <f t="shared" si="0"/>
        <v>56.362408681414394</v>
      </c>
      <c r="F18" s="8">
        <v>45235.541013169401</v>
      </c>
      <c r="G18" s="8">
        <v>51369.08</v>
      </c>
      <c r="H18" s="8">
        <f t="shared" si="1"/>
        <v>113.55911491153591</v>
      </c>
      <c r="I18" s="8">
        <v>2634.6695022527247</v>
      </c>
      <c r="J18" s="8">
        <v>5449.0528431999992</v>
      </c>
      <c r="K18" s="8">
        <f t="shared" si="2"/>
        <v>206.82111507879407</v>
      </c>
      <c r="L18" s="8">
        <v>7111.8144408524704</v>
      </c>
      <c r="M18" s="8">
        <v>671.3899212</v>
      </c>
      <c r="N18" s="8">
        <f t="shared" si="3"/>
        <v>9.4404870484714536</v>
      </c>
      <c r="O18" s="8"/>
      <c r="P18" s="8">
        <f t="shared" si="4"/>
        <v>64047.714876821861</v>
      </c>
      <c r="Q18" s="8">
        <f t="shared" si="4"/>
        <v>36725.924462300005</v>
      </c>
      <c r="R18" s="8">
        <f t="shared" si="5"/>
        <v>57.341506301875413</v>
      </c>
      <c r="S18" s="8">
        <v>0</v>
      </c>
      <c r="T18" s="8">
        <v>3619.1650909999998</v>
      </c>
      <c r="U18" s="16" t="e">
        <f t="shared" si="6"/>
        <v>#DIV/0!</v>
      </c>
      <c r="V18" s="8">
        <f t="shared" si="7"/>
        <v>64047.714876821861</v>
      </c>
      <c r="W18" s="8">
        <f t="shared" si="7"/>
        <v>40345.089553300008</v>
      </c>
      <c r="X18" s="8">
        <f t="shared" si="8"/>
        <v>62.992238881422509</v>
      </c>
      <c r="Y18" s="9">
        <v>0</v>
      </c>
    </row>
    <row r="19" spans="1:25" ht="18.95" customHeight="1" x14ac:dyDescent="0.2">
      <c r="A19" s="6">
        <v>13</v>
      </c>
      <c r="B19" s="7" t="s">
        <v>49</v>
      </c>
      <c r="C19" s="8">
        <v>254876.08378383069</v>
      </c>
      <c r="D19" s="8">
        <v>107189.32141079998</v>
      </c>
      <c r="E19" s="8">
        <f t="shared" si="0"/>
        <v>42.055464686796974</v>
      </c>
      <c r="F19" s="8">
        <v>211409.6778547978</v>
      </c>
      <c r="G19" s="8">
        <v>192966.84</v>
      </c>
      <c r="H19" s="8">
        <f t="shared" si="1"/>
        <v>91.27625658298156</v>
      </c>
      <c r="I19" s="8">
        <v>102766.01103571717</v>
      </c>
      <c r="J19" s="8">
        <v>58401.991063500005</v>
      </c>
      <c r="K19" s="8">
        <f t="shared" si="2"/>
        <v>56.830065188773283</v>
      </c>
      <c r="L19" s="8">
        <v>58305.797240056687</v>
      </c>
      <c r="M19" s="8">
        <v>3742.5509537000016</v>
      </c>
      <c r="N19" s="8">
        <f t="shared" si="3"/>
        <v>6.418831627138494</v>
      </c>
      <c r="O19" s="8"/>
      <c r="P19" s="8">
        <f t="shared" si="4"/>
        <v>415947.89205960452</v>
      </c>
      <c r="Q19" s="8">
        <f t="shared" si="4"/>
        <v>169333.86342799998</v>
      </c>
      <c r="R19" s="8">
        <f t="shared" si="5"/>
        <v>40.710354989305912</v>
      </c>
      <c r="S19" s="8">
        <v>10955</v>
      </c>
      <c r="T19" s="8">
        <v>73776.84781419998</v>
      </c>
      <c r="U19" s="8">
        <f t="shared" si="6"/>
        <v>673.4536541688725</v>
      </c>
      <c r="V19" s="8">
        <f t="shared" si="7"/>
        <v>426902.89205960452</v>
      </c>
      <c r="W19" s="8">
        <f t="shared" si="7"/>
        <v>243110.71124219996</v>
      </c>
      <c r="X19" s="8">
        <f t="shared" si="8"/>
        <v>56.94754375387474</v>
      </c>
      <c r="Y19" s="9">
        <v>0</v>
      </c>
    </row>
    <row r="20" spans="1:25" ht="18.95" customHeight="1" x14ac:dyDescent="0.2">
      <c r="A20" s="6">
        <v>14</v>
      </c>
      <c r="B20" s="7" t="s">
        <v>50</v>
      </c>
      <c r="C20" s="8">
        <v>107219.33676577678</v>
      </c>
      <c r="D20" s="8">
        <v>101380.09352109999</v>
      </c>
      <c r="E20" s="8">
        <f t="shared" si="0"/>
        <v>94.553927098585987</v>
      </c>
      <c r="F20" s="8">
        <v>80064.893498788006</v>
      </c>
      <c r="G20" s="8">
        <v>85708.82</v>
      </c>
      <c r="H20" s="8">
        <f t="shared" si="1"/>
        <v>107.04919004394533</v>
      </c>
      <c r="I20" s="8">
        <v>21181.074744368601</v>
      </c>
      <c r="J20" s="8">
        <v>18040.879893099998</v>
      </c>
      <c r="K20" s="8">
        <f t="shared" si="2"/>
        <v>85.17452542343969</v>
      </c>
      <c r="L20" s="8">
        <v>23882.022769553831</v>
      </c>
      <c r="M20" s="8">
        <v>1441.6724651999989</v>
      </c>
      <c r="N20" s="8">
        <f t="shared" si="3"/>
        <v>6.036643039457803</v>
      </c>
      <c r="O20" s="8"/>
      <c r="P20" s="8">
        <f t="shared" si="4"/>
        <v>152282.4342796992</v>
      </c>
      <c r="Q20" s="8">
        <f t="shared" si="4"/>
        <v>120862.64587939998</v>
      </c>
      <c r="R20" s="8">
        <f t="shared" si="5"/>
        <v>79.367424385540048</v>
      </c>
      <c r="S20" s="8">
        <v>11000</v>
      </c>
      <c r="T20" s="8">
        <v>14655.4958011</v>
      </c>
      <c r="U20" s="8">
        <f t="shared" si="6"/>
        <v>133.23178000999999</v>
      </c>
      <c r="V20" s="8">
        <f t="shared" si="7"/>
        <v>163282.4342796992</v>
      </c>
      <c r="W20" s="8">
        <f t="shared" si="7"/>
        <v>135518.14168049998</v>
      </c>
      <c r="X20" s="8">
        <f t="shared" si="8"/>
        <v>82.996154655779065</v>
      </c>
      <c r="Y20" s="9">
        <v>0</v>
      </c>
    </row>
    <row r="21" spans="1:25" ht="18.95" customHeight="1" x14ac:dyDescent="0.2">
      <c r="A21" s="6">
        <v>15</v>
      </c>
      <c r="B21" s="7" t="s">
        <v>51</v>
      </c>
      <c r="C21" s="8">
        <v>378347.68332181976</v>
      </c>
      <c r="D21" s="8">
        <v>144454.24363950951</v>
      </c>
      <c r="E21" s="8">
        <f t="shared" si="0"/>
        <v>38.18029024817308</v>
      </c>
      <c r="F21" s="8">
        <v>247925.29592730739</v>
      </c>
      <c r="G21" s="8">
        <v>182941</v>
      </c>
      <c r="H21" s="8">
        <f t="shared" si="1"/>
        <v>73.788759358237883</v>
      </c>
      <c r="I21" s="8">
        <v>103925.09453427314</v>
      </c>
      <c r="J21" s="8">
        <v>119008.2913181515</v>
      </c>
      <c r="K21" s="8">
        <f t="shared" si="2"/>
        <v>114.51352712400383</v>
      </c>
      <c r="L21" s="8">
        <v>92262.280654398885</v>
      </c>
      <c r="M21" s="8">
        <v>9678.1119187000004</v>
      </c>
      <c r="N21" s="8">
        <f t="shared" si="3"/>
        <v>10.489781793876094</v>
      </c>
      <c r="O21" s="8"/>
      <c r="P21" s="8">
        <f t="shared" si="4"/>
        <v>574535.05851049174</v>
      </c>
      <c r="Q21" s="8">
        <f t="shared" si="4"/>
        <v>273140.64687636099</v>
      </c>
      <c r="R21" s="8">
        <f t="shared" si="5"/>
        <v>47.541162689791385</v>
      </c>
      <c r="S21" s="8">
        <v>74899</v>
      </c>
      <c r="T21" s="8">
        <v>182336.16192349797</v>
      </c>
      <c r="U21" s="8">
        <f t="shared" si="6"/>
        <v>243.44271875925978</v>
      </c>
      <c r="V21" s="8">
        <f t="shared" si="7"/>
        <v>649434.05851049174</v>
      </c>
      <c r="W21" s="8">
        <f t="shared" si="7"/>
        <v>455476.80879985896</v>
      </c>
      <c r="X21" s="8">
        <f t="shared" si="8"/>
        <v>70.134419781512065</v>
      </c>
      <c r="Y21" s="9">
        <v>0</v>
      </c>
    </row>
    <row r="22" spans="1:25" ht="18.95" customHeight="1" x14ac:dyDescent="0.2">
      <c r="A22" s="6">
        <v>16</v>
      </c>
      <c r="B22" s="7" t="s">
        <v>52</v>
      </c>
      <c r="C22" s="8">
        <v>139329.76936522374</v>
      </c>
      <c r="D22" s="8">
        <v>118156.1296596</v>
      </c>
      <c r="E22" s="8">
        <f t="shared" si="0"/>
        <v>84.803219152597975</v>
      </c>
      <c r="F22" s="8">
        <v>116079.44571658247</v>
      </c>
      <c r="G22" s="8">
        <v>96868</v>
      </c>
      <c r="H22" s="8">
        <f t="shared" si="1"/>
        <v>83.449743752663323</v>
      </c>
      <c r="I22" s="8">
        <v>27133.674224498838</v>
      </c>
      <c r="J22" s="8">
        <v>37849.167088499998</v>
      </c>
      <c r="K22" s="8">
        <f t="shared" si="2"/>
        <v>139.49149228867134</v>
      </c>
      <c r="L22" s="8">
        <v>51189.801223757604</v>
      </c>
      <c r="M22" s="8">
        <v>1178.109225800001</v>
      </c>
      <c r="N22" s="8">
        <f t="shared" si="3"/>
        <v>2.3014530192260856</v>
      </c>
      <c r="O22" s="8"/>
      <c r="P22" s="8">
        <f t="shared" si="4"/>
        <v>217653.24481348018</v>
      </c>
      <c r="Q22" s="8">
        <f t="shared" si="4"/>
        <v>157183.40597389999</v>
      </c>
      <c r="R22" s="8">
        <f t="shared" si="5"/>
        <v>72.217350174861707</v>
      </c>
      <c r="S22" s="8">
        <v>27065</v>
      </c>
      <c r="T22" s="8">
        <v>28952.685670299994</v>
      </c>
      <c r="U22" s="8">
        <f t="shared" si="6"/>
        <v>106.97463761426195</v>
      </c>
      <c r="V22" s="8">
        <f t="shared" si="7"/>
        <v>244718.24481348018</v>
      </c>
      <c r="W22" s="8">
        <f t="shared" si="7"/>
        <v>186136.09164419997</v>
      </c>
      <c r="X22" s="8">
        <f t="shared" si="8"/>
        <v>76.061387162232037</v>
      </c>
      <c r="Y22" s="9">
        <v>0</v>
      </c>
    </row>
    <row r="23" spans="1:25" ht="18.95" customHeight="1" x14ac:dyDescent="0.2">
      <c r="A23" s="6">
        <v>17</v>
      </c>
      <c r="B23" s="7" t="s">
        <v>118</v>
      </c>
      <c r="C23" s="8">
        <v>0</v>
      </c>
      <c r="D23" s="8">
        <v>436970.17375125759</v>
      </c>
      <c r="E23" s="8" t="e">
        <f>D23*100/C23</f>
        <v>#DIV/0!</v>
      </c>
      <c r="F23" s="8">
        <v>0</v>
      </c>
      <c r="G23" s="8"/>
      <c r="H23" s="8" t="e">
        <f>G23*100/F23</f>
        <v>#DIV/0!</v>
      </c>
      <c r="I23" s="8">
        <v>334250.32462959358</v>
      </c>
      <c r="J23" s="8">
        <v>2948947.1201901021</v>
      </c>
      <c r="K23" s="8">
        <f>J23*100/I23</f>
        <v>882.25706989455841</v>
      </c>
      <c r="L23" s="8">
        <v>419221.65569466969</v>
      </c>
      <c r="M23" s="8">
        <v>1047294.0312038008</v>
      </c>
      <c r="N23" s="8">
        <f>M23*100/L23</f>
        <v>249.81868588548605</v>
      </c>
      <c r="O23" s="8"/>
      <c r="P23" s="8">
        <f>C23+I23+L23</f>
        <v>753471.98032426322</v>
      </c>
      <c r="Q23" s="8">
        <f>D23+J23+M23</f>
        <v>4433211.3251451608</v>
      </c>
      <c r="R23" s="8">
        <f>Q23*100/P23</f>
        <v>588.37109287558235</v>
      </c>
      <c r="S23" s="8">
        <v>4504700</v>
      </c>
      <c r="T23" s="8">
        <v>37540884.021591507</v>
      </c>
      <c r="U23" s="8">
        <f>T23*100/S23</f>
        <v>833.37145695809943</v>
      </c>
      <c r="V23" s="8">
        <f>P23+S23</f>
        <v>5258171.9803242628</v>
      </c>
      <c r="W23" s="8">
        <f>Q23+T23</f>
        <v>41974095.34673667</v>
      </c>
      <c r="X23" s="8">
        <f>W23*100/V23</f>
        <v>798.26402604937618</v>
      </c>
      <c r="Y23" s="9"/>
    </row>
    <row r="24" spans="1:25" ht="18.95" customHeight="1" x14ac:dyDescent="0.2">
      <c r="A24" s="6">
        <v>18</v>
      </c>
      <c r="B24" s="7" t="s">
        <v>119</v>
      </c>
      <c r="C24" s="8">
        <v>6399.8755112779018</v>
      </c>
      <c r="D24" s="8">
        <v>153155.13505570006</v>
      </c>
      <c r="E24" s="8">
        <f>D24*100/C24</f>
        <v>2393.0955342148309</v>
      </c>
      <c r="F24" s="8">
        <v>0</v>
      </c>
      <c r="G24" s="8"/>
      <c r="H24" s="8" t="e">
        <f>G24*100/F24</f>
        <v>#DIV/0!</v>
      </c>
      <c r="I24" s="8">
        <v>791600.28475622216</v>
      </c>
      <c r="J24" s="8">
        <v>1076208.804944024</v>
      </c>
      <c r="K24" s="8">
        <f>J24*100/I24</f>
        <v>135.9535646548496</v>
      </c>
      <c r="L24" s="8">
        <v>498527.8594082371</v>
      </c>
      <c r="M24" s="8">
        <v>166239.84109940002</v>
      </c>
      <c r="N24" s="8">
        <f>M24*100/L24</f>
        <v>33.346148657916558</v>
      </c>
      <c r="O24" s="8"/>
      <c r="P24" s="8">
        <f>C24+I24+L24</f>
        <v>1296528.0196757372</v>
      </c>
      <c r="Q24" s="8">
        <f>D24+J24+M24</f>
        <v>1395603.7810991241</v>
      </c>
      <c r="R24" s="8">
        <f>Q24*100/P24</f>
        <v>107.64162130859046</v>
      </c>
      <c r="S24" s="8">
        <v>2543225</v>
      </c>
      <c r="T24" s="8">
        <v>6031205.7837084448</v>
      </c>
      <c r="U24" s="8">
        <f>T24*100/S24</f>
        <v>237.14794340683363</v>
      </c>
      <c r="V24" s="8">
        <f>P24+S24</f>
        <v>3839753.0196757372</v>
      </c>
      <c r="W24" s="8">
        <f>Q24+T24</f>
        <v>7426809.5648075687</v>
      </c>
      <c r="X24" s="8">
        <f>W24*100/V24</f>
        <v>193.41893936279146</v>
      </c>
      <c r="Y24" s="9"/>
    </row>
    <row r="25" spans="1:25" ht="18.95" customHeight="1" x14ac:dyDescent="0.2">
      <c r="A25" s="6">
        <v>19</v>
      </c>
      <c r="B25" s="7" t="s">
        <v>53</v>
      </c>
      <c r="C25" s="8">
        <v>109143.11830434461</v>
      </c>
      <c r="D25" s="8">
        <v>159785.02331539997</v>
      </c>
      <c r="E25" s="8">
        <f t="shared" si="0"/>
        <v>146.39954016142445</v>
      </c>
      <c r="F25" s="8">
        <v>84025.298704327986</v>
      </c>
      <c r="G25" s="8">
        <v>69921</v>
      </c>
      <c r="H25" s="8">
        <f t="shared" si="1"/>
        <v>83.214223666185546</v>
      </c>
      <c r="I25" s="8">
        <v>10382.565286880663</v>
      </c>
      <c r="J25" s="8">
        <v>436006.73154650501</v>
      </c>
      <c r="K25" s="8">
        <f t="shared" si="2"/>
        <v>4199.4123754506036</v>
      </c>
      <c r="L25" s="8">
        <v>26010.44467188745</v>
      </c>
      <c r="M25" s="8">
        <v>20799.712681699995</v>
      </c>
      <c r="N25" s="8">
        <f t="shared" si="3"/>
        <v>79.966770826416109</v>
      </c>
      <c r="O25" s="8"/>
      <c r="P25" s="8">
        <f t="shared" si="4"/>
        <v>145536.12826311271</v>
      </c>
      <c r="Q25" s="8">
        <f t="shared" si="4"/>
        <v>616591.46754360502</v>
      </c>
      <c r="R25" s="8">
        <f t="shared" si="5"/>
        <v>423.66900569793779</v>
      </c>
      <c r="S25" s="8">
        <v>19780</v>
      </c>
      <c r="T25" s="8">
        <v>630236.95462953742</v>
      </c>
      <c r="U25" s="8">
        <f t="shared" si="6"/>
        <v>3186.2333398864375</v>
      </c>
      <c r="V25" s="8">
        <f t="shared" si="7"/>
        <v>165316.12826311271</v>
      </c>
      <c r="W25" s="8">
        <f t="shared" si="7"/>
        <v>1246828.4221731424</v>
      </c>
      <c r="X25" s="8">
        <f t="shared" si="8"/>
        <v>754.20857920693845</v>
      </c>
      <c r="Y25" s="9">
        <v>0</v>
      </c>
    </row>
    <row r="26" spans="1:25" ht="18.95" customHeight="1" x14ac:dyDescent="0.2">
      <c r="A26" s="6">
        <v>20</v>
      </c>
      <c r="B26" s="7" t="s">
        <v>54</v>
      </c>
      <c r="C26" s="8">
        <v>161317.55012177775</v>
      </c>
      <c r="D26" s="8">
        <v>97487.068202899987</v>
      </c>
      <c r="E26" s="8">
        <f t="shared" si="0"/>
        <v>60.431780751262046</v>
      </c>
      <c r="F26" s="8">
        <v>131148.64656953592</v>
      </c>
      <c r="G26" s="8">
        <v>144024.01799999998</v>
      </c>
      <c r="H26" s="8">
        <f t="shared" si="1"/>
        <v>109.81738795423821</v>
      </c>
      <c r="I26" s="8">
        <v>5687.421705552857</v>
      </c>
      <c r="J26" s="8">
        <v>34244.535470299998</v>
      </c>
      <c r="K26" s="8">
        <f t="shared" si="2"/>
        <v>602.11001123524363</v>
      </c>
      <c r="L26" s="8">
        <v>37654.689647217179</v>
      </c>
      <c r="M26" s="8">
        <v>3098.135508600003</v>
      </c>
      <c r="N26" s="8">
        <f t="shared" si="3"/>
        <v>8.2277547302238005</v>
      </c>
      <c r="O26" s="8"/>
      <c r="P26" s="8">
        <f t="shared" si="4"/>
        <v>204659.66147454776</v>
      </c>
      <c r="Q26" s="8">
        <f t="shared" si="4"/>
        <v>134829.73918179999</v>
      </c>
      <c r="R26" s="8">
        <f t="shared" si="5"/>
        <v>65.879977622540878</v>
      </c>
      <c r="S26" s="8">
        <v>0</v>
      </c>
      <c r="T26" s="8">
        <v>33427.571381299997</v>
      </c>
      <c r="U26" s="8" t="e">
        <f t="shared" si="6"/>
        <v>#DIV/0!</v>
      </c>
      <c r="V26" s="8">
        <f t="shared" si="7"/>
        <v>204659.66147454776</v>
      </c>
      <c r="W26" s="8">
        <f t="shared" si="7"/>
        <v>168257.31056309998</v>
      </c>
      <c r="X26" s="8">
        <f t="shared" si="8"/>
        <v>82.213226265902478</v>
      </c>
      <c r="Y26" s="9">
        <v>0</v>
      </c>
    </row>
    <row r="27" spans="1:25" ht="18.95" customHeight="1" x14ac:dyDescent="0.2">
      <c r="A27" s="6">
        <v>21</v>
      </c>
      <c r="B27" s="7" t="s">
        <v>55</v>
      </c>
      <c r="C27" s="8">
        <v>63938.594769984389</v>
      </c>
      <c r="D27" s="8">
        <v>27197.947476599998</v>
      </c>
      <c r="E27" s="8">
        <f t="shared" si="0"/>
        <v>42.537605924001198</v>
      </c>
      <c r="F27" s="8">
        <v>48155.090316816182</v>
      </c>
      <c r="G27" s="8">
        <v>45584</v>
      </c>
      <c r="H27" s="8">
        <f t="shared" si="1"/>
        <v>94.660813010834843</v>
      </c>
      <c r="I27" s="8">
        <v>3209.9341906504378</v>
      </c>
      <c r="J27" s="8">
        <v>7338.2341872000015</v>
      </c>
      <c r="K27" s="8">
        <f t="shared" si="2"/>
        <v>228.6101132096118</v>
      </c>
      <c r="L27" s="8">
        <v>8431.1014942635866</v>
      </c>
      <c r="M27" s="8">
        <v>472.14835240000008</v>
      </c>
      <c r="N27" s="8">
        <f t="shared" si="3"/>
        <v>5.6000790966784564</v>
      </c>
      <c r="O27" s="8"/>
      <c r="P27" s="8">
        <f t="shared" si="4"/>
        <v>75579.630454898404</v>
      </c>
      <c r="Q27" s="8">
        <f t="shared" si="4"/>
        <v>35008.330016200001</v>
      </c>
      <c r="R27" s="8">
        <f t="shared" si="5"/>
        <v>46.319795169005182</v>
      </c>
      <c r="S27" s="8">
        <v>6077</v>
      </c>
      <c r="T27" s="8">
        <v>5270.0936425999998</v>
      </c>
      <c r="U27" s="8">
        <f t="shared" si="6"/>
        <v>86.721962195162078</v>
      </c>
      <c r="V27" s="8">
        <f t="shared" si="7"/>
        <v>81656.630454898404</v>
      </c>
      <c r="W27" s="8">
        <f t="shared" si="7"/>
        <v>40278.423658799999</v>
      </c>
      <c r="X27" s="8">
        <f t="shared" si="8"/>
        <v>49.326580627211989</v>
      </c>
      <c r="Y27" s="9">
        <v>0</v>
      </c>
    </row>
    <row r="28" spans="1:25" ht="18.95" customHeight="1" x14ac:dyDescent="0.2">
      <c r="A28" s="6">
        <v>22</v>
      </c>
      <c r="B28" s="7" t="s">
        <v>56</v>
      </c>
      <c r="C28" s="8">
        <v>429800.15423454205</v>
      </c>
      <c r="D28" s="8">
        <v>199270.35386275002</v>
      </c>
      <c r="E28" s="8">
        <f t="shared" si="0"/>
        <v>46.363490543097413</v>
      </c>
      <c r="F28" s="8">
        <v>297905.01669235621</v>
      </c>
      <c r="G28" s="8">
        <v>263489.61</v>
      </c>
      <c r="H28" s="8">
        <f t="shared" si="1"/>
        <v>88.447523618611399</v>
      </c>
      <c r="I28" s="8">
        <v>71992.5580020997</v>
      </c>
      <c r="J28" s="8">
        <v>195018.81910630001</v>
      </c>
      <c r="K28" s="8">
        <f t="shared" si="2"/>
        <v>270.88747020297876</v>
      </c>
      <c r="L28" s="8">
        <v>145741.49443518528</v>
      </c>
      <c r="M28" s="8">
        <v>15611.160991999997</v>
      </c>
      <c r="N28" s="8">
        <f t="shared" si="3"/>
        <v>10.711541728387212</v>
      </c>
      <c r="O28" s="8"/>
      <c r="P28" s="8">
        <f t="shared" si="4"/>
        <v>647534.20667182701</v>
      </c>
      <c r="Q28" s="8">
        <f t="shared" si="4"/>
        <v>409900.33396105003</v>
      </c>
      <c r="R28" s="8">
        <f t="shared" si="5"/>
        <v>63.301726725425212</v>
      </c>
      <c r="S28" s="8">
        <v>96147</v>
      </c>
      <c r="T28" s="8">
        <v>194595.62067434448</v>
      </c>
      <c r="U28" s="8">
        <f t="shared" si="6"/>
        <v>202.39385594386147</v>
      </c>
      <c r="V28" s="8">
        <f t="shared" si="7"/>
        <v>743681.20667182701</v>
      </c>
      <c r="W28" s="8">
        <f t="shared" si="7"/>
        <v>604495.9546353945</v>
      </c>
      <c r="X28" s="8">
        <f t="shared" si="8"/>
        <v>81.284285418570164</v>
      </c>
      <c r="Y28" s="9">
        <v>0</v>
      </c>
    </row>
    <row r="29" spans="1:25" ht="18.95" customHeight="1" x14ac:dyDescent="0.2">
      <c r="A29" s="6">
        <v>23</v>
      </c>
      <c r="B29" s="7" t="s">
        <v>57</v>
      </c>
      <c r="C29" s="8">
        <v>117168.73999999999</v>
      </c>
      <c r="D29" s="8">
        <v>64856.809675200013</v>
      </c>
      <c r="E29" s="8">
        <f t="shared" si="0"/>
        <v>55.353338847204483</v>
      </c>
      <c r="F29" s="8">
        <v>74948</v>
      </c>
      <c r="G29" s="8">
        <v>61207.58</v>
      </c>
      <c r="H29" s="8">
        <f t="shared" si="1"/>
        <v>81.666728932059556</v>
      </c>
      <c r="I29" s="8">
        <v>9195.5</v>
      </c>
      <c r="J29" s="8">
        <v>13350.797634500001</v>
      </c>
      <c r="K29" s="8">
        <f t="shared" si="2"/>
        <v>145.18838164863249</v>
      </c>
      <c r="L29" s="8">
        <v>30996.75</v>
      </c>
      <c r="M29" s="8">
        <v>421.50495179999956</v>
      </c>
      <c r="N29" s="8">
        <f t="shared" si="3"/>
        <v>1.3598359563502611</v>
      </c>
      <c r="O29" s="8"/>
      <c r="P29" s="8">
        <f t="shared" si="4"/>
        <v>157360.99</v>
      </c>
      <c r="Q29" s="8">
        <f t="shared" si="4"/>
        <v>78629.11226150002</v>
      </c>
      <c r="R29" s="8">
        <f t="shared" si="5"/>
        <v>49.967347219599993</v>
      </c>
      <c r="S29" s="8">
        <v>0</v>
      </c>
      <c r="T29" s="8">
        <v>9087.9868823999986</v>
      </c>
      <c r="U29" s="16" t="e">
        <f t="shared" si="6"/>
        <v>#DIV/0!</v>
      </c>
      <c r="V29" s="8">
        <f t="shared" si="7"/>
        <v>157360.99</v>
      </c>
      <c r="W29" s="8">
        <f t="shared" si="7"/>
        <v>87717.099143900021</v>
      </c>
      <c r="X29" s="8">
        <f t="shared" si="8"/>
        <v>55.742594873036843</v>
      </c>
      <c r="Y29" s="9">
        <v>0</v>
      </c>
    </row>
    <row r="30" spans="1:25" ht="18.95" customHeight="1" x14ac:dyDescent="0.2">
      <c r="A30" s="6">
        <v>24</v>
      </c>
      <c r="B30" s="7" t="s">
        <v>58</v>
      </c>
      <c r="C30" s="8">
        <v>106025.11572039046</v>
      </c>
      <c r="D30" s="8">
        <v>68515.740233399993</v>
      </c>
      <c r="E30" s="8">
        <f t="shared" si="0"/>
        <v>64.622179158087192</v>
      </c>
      <c r="F30" s="8">
        <v>94085.299440659233</v>
      </c>
      <c r="G30" s="8">
        <v>96422.450000000012</v>
      </c>
      <c r="H30" s="8">
        <f t="shared" si="1"/>
        <v>102.48407623001174</v>
      </c>
      <c r="I30" s="8">
        <v>7977.2531743329755</v>
      </c>
      <c r="J30" s="8">
        <v>17975.382036899999</v>
      </c>
      <c r="K30" s="8">
        <f t="shared" si="2"/>
        <v>225.33297670351331</v>
      </c>
      <c r="L30" s="8">
        <v>13012.540092975323</v>
      </c>
      <c r="M30" s="8">
        <v>1124.7399632999991</v>
      </c>
      <c r="N30" s="8">
        <f t="shared" si="3"/>
        <v>8.6435081487831695</v>
      </c>
      <c r="O30" s="8"/>
      <c r="P30" s="8">
        <f t="shared" si="4"/>
        <v>127014.90898769876</v>
      </c>
      <c r="Q30" s="8">
        <f t="shared" si="4"/>
        <v>87615.862233599997</v>
      </c>
      <c r="R30" s="8">
        <f t="shared" si="5"/>
        <v>68.980769999280554</v>
      </c>
      <c r="S30" s="8">
        <v>9050.5</v>
      </c>
      <c r="T30" s="8">
        <v>13512.791130199999</v>
      </c>
      <c r="U30" s="8">
        <f t="shared" si="6"/>
        <v>149.30436031379483</v>
      </c>
      <c r="V30" s="8">
        <f t="shared" si="7"/>
        <v>136065.40898769876</v>
      </c>
      <c r="W30" s="8">
        <f t="shared" si="7"/>
        <v>101128.6533638</v>
      </c>
      <c r="X30" s="8">
        <f t="shared" si="8"/>
        <v>74.32355814470283</v>
      </c>
      <c r="Y30" s="9">
        <v>0</v>
      </c>
    </row>
    <row r="31" spans="1:25" ht="18.95" customHeight="1" x14ac:dyDescent="0.2">
      <c r="A31" s="6">
        <v>25</v>
      </c>
      <c r="B31" s="7" t="s">
        <v>59</v>
      </c>
      <c r="C31" s="8">
        <v>327427.04217147676</v>
      </c>
      <c r="D31" s="8">
        <v>459304.27814291097</v>
      </c>
      <c r="E31" s="8">
        <f t="shared" si="0"/>
        <v>140.27683086187145</v>
      </c>
      <c r="F31" s="8">
        <v>191814.4468283114</v>
      </c>
      <c r="G31" s="8">
        <v>239708</v>
      </c>
      <c r="H31" s="8">
        <f t="shared" si="1"/>
        <v>124.96868925339966</v>
      </c>
      <c r="I31" s="8">
        <v>97265.078994712181</v>
      </c>
      <c r="J31" s="8">
        <v>1111875.1220340172</v>
      </c>
      <c r="K31" s="8">
        <f t="shared" si="2"/>
        <v>1143.1390726516188</v>
      </c>
      <c r="L31" s="8">
        <v>214475.24565969134</v>
      </c>
      <c r="M31" s="8">
        <v>93236.883125899971</v>
      </c>
      <c r="N31" s="8">
        <f t="shared" si="3"/>
        <v>43.472095271003575</v>
      </c>
      <c r="O31" s="8"/>
      <c r="P31" s="8">
        <f t="shared" si="4"/>
        <v>639167.36682588025</v>
      </c>
      <c r="Q31" s="8">
        <f t="shared" si="4"/>
        <v>1664416.2833028282</v>
      </c>
      <c r="R31" s="8">
        <f t="shared" si="5"/>
        <v>260.40382686750064</v>
      </c>
      <c r="S31" s="8">
        <v>135683.82</v>
      </c>
      <c r="T31" s="8">
        <v>4895660.3466782821</v>
      </c>
      <c r="U31" s="8">
        <f t="shared" si="6"/>
        <v>3608.1386466553504</v>
      </c>
      <c r="V31" s="8">
        <f t="shared" si="7"/>
        <v>774851.18682588032</v>
      </c>
      <c r="W31" s="8">
        <f t="shared" si="7"/>
        <v>6560076.6299811099</v>
      </c>
      <c r="X31" s="8">
        <f t="shared" si="8"/>
        <v>846.6240668552075</v>
      </c>
      <c r="Y31" s="9">
        <v>0</v>
      </c>
    </row>
    <row r="32" spans="1:25" ht="18.95" customHeight="1" x14ac:dyDescent="0.2">
      <c r="A32" s="6">
        <v>26</v>
      </c>
      <c r="B32" s="7" t="s">
        <v>60</v>
      </c>
      <c r="C32" s="8">
        <v>41060</v>
      </c>
      <c r="D32" s="8">
        <v>29532.812980000035</v>
      </c>
      <c r="E32" s="8">
        <f t="shared" si="0"/>
        <v>71.9259936190941</v>
      </c>
      <c r="F32" s="8">
        <v>18390</v>
      </c>
      <c r="G32" s="8">
        <v>12740.589999999998</v>
      </c>
      <c r="H32" s="8">
        <f t="shared" si="1"/>
        <v>69.279989124524192</v>
      </c>
      <c r="I32" s="8">
        <v>7356</v>
      </c>
      <c r="J32" s="8">
        <v>60946.287955600004</v>
      </c>
      <c r="K32" s="8">
        <f t="shared" si="2"/>
        <v>828.52484985861884</v>
      </c>
      <c r="L32" s="8">
        <v>62194</v>
      </c>
      <c r="M32" s="8">
        <v>11230.889800599998</v>
      </c>
      <c r="N32" s="8">
        <f t="shared" si="3"/>
        <v>18.057834840338291</v>
      </c>
      <c r="O32" s="8"/>
      <c r="P32" s="8">
        <f t="shared" si="4"/>
        <v>110610</v>
      </c>
      <c r="Q32" s="8">
        <f t="shared" si="4"/>
        <v>101709.99073620004</v>
      </c>
      <c r="R32" s="8">
        <f t="shared" si="5"/>
        <v>91.953702862489877</v>
      </c>
      <c r="S32" s="8">
        <v>13478</v>
      </c>
      <c r="T32" s="8">
        <v>175405.43299636667</v>
      </c>
      <c r="U32" s="8">
        <f t="shared" si="6"/>
        <v>1301.4203368182716</v>
      </c>
      <c r="V32" s="8">
        <f t="shared" si="7"/>
        <v>124088</v>
      </c>
      <c r="W32" s="8">
        <f t="shared" si="7"/>
        <v>277115.42373256671</v>
      </c>
      <c r="X32" s="8">
        <f t="shared" si="8"/>
        <v>223.32169406595861</v>
      </c>
      <c r="Y32" s="9">
        <v>0</v>
      </c>
    </row>
    <row r="33" spans="1:25" ht="18.95" customHeight="1" x14ac:dyDescent="0.2">
      <c r="A33" s="6">
        <v>27</v>
      </c>
      <c r="B33" s="7" t="s">
        <v>61</v>
      </c>
      <c r="C33" s="8">
        <v>62246.057852023208</v>
      </c>
      <c r="D33" s="8">
        <v>38243.95076670008</v>
      </c>
      <c r="E33" s="8">
        <f t="shared" si="0"/>
        <v>61.439956338467177</v>
      </c>
      <c r="F33" s="8">
        <v>31813.895679233676</v>
      </c>
      <c r="G33" s="8">
        <v>29927.839999999997</v>
      </c>
      <c r="H33" s="8">
        <f t="shared" si="1"/>
        <v>94.071597838095656</v>
      </c>
      <c r="I33" s="8">
        <v>13586.083886210683</v>
      </c>
      <c r="J33" s="8">
        <v>50867.009176600004</v>
      </c>
      <c r="K33" s="8">
        <f t="shared" si="2"/>
        <v>374.4052340809402</v>
      </c>
      <c r="L33" s="8">
        <v>84025.622418403495</v>
      </c>
      <c r="M33" s="8">
        <v>3315.9908489000004</v>
      </c>
      <c r="N33" s="8">
        <f t="shared" si="3"/>
        <v>3.946404386495475</v>
      </c>
      <c r="O33" s="8"/>
      <c r="P33" s="8">
        <f t="shared" si="4"/>
        <v>159857.76415663736</v>
      </c>
      <c r="Q33" s="8">
        <f t="shared" si="4"/>
        <v>92426.950792200078</v>
      </c>
      <c r="R33" s="8">
        <f t="shared" si="5"/>
        <v>57.818243161236204</v>
      </c>
      <c r="S33" s="8">
        <v>26292</v>
      </c>
      <c r="T33" s="8">
        <v>53215.818705100006</v>
      </c>
      <c r="U33" s="8">
        <f t="shared" si="6"/>
        <v>202.40308346683403</v>
      </c>
      <c r="V33" s="8">
        <f t="shared" si="7"/>
        <v>186149.76415663736</v>
      </c>
      <c r="W33" s="8">
        <f t="shared" si="7"/>
        <v>145642.76949730009</v>
      </c>
      <c r="X33" s="8">
        <f t="shared" si="8"/>
        <v>78.239567026659074</v>
      </c>
      <c r="Y33" s="9">
        <v>1.5</v>
      </c>
    </row>
    <row r="34" spans="1:25" ht="18.95" customHeight="1" x14ac:dyDescent="0.2">
      <c r="A34" s="6">
        <v>28</v>
      </c>
      <c r="B34" s="7" t="s">
        <v>62</v>
      </c>
      <c r="C34" s="8">
        <v>292816</v>
      </c>
      <c r="D34" s="8">
        <v>146755.8976207517</v>
      </c>
      <c r="E34" s="8">
        <f t="shared" si="0"/>
        <v>50.118811001021697</v>
      </c>
      <c r="F34" s="8">
        <v>148250</v>
      </c>
      <c r="G34" s="8">
        <v>112914.7</v>
      </c>
      <c r="H34" s="8">
        <f t="shared" si="1"/>
        <v>76.165059021922431</v>
      </c>
      <c r="I34" s="8">
        <v>37389</v>
      </c>
      <c r="J34" s="8">
        <v>56401.986483448927</v>
      </c>
      <c r="K34" s="8">
        <f t="shared" si="2"/>
        <v>150.85181867246766</v>
      </c>
      <c r="L34" s="8">
        <v>47812</v>
      </c>
      <c r="M34" s="8">
        <v>2884.9821101999987</v>
      </c>
      <c r="N34" s="8">
        <f t="shared" si="3"/>
        <v>6.0340126123148972</v>
      </c>
      <c r="O34" s="8"/>
      <c r="P34" s="8">
        <f t="shared" si="4"/>
        <v>378017</v>
      </c>
      <c r="Q34" s="8">
        <f t="shared" si="4"/>
        <v>206042.86621440062</v>
      </c>
      <c r="R34" s="8">
        <f t="shared" si="5"/>
        <v>54.506243426724353</v>
      </c>
      <c r="S34" s="8">
        <v>62095</v>
      </c>
      <c r="T34" s="8">
        <v>78438.609151711687</v>
      </c>
      <c r="U34" s="8">
        <f t="shared" si="6"/>
        <v>126.32033038362459</v>
      </c>
      <c r="V34" s="8">
        <f t="shared" si="7"/>
        <v>440112</v>
      </c>
      <c r="W34" s="8">
        <f t="shared" si="7"/>
        <v>284481.47536611231</v>
      </c>
      <c r="X34" s="8">
        <f t="shared" si="8"/>
        <v>64.638427347155343</v>
      </c>
      <c r="Y34" s="9">
        <v>0</v>
      </c>
    </row>
    <row r="35" spans="1:25" ht="18.95" customHeight="1" x14ac:dyDescent="0.2">
      <c r="A35" s="6">
        <v>29</v>
      </c>
      <c r="B35" s="7" t="s">
        <v>63</v>
      </c>
      <c r="C35" s="8">
        <v>272079.38077036873</v>
      </c>
      <c r="D35" s="8">
        <v>112699.51190980001</v>
      </c>
      <c r="E35" s="8">
        <f t="shared" si="0"/>
        <v>41.421555573487893</v>
      </c>
      <c r="F35" s="8">
        <v>150581.65053134403</v>
      </c>
      <c r="G35" s="8">
        <v>159529</v>
      </c>
      <c r="H35" s="8">
        <f t="shared" si="1"/>
        <v>105.94185907584639</v>
      </c>
      <c r="I35" s="8">
        <v>42759.916150603254</v>
      </c>
      <c r="J35" s="8">
        <v>49176.17717746667</v>
      </c>
      <c r="K35" s="8">
        <f t="shared" si="2"/>
        <v>115.00531713922197</v>
      </c>
      <c r="L35" s="8">
        <v>113573.67991813821</v>
      </c>
      <c r="M35" s="8">
        <v>4101.4401308000033</v>
      </c>
      <c r="N35" s="8">
        <f t="shared" si="3"/>
        <v>3.6112593461409768</v>
      </c>
      <c r="O35" s="8"/>
      <c r="P35" s="8">
        <f t="shared" si="4"/>
        <v>428412.9768391102</v>
      </c>
      <c r="Q35" s="8">
        <f t="shared" si="4"/>
        <v>165977.12921806669</v>
      </c>
      <c r="R35" s="8">
        <f t="shared" si="5"/>
        <v>38.7423206558001</v>
      </c>
      <c r="S35" s="8">
        <v>43312</v>
      </c>
      <c r="T35" s="8">
        <v>71851.714116399991</v>
      </c>
      <c r="U35" s="8">
        <f t="shared" si="6"/>
        <v>165.89331851773179</v>
      </c>
      <c r="V35" s="8">
        <f t="shared" si="7"/>
        <v>471724.9768391102</v>
      </c>
      <c r="W35" s="8">
        <f t="shared" si="7"/>
        <v>237828.84333446668</v>
      </c>
      <c r="X35" s="8">
        <f t="shared" si="8"/>
        <v>50.416843502349089</v>
      </c>
      <c r="Y35" s="9">
        <v>0</v>
      </c>
    </row>
    <row r="36" spans="1:25" ht="18.95" customHeight="1" x14ac:dyDescent="0.2">
      <c r="A36" s="6">
        <v>30</v>
      </c>
      <c r="B36" s="7" t="s">
        <v>64</v>
      </c>
      <c r="C36" s="8">
        <v>37455.114605298702</v>
      </c>
      <c r="D36" s="8">
        <v>19470.530785999894</v>
      </c>
      <c r="E36" s="8">
        <f t="shared" si="0"/>
        <v>51.983636924302552</v>
      </c>
      <c r="F36" s="8">
        <v>16364.805274470689</v>
      </c>
      <c r="G36" s="8">
        <v>19402.060000000001</v>
      </c>
      <c r="H36" s="8">
        <f t="shared" si="1"/>
        <v>118.5596753190059</v>
      </c>
      <c r="I36" s="8">
        <v>10692.652200700992</v>
      </c>
      <c r="J36" s="8">
        <v>19350.1908138</v>
      </c>
      <c r="K36" s="8">
        <f t="shared" si="2"/>
        <v>180.96717681073957</v>
      </c>
      <c r="L36" s="8">
        <v>37634.179019651456</v>
      </c>
      <c r="M36" s="8">
        <v>1483.0882489000001</v>
      </c>
      <c r="N36" s="8">
        <f t="shared" si="3"/>
        <v>3.9408013872856782</v>
      </c>
      <c r="O36" s="8"/>
      <c r="P36" s="8">
        <f t="shared" si="4"/>
        <v>85781.945825651143</v>
      </c>
      <c r="Q36" s="8">
        <f t="shared" si="4"/>
        <v>40303.809848699893</v>
      </c>
      <c r="R36" s="8">
        <f t="shared" si="5"/>
        <v>46.98402380684626</v>
      </c>
      <c r="S36" s="8">
        <v>32500</v>
      </c>
      <c r="T36" s="8">
        <v>11521.404190699999</v>
      </c>
      <c r="U36" s="8">
        <f t="shared" si="6"/>
        <v>35.450474432923073</v>
      </c>
      <c r="V36" s="8">
        <f t="shared" si="7"/>
        <v>118281.94582565114</v>
      </c>
      <c r="W36" s="8">
        <f t="shared" si="7"/>
        <v>51825.214039399892</v>
      </c>
      <c r="X36" s="8">
        <f t="shared" si="8"/>
        <v>43.814982648147179</v>
      </c>
      <c r="Y36" s="9">
        <v>0</v>
      </c>
    </row>
    <row r="37" spans="1:25" ht="18.95" customHeight="1" x14ac:dyDescent="0.2">
      <c r="A37" s="6">
        <v>31</v>
      </c>
      <c r="B37" s="7" t="s">
        <v>65</v>
      </c>
      <c r="C37" s="8">
        <v>330053.960753266</v>
      </c>
      <c r="D37" s="8">
        <v>233373.98728690029</v>
      </c>
      <c r="E37" s="8">
        <f t="shared" si="0"/>
        <v>70.707828124311021</v>
      </c>
      <c r="F37" s="8">
        <v>229576.86498329684</v>
      </c>
      <c r="G37" s="8">
        <v>193598.30000000002</v>
      </c>
      <c r="H37" s="8">
        <f t="shared" si="1"/>
        <v>84.328314185353776</v>
      </c>
      <c r="I37" s="8">
        <v>47364.716902307387</v>
      </c>
      <c r="J37" s="8">
        <v>115288.84335763332</v>
      </c>
      <c r="K37" s="8">
        <f t="shared" si="2"/>
        <v>243.4065922856112</v>
      </c>
      <c r="L37" s="8">
        <v>74507.973713437343</v>
      </c>
      <c r="M37" s="8">
        <v>4033.2505810999992</v>
      </c>
      <c r="N37" s="8">
        <f t="shared" si="3"/>
        <v>5.4131797981946885</v>
      </c>
      <c r="O37" s="8"/>
      <c r="P37" s="8">
        <f t="shared" si="4"/>
        <v>451926.65136901074</v>
      </c>
      <c r="Q37" s="8">
        <f t="shared" si="4"/>
        <v>352696.08122563362</v>
      </c>
      <c r="R37" s="8">
        <f t="shared" si="5"/>
        <v>78.04277091364709</v>
      </c>
      <c r="S37" s="8">
        <v>60000</v>
      </c>
      <c r="T37" s="8">
        <v>87949.841407106054</v>
      </c>
      <c r="U37" s="8">
        <f t="shared" si="6"/>
        <v>146.58306901184343</v>
      </c>
      <c r="V37" s="8">
        <f t="shared" si="7"/>
        <v>511926.65136901074</v>
      </c>
      <c r="W37" s="8">
        <f t="shared" si="7"/>
        <v>440645.92263273965</v>
      </c>
      <c r="X37" s="8">
        <f t="shared" si="8"/>
        <v>86.075987928026422</v>
      </c>
      <c r="Y37" s="9">
        <v>1.5</v>
      </c>
    </row>
    <row r="38" spans="1:25" ht="18.95" customHeight="1" x14ac:dyDescent="0.2">
      <c r="A38" s="6">
        <v>32</v>
      </c>
      <c r="B38" s="7" t="s">
        <v>66</v>
      </c>
      <c r="C38" s="8">
        <v>67340</v>
      </c>
      <c r="D38" s="8">
        <v>85444.808501524007</v>
      </c>
      <c r="E38" s="8">
        <f t="shared" si="0"/>
        <v>126.88566751043066</v>
      </c>
      <c r="F38" s="8">
        <v>34175</v>
      </c>
      <c r="G38" s="8">
        <v>21193</v>
      </c>
      <c r="H38" s="8">
        <f t="shared" si="1"/>
        <v>62.013167520117044</v>
      </c>
      <c r="I38" s="8">
        <v>146029</v>
      </c>
      <c r="J38" s="8">
        <v>425464.55899790605</v>
      </c>
      <c r="K38" s="8">
        <f t="shared" si="2"/>
        <v>291.35620938163385</v>
      </c>
      <c r="L38" s="8">
        <v>306103</v>
      </c>
      <c r="M38" s="8">
        <v>179765.88818790001</v>
      </c>
      <c r="N38" s="8">
        <f t="shared" si="3"/>
        <v>58.727254612957076</v>
      </c>
      <c r="O38" s="8"/>
      <c r="P38" s="8">
        <f t="shared" si="4"/>
        <v>519472</v>
      </c>
      <c r="Q38" s="8">
        <f t="shared" si="4"/>
        <v>690675.25568733015</v>
      </c>
      <c r="R38" s="8">
        <f t="shared" si="5"/>
        <v>132.95716721735343</v>
      </c>
      <c r="S38" s="8">
        <v>154746</v>
      </c>
      <c r="T38" s="8">
        <v>1864661.3379552236</v>
      </c>
      <c r="U38" s="8">
        <f t="shared" si="6"/>
        <v>1204.9819303602185</v>
      </c>
      <c r="V38" s="8">
        <f t="shared" si="7"/>
        <v>674218</v>
      </c>
      <c r="W38" s="8">
        <f t="shared" si="7"/>
        <v>2555336.5936425538</v>
      </c>
      <c r="X38" s="8">
        <f t="shared" si="8"/>
        <v>379.00747141763549</v>
      </c>
      <c r="Y38" s="9">
        <v>7.2</v>
      </c>
    </row>
    <row r="39" spans="1:25" ht="18.95" customHeight="1" x14ac:dyDescent="0.2">
      <c r="A39" s="6">
        <v>33</v>
      </c>
      <c r="B39" s="7" t="s">
        <v>67</v>
      </c>
      <c r="C39" s="8">
        <v>79578.54784256217</v>
      </c>
      <c r="D39" s="8">
        <v>62771.517763799995</v>
      </c>
      <c r="E39" s="8">
        <f t="shared" si="0"/>
        <v>78.879948762054411</v>
      </c>
      <c r="F39" s="8">
        <v>57060.366734786447</v>
      </c>
      <c r="G39" s="8">
        <v>44581</v>
      </c>
      <c r="H39" s="8">
        <f t="shared" si="1"/>
        <v>78.129536403455162</v>
      </c>
      <c r="I39" s="8">
        <v>4341.216793484602</v>
      </c>
      <c r="J39" s="8">
        <v>43716.338069500001</v>
      </c>
      <c r="K39" s="8">
        <f t="shared" si="2"/>
        <v>1007.0065640377713</v>
      </c>
      <c r="L39" s="8">
        <v>15235.570139788902</v>
      </c>
      <c r="M39" s="8">
        <v>1732.2278742000001</v>
      </c>
      <c r="N39" s="8">
        <f t="shared" si="3"/>
        <v>11.369629480922077</v>
      </c>
      <c r="O39" s="8"/>
      <c r="P39" s="8">
        <f t="shared" si="4"/>
        <v>99155.334775835683</v>
      </c>
      <c r="Q39" s="8">
        <f t="shared" si="4"/>
        <v>108220.0837075</v>
      </c>
      <c r="R39" s="8">
        <f t="shared" si="5"/>
        <v>109.14196795579113</v>
      </c>
      <c r="S39" s="8">
        <v>7700</v>
      </c>
      <c r="T39" s="8">
        <v>19717.250108099997</v>
      </c>
      <c r="U39" s="8">
        <f t="shared" si="6"/>
        <v>256.06818322207789</v>
      </c>
      <c r="V39" s="8">
        <f t="shared" si="7"/>
        <v>106855.33477583568</v>
      </c>
      <c r="W39" s="8">
        <f t="shared" si="7"/>
        <v>127937.3338156</v>
      </c>
      <c r="X39" s="8">
        <f t="shared" si="8"/>
        <v>119.72947731995858</v>
      </c>
      <c r="Y39" s="9">
        <v>0</v>
      </c>
    </row>
    <row r="40" spans="1:25" ht="18.95" customHeight="1" x14ac:dyDescent="0.2">
      <c r="A40" s="6">
        <v>34</v>
      </c>
      <c r="B40" s="7" t="s">
        <v>68</v>
      </c>
      <c r="C40" s="8">
        <v>79040.062716642511</v>
      </c>
      <c r="D40" s="8">
        <v>33321.573205399996</v>
      </c>
      <c r="E40" s="8">
        <f t="shared" si="0"/>
        <v>42.157827385407522</v>
      </c>
      <c r="F40" s="8">
        <v>64620.282224968883</v>
      </c>
      <c r="G40" s="8">
        <v>58195</v>
      </c>
      <c r="H40" s="8">
        <f t="shared" si="1"/>
        <v>90.056864495577528</v>
      </c>
      <c r="I40" s="8">
        <v>3654.7485221995998</v>
      </c>
      <c r="J40" s="8">
        <v>4136.4512387000004</v>
      </c>
      <c r="K40" s="8">
        <f t="shared" si="2"/>
        <v>113.1801877358853</v>
      </c>
      <c r="L40" s="8">
        <v>13892.239027559677</v>
      </c>
      <c r="M40" s="8">
        <v>1468.3917019000005</v>
      </c>
      <c r="N40" s="8">
        <f t="shared" si="3"/>
        <v>10.569870695335563</v>
      </c>
      <c r="O40" s="8"/>
      <c r="P40" s="8">
        <f t="shared" si="4"/>
        <v>96587.050266401784</v>
      </c>
      <c r="Q40" s="8">
        <f t="shared" si="4"/>
        <v>38926.416145999996</v>
      </c>
      <c r="R40" s="8">
        <f t="shared" si="5"/>
        <v>40.30189972530998</v>
      </c>
      <c r="S40" s="8">
        <v>3230.0577295621852</v>
      </c>
      <c r="T40" s="8">
        <v>3903.1177645000002</v>
      </c>
      <c r="U40" s="8">
        <f t="shared" si="6"/>
        <v>120.83739955412636</v>
      </c>
      <c r="V40" s="8">
        <f t="shared" si="7"/>
        <v>99817.107995963976</v>
      </c>
      <c r="W40" s="8">
        <f t="shared" si="7"/>
        <v>42829.533910499995</v>
      </c>
      <c r="X40" s="8">
        <f t="shared" si="8"/>
        <v>42.908009228469908</v>
      </c>
      <c r="Y40" s="9">
        <v>0</v>
      </c>
    </row>
    <row r="41" spans="1:25" ht="18.95" customHeight="1" x14ac:dyDescent="0.2">
      <c r="A41" s="6">
        <v>35</v>
      </c>
      <c r="B41" s="7" t="s">
        <v>69</v>
      </c>
      <c r="C41" s="8">
        <v>168500.73327778326</v>
      </c>
      <c r="D41" s="8">
        <v>70482.077634100002</v>
      </c>
      <c r="E41" s="8">
        <f t="shared" si="0"/>
        <v>41.828944161273292</v>
      </c>
      <c r="F41" s="8">
        <v>138847.55947016436</v>
      </c>
      <c r="G41" s="8">
        <v>101948</v>
      </c>
      <c r="H41" s="8">
        <f t="shared" si="1"/>
        <v>73.424409034648278</v>
      </c>
      <c r="I41" s="8">
        <v>11550.199857388374</v>
      </c>
      <c r="J41" s="8">
        <v>32486.849508200001</v>
      </c>
      <c r="K41" s="8">
        <f t="shared" si="2"/>
        <v>281.2665573697322</v>
      </c>
      <c r="L41" s="8">
        <v>49594.663847612916</v>
      </c>
      <c r="M41" s="8">
        <v>6931.0627358000002</v>
      </c>
      <c r="N41" s="8">
        <f t="shared" si="3"/>
        <v>13.975420333721257</v>
      </c>
      <c r="O41" s="8"/>
      <c r="P41" s="8">
        <f t="shared" si="4"/>
        <v>229645.59698278454</v>
      </c>
      <c r="Q41" s="8">
        <f t="shared" si="4"/>
        <v>109899.98987810001</v>
      </c>
      <c r="R41" s="8">
        <f t="shared" si="5"/>
        <v>47.856345308609903</v>
      </c>
      <c r="S41" s="8">
        <v>22655</v>
      </c>
      <c r="T41" s="8">
        <v>49260.682049500007</v>
      </c>
      <c r="U41" s="8">
        <f t="shared" si="6"/>
        <v>217.43845530567208</v>
      </c>
      <c r="V41" s="8">
        <f t="shared" si="7"/>
        <v>252300.59698278454</v>
      </c>
      <c r="W41" s="8">
        <f t="shared" si="7"/>
        <v>159160.67192760002</v>
      </c>
      <c r="X41" s="8">
        <f t="shared" si="8"/>
        <v>63.083747652987192</v>
      </c>
      <c r="Y41" s="9">
        <v>0</v>
      </c>
    </row>
    <row r="42" spans="1:25" ht="18.95" customHeight="1" x14ac:dyDescent="0.2">
      <c r="A42" s="7"/>
      <c r="B42" s="10" t="s">
        <v>35</v>
      </c>
      <c r="C42" s="11">
        <f>SUM(C7:C41)</f>
        <v>5012896.1523612775</v>
      </c>
      <c r="D42" s="11">
        <f>SUM(D7:D41)</f>
        <v>3968421.481089802</v>
      </c>
      <c r="E42" s="11">
        <f t="shared" si="0"/>
        <v>79.164246784177138</v>
      </c>
      <c r="F42" s="11">
        <f>SUM(F7:F41)</f>
        <v>3488809.0147500001</v>
      </c>
      <c r="G42" s="11">
        <f>SUM(G7:G41)</f>
        <v>3142612.7479999997</v>
      </c>
      <c r="H42" s="11">
        <f t="shared" si="1"/>
        <v>90.076949890740636</v>
      </c>
      <c r="I42" s="11">
        <f>SUM(I7:I41)</f>
        <v>2160147.0379858147</v>
      </c>
      <c r="J42" s="11">
        <f>SUM(J7:J41)</f>
        <v>7446093.7285900544</v>
      </c>
      <c r="K42" s="11">
        <f t="shared" si="2"/>
        <v>344.70309648610834</v>
      </c>
      <c r="L42" s="11">
        <f>SUM(L7:L41)</f>
        <v>2826956.7107329071</v>
      </c>
      <c r="M42" s="11">
        <f>SUM(M7:M41)</f>
        <v>1647428.5892799005</v>
      </c>
      <c r="N42" s="11">
        <f t="shared" si="3"/>
        <v>58.275692125925545</v>
      </c>
      <c r="O42" s="11">
        <f>SUM(O7:O41)</f>
        <v>0</v>
      </c>
      <c r="P42" s="11">
        <f>SUM(P7:P41)</f>
        <v>9999999.901080003</v>
      </c>
      <c r="Q42" s="11">
        <f>SUM(Q7:Q41)</f>
        <v>13061943.79895976</v>
      </c>
      <c r="R42" s="11">
        <f t="shared" si="5"/>
        <v>130.61943928168506</v>
      </c>
      <c r="S42" s="11">
        <f>SUM(S7:S41)</f>
        <v>8147839.2627295619</v>
      </c>
      <c r="T42" s="11">
        <f>SUM(T7:T41)</f>
        <v>52716460.283857927</v>
      </c>
      <c r="U42" s="11">
        <f t="shared" si="6"/>
        <v>646.99926672581023</v>
      </c>
      <c r="V42" s="11">
        <f>SUM(V7:V41)</f>
        <v>18147839.163809564</v>
      </c>
      <c r="W42" s="11">
        <f>SUM(W7:W41)</f>
        <v>65778404.082817689</v>
      </c>
      <c r="X42" s="11">
        <f t="shared" si="8"/>
        <v>362.45860176010945</v>
      </c>
      <c r="Y42" s="12">
        <v>59.84</v>
      </c>
    </row>
    <row r="45" spans="1:25" x14ac:dyDescent="0.2">
      <c r="C45" s="66">
        <f>C42/100</f>
        <v>50128.961523612772</v>
      </c>
      <c r="D45" s="66">
        <f>D42/100</f>
        <v>39684.214810898018</v>
      </c>
      <c r="E45" s="17">
        <f>D45*100/C45</f>
        <v>79.164246784177138</v>
      </c>
      <c r="F45" s="66">
        <f>F42/100</f>
        <v>34888.090147499999</v>
      </c>
      <c r="G45" s="66">
        <f>G42/100</f>
        <v>31426.127479999996</v>
      </c>
      <c r="H45" s="17">
        <f>G45*100/F45</f>
        <v>90.076949890740636</v>
      </c>
      <c r="I45" s="66">
        <f>I42/100</f>
        <v>21601.470379858147</v>
      </c>
      <c r="J45" s="66">
        <f>J42/100</f>
        <v>74460.937285900538</v>
      </c>
      <c r="K45" s="17">
        <f>J45*100/I45</f>
        <v>344.70309648610834</v>
      </c>
      <c r="L45" s="66">
        <f>L42/100</f>
        <v>28269.567107329072</v>
      </c>
      <c r="M45" s="66">
        <f>M42/100</f>
        <v>16474.285892799006</v>
      </c>
      <c r="N45" s="17">
        <f>M45*100/L45</f>
        <v>58.275692125925545</v>
      </c>
      <c r="P45" s="66">
        <f>P42/100</f>
        <v>99999.999010800035</v>
      </c>
      <c r="Q45" s="66">
        <f>Q42/100</f>
        <v>130619.4379895976</v>
      </c>
      <c r="R45" s="17">
        <f>Q45*100/P45</f>
        <v>130.61943928168506</v>
      </c>
      <c r="S45" s="66">
        <f>S42/100</f>
        <v>81478.392627295616</v>
      </c>
      <c r="T45" s="66">
        <f>T42/100</f>
        <v>527164.60283857922</v>
      </c>
      <c r="U45" s="17">
        <f>T45*100/S45</f>
        <v>646.99926672581012</v>
      </c>
      <c r="V45" s="66">
        <f>V42/100</f>
        <v>181478.39163809564</v>
      </c>
      <c r="W45" s="66">
        <f>W42/100</f>
        <v>657784.04082817689</v>
      </c>
      <c r="X45" s="17">
        <f>W45*100/V45</f>
        <v>362.4586017601095</v>
      </c>
    </row>
  </sheetData>
  <sheetProtection password="CA2B" sheet="1" objects="1" scenarios="1"/>
  <mergeCells count="14">
    <mergeCell ref="V4:X5"/>
    <mergeCell ref="Y4:Y5"/>
    <mergeCell ref="A1:W1"/>
    <mergeCell ref="A2:W2"/>
    <mergeCell ref="V3:W3"/>
    <mergeCell ref="A4:A6"/>
    <mergeCell ref="B4:B6"/>
    <mergeCell ref="C4:E5"/>
    <mergeCell ref="F4:H5"/>
    <mergeCell ref="I4:K5"/>
    <mergeCell ref="L4:N5"/>
    <mergeCell ref="O4:O5"/>
    <mergeCell ref="P4:R5"/>
    <mergeCell ref="S4:U5"/>
  </mergeCells>
  <pageMargins left="0.39370078740157483" right="0.39370078740157483" top="0.39370078740157483" bottom="0.39370078740157483" header="0.19685039370078741" footer="0.19685039370078741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"/>
  <sheetViews>
    <sheetView zoomScaleNormal="100" workbookViewId="0">
      <pane xSplit="2" ySplit="5" topLeftCell="C6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8" sqref="C8"/>
    </sheetView>
  </sheetViews>
  <sheetFormatPr defaultRowHeight="12.75" x14ac:dyDescent="0.2"/>
  <cols>
    <col min="1" max="1" width="5.7109375" style="48" customWidth="1"/>
    <col min="2" max="2" width="29.140625" style="48" bestFit="1" customWidth="1"/>
    <col min="3" max="27" width="8.7109375" style="48" customWidth="1"/>
    <col min="28" max="16384" width="9.140625" style="48"/>
  </cols>
  <sheetData>
    <row r="1" spans="1:29" ht="20.25" x14ac:dyDescent="0.2">
      <c r="A1" s="47" t="s">
        <v>120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29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ht="15.75" x14ac:dyDescent="0.2">
      <c r="A3" s="50" t="s">
        <v>124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12.7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2"/>
      <c r="Z4" s="52"/>
      <c r="AA4" s="53"/>
      <c r="AB4" s="53"/>
      <c r="AC4" s="53" t="s">
        <v>115</v>
      </c>
    </row>
    <row r="5" spans="1:29" ht="39.950000000000003" customHeight="1" x14ac:dyDescent="0.2">
      <c r="A5" s="290" t="s">
        <v>36</v>
      </c>
      <c r="B5" s="290" t="s">
        <v>1</v>
      </c>
      <c r="C5" s="287" t="s">
        <v>125</v>
      </c>
      <c r="D5" s="288"/>
      <c r="E5" s="289"/>
      <c r="F5" s="287" t="s">
        <v>126</v>
      </c>
      <c r="G5" s="288"/>
      <c r="H5" s="289"/>
      <c r="I5" s="287" t="s">
        <v>121</v>
      </c>
      <c r="J5" s="288"/>
      <c r="K5" s="289"/>
      <c r="L5" s="287" t="s">
        <v>127</v>
      </c>
      <c r="M5" s="288"/>
      <c r="N5" s="289"/>
      <c r="O5" s="287" t="s">
        <v>128</v>
      </c>
      <c r="P5" s="288"/>
      <c r="Q5" s="289"/>
      <c r="R5" s="287" t="s">
        <v>129</v>
      </c>
      <c r="S5" s="288"/>
      <c r="T5" s="289"/>
      <c r="U5" s="287" t="s">
        <v>130</v>
      </c>
      <c r="V5" s="288"/>
      <c r="W5" s="289"/>
      <c r="X5" s="292" t="s">
        <v>131</v>
      </c>
      <c r="Y5" s="292"/>
      <c r="Z5" s="292"/>
      <c r="AA5" s="292" t="s">
        <v>132</v>
      </c>
      <c r="AB5" s="292"/>
      <c r="AC5" s="292"/>
    </row>
    <row r="6" spans="1:29" ht="15" customHeight="1" x14ac:dyDescent="0.2">
      <c r="A6" s="291"/>
      <c r="B6" s="291"/>
      <c r="C6" s="54" t="s">
        <v>133</v>
      </c>
      <c r="D6" s="54" t="s">
        <v>78</v>
      </c>
      <c r="E6" s="54" t="s">
        <v>134</v>
      </c>
      <c r="F6" s="54" t="s">
        <v>133</v>
      </c>
      <c r="G6" s="54" t="s">
        <v>78</v>
      </c>
      <c r="H6" s="54" t="s">
        <v>134</v>
      </c>
      <c r="I6" s="54" t="s">
        <v>133</v>
      </c>
      <c r="J6" s="54" t="s">
        <v>78</v>
      </c>
      <c r="K6" s="54" t="s">
        <v>134</v>
      </c>
      <c r="L6" s="54" t="s">
        <v>133</v>
      </c>
      <c r="M6" s="54" t="s">
        <v>78</v>
      </c>
      <c r="N6" s="54" t="s">
        <v>134</v>
      </c>
      <c r="O6" s="54" t="s">
        <v>133</v>
      </c>
      <c r="P6" s="54" t="s">
        <v>78</v>
      </c>
      <c r="Q6" s="54" t="s">
        <v>134</v>
      </c>
      <c r="R6" s="54" t="s">
        <v>133</v>
      </c>
      <c r="S6" s="54" t="s">
        <v>78</v>
      </c>
      <c r="T6" s="54" t="s">
        <v>134</v>
      </c>
      <c r="U6" s="54" t="s">
        <v>133</v>
      </c>
      <c r="V6" s="54" t="s">
        <v>78</v>
      </c>
      <c r="W6" s="54" t="s">
        <v>134</v>
      </c>
      <c r="X6" s="54" t="s">
        <v>133</v>
      </c>
      <c r="Y6" s="54" t="s">
        <v>78</v>
      </c>
      <c r="Z6" s="54" t="s">
        <v>134</v>
      </c>
      <c r="AA6" s="54" t="s">
        <v>133</v>
      </c>
      <c r="AB6" s="54" t="s">
        <v>78</v>
      </c>
      <c r="AC6" s="54" t="s">
        <v>134</v>
      </c>
    </row>
    <row r="7" spans="1:29" ht="15" customHeight="1" x14ac:dyDescent="0.2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  <c r="S7" s="55">
        <v>19</v>
      </c>
      <c r="T7" s="55">
        <v>20</v>
      </c>
      <c r="U7" s="55">
        <v>21</v>
      </c>
      <c r="V7" s="55">
        <v>22</v>
      </c>
      <c r="W7" s="55">
        <v>23</v>
      </c>
      <c r="X7" s="56">
        <v>24</v>
      </c>
      <c r="Y7" s="56">
        <v>25</v>
      </c>
      <c r="Z7" s="56">
        <v>26</v>
      </c>
      <c r="AA7" s="56">
        <v>27</v>
      </c>
      <c r="AB7" s="56">
        <v>28</v>
      </c>
      <c r="AC7" s="56">
        <v>29</v>
      </c>
    </row>
    <row r="8" spans="1:29" ht="15" customHeight="1" x14ac:dyDescent="0.2">
      <c r="A8" s="26">
        <v>1</v>
      </c>
      <c r="B8" s="27" t="s">
        <v>11</v>
      </c>
      <c r="C8" s="57">
        <v>44903.625604624358</v>
      </c>
      <c r="D8" s="57">
        <v>35858.83</v>
      </c>
      <c r="E8" s="57">
        <f>(D8/C8)*100</f>
        <v>79.857315566757066</v>
      </c>
      <c r="F8" s="18">
        <v>20728.32552336283</v>
      </c>
      <c r="G8" s="18">
        <v>12599.09</v>
      </c>
      <c r="H8" s="57">
        <f>(G8/F8)*100</f>
        <v>60.781996045940154</v>
      </c>
      <c r="I8" s="57">
        <v>76503.691344163133</v>
      </c>
      <c r="J8" s="57">
        <v>262883</v>
      </c>
      <c r="K8" s="57">
        <f>(J8/I8)*100</f>
        <v>343.62132778323343</v>
      </c>
      <c r="L8" s="57">
        <v>3544.6371111005087</v>
      </c>
      <c r="M8" s="57">
        <v>719</v>
      </c>
      <c r="N8" s="57">
        <f>(M8/L8)*100</f>
        <v>20.284163864006125</v>
      </c>
      <c r="O8" s="57">
        <v>29533.32905416474</v>
      </c>
      <c r="P8" s="57">
        <v>9820</v>
      </c>
      <c r="Q8" s="57">
        <f>(P8/O8)*100</f>
        <v>33.250569151855231</v>
      </c>
      <c r="R8" s="57">
        <v>8536.753860499306</v>
      </c>
      <c r="S8" s="57">
        <v>16</v>
      </c>
      <c r="T8" s="57">
        <f>(S8/R8)*100</f>
        <v>0.18742487204690444</v>
      </c>
      <c r="U8" s="18">
        <f>C8+I8+L8+O8+R8</f>
        <v>163022.03697455203</v>
      </c>
      <c r="V8" s="18">
        <f>D8+J8+M8+P8+S8</f>
        <v>309296.83</v>
      </c>
      <c r="W8" s="57">
        <f>(V8/U8)*100</f>
        <v>189.72700607849825</v>
      </c>
      <c r="X8" s="18">
        <v>309123.14403421269</v>
      </c>
      <c r="Y8" s="18">
        <v>2503478</v>
      </c>
      <c r="Z8" s="57">
        <f>(Y8/X8)*100</f>
        <v>809.86430434433066</v>
      </c>
      <c r="AA8" s="18">
        <f>U8+X8</f>
        <v>472145.18100876472</v>
      </c>
      <c r="AB8" s="18">
        <f>V8+Y8</f>
        <v>2812774.83</v>
      </c>
      <c r="AC8" s="57">
        <f>(AB8/AA8)*100</f>
        <v>595.74362783717265</v>
      </c>
    </row>
    <row r="9" spans="1:29" ht="15" customHeight="1" x14ac:dyDescent="0.2">
      <c r="A9" s="26">
        <v>2</v>
      </c>
      <c r="B9" s="27" t="s">
        <v>12</v>
      </c>
      <c r="C9" s="57">
        <v>9137.3962874241915</v>
      </c>
      <c r="D9" s="57">
        <v>4178.1600000000008</v>
      </c>
      <c r="E9" s="57">
        <f t="shared" ref="E9:E49" si="0">(D9/C9)*100</f>
        <v>45.725936235800638</v>
      </c>
      <c r="F9" s="18">
        <v>6920.4187881782127</v>
      </c>
      <c r="G9" s="18">
        <v>2856.7999999999997</v>
      </c>
      <c r="H9" s="57">
        <f t="shared" ref="H9:H49" si="1">(G9/F9)*100</f>
        <v>41.280738744888112</v>
      </c>
      <c r="I9" s="57">
        <v>38292.519062070154</v>
      </c>
      <c r="J9" s="57">
        <v>7945.52</v>
      </c>
      <c r="K9" s="57">
        <f t="shared" ref="K9:K49" si="2">(J9/I9)*100</f>
        <v>20.749535926640743</v>
      </c>
      <c r="L9" s="57">
        <v>2188.8919002671619</v>
      </c>
      <c r="M9" s="57">
        <v>640.49</v>
      </c>
      <c r="N9" s="57">
        <f t="shared" ref="N9:N49" si="3">(M9/L9)*100</f>
        <v>29.260924211096306</v>
      </c>
      <c r="O9" s="57">
        <v>7394.0092747865237</v>
      </c>
      <c r="P9" s="57">
        <v>5258.53</v>
      </c>
      <c r="Q9" s="57">
        <f t="shared" ref="Q9:Q49" si="4">(P9/O9)*100</f>
        <v>71.118790964078443</v>
      </c>
      <c r="R9" s="57">
        <v>7762.3222567097437</v>
      </c>
      <c r="S9" s="57">
        <v>182.14</v>
      </c>
      <c r="T9" s="57">
        <f t="shared" ref="T9:T49" si="5">(S9/R9)*100</f>
        <v>2.3464627462813508</v>
      </c>
      <c r="U9" s="18">
        <f t="shared" ref="U9:U29" si="6">C9+I9+L9+O9+R9</f>
        <v>64775.138781257774</v>
      </c>
      <c r="V9" s="18">
        <f t="shared" ref="V9:V29" si="7">D9+J9+M9+P9+S9</f>
        <v>18204.84</v>
      </c>
      <c r="W9" s="57">
        <f t="shared" ref="W9:W49" si="8">(V9/U9)*100</f>
        <v>28.104671549183063</v>
      </c>
      <c r="X9" s="18">
        <v>209576.35185671065</v>
      </c>
      <c r="Y9" s="18">
        <v>1345434.16</v>
      </c>
      <c r="Z9" s="57">
        <f t="shared" ref="Z9:Z49" si="9">(Y9/X9)*100</f>
        <v>641.978041930936</v>
      </c>
      <c r="AA9" s="18">
        <f t="shared" ref="AA9:AA29" si="10">U9+X9</f>
        <v>274351.49063796841</v>
      </c>
      <c r="AB9" s="18">
        <f t="shared" ref="AB9:AB29" si="11">V9+Y9</f>
        <v>1363639</v>
      </c>
      <c r="AC9" s="57">
        <f t="shared" ref="AC9:AC49" si="12">(AB9/AA9)*100</f>
        <v>497.04085690551062</v>
      </c>
    </row>
    <row r="10" spans="1:29" ht="15" customHeight="1" x14ac:dyDescent="0.2">
      <c r="A10" s="26">
        <v>3</v>
      </c>
      <c r="B10" s="27" t="s">
        <v>14</v>
      </c>
      <c r="C10" s="57">
        <v>140111.42203120986</v>
      </c>
      <c r="D10" s="57">
        <v>123340.23000000001</v>
      </c>
      <c r="E10" s="57">
        <f t="shared" si="0"/>
        <v>88.030103621763217</v>
      </c>
      <c r="F10" s="18">
        <v>93432.47644756893</v>
      </c>
      <c r="G10" s="18">
        <v>62050.04</v>
      </c>
      <c r="H10" s="57">
        <f t="shared" si="1"/>
        <v>66.411640105483386</v>
      </c>
      <c r="I10" s="57">
        <v>249689.15897701119</v>
      </c>
      <c r="J10" s="57">
        <v>245744</v>
      </c>
      <c r="K10" s="57">
        <f t="shared" si="2"/>
        <v>98.419971858940642</v>
      </c>
      <c r="L10" s="57">
        <v>20814.37212229316</v>
      </c>
      <c r="M10" s="57">
        <v>1865</v>
      </c>
      <c r="N10" s="57">
        <f t="shared" si="3"/>
        <v>8.9601549786961794</v>
      </c>
      <c r="O10" s="57">
        <v>62043.840601749005</v>
      </c>
      <c r="P10" s="57">
        <v>28317</v>
      </c>
      <c r="Q10" s="57">
        <f t="shared" si="4"/>
        <v>45.640308087571469</v>
      </c>
      <c r="R10" s="57">
        <v>46268.892091205184</v>
      </c>
      <c r="S10" s="57">
        <v>16</v>
      </c>
      <c r="T10" s="57">
        <f t="shared" si="5"/>
        <v>3.4580469245861382E-2</v>
      </c>
      <c r="U10" s="18">
        <f t="shared" si="6"/>
        <v>518927.68582346838</v>
      </c>
      <c r="V10" s="18">
        <f t="shared" si="7"/>
        <v>399282.23</v>
      </c>
      <c r="W10" s="57">
        <f t="shared" si="8"/>
        <v>76.943713143073651</v>
      </c>
      <c r="X10" s="18">
        <v>508554.7764836998</v>
      </c>
      <c r="Y10" s="18">
        <v>253132</v>
      </c>
      <c r="Z10" s="57">
        <f t="shared" si="9"/>
        <v>49.774775836386894</v>
      </c>
      <c r="AA10" s="18">
        <f t="shared" si="10"/>
        <v>1027482.4623071682</v>
      </c>
      <c r="AB10" s="18">
        <f t="shared" si="11"/>
        <v>652414.23</v>
      </c>
      <c r="AC10" s="57">
        <f t="shared" si="12"/>
        <v>63.496385966046716</v>
      </c>
    </row>
    <row r="11" spans="1:29" ht="15" customHeight="1" x14ac:dyDescent="0.2">
      <c r="A11" s="26">
        <v>4</v>
      </c>
      <c r="B11" s="27" t="s">
        <v>15</v>
      </c>
      <c r="C11" s="57">
        <v>342207.60446973436</v>
      </c>
      <c r="D11" s="57">
        <v>328990.61419069715</v>
      </c>
      <c r="E11" s="57">
        <f t="shared" si="0"/>
        <v>96.137727477004049</v>
      </c>
      <c r="F11" s="18">
        <v>215740.70263557695</v>
      </c>
      <c r="G11" s="18">
        <v>188759.41</v>
      </c>
      <c r="H11" s="57">
        <f t="shared" si="1"/>
        <v>87.493647556551736</v>
      </c>
      <c r="I11" s="57">
        <v>482398.25241331785</v>
      </c>
      <c r="J11" s="57">
        <v>474758.37151000003</v>
      </c>
      <c r="K11" s="57">
        <f t="shared" si="2"/>
        <v>98.416271023972939</v>
      </c>
      <c r="L11" s="57">
        <v>29617.249920801838</v>
      </c>
      <c r="M11" s="57">
        <v>14545.557789999999</v>
      </c>
      <c r="N11" s="57">
        <f t="shared" si="3"/>
        <v>49.111777186928649</v>
      </c>
      <c r="O11" s="57">
        <v>92226.635463562183</v>
      </c>
      <c r="P11" s="57">
        <v>49460.273184200014</v>
      </c>
      <c r="Q11" s="57">
        <f t="shared" si="4"/>
        <v>53.629055137483874</v>
      </c>
      <c r="R11" s="57">
        <v>71847.441833889257</v>
      </c>
      <c r="S11" s="57">
        <v>5792.8784238000017</v>
      </c>
      <c r="T11" s="57">
        <f t="shared" si="5"/>
        <v>8.0627483400078361</v>
      </c>
      <c r="U11" s="18">
        <f t="shared" si="6"/>
        <v>1018297.1841013056</v>
      </c>
      <c r="V11" s="18">
        <f t="shared" si="7"/>
        <v>873547.69509869721</v>
      </c>
      <c r="W11" s="57">
        <f t="shared" si="8"/>
        <v>85.78514295604613</v>
      </c>
      <c r="X11" s="18">
        <v>1106119.1556801903</v>
      </c>
      <c r="Y11" s="18">
        <v>11781199.5816606</v>
      </c>
      <c r="Z11" s="57">
        <f t="shared" si="9"/>
        <v>1065.0931702214252</v>
      </c>
      <c r="AA11" s="18">
        <f t="shared" si="10"/>
        <v>2124416.3397814957</v>
      </c>
      <c r="AB11" s="18">
        <f t="shared" si="11"/>
        <v>12654747.276759297</v>
      </c>
      <c r="AC11" s="57">
        <f t="shared" si="12"/>
        <v>595.6811308493742</v>
      </c>
    </row>
    <row r="12" spans="1:29" ht="15" customHeight="1" x14ac:dyDescent="0.2">
      <c r="A12" s="26">
        <v>5</v>
      </c>
      <c r="B12" s="27" t="s">
        <v>13</v>
      </c>
      <c r="C12" s="57">
        <v>511495.24362792622</v>
      </c>
      <c r="D12" s="57">
        <v>434108.06999999995</v>
      </c>
      <c r="E12" s="57">
        <f t="shared" si="0"/>
        <v>84.8704021020732</v>
      </c>
      <c r="F12" s="18">
        <v>339339.38827209087</v>
      </c>
      <c r="G12" s="18">
        <v>291646.81400000001</v>
      </c>
      <c r="H12" s="57">
        <f t="shared" si="1"/>
        <v>85.945464652676947</v>
      </c>
      <c r="I12" s="57">
        <v>348602.57897924096</v>
      </c>
      <c r="J12" s="57">
        <v>687273.97000000009</v>
      </c>
      <c r="K12" s="57">
        <f t="shared" si="2"/>
        <v>197.15114329114783</v>
      </c>
      <c r="L12" s="57">
        <v>42436.244202855902</v>
      </c>
      <c r="M12" s="57">
        <v>11121.489999999998</v>
      </c>
      <c r="N12" s="57">
        <f t="shared" si="3"/>
        <v>26.207526629445539</v>
      </c>
      <c r="O12" s="57">
        <v>138979.40634506315</v>
      </c>
      <c r="P12" s="57">
        <v>63551.060000000012</v>
      </c>
      <c r="Q12" s="57">
        <f t="shared" si="4"/>
        <v>45.726961764545976</v>
      </c>
      <c r="R12" s="57">
        <v>108267.48091133627</v>
      </c>
      <c r="S12" s="57">
        <v>3951.8999999999996</v>
      </c>
      <c r="T12" s="57">
        <f t="shared" si="5"/>
        <v>3.6501264892607388</v>
      </c>
      <c r="U12" s="18">
        <f t="shared" si="6"/>
        <v>1149780.9540664225</v>
      </c>
      <c r="V12" s="18">
        <f t="shared" si="7"/>
        <v>1200006.49</v>
      </c>
      <c r="W12" s="57">
        <f t="shared" si="8"/>
        <v>104.36826995228483</v>
      </c>
      <c r="X12" s="18">
        <v>416362.92109324504</v>
      </c>
      <c r="Y12" s="18">
        <v>1831791.0099999998</v>
      </c>
      <c r="Z12" s="57">
        <f t="shared" si="9"/>
        <v>439.95056168552713</v>
      </c>
      <c r="AA12" s="18">
        <f t="shared" si="10"/>
        <v>1566143.8751596676</v>
      </c>
      <c r="AB12" s="18">
        <f t="shared" si="11"/>
        <v>3031797.5</v>
      </c>
      <c r="AC12" s="57">
        <f t="shared" si="12"/>
        <v>193.5835875673242</v>
      </c>
    </row>
    <row r="13" spans="1:29" ht="15" customHeight="1" x14ac:dyDescent="0.2">
      <c r="A13" s="26">
        <v>6</v>
      </c>
      <c r="B13" s="27" t="s">
        <v>17</v>
      </c>
      <c r="C13" s="57">
        <v>57567.243049281446</v>
      </c>
      <c r="D13" s="57">
        <v>78500.061713400006</v>
      </c>
      <c r="E13" s="57">
        <f t="shared" si="0"/>
        <v>136.36237824729361</v>
      </c>
      <c r="F13" s="18">
        <v>31758.944887497299</v>
      </c>
      <c r="G13" s="18">
        <v>29990.189999999995</v>
      </c>
      <c r="H13" s="57">
        <f t="shared" si="1"/>
        <v>94.430687499969125</v>
      </c>
      <c r="I13" s="57">
        <v>215589.77022932866</v>
      </c>
      <c r="J13" s="57">
        <v>71865.640773499996</v>
      </c>
      <c r="K13" s="57">
        <f t="shared" si="2"/>
        <v>33.33443915128931</v>
      </c>
      <c r="L13" s="57">
        <v>14784.064693533943</v>
      </c>
      <c r="M13" s="57">
        <v>4185.8454149999998</v>
      </c>
      <c r="N13" s="57">
        <f t="shared" si="3"/>
        <v>28.313224419470711</v>
      </c>
      <c r="O13" s="57">
        <v>45799.99353963809</v>
      </c>
      <c r="P13" s="57">
        <v>14455.823230599999</v>
      </c>
      <c r="Q13" s="57">
        <f t="shared" si="4"/>
        <v>31.562937270043616</v>
      </c>
      <c r="R13" s="57">
        <v>266253.35467980709</v>
      </c>
      <c r="S13" s="57">
        <v>1704.8245699999998</v>
      </c>
      <c r="T13" s="57">
        <f t="shared" si="5"/>
        <v>0.64030163002084994</v>
      </c>
      <c r="U13" s="18">
        <f t="shared" si="6"/>
        <v>599994.42619158921</v>
      </c>
      <c r="V13" s="18">
        <f t="shared" si="7"/>
        <v>170712.1957025</v>
      </c>
      <c r="W13" s="57">
        <f t="shared" si="8"/>
        <v>28.452296929836557</v>
      </c>
      <c r="X13" s="18">
        <v>991325.04741943604</v>
      </c>
      <c r="Y13" s="18">
        <v>1978549.7773349001</v>
      </c>
      <c r="Z13" s="57">
        <f t="shared" si="9"/>
        <v>199.58638011672903</v>
      </c>
      <c r="AA13" s="18">
        <f t="shared" si="10"/>
        <v>1591319.4736110251</v>
      </c>
      <c r="AB13" s="18">
        <f t="shared" si="11"/>
        <v>2149261.9730374003</v>
      </c>
      <c r="AC13" s="57">
        <f t="shared" si="12"/>
        <v>135.06162707606984</v>
      </c>
    </row>
    <row r="14" spans="1:29" ht="15" customHeight="1" x14ac:dyDescent="0.2">
      <c r="A14" s="26">
        <v>7</v>
      </c>
      <c r="B14" s="27" t="s">
        <v>16</v>
      </c>
      <c r="C14" s="57">
        <v>270133.02731811209</v>
      </c>
      <c r="D14" s="57">
        <v>243917.26</v>
      </c>
      <c r="E14" s="57">
        <f t="shared" si="0"/>
        <v>90.295238024619607</v>
      </c>
      <c r="F14" s="18">
        <v>194407.04966853769</v>
      </c>
      <c r="G14" s="18">
        <v>143370.64000000001</v>
      </c>
      <c r="H14" s="57">
        <f t="shared" si="1"/>
        <v>73.747654853281148</v>
      </c>
      <c r="I14" s="57">
        <v>197740.90916467056</v>
      </c>
      <c r="J14" s="57">
        <v>351712.94000000006</v>
      </c>
      <c r="K14" s="57">
        <f t="shared" si="2"/>
        <v>177.86554208017111</v>
      </c>
      <c r="L14" s="57">
        <v>15739.174114355737</v>
      </c>
      <c r="M14" s="57">
        <v>7923.7299999999977</v>
      </c>
      <c r="N14" s="57">
        <f t="shared" si="3"/>
        <v>50.344001168223599</v>
      </c>
      <c r="O14" s="57">
        <v>46844.053974418617</v>
      </c>
      <c r="P14" s="57">
        <v>66489.24000000002</v>
      </c>
      <c r="Q14" s="57">
        <f t="shared" si="4"/>
        <v>141.9374165103421</v>
      </c>
      <c r="R14" s="57">
        <v>62128.937981229021</v>
      </c>
      <c r="S14" s="57">
        <v>2546</v>
      </c>
      <c r="T14" s="57">
        <f t="shared" si="5"/>
        <v>4.0979293751475705</v>
      </c>
      <c r="U14" s="18">
        <f t="shared" si="6"/>
        <v>592586.10255278612</v>
      </c>
      <c r="V14" s="18">
        <f t="shared" si="7"/>
        <v>672589.17</v>
      </c>
      <c r="W14" s="57">
        <f t="shared" si="8"/>
        <v>113.5006654902251</v>
      </c>
      <c r="X14" s="18">
        <v>1073669.5572416286</v>
      </c>
      <c r="Y14" s="18">
        <v>2757947.43</v>
      </c>
      <c r="Z14" s="57">
        <f t="shared" si="9"/>
        <v>256.87115848617901</v>
      </c>
      <c r="AA14" s="18">
        <f t="shared" si="10"/>
        <v>1666255.6597944149</v>
      </c>
      <c r="AB14" s="18">
        <f t="shared" si="11"/>
        <v>3430536.6</v>
      </c>
      <c r="AC14" s="57">
        <f t="shared" si="12"/>
        <v>205.88296758873511</v>
      </c>
    </row>
    <row r="15" spans="1:29" ht="15" customHeight="1" x14ac:dyDescent="0.2">
      <c r="A15" s="26">
        <v>8</v>
      </c>
      <c r="B15" s="27" t="s">
        <v>18</v>
      </c>
      <c r="C15" s="57">
        <v>20417.598119015198</v>
      </c>
      <c r="D15" s="57">
        <v>47681</v>
      </c>
      <c r="E15" s="57">
        <f t="shared" si="0"/>
        <v>233.52893774314234</v>
      </c>
      <c r="F15" s="18">
        <v>10059.258718869403</v>
      </c>
      <c r="G15" s="18">
        <v>17899.77</v>
      </c>
      <c r="H15" s="57">
        <f t="shared" si="1"/>
        <v>177.94323120870899</v>
      </c>
      <c r="I15" s="57">
        <v>120468.00225053797</v>
      </c>
      <c r="J15" s="57">
        <v>145448</v>
      </c>
      <c r="K15" s="57">
        <f t="shared" si="2"/>
        <v>120.7357948025991</v>
      </c>
      <c r="L15" s="57">
        <v>6508.0349670238711</v>
      </c>
      <c r="M15" s="57">
        <v>2953</v>
      </c>
      <c r="N15" s="57">
        <f t="shared" si="3"/>
        <v>45.374679376537046</v>
      </c>
      <c r="O15" s="57">
        <v>22897.98941364347</v>
      </c>
      <c r="P15" s="57">
        <v>36868</v>
      </c>
      <c r="Q15" s="57">
        <f t="shared" si="4"/>
        <v>161.00976960899754</v>
      </c>
      <c r="R15" s="57">
        <v>491509.58528497868</v>
      </c>
      <c r="S15" s="57">
        <v>81196</v>
      </c>
      <c r="T15" s="57">
        <f t="shared" si="5"/>
        <v>16.519718522462249</v>
      </c>
      <c r="U15" s="18">
        <f t="shared" si="6"/>
        <v>661801.21003519918</v>
      </c>
      <c r="V15" s="18">
        <f t="shared" si="7"/>
        <v>314146</v>
      </c>
      <c r="W15" s="57">
        <f t="shared" si="8"/>
        <v>47.468332670968003</v>
      </c>
      <c r="X15" s="18">
        <v>421860.30782823561</v>
      </c>
      <c r="Y15" s="18">
        <v>890344</v>
      </c>
      <c r="Z15" s="57">
        <f t="shared" si="9"/>
        <v>211.05185377205765</v>
      </c>
      <c r="AA15" s="18">
        <f t="shared" si="10"/>
        <v>1083661.5178634347</v>
      </c>
      <c r="AB15" s="18">
        <f t="shared" si="11"/>
        <v>1204490</v>
      </c>
      <c r="AC15" s="57">
        <f t="shared" si="12"/>
        <v>111.15002056867284</v>
      </c>
    </row>
    <row r="16" spans="1:29" ht="15" customHeight="1" x14ac:dyDescent="0.2">
      <c r="A16" s="26">
        <v>9</v>
      </c>
      <c r="B16" s="27" t="s">
        <v>19</v>
      </c>
      <c r="C16" s="57">
        <v>89646.651498670952</v>
      </c>
      <c r="D16" s="57">
        <v>74680.67</v>
      </c>
      <c r="E16" s="57">
        <f t="shared" si="0"/>
        <v>83.305587829019103</v>
      </c>
      <c r="F16" s="18">
        <v>55433.32833528622</v>
      </c>
      <c r="G16" s="18">
        <v>44529.33</v>
      </c>
      <c r="H16" s="57">
        <f t="shared" si="1"/>
        <v>80.329526184439388</v>
      </c>
      <c r="I16" s="57">
        <v>97951.636389814739</v>
      </c>
      <c r="J16" s="57">
        <v>228251</v>
      </c>
      <c r="K16" s="57">
        <f t="shared" si="2"/>
        <v>233.02418255845913</v>
      </c>
      <c r="L16" s="57">
        <v>8027.5841835417268</v>
      </c>
      <c r="M16" s="57">
        <v>5256</v>
      </c>
      <c r="N16" s="57">
        <f t="shared" si="3"/>
        <v>65.474243306920783</v>
      </c>
      <c r="O16" s="57">
        <v>25310.496323238367</v>
      </c>
      <c r="P16" s="57">
        <v>25962</v>
      </c>
      <c r="Q16" s="57">
        <f t="shared" si="4"/>
        <v>102.57404544123247</v>
      </c>
      <c r="R16" s="57">
        <v>20865.039420494315</v>
      </c>
      <c r="S16" s="57">
        <v>2368</v>
      </c>
      <c r="T16" s="57">
        <f t="shared" si="5"/>
        <v>11.349127851031396</v>
      </c>
      <c r="U16" s="18">
        <f t="shared" si="6"/>
        <v>241801.40781576012</v>
      </c>
      <c r="V16" s="18">
        <f t="shared" si="7"/>
        <v>336517.67</v>
      </c>
      <c r="W16" s="57">
        <f t="shared" si="8"/>
        <v>139.17109624787983</v>
      </c>
      <c r="X16" s="18">
        <v>92052.807484313322</v>
      </c>
      <c r="Y16" s="18">
        <v>222083</v>
      </c>
      <c r="Z16" s="57">
        <f t="shared" si="9"/>
        <v>241.25608557658066</v>
      </c>
      <c r="AA16" s="18">
        <f t="shared" si="10"/>
        <v>333854.21530007344</v>
      </c>
      <c r="AB16" s="18">
        <f t="shared" si="11"/>
        <v>558600.66999999993</v>
      </c>
      <c r="AC16" s="57">
        <f t="shared" si="12"/>
        <v>167.31874105525995</v>
      </c>
    </row>
    <row r="17" spans="1:29" ht="15" customHeight="1" x14ac:dyDescent="0.2">
      <c r="A17" s="26">
        <v>10</v>
      </c>
      <c r="B17" s="27" t="s">
        <v>80</v>
      </c>
      <c r="C17" s="57">
        <v>244151.25922643128</v>
      </c>
      <c r="D17" s="57">
        <v>522163.87772950006</v>
      </c>
      <c r="E17" s="57">
        <f t="shared" si="0"/>
        <v>213.86900865632387</v>
      </c>
      <c r="F17" s="18">
        <v>50710.662313212262</v>
      </c>
      <c r="G17" s="18">
        <v>56623.630000000005</v>
      </c>
      <c r="H17" s="57">
        <f t="shared" si="1"/>
        <v>111.66020599428686</v>
      </c>
      <c r="I17" s="57">
        <v>801624.57938148617</v>
      </c>
      <c r="J17" s="57">
        <v>317565.88282873976</v>
      </c>
      <c r="K17" s="57">
        <f t="shared" si="2"/>
        <v>39.615287629249821</v>
      </c>
      <c r="L17" s="57">
        <v>14518.771537632787</v>
      </c>
      <c r="M17" s="57">
        <v>5792.2778722999956</v>
      </c>
      <c r="N17" s="57">
        <f t="shared" si="3"/>
        <v>39.895096202088162</v>
      </c>
      <c r="O17" s="57">
        <v>62946.853290801366</v>
      </c>
      <c r="P17" s="57">
        <v>103361.01957459988</v>
      </c>
      <c r="Q17" s="57">
        <f t="shared" si="4"/>
        <v>164.20363238348622</v>
      </c>
      <c r="R17" s="57">
        <v>38485.869565579495</v>
      </c>
      <c r="S17" s="57">
        <v>32.0625</v>
      </c>
      <c r="T17" s="57">
        <f t="shared" si="5"/>
        <v>8.330979749688612E-2</v>
      </c>
      <c r="U17" s="18">
        <f t="shared" si="6"/>
        <v>1161727.3330019312</v>
      </c>
      <c r="V17" s="18">
        <f t="shared" si="7"/>
        <v>948915.12050513981</v>
      </c>
      <c r="W17" s="57">
        <f t="shared" si="8"/>
        <v>81.681397480174667</v>
      </c>
      <c r="X17" s="18">
        <v>1019289.0148713904</v>
      </c>
      <c r="Y17" s="18">
        <v>4089521.4729708293</v>
      </c>
      <c r="Z17" s="57">
        <f t="shared" si="9"/>
        <v>401.21314105271972</v>
      </c>
      <c r="AA17" s="18">
        <f t="shared" si="10"/>
        <v>2181016.3478733217</v>
      </c>
      <c r="AB17" s="18">
        <f t="shared" si="11"/>
        <v>5038436.5934759695</v>
      </c>
      <c r="AC17" s="57">
        <f t="shared" si="12"/>
        <v>231.01324290342333</v>
      </c>
    </row>
    <row r="18" spans="1:29" ht="15" customHeight="1" x14ac:dyDescent="0.2">
      <c r="A18" s="26">
        <v>11</v>
      </c>
      <c r="B18" s="27" t="s">
        <v>21</v>
      </c>
      <c r="C18" s="57">
        <v>12562.389649636336</v>
      </c>
      <c r="D18" s="57">
        <v>1932.5100000000002</v>
      </c>
      <c r="E18" s="57">
        <f t="shared" si="0"/>
        <v>15.383299307675461</v>
      </c>
      <c r="F18" s="18">
        <v>8615.5452365522488</v>
      </c>
      <c r="G18" s="18">
        <v>5440.78</v>
      </c>
      <c r="H18" s="57">
        <f t="shared" si="1"/>
        <v>63.150733361795687</v>
      </c>
      <c r="I18" s="57">
        <v>36985.377826840857</v>
      </c>
      <c r="J18" s="57">
        <v>12540.560000000001</v>
      </c>
      <c r="K18" s="57">
        <f t="shared" si="2"/>
        <v>33.90680516693039</v>
      </c>
      <c r="L18" s="57">
        <v>7195.5919364045194</v>
      </c>
      <c r="M18" s="57">
        <v>647.37999999999988</v>
      </c>
      <c r="N18" s="57">
        <f t="shared" si="3"/>
        <v>8.9968970686723182</v>
      </c>
      <c r="O18" s="57">
        <v>18988.626375490574</v>
      </c>
      <c r="P18" s="57">
        <v>6414.5199999999995</v>
      </c>
      <c r="Q18" s="57">
        <f t="shared" si="4"/>
        <v>33.780853196835196</v>
      </c>
      <c r="R18" s="57">
        <v>16850.525506933627</v>
      </c>
      <c r="S18" s="57">
        <v>566.95999999999992</v>
      </c>
      <c r="T18" s="57">
        <f t="shared" si="5"/>
        <v>3.364642840169632</v>
      </c>
      <c r="U18" s="18">
        <f t="shared" si="6"/>
        <v>92582.511295305914</v>
      </c>
      <c r="V18" s="18">
        <f t="shared" si="7"/>
        <v>22101.93</v>
      </c>
      <c r="W18" s="57">
        <f t="shared" si="8"/>
        <v>23.872683610301468</v>
      </c>
      <c r="X18" s="18">
        <v>313233.3245528132</v>
      </c>
      <c r="Y18" s="18">
        <v>12279.309999999996</v>
      </c>
      <c r="Z18" s="57">
        <f t="shared" si="9"/>
        <v>3.9201799545212896</v>
      </c>
      <c r="AA18" s="18">
        <f t="shared" si="10"/>
        <v>405815.83584811911</v>
      </c>
      <c r="AB18" s="18">
        <f t="shared" si="11"/>
        <v>34381.24</v>
      </c>
      <c r="AC18" s="57">
        <f t="shared" si="12"/>
        <v>8.4721287251263266</v>
      </c>
    </row>
    <row r="19" spans="1:29" ht="15" customHeight="1" x14ac:dyDescent="0.2">
      <c r="A19" s="26">
        <v>12</v>
      </c>
      <c r="B19" s="27" t="s">
        <v>20</v>
      </c>
      <c r="C19" s="57">
        <v>26198.478650292393</v>
      </c>
      <c r="D19" s="57">
        <v>46803</v>
      </c>
      <c r="E19" s="57">
        <f t="shared" si="0"/>
        <v>178.64777808186832</v>
      </c>
      <c r="F19" s="18">
        <v>17547.556354360328</v>
      </c>
      <c r="G19" s="18">
        <v>18671.419999999998</v>
      </c>
      <c r="H19" s="57">
        <f t="shared" si="1"/>
        <v>106.40467323736735</v>
      </c>
      <c r="I19" s="57">
        <v>66352.071695510997</v>
      </c>
      <c r="J19" s="57">
        <v>107012</v>
      </c>
      <c r="K19" s="57">
        <f t="shared" si="2"/>
        <v>161.27906373606089</v>
      </c>
      <c r="L19" s="57">
        <v>7841.837237424762</v>
      </c>
      <c r="M19" s="57">
        <v>1087</v>
      </c>
      <c r="N19" s="57">
        <f t="shared" si="3"/>
        <v>13.861547582400064</v>
      </c>
      <c r="O19" s="57">
        <v>17808.55880330762</v>
      </c>
      <c r="P19" s="57">
        <v>7486</v>
      </c>
      <c r="Q19" s="57">
        <f t="shared" si="4"/>
        <v>42.035967551790939</v>
      </c>
      <c r="R19" s="57">
        <v>308200.42524264922</v>
      </c>
      <c r="S19" s="57">
        <v>144045</v>
      </c>
      <c r="T19" s="57">
        <f t="shared" si="5"/>
        <v>46.737443625067023</v>
      </c>
      <c r="U19" s="18">
        <f t="shared" si="6"/>
        <v>426401.37162918499</v>
      </c>
      <c r="V19" s="18">
        <f t="shared" si="7"/>
        <v>306433</v>
      </c>
      <c r="W19" s="57">
        <f t="shared" si="8"/>
        <v>71.864918921153446</v>
      </c>
      <c r="X19" s="18">
        <v>368469.95646173781</v>
      </c>
      <c r="Y19" s="18">
        <v>1743548</v>
      </c>
      <c r="Z19" s="57">
        <f t="shared" si="9"/>
        <v>473.18593264497304</v>
      </c>
      <c r="AA19" s="18">
        <f t="shared" si="10"/>
        <v>794871.32809092279</v>
      </c>
      <c r="AB19" s="18">
        <f t="shared" si="11"/>
        <v>2049981</v>
      </c>
      <c r="AC19" s="57">
        <f t="shared" si="12"/>
        <v>257.90098693376308</v>
      </c>
    </row>
    <row r="20" spans="1:29" ht="15" customHeight="1" x14ac:dyDescent="0.2">
      <c r="A20" s="26">
        <v>13</v>
      </c>
      <c r="B20" s="27" t="s">
        <v>22</v>
      </c>
      <c r="C20" s="57">
        <v>9455.4885930582932</v>
      </c>
      <c r="D20" s="57">
        <v>5270.1399999999994</v>
      </c>
      <c r="E20" s="57">
        <f t="shared" si="0"/>
        <v>55.736305407518024</v>
      </c>
      <c r="F20" s="18">
        <v>5295.3064852812413</v>
      </c>
      <c r="G20" s="18">
        <v>3547.5</v>
      </c>
      <c r="H20" s="57">
        <f t="shared" si="1"/>
        <v>66.993289432076892</v>
      </c>
      <c r="I20" s="57">
        <v>71515.923657069448</v>
      </c>
      <c r="J20" s="57">
        <v>228159.15</v>
      </c>
      <c r="K20" s="57">
        <f t="shared" si="2"/>
        <v>319.03265501269402</v>
      </c>
      <c r="L20" s="57">
        <v>5611.7802920436443</v>
      </c>
      <c r="M20" s="57">
        <v>1621.7700000000002</v>
      </c>
      <c r="N20" s="57">
        <f t="shared" si="3"/>
        <v>28.899385143415863</v>
      </c>
      <c r="O20" s="57">
        <v>15802.273410419633</v>
      </c>
      <c r="P20" s="57">
        <v>13072.350000000002</v>
      </c>
      <c r="Q20" s="57">
        <f t="shared" si="4"/>
        <v>82.724489448337309</v>
      </c>
      <c r="R20" s="57">
        <v>10702.808226752726</v>
      </c>
      <c r="S20" s="57">
        <v>339.63000000000005</v>
      </c>
      <c r="T20" s="57">
        <f t="shared" si="5"/>
        <v>3.1732793188899837</v>
      </c>
      <c r="U20" s="18">
        <f t="shared" si="6"/>
        <v>113088.27417934375</v>
      </c>
      <c r="V20" s="18">
        <f t="shared" si="7"/>
        <v>248463.03999999998</v>
      </c>
      <c r="W20" s="57">
        <f t="shared" si="8"/>
        <v>219.70716398586907</v>
      </c>
      <c r="X20" s="18">
        <v>338393.37765268283</v>
      </c>
      <c r="Y20" s="18">
        <v>926673.67999999993</v>
      </c>
      <c r="Z20" s="57">
        <f t="shared" si="9"/>
        <v>273.8450989874604</v>
      </c>
      <c r="AA20" s="18">
        <f t="shared" si="10"/>
        <v>451481.65183202655</v>
      </c>
      <c r="AB20" s="18">
        <f t="shared" si="11"/>
        <v>1175136.72</v>
      </c>
      <c r="AC20" s="57">
        <f t="shared" si="12"/>
        <v>260.28449112638776</v>
      </c>
    </row>
    <row r="21" spans="1:29" ht="15" customHeight="1" x14ac:dyDescent="0.2">
      <c r="A21" s="26">
        <v>14</v>
      </c>
      <c r="B21" s="27" t="s">
        <v>81</v>
      </c>
      <c r="C21" s="57">
        <v>1819.6097181238347</v>
      </c>
      <c r="D21" s="57">
        <v>89</v>
      </c>
      <c r="E21" s="57">
        <f t="shared" si="0"/>
        <v>4.8911587530850422</v>
      </c>
      <c r="F21" s="18">
        <v>795.32739017879896</v>
      </c>
      <c r="G21" s="18">
        <v>58.87</v>
      </c>
      <c r="H21" s="57">
        <f t="shared" si="1"/>
        <v>7.4019832243883021</v>
      </c>
      <c r="I21" s="57">
        <v>7564.7493715884239</v>
      </c>
      <c r="J21" s="57">
        <v>4419</v>
      </c>
      <c r="K21" s="57">
        <f t="shared" si="2"/>
        <v>58.415682832756048</v>
      </c>
      <c r="L21" s="57">
        <v>1098.1877305961461</v>
      </c>
      <c r="M21" s="57">
        <v>111</v>
      </c>
      <c r="N21" s="57">
        <f t="shared" si="3"/>
        <v>10.107561476738059</v>
      </c>
      <c r="O21" s="57">
        <v>3283.193572993282</v>
      </c>
      <c r="P21" s="57">
        <v>3706</v>
      </c>
      <c r="Q21" s="57">
        <f t="shared" si="4"/>
        <v>112.87790127528929</v>
      </c>
      <c r="R21" s="57">
        <v>3797.5379737328926</v>
      </c>
      <c r="S21" s="57">
        <v>7544</v>
      </c>
      <c r="T21" s="57">
        <f t="shared" si="5"/>
        <v>198.65502470761132</v>
      </c>
      <c r="U21" s="18">
        <f t="shared" si="6"/>
        <v>17563.278367034578</v>
      </c>
      <c r="V21" s="18">
        <f t="shared" si="7"/>
        <v>15869</v>
      </c>
      <c r="W21" s="57">
        <f t="shared" si="8"/>
        <v>90.353290931067548</v>
      </c>
      <c r="X21" s="18">
        <v>169379.72571574344</v>
      </c>
      <c r="Y21" s="18">
        <v>476493</v>
      </c>
      <c r="Z21" s="57">
        <f t="shared" si="9"/>
        <v>281.31643145984333</v>
      </c>
      <c r="AA21" s="18">
        <f t="shared" si="10"/>
        <v>186943.004082778</v>
      </c>
      <c r="AB21" s="18">
        <f t="shared" si="11"/>
        <v>492362</v>
      </c>
      <c r="AC21" s="57">
        <f t="shared" si="12"/>
        <v>263.37546163641565</v>
      </c>
    </row>
    <row r="22" spans="1:29" ht="15" customHeight="1" x14ac:dyDescent="0.2">
      <c r="A22" s="26">
        <v>15</v>
      </c>
      <c r="B22" s="27" t="s">
        <v>23</v>
      </c>
      <c r="C22" s="57">
        <v>27953.473756655709</v>
      </c>
      <c r="D22" s="57">
        <v>29663</v>
      </c>
      <c r="E22" s="57">
        <f t="shared" si="0"/>
        <v>106.11561288670698</v>
      </c>
      <c r="F22" s="18">
        <v>17500.385057006923</v>
      </c>
      <c r="G22" s="18">
        <v>16707.580000000002</v>
      </c>
      <c r="H22" s="57">
        <f t="shared" si="1"/>
        <v>95.469785068017728</v>
      </c>
      <c r="I22" s="57">
        <v>97595.03857027198</v>
      </c>
      <c r="J22" s="57">
        <v>166855</v>
      </c>
      <c r="K22" s="57">
        <f t="shared" si="2"/>
        <v>170.96668277850858</v>
      </c>
      <c r="L22" s="57">
        <v>18840.875507464778</v>
      </c>
      <c r="M22" s="57">
        <v>1002</v>
      </c>
      <c r="N22" s="57">
        <f t="shared" si="3"/>
        <v>5.318224196126164</v>
      </c>
      <c r="O22" s="57">
        <v>37254.121950654386</v>
      </c>
      <c r="P22" s="57">
        <v>9265</v>
      </c>
      <c r="Q22" s="57">
        <f t="shared" si="4"/>
        <v>24.869731226713977</v>
      </c>
      <c r="R22" s="57">
        <v>34009.119091819201</v>
      </c>
      <c r="S22" s="57">
        <v>2414</v>
      </c>
      <c r="T22" s="57">
        <f t="shared" si="5"/>
        <v>7.0980962296688279</v>
      </c>
      <c r="U22" s="18">
        <f t="shared" si="6"/>
        <v>215652.62887686607</v>
      </c>
      <c r="V22" s="18">
        <f t="shared" si="7"/>
        <v>209199</v>
      </c>
      <c r="W22" s="57">
        <f t="shared" si="8"/>
        <v>97.007396148854284</v>
      </c>
      <c r="X22" s="18">
        <v>370452.11533620802</v>
      </c>
      <c r="Y22" s="18">
        <v>203086</v>
      </c>
      <c r="Z22" s="57">
        <f t="shared" si="9"/>
        <v>54.821120353351738</v>
      </c>
      <c r="AA22" s="18">
        <f t="shared" si="10"/>
        <v>586104.7442130741</v>
      </c>
      <c r="AB22" s="18">
        <f t="shared" si="11"/>
        <v>412285</v>
      </c>
      <c r="AC22" s="57">
        <f t="shared" si="12"/>
        <v>70.343228590232471</v>
      </c>
    </row>
    <row r="23" spans="1:29" ht="15" customHeight="1" x14ac:dyDescent="0.2">
      <c r="A23" s="26">
        <v>16</v>
      </c>
      <c r="B23" s="27" t="s">
        <v>24</v>
      </c>
      <c r="C23" s="57">
        <v>226819.03289067105</v>
      </c>
      <c r="D23" s="57">
        <v>7608</v>
      </c>
      <c r="E23" s="57">
        <f t="shared" si="0"/>
        <v>3.3542158711465495</v>
      </c>
      <c r="F23" s="18">
        <v>195214.87148220843</v>
      </c>
      <c r="G23" s="18">
        <v>123537.46514</v>
      </c>
      <c r="H23" s="57">
        <f t="shared" si="1"/>
        <v>63.282814573509071</v>
      </c>
      <c r="I23" s="57">
        <v>83189.247246860075</v>
      </c>
      <c r="J23" s="57">
        <v>224.18</v>
      </c>
      <c r="K23" s="57">
        <f t="shared" si="2"/>
        <v>0.26948194318282104</v>
      </c>
      <c r="L23" s="57">
        <v>13037.758274607349</v>
      </c>
      <c r="M23" s="57">
        <v>106147.89</v>
      </c>
      <c r="N23" s="57">
        <f t="shared" si="3"/>
        <v>814.15752435551883</v>
      </c>
      <c r="O23" s="57">
        <v>52779.811731739792</v>
      </c>
      <c r="P23" s="57">
        <v>796.75</v>
      </c>
      <c r="Q23" s="57">
        <f t="shared" si="4"/>
        <v>1.5095734028942442</v>
      </c>
      <c r="R23" s="57">
        <v>32323.846239372102</v>
      </c>
      <c r="S23" s="57">
        <v>2523.89</v>
      </c>
      <c r="T23" s="57">
        <f t="shared" si="5"/>
        <v>7.8081363873268668</v>
      </c>
      <c r="U23" s="18">
        <f t="shared" si="6"/>
        <v>408149.69638325035</v>
      </c>
      <c r="V23" s="18">
        <f t="shared" si="7"/>
        <v>117300.71</v>
      </c>
      <c r="W23" s="57">
        <f t="shared" si="8"/>
        <v>28.739629366244895</v>
      </c>
      <c r="X23" s="18">
        <v>96177.684999848309</v>
      </c>
      <c r="Y23" s="18">
        <v>1535348.4</v>
      </c>
      <c r="Z23" s="57">
        <f t="shared" si="9"/>
        <v>1596.3665584198886</v>
      </c>
      <c r="AA23" s="18">
        <f t="shared" si="10"/>
        <v>504327.38138309866</v>
      </c>
      <c r="AB23" s="18">
        <f t="shared" si="11"/>
        <v>1652649.1099999999</v>
      </c>
      <c r="AC23" s="57">
        <f t="shared" si="12"/>
        <v>327.69371067414039</v>
      </c>
    </row>
    <row r="24" spans="1:29" ht="15" customHeight="1" x14ac:dyDescent="0.2">
      <c r="A24" s="26">
        <v>17</v>
      </c>
      <c r="B24" s="27" t="s">
        <v>25</v>
      </c>
      <c r="C24" s="57">
        <v>688040.3625746828</v>
      </c>
      <c r="D24" s="57">
        <v>671694.30217499996</v>
      </c>
      <c r="E24" s="57">
        <f t="shared" si="0"/>
        <v>97.62425850446985</v>
      </c>
      <c r="F24" s="18">
        <v>543116.29230101709</v>
      </c>
      <c r="G24" s="18">
        <v>438229.06</v>
      </c>
      <c r="H24" s="57">
        <f t="shared" si="1"/>
        <v>80.687886961254279</v>
      </c>
      <c r="I24" s="57">
        <v>676929.92530351283</v>
      </c>
      <c r="J24" s="57">
        <v>276497.53852860001</v>
      </c>
      <c r="K24" s="57">
        <f t="shared" si="2"/>
        <v>40.845814048570496</v>
      </c>
      <c r="L24" s="57">
        <v>94725.022713225262</v>
      </c>
      <c r="M24" s="57">
        <v>8437.2904756000007</v>
      </c>
      <c r="N24" s="57">
        <f t="shared" si="3"/>
        <v>8.9071400923739308</v>
      </c>
      <c r="O24" s="57">
        <v>299907.68737859541</v>
      </c>
      <c r="P24" s="57">
        <v>183816.57653199998</v>
      </c>
      <c r="Q24" s="57">
        <f t="shared" si="4"/>
        <v>61.291051969586519</v>
      </c>
      <c r="R24" s="57">
        <v>220577.13152969116</v>
      </c>
      <c r="S24" s="57">
        <v>1617.5024457000161</v>
      </c>
      <c r="T24" s="57">
        <f t="shared" si="5"/>
        <v>0.73330468779003477</v>
      </c>
      <c r="U24" s="18">
        <f t="shared" si="6"/>
        <v>1980180.1294997076</v>
      </c>
      <c r="V24" s="18">
        <f t="shared" si="7"/>
        <v>1142063.2101569001</v>
      </c>
      <c r="W24" s="57">
        <f t="shared" si="8"/>
        <v>57.674713181039863</v>
      </c>
      <c r="X24" s="18">
        <v>1578666.0266257797</v>
      </c>
      <c r="Y24" s="18">
        <v>1337306.4726295001</v>
      </c>
      <c r="Z24" s="57">
        <f t="shared" si="9"/>
        <v>84.711170702003486</v>
      </c>
      <c r="AA24" s="18">
        <f t="shared" si="10"/>
        <v>3558846.1561254873</v>
      </c>
      <c r="AB24" s="18">
        <f t="shared" si="11"/>
        <v>2479369.6827864004</v>
      </c>
      <c r="AC24" s="57">
        <f t="shared" si="12"/>
        <v>69.667796078201022</v>
      </c>
    </row>
    <row r="25" spans="1:29" ht="15" customHeight="1" x14ac:dyDescent="0.2">
      <c r="A25" s="26">
        <v>18</v>
      </c>
      <c r="B25" s="27" t="s">
        <v>28</v>
      </c>
      <c r="C25" s="57">
        <v>29505.568220750949</v>
      </c>
      <c r="D25" s="57">
        <v>61076</v>
      </c>
      <c r="E25" s="57">
        <f t="shared" si="0"/>
        <v>206.99821655034557</v>
      </c>
      <c r="F25" s="18">
        <v>14541.132435539635</v>
      </c>
      <c r="G25" s="18">
        <v>19991.23</v>
      </c>
      <c r="H25" s="57">
        <f t="shared" si="1"/>
        <v>137.48055791817086</v>
      </c>
      <c r="I25" s="57">
        <v>38629.416675924542</v>
      </c>
      <c r="J25" s="57">
        <v>59141</v>
      </c>
      <c r="K25" s="57">
        <f t="shared" si="2"/>
        <v>153.09835117665426</v>
      </c>
      <c r="L25" s="57">
        <v>19838.232336790035</v>
      </c>
      <c r="M25" s="57">
        <v>2323</v>
      </c>
      <c r="N25" s="57">
        <f t="shared" si="3"/>
        <v>11.709712642552294</v>
      </c>
      <c r="O25" s="57">
        <v>43038.601077451771</v>
      </c>
      <c r="P25" s="57">
        <v>53778</v>
      </c>
      <c r="Q25" s="57">
        <f t="shared" si="4"/>
        <v>124.95294608489186</v>
      </c>
      <c r="R25" s="57">
        <v>40950.519736070528</v>
      </c>
      <c r="S25" s="57">
        <v>1044</v>
      </c>
      <c r="T25" s="57">
        <f t="shared" si="5"/>
        <v>2.5494181923176216</v>
      </c>
      <c r="U25" s="18">
        <f t="shared" si="6"/>
        <v>171962.33804698783</v>
      </c>
      <c r="V25" s="18">
        <f t="shared" si="7"/>
        <v>177362</v>
      </c>
      <c r="W25" s="57">
        <f t="shared" si="8"/>
        <v>103.14002590005302</v>
      </c>
      <c r="X25" s="18">
        <v>532316.43335958105</v>
      </c>
      <c r="Y25" s="18">
        <v>1590589</v>
      </c>
      <c r="Z25" s="57">
        <f t="shared" si="9"/>
        <v>298.80516555940198</v>
      </c>
      <c r="AA25" s="18">
        <f t="shared" si="10"/>
        <v>704278.77140656882</v>
      </c>
      <c r="AB25" s="18">
        <f t="shared" si="11"/>
        <v>1767951</v>
      </c>
      <c r="AC25" s="57">
        <f t="shared" si="12"/>
        <v>251.03000001960734</v>
      </c>
    </row>
    <row r="26" spans="1:29" ht="15" customHeight="1" x14ac:dyDescent="0.2">
      <c r="A26" s="26">
        <v>19</v>
      </c>
      <c r="B26" s="27" t="s">
        <v>29</v>
      </c>
      <c r="C26" s="57">
        <v>34718.973989701037</v>
      </c>
      <c r="D26" s="57">
        <v>37216</v>
      </c>
      <c r="E26" s="57">
        <f t="shared" si="0"/>
        <v>107.19210772484141</v>
      </c>
      <c r="F26" s="18">
        <v>20378.918964082874</v>
      </c>
      <c r="G26" s="18">
        <v>12583.91</v>
      </c>
      <c r="H26" s="57">
        <f t="shared" si="1"/>
        <v>61.749644434911865</v>
      </c>
      <c r="I26" s="57">
        <v>33203.91469204404</v>
      </c>
      <c r="J26" s="57">
        <v>146477</v>
      </c>
      <c r="K26" s="57">
        <f t="shared" si="2"/>
        <v>441.14376680740361</v>
      </c>
      <c r="L26" s="57">
        <v>6048.2401449729159</v>
      </c>
      <c r="M26" s="57">
        <v>1617</v>
      </c>
      <c r="N26" s="57">
        <f t="shared" si="3"/>
        <v>26.735049555596653</v>
      </c>
      <c r="O26" s="57">
        <v>15048.105073752968</v>
      </c>
      <c r="P26" s="57">
        <v>14802</v>
      </c>
      <c r="Q26" s="57">
        <f t="shared" si="4"/>
        <v>98.364544422392257</v>
      </c>
      <c r="R26" s="57">
        <v>18775.147150081317</v>
      </c>
      <c r="S26" s="57">
        <v>49</v>
      </c>
      <c r="T26" s="57">
        <f t="shared" si="5"/>
        <v>0.2609833073920157</v>
      </c>
      <c r="U26" s="18">
        <f t="shared" si="6"/>
        <v>107794.38105055229</v>
      </c>
      <c r="V26" s="18">
        <f t="shared" si="7"/>
        <v>200161</v>
      </c>
      <c r="W26" s="57">
        <f t="shared" si="8"/>
        <v>185.6877863662769</v>
      </c>
      <c r="X26" s="18">
        <v>533510.29655268905</v>
      </c>
      <c r="Y26" s="18">
        <v>998800</v>
      </c>
      <c r="Z26" s="57">
        <f t="shared" si="9"/>
        <v>187.21288163580164</v>
      </c>
      <c r="AA26" s="18">
        <f t="shared" si="10"/>
        <v>641304.67760324129</v>
      </c>
      <c r="AB26" s="18">
        <f t="shared" si="11"/>
        <v>1198961</v>
      </c>
      <c r="AC26" s="57">
        <f t="shared" si="12"/>
        <v>186.95653437004341</v>
      </c>
    </row>
    <row r="27" spans="1:29" ht="15" customHeight="1" x14ac:dyDescent="0.2">
      <c r="A27" s="26">
        <v>20</v>
      </c>
      <c r="B27" s="27" t="s">
        <v>72</v>
      </c>
      <c r="C27" s="57">
        <v>233233.96019676619</v>
      </c>
      <c r="D27" s="57">
        <v>149545.13123485004</v>
      </c>
      <c r="E27" s="57">
        <f t="shared" si="0"/>
        <v>64.118077448364446</v>
      </c>
      <c r="F27" s="18">
        <v>115424.56159197309</v>
      </c>
      <c r="G27" s="18">
        <v>101766.837</v>
      </c>
      <c r="H27" s="57">
        <f t="shared" si="1"/>
        <v>88.167401804606129</v>
      </c>
      <c r="I27" s="57">
        <v>721697.77113699564</v>
      </c>
      <c r="J27" s="57">
        <v>721276.41918860003</v>
      </c>
      <c r="K27" s="57">
        <f t="shared" si="2"/>
        <v>99.941616565098741</v>
      </c>
      <c r="L27" s="57">
        <v>30540.905906204869</v>
      </c>
      <c r="M27" s="57">
        <v>2149.9497954000008</v>
      </c>
      <c r="N27" s="57">
        <f t="shared" si="3"/>
        <v>7.0395744055620959</v>
      </c>
      <c r="O27" s="57">
        <v>81550.726953184538</v>
      </c>
      <c r="P27" s="57">
        <v>42854.386937399984</v>
      </c>
      <c r="Q27" s="57">
        <f t="shared" si="4"/>
        <v>52.549362266263067</v>
      </c>
      <c r="R27" s="57">
        <v>62515.710546667091</v>
      </c>
      <c r="S27" s="57">
        <v>2283.6003916000009</v>
      </c>
      <c r="T27" s="57">
        <f t="shared" si="5"/>
        <v>3.6528424161400603</v>
      </c>
      <c r="U27" s="18">
        <f t="shared" si="6"/>
        <v>1129539.0747398182</v>
      </c>
      <c r="V27" s="18">
        <f t="shared" si="7"/>
        <v>918109.48754785012</v>
      </c>
      <c r="W27" s="57">
        <f t="shared" si="8"/>
        <v>81.281781930326801</v>
      </c>
      <c r="X27" s="18">
        <v>1156631.6679718287</v>
      </c>
      <c r="Y27" s="18">
        <v>3708568.22822804</v>
      </c>
      <c r="Z27" s="57">
        <f t="shared" si="9"/>
        <v>320.63519709183402</v>
      </c>
      <c r="AA27" s="18">
        <f t="shared" si="10"/>
        <v>2286170.7427116469</v>
      </c>
      <c r="AB27" s="18">
        <f t="shared" si="11"/>
        <v>4626677.7157758903</v>
      </c>
      <c r="AC27" s="57">
        <f t="shared" si="12"/>
        <v>202.37673544400923</v>
      </c>
    </row>
    <row r="28" spans="1:29" ht="15" customHeight="1" x14ac:dyDescent="0.2">
      <c r="A28" s="26">
        <v>21</v>
      </c>
      <c r="B28" s="27" t="s">
        <v>82</v>
      </c>
      <c r="C28" s="57">
        <v>1849.3585513054054</v>
      </c>
      <c r="D28" s="57">
        <v>65</v>
      </c>
      <c r="E28" s="57">
        <f t="shared" si="0"/>
        <v>3.5147321731699077</v>
      </c>
      <c r="F28" s="18">
        <v>1070.4997261991919</v>
      </c>
      <c r="G28" s="18">
        <v>1477.5182899999998</v>
      </c>
      <c r="H28" s="57">
        <f t="shared" si="1"/>
        <v>138.02136085040647</v>
      </c>
      <c r="I28" s="57">
        <v>8218.8727827163984</v>
      </c>
      <c r="J28" s="57">
        <v>330</v>
      </c>
      <c r="K28" s="57">
        <f t="shared" si="2"/>
        <v>4.0151491417893999</v>
      </c>
      <c r="L28" s="57">
        <v>1827.0888458060099</v>
      </c>
      <c r="M28" s="57">
        <v>170</v>
      </c>
      <c r="N28" s="57">
        <f t="shared" si="3"/>
        <v>9.3044189060770854</v>
      </c>
      <c r="O28" s="57">
        <v>4893.1477636077998</v>
      </c>
      <c r="P28" s="57">
        <v>1068</v>
      </c>
      <c r="Q28" s="57">
        <f t="shared" si="4"/>
        <v>21.826440802444637</v>
      </c>
      <c r="R28" s="57">
        <v>4044.0534126329485</v>
      </c>
      <c r="S28" s="57">
        <v>99</v>
      </c>
      <c r="T28" s="57">
        <f t="shared" si="5"/>
        <v>2.4480388832338491</v>
      </c>
      <c r="U28" s="18">
        <f t="shared" si="6"/>
        <v>20832.521356068562</v>
      </c>
      <c r="V28" s="18">
        <f t="shared" si="7"/>
        <v>1732</v>
      </c>
      <c r="W28" s="57">
        <f t="shared" si="8"/>
        <v>8.3139240344302561</v>
      </c>
      <c r="X28" s="18">
        <v>57522.317017895446</v>
      </c>
      <c r="Y28" s="18">
        <v>6462</v>
      </c>
      <c r="Z28" s="57">
        <f t="shared" si="9"/>
        <v>11.233900744974587</v>
      </c>
      <c r="AA28" s="18">
        <f t="shared" si="10"/>
        <v>78354.838373964012</v>
      </c>
      <c r="AB28" s="18">
        <f t="shared" si="11"/>
        <v>8194</v>
      </c>
      <c r="AC28" s="57">
        <f t="shared" si="12"/>
        <v>10.457554594002874</v>
      </c>
    </row>
    <row r="29" spans="1:29" ht="15" customHeight="1" x14ac:dyDescent="0.2">
      <c r="A29" s="26">
        <v>22</v>
      </c>
      <c r="B29" s="27" t="s">
        <v>73</v>
      </c>
      <c r="C29" s="57">
        <v>20537.731502484978</v>
      </c>
      <c r="D29" s="57">
        <v>35372</v>
      </c>
      <c r="E29" s="57">
        <f t="shared" si="0"/>
        <v>172.22934283525976</v>
      </c>
      <c r="F29" s="18">
        <v>5857.3900149167284</v>
      </c>
      <c r="G29" s="18">
        <v>5650.92</v>
      </c>
      <c r="H29" s="57">
        <f t="shared" si="1"/>
        <v>96.475050928981659</v>
      </c>
      <c r="I29" s="57">
        <v>52597.745145288776</v>
      </c>
      <c r="J29" s="57">
        <v>58329</v>
      </c>
      <c r="K29" s="57">
        <f t="shared" si="2"/>
        <v>110.89638888298347</v>
      </c>
      <c r="L29" s="57">
        <v>5665.601673434262</v>
      </c>
      <c r="M29" s="57">
        <v>2214</v>
      </c>
      <c r="N29" s="57">
        <f t="shared" si="3"/>
        <v>39.077932541239903</v>
      </c>
      <c r="O29" s="57">
        <v>15512.853891619863</v>
      </c>
      <c r="P29" s="57">
        <v>19645</v>
      </c>
      <c r="Q29" s="57">
        <f t="shared" si="4"/>
        <v>126.63691759910371</v>
      </c>
      <c r="R29" s="57">
        <v>11226.737270774214</v>
      </c>
      <c r="S29" s="57">
        <v>29516</v>
      </c>
      <c r="T29" s="57">
        <f t="shared" si="5"/>
        <v>262.90808529773784</v>
      </c>
      <c r="U29" s="18">
        <f t="shared" si="6"/>
        <v>105540.66948360209</v>
      </c>
      <c r="V29" s="18">
        <f t="shared" si="7"/>
        <v>145076</v>
      </c>
      <c r="W29" s="57">
        <f t="shared" si="8"/>
        <v>137.45980645171153</v>
      </c>
      <c r="X29" s="18">
        <v>207527.59945558838</v>
      </c>
      <c r="Y29" s="18">
        <v>223759</v>
      </c>
      <c r="Z29" s="57">
        <f t="shared" si="9"/>
        <v>107.82132139869194</v>
      </c>
      <c r="AA29" s="18">
        <f t="shared" si="10"/>
        <v>313068.26893919049</v>
      </c>
      <c r="AB29" s="18">
        <f t="shared" si="11"/>
        <v>368835</v>
      </c>
      <c r="AC29" s="57">
        <f t="shared" si="12"/>
        <v>117.81296177021426</v>
      </c>
    </row>
    <row r="30" spans="1:29" ht="15" customHeight="1" x14ac:dyDescent="0.2">
      <c r="A30" s="30"/>
      <c r="B30" s="61" t="s">
        <v>83</v>
      </c>
      <c r="C30" s="19">
        <f t="shared" ref="C30:AB30" si="13">SUM(C8:C29)</f>
        <v>3042465.4995265589</v>
      </c>
      <c r="D30" s="19">
        <f t="shared" si="13"/>
        <v>2939752.857043447</v>
      </c>
      <c r="E30" s="19">
        <f t="shared" si="0"/>
        <v>96.624032630802375</v>
      </c>
      <c r="F30" s="19">
        <f t="shared" si="13"/>
        <v>1963888.3426294972</v>
      </c>
      <c r="G30" s="19">
        <f t="shared" si="13"/>
        <v>1597988.8044299998</v>
      </c>
      <c r="H30" s="19">
        <f t="shared" si="1"/>
        <v>81.368618049354794</v>
      </c>
      <c r="I30" s="19">
        <f t="shared" si="13"/>
        <v>4523341.1522962656</v>
      </c>
      <c r="J30" s="19">
        <f t="shared" si="13"/>
        <v>4574709.1728294408</v>
      </c>
      <c r="K30" s="19">
        <f t="shared" si="2"/>
        <v>101.13562118804809</v>
      </c>
      <c r="L30" s="19">
        <f t="shared" si="13"/>
        <v>370450.14735238126</v>
      </c>
      <c r="M30" s="19">
        <f t="shared" si="13"/>
        <v>182530.67134829998</v>
      </c>
      <c r="N30" s="19">
        <f t="shared" si="3"/>
        <v>49.272668037211588</v>
      </c>
      <c r="O30" s="19">
        <f t="shared" si="13"/>
        <v>1139844.315263883</v>
      </c>
      <c r="P30" s="19">
        <f t="shared" si="13"/>
        <v>760247.52945879975</v>
      </c>
      <c r="Q30" s="19">
        <f t="shared" si="4"/>
        <v>66.697488356802168</v>
      </c>
      <c r="R30" s="19">
        <f t="shared" si="13"/>
        <v>1885899.2398129057</v>
      </c>
      <c r="S30" s="19">
        <f t="shared" si="13"/>
        <v>289848.3883311</v>
      </c>
      <c r="T30" s="19">
        <f t="shared" si="5"/>
        <v>15.369240424523156</v>
      </c>
      <c r="U30" s="19">
        <f t="shared" si="13"/>
        <v>10962000.354251994</v>
      </c>
      <c r="V30" s="19">
        <f t="shared" si="13"/>
        <v>8747088.6190110873</v>
      </c>
      <c r="W30" s="19">
        <f t="shared" si="8"/>
        <v>79.794639083533909</v>
      </c>
      <c r="X30" s="19">
        <f t="shared" si="13"/>
        <v>11870213.609695459</v>
      </c>
      <c r="Y30" s="19">
        <f t="shared" si="13"/>
        <v>40416393.522823863</v>
      </c>
      <c r="Z30" s="19">
        <f t="shared" si="9"/>
        <v>340.48581476084138</v>
      </c>
      <c r="AA30" s="19">
        <f t="shared" si="13"/>
        <v>22832213.963947453</v>
      </c>
      <c r="AB30" s="19">
        <f t="shared" si="13"/>
        <v>49163482.141834952</v>
      </c>
      <c r="AC30" s="19">
        <f t="shared" si="12"/>
        <v>215.32507631307735</v>
      </c>
    </row>
    <row r="31" spans="1:29" ht="15" customHeight="1" x14ac:dyDescent="0.2">
      <c r="A31" s="32">
        <v>23</v>
      </c>
      <c r="B31" s="36" t="s">
        <v>33</v>
      </c>
      <c r="C31" s="57">
        <v>88073.424174744578</v>
      </c>
      <c r="D31" s="57">
        <v>82998.865100472001</v>
      </c>
      <c r="E31" s="57">
        <f t="shared" si="0"/>
        <v>94.238262992699987</v>
      </c>
      <c r="F31" s="18">
        <v>49152.259546392816</v>
      </c>
      <c r="G31" s="18">
        <v>15113.119999999999</v>
      </c>
      <c r="H31" s="57">
        <f t="shared" si="1"/>
        <v>30.747558992146313</v>
      </c>
      <c r="I31" s="57">
        <v>68430.644640293438</v>
      </c>
      <c r="J31" s="57">
        <v>533915.50875410298</v>
      </c>
      <c r="K31" s="57">
        <f t="shared" si="2"/>
        <v>780.22867029915722</v>
      </c>
      <c r="L31" s="57">
        <v>9994.2496709413681</v>
      </c>
      <c r="M31" s="57">
        <v>3031.5508331000005</v>
      </c>
      <c r="N31" s="57">
        <f t="shared" si="3"/>
        <v>30.332950775828031</v>
      </c>
      <c r="O31" s="57">
        <v>43479.37700651522</v>
      </c>
      <c r="P31" s="57">
        <v>684011.04200999998</v>
      </c>
      <c r="Q31" s="57">
        <f t="shared" si="4"/>
        <v>1573.1850111548367</v>
      </c>
      <c r="R31" s="57">
        <v>22152.069440027339</v>
      </c>
      <c r="S31" s="57">
        <v>4.1449999999999996</v>
      </c>
      <c r="T31" s="57">
        <f t="shared" si="5"/>
        <v>1.8711570091552061E-2</v>
      </c>
      <c r="U31" s="18">
        <f t="shared" ref="U31:U37" si="14">C31+I31+L31+O31+R31</f>
        <v>232129.76493252197</v>
      </c>
      <c r="V31" s="18">
        <f t="shared" ref="V31:V37" si="15">D31+J31+M31+P31+S31</f>
        <v>1303961.111697675</v>
      </c>
      <c r="W31" s="57">
        <f t="shared" si="8"/>
        <v>561.73800549736677</v>
      </c>
      <c r="X31" s="18">
        <v>244478.04736880862</v>
      </c>
      <c r="Y31" s="18">
        <v>3110041.1117573543</v>
      </c>
      <c r="Z31" s="57">
        <f t="shared" si="9"/>
        <v>1272.1146725561357</v>
      </c>
      <c r="AA31" s="18">
        <f t="shared" ref="AA31:AA37" si="16">U31+X31</f>
        <v>476607.81230133062</v>
      </c>
      <c r="AB31" s="18">
        <f t="shared" ref="AB31:AB37" si="17">V31+Y31</f>
        <v>4414002.2234550295</v>
      </c>
      <c r="AC31" s="57">
        <f t="shared" si="12"/>
        <v>926.12880224135313</v>
      </c>
    </row>
    <row r="32" spans="1:29" ht="15" customHeight="1" x14ac:dyDescent="0.2">
      <c r="A32" s="32">
        <v>24</v>
      </c>
      <c r="B32" s="36" t="s">
        <v>30</v>
      </c>
      <c r="C32" s="57">
        <v>14425.066931620691</v>
      </c>
      <c r="D32" s="57">
        <v>20208.22</v>
      </c>
      <c r="E32" s="57">
        <f t="shared" si="0"/>
        <v>140.09099642860068</v>
      </c>
      <c r="F32" s="18">
        <v>7977.7819337310339</v>
      </c>
      <c r="G32" s="18">
        <v>6782.6</v>
      </c>
      <c r="H32" s="57">
        <f t="shared" si="1"/>
        <v>85.018618662943652</v>
      </c>
      <c r="I32" s="57">
        <v>21258.826388016736</v>
      </c>
      <c r="J32" s="57">
        <v>52979</v>
      </c>
      <c r="K32" s="57">
        <f t="shared" si="2"/>
        <v>249.20942968828902</v>
      </c>
      <c r="L32" s="57">
        <v>4887.2826109479756</v>
      </c>
      <c r="M32" s="57">
        <v>168</v>
      </c>
      <c r="N32" s="57">
        <f t="shared" si="3"/>
        <v>3.4374930482567985</v>
      </c>
      <c r="O32" s="57">
        <v>15439.733523470597</v>
      </c>
      <c r="P32" s="57">
        <v>3885</v>
      </c>
      <c r="Q32" s="57">
        <f t="shared" si="4"/>
        <v>25.162351371506809</v>
      </c>
      <c r="R32" s="57">
        <v>9869.9201567013442</v>
      </c>
      <c r="S32" s="57">
        <v>131</v>
      </c>
      <c r="T32" s="57">
        <f t="shared" si="5"/>
        <v>1.3272650428793531</v>
      </c>
      <c r="U32" s="18">
        <f t="shared" si="14"/>
        <v>65880.829610757355</v>
      </c>
      <c r="V32" s="18">
        <f t="shared" si="15"/>
        <v>77371.22</v>
      </c>
      <c r="W32" s="57">
        <f t="shared" si="8"/>
        <v>117.4411744010073</v>
      </c>
      <c r="X32" s="18">
        <v>84856.6846977315</v>
      </c>
      <c r="Y32" s="18">
        <v>834952</v>
      </c>
      <c r="Z32" s="57">
        <f t="shared" si="9"/>
        <v>983.95548090782427</v>
      </c>
      <c r="AA32" s="18">
        <f t="shared" si="16"/>
        <v>150737.51430848887</v>
      </c>
      <c r="AB32" s="18">
        <f t="shared" si="17"/>
        <v>912323.22</v>
      </c>
      <c r="AC32" s="57">
        <f t="shared" si="12"/>
        <v>605.2396606016091</v>
      </c>
    </row>
    <row r="33" spans="1:29" ht="15" customHeight="1" x14ac:dyDescent="0.2">
      <c r="A33" s="32">
        <v>25</v>
      </c>
      <c r="B33" s="36" t="s">
        <v>31</v>
      </c>
      <c r="C33" s="57">
        <v>238142.63010585081</v>
      </c>
      <c r="D33" s="57">
        <v>420416.40082243248</v>
      </c>
      <c r="E33" s="57">
        <f t="shared" si="0"/>
        <v>176.53974873610986</v>
      </c>
      <c r="F33" s="18">
        <v>65810.226856842273</v>
      </c>
      <c r="G33" s="18">
        <v>82560.760000000009</v>
      </c>
      <c r="H33" s="57">
        <f t="shared" si="1"/>
        <v>125.45278134292921</v>
      </c>
      <c r="I33" s="57">
        <v>407262.7212727532</v>
      </c>
      <c r="J33" s="57">
        <v>794767.15386824775</v>
      </c>
      <c r="K33" s="57">
        <f t="shared" si="2"/>
        <v>195.14851528381698</v>
      </c>
      <c r="L33" s="57">
        <v>21242.888737678772</v>
      </c>
      <c r="M33" s="57">
        <v>118.4041</v>
      </c>
      <c r="N33" s="57">
        <f t="shared" si="3"/>
        <v>0.55738229137351358</v>
      </c>
      <c r="O33" s="57">
        <v>99581.256189218053</v>
      </c>
      <c r="P33" s="57">
        <v>38218.939770000026</v>
      </c>
      <c r="Q33" s="57">
        <f t="shared" si="4"/>
        <v>38.379652188137491</v>
      </c>
      <c r="R33" s="57">
        <v>55554.414851441979</v>
      </c>
      <c r="S33" s="57">
        <v>1448.2892599999998</v>
      </c>
      <c r="T33" s="57">
        <f t="shared" si="5"/>
        <v>2.6069741961514112</v>
      </c>
      <c r="U33" s="18">
        <f t="shared" si="14"/>
        <v>821783.91115694284</v>
      </c>
      <c r="V33" s="18">
        <f t="shared" si="15"/>
        <v>1254969.1878206802</v>
      </c>
      <c r="W33" s="57">
        <f t="shared" si="8"/>
        <v>152.71279600179571</v>
      </c>
      <c r="X33" s="18">
        <v>554527.9526134124</v>
      </c>
      <c r="Y33" s="18">
        <v>14902889.793847229</v>
      </c>
      <c r="Z33" s="57">
        <f t="shared" si="9"/>
        <v>2687.4911758031317</v>
      </c>
      <c r="AA33" s="18">
        <f t="shared" si="16"/>
        <v>1376311.8637703552</v>
      </c>
      <c r="AB33" s="18">
        <f t="shared" si="17"/>
        <v>16157858.98166791</v>
      </c>
      <c r="AC33" s="57">
        <f t="shared" si="12"/>
        <v>1173.9969266416156</v>
      </c>
    </row>
    <row r="34" spans="1:29" ht="15" customHeight="1" x14ac:dyDescent="0.2">
      <c r="A34" s="32">
        <v>26</v>
      </c>
      <c r="B34" s="36" t="s">
        <v>84</v>
      </c>
      <c r="C34" s="57">
        <v>174900.89863694797</v>
      </c>
      <c r="D34" s="57">
        <v>323617.28380000003</v>
      </c>
      <c r="E34" s="57">
        <f t="shared" si="0"/>
        <v>185.02894285966556</v>
      </c>
      <c r="F34" s="18">
        <v>106849.90809986275</v>
      </c>
      <c r="G34" s="18">
        <v>69403.350000000006</v>
      </c>
      <c r="H34" s="57">
        <f t="shared" si="1"/>
        <v>64.954056801934826</v>
      </c>
      <c r="I34" s="57">
        <v>290509.23713153251</v>
      </c>
      <c r="J34" s="57">
        <v>506810.53929999995</v>
      </c>
      <c r="K34" s="57">
        <f t="shared" si="2"/>
        <v>174.45591207502076</v>
      </c>
      <c r="L34" s="57">
        <v>41019.612378780192</v>
      </c>
      <c r="M34" s="57">
        <v>31.898979999999998</v>
      </c>
      <c r="N34" s="57">
        <f t="shared" si="3"/>
        <v>7.7765191210099338E-2</v>
      </c>
      <c r="O34" s="57">
        <v>97812.836902252457</v>
      </c>
      <c r="P34" s="57">
        <v>106061.19547999999</v>
      </c>
      <c r="Q34" s="57">
        <f t="shared" si="4"/>
        <v>108.43279761529705</v>
      </c>
      <c r="R34" s="57">
        <v>62422.60619260557</v>
      </c>
      <c r="S34" s="57">
        <v>0</v>
      </c>
      <c r="T34" s="57">
        <f t="shared" si="5"/>
        <v>0</v>
      </c>
      <c r="U34" s="18">
        <f t="shared" si="14"/>
        <v>666665.19124211872</v>
      </c>
      <c r="V34" s="18">
        <f t="shared" si="15"/>
        <v>936520.91755999997</v>
      </c>
      <c r="W34" s="57">
        <f t="shared" si="8"/>
        <v>140.47844853202713</v>
      </c>
      <c r="X34" s="18">
        <v>479852.3285922127</v>
      </c>
      <c r="Y34" s="18">
        <v>27069094.858105998</v>
      </c>
      <c r="Z34" s="57">
        <f t="shared" si="9"/>
        <v>5641.130248866587</v>
      </c>
      <c r="AA34" s="18">
        <f t="shared" si="16"/>
        <v>1146517.5198343315</v>
      </c>
      <c r="AB34" s="18">
        <f t="shared" si="17"/>
        <v>28005615.775665998</v>
      </c>
      <c r="AC34" s="57">
        <f t="shared" si="12"/>
        <v>2442.6679305967109</v>
      </c>
    </row>
    <row r="35" spans="1:29" ht="15" customHeight="1" x14ac:dyDescent="0.2">
      <c r="A35" s="32">
        <v>27</v>
      </c>
      <c r="B35" s="36" t="s">
        <v>85</v>
      </c>
      <c r="C35" s="57">
        <v>13853.365302317732</v>
      </c>
      <c r="D35" s="57">
        <v>0</v>
      </c>
      <c r="E35" s="57">
        <f t="shared" si="0"/>
        <v>0</v>
      </c>
      <c r="F35" s="18">
        <v>1008.1695939835627</v>
      </c>
      <c r="G35" s="18">
        <v>462</v>
      </c>
      <c r="H35" s="57">
        <f t="shared" si="1"/>
        <v>45.825623263890314</v>
      </c>
      <c r="I35" s="57">
        <v>12566.626996183863</v>
      </c>
      <c r="J35" s="57">
        <v>0</v>
      </c>
      <c r="K35" s="57">
        <f t="shared" si="2"/>
        <v>0</v>
      </c>
      <c r="L35" s="57">
        <v>4156.6328187006802</v>
      </c>
      <c r="M35" s="57">
        <v>0</v>
      </c>
      <c r="N35" s="57">
        <f t="shared" si="3"/>
        <v>0</v>
      </c>
      <c r="O35" s="57">
        <v>16629.496113360306</v>
      </c>
      <c r="P35" s="57">
        <v>0</v>
      </c>
      <c r="Q35" s="57">
        <f t="shared" si="4"/>
        <v>0</v>
      </c>
      <c r="R35" s="57">
        <v>38066.799682199751</v>
      </c>
      <c r="S35" s="57">
        <v>0</v>
      </c>
      <c r="T35" s="57">
        <f t="shared" si="5"/>
        <v>0</v>
      </c>
      <c r="U35" s="18">
        <f t="shared" si="14"/>
        <v>85272.920912762333</v>
      </c>
      <c r="V35" s="18">
        <f t="shared" si="15"/>
        <v>0</v>
      </c>
      <c r="W35" s="57">
        <f t="shared" si="8"/>
        <v>0</v>
      </c>
      <c r="X35" s="18">
        <v>117608.26373484357</v>
      </c>
      <c r="Y35" s="18">
        <v>0</v>
      </c>
      <c r="Z35" s="57">
        <f t="shared" si="9"/>
        <v>0</v>
      </c>
      <c r="AA35" s="18">
        <f t="shared" si="16"/>
        <v>202881.1846476059</v>
      </c>
      <c r="AB35" s="18">
        <f t="shared" si="17"/>
        <v>0</v>
      </c>
      <c r="AC35" s="57">
        <f t="shared" si="12"/>
        <v>0</v>
      </c>
    </row>
    <row r="36" spans="1:29" ht="15" customHeight="1" x14ac:dyDescent="0.2">
      <c r="A36" s="32">
        <v>28</v>
      </c>
      <c r="B36" s="36" t="s">
        <v>86</v>
      </c>
      <c r="C36" s="57">
        <v>3351.7048472797701</v>
      </c>
      <c r="D36" s="57">
        <v>5114</v>
      </c>
      <c r="E36" s="57">
        <f t="shared" si="0"/>
        <v>152.5790674602658</v>
      </c>
      <c r="F36" s="18">
        <v>820.09092062941681</v>
      </c>
      <c r="G36" s="18">
        <v>3121.56</v>
      </c>
      <c r="H36" s="57">
        <f t="shared" si="1"/>
        <v>380.6358443286037</v>
      </c>
      <c r="I36" s="57">
        <v>27358.86146442993</v>
      </c>
      <c r="J36" s="57">
        <v>30896</v>
      </c>
      <c r="K36" s="57">
        <f t="shared" si="2"/>
        <v>112.92867592523473</v>
      </c>
      <c r="L36" s="57">
        <v>1469.1696538548547</v>
      </c>
      <c r="M36" s="57">
        <v>227</v>
      </c>
      <c r="N36" s="57">
        <f t="shared" si="3"/>
        <v>15.450904489103085</v>
      </c>
      <c r="O36" s="57">
        <v>3448.7385807936994</v>
      </c>
      <c r="P36" s="57">
        <v>4838</v>
      </c>
      <c r="Q36" s="57">
        <f t="shared" si="4"/>
        <v>140.28317562088378</v>
      </c>
      <c r="R36" s="57">
        <v>2941.8227157553615</v>
      </c>
      <c r="S36" s="57">
        <v>611</v>
      </c>
      <c r="T36" s="57">
        <f t="shared" si="5"/>
        <v>20.769436469699556</v>
      </c>
      <c r="U36" s="18">
        <f t="shared" si="14"/>
        <v>38570.297262113614</v>
      </c>
      <c r="V36" s="18">
        <f t="shared" si="15"/>
        <v>41686</v>
      </c>
      <c r="W36" s="57">
        <f t="shared" si="8"/>
        <v>108.07798476820878</v>
      </c>
      <c r="X36" s="18">
        <v>82762.278565461544</v>
      </c>
      <c r="Y36" s="18">
        <v>97120</v>
      </c>
      <c r="Z36" s="57">
        <f t="shared" si="9"/>
        <v>117.34814662356365</v>
      </c>
      <c r="AA36" s="18">
        <f t="shared" si="16"/>
        <v>121332.57582757516</v>
      </c>
      <c r="AB36" s="18">
        <f t="shared" si="17"/>
        <v>138806</v>
      </c>
      <c r="AC36" s="57">
        <f t="shared" si="12"/>
        <v>114.40126367815367</v>
      </c>
    </row>
    <row r="37" spans="1:29" ht="15" customHeight="1" x14ac:dyDescent="0.2">
      <c r="A37" s="32">
        <v>29</v>
      </c>
      <c r="B37" s="36" t="s">
        <v>32</v>
      </c>
      <c r="C37" s="57">
        <v>41917.142172223081</v>
      </c>
      <c r="D37" s="57">
        <v>42152.719800998879</v>
      </c>
      <c r="E37" s="57">
        <f t="shared" si="0"/>
        <v>100.56200784826382</v>
      </c>
      <c r="F37" s="18">
        <v>17223.37172496424</v>
      </c>
      <c r="G37" s="18">
        <v>22413.599999999999</v>
      </c>
      <c r="H37" s="57">
        <f t="shared" si="1"/>
        <v>130.13479798216764</v>
      </c>
      <c r="I37" s="57">
        <v>30447.425493021474</v>
      </c>
      <c r="J37" s="57">
        <v>71917.031483101848</v>
      </c>
      <c r="K37" s="57">
        <f t="shared" si="2"/>
        <v>236.20069782118418</v>
      </c>
      <c r="L37" s="57">
        <v>1820.1067076118136</v>
      </c>
      <c r="M37" s="57">
        <v>772.56697389999886</v>
      </c>
      <c r="N37" s="57">
        <f t="shared" si="3"/>
        <v>42.446246182658946</v>
      </c>
      <c r="O37" s="57">
        <v>5273.2904661886478</v>
      </c>
      <c r="P37" s="57">
        <v>1876.6598600000232</v>
      </c>
      <c r="Q37" s="57">
        <f t="shared" si="4"/>
        <v>35.588023683368384</v>
      </c>
      <c r="R37" s="57">
        <v>18461.740786965616</v>
      </c>
      <c r="S37" s="57">
        <v>10141.712540000319</v>
      </c>
      <c r="T37" s="57">
        <f t="shared" si="5"/>
        <v>54.933674224050336</v>
      </c>
      <c r="U37" s="18">
        <f t="shared" si="14"/>
        <v>97919.705626010633</v>
      </c>
      <c r="V37" s="18">
        <f t="shared" si="15"/>
        <v>126860.69065800107</v>
      </c>
      <c r="W37" s="57">
        <f t="shared" si="8"/>
        <v>129.55583337078863</v>
      </c>
      <c r="X37" s="18">
        <v>61670.441559567247</v>
      </c>
      <c r="Y37" s="18">
        <v>448003.12576386466</v>
      </c>
      <c r="Z37" s="57">
        <f t="shared" si="9"/>
        <v>726.44708621250936</v>
      </c>
      <c r="AA37" s="18">
        <f t="shared" si="16"/>
        <v>159590.14718557789</v>
      </c>
      <c r="AB37" s="18">
        <f t="shared" si="17"/>
        <v>574863.81642186572</v>
      </c>
      <c r="AC37" s="57">
        <f t="shared" si="12"/>
        <v>360.21259868467371</v>
      </c>
    </row>
    <row r="38" spans="1:29" ht="15" customHeight="1" x14ac:dyDescent="0.2">
      <c r="A38" s="30"/>
      <c r="B38" s="61" t="s">
        <v>87</v>
      </c>
      <c r="C38" s="19">
        <f>SUM(C31:C37)</f>
        <v>574664.23217098473</v>
      </c>
      <c r="D38" s="19">
        <f>SUM(D31:D37)</f>
        <v>894507.48952390347</v>
      </c>
      <c r="E38" s="19">
        <f t="shared" si="0"/>
        <v>155.65741513868105</v>
      </c>
      <c r="F38" s="19">
        <f>SUM(F31:F37)</f>
        <v>248841.80867640607</v>
      </c>
      <c r="G38" s="19">
        <f>SUM(G31:G37)</f>
        <v>199856.99000000002</v>
      </c>
      <c r="H38" s="19">
        <f t="shared" si="1"/>
        <v>80.31487597001599</v>
      </c>
      <c r="I38" s="19">
        <f>SUM(I31:I37)</f>
        <v>857834.34338623111</v>
      </c>
      <c r="J38" s="19">
        <f>SUM(J31:J37)</f>
        <v>1991285.2334054525</v>
      </c>
      <c r="K38" s="19">
        <f t="shared" si="2"/>
        <v>232.12934394128081</v>
      </c>
      <c r="L38" s="19">
        <f>SUM(L31:L37)</f>
        <v>84589.942578515678</v>
      </c>
      <c r="M38" s="19">
        <f>SUM(M31:M37)</f>
        <v>4349.4208869999993</v>
      </c>
      <c r="N38" s="19">
        <f t="shared" si="3"/>
        <v>5.1417707051437036</v>
      </c>
      <c r="O38" s="19">
        <f>SUM(O31:O37)</f>
        <v>281664.72878179903</v>
      </c>
      <c r="P38" s="19">
        <f>SUM(P31:P37)</f>
        <v>838890.83712000004</v>
      </c>
      <c r="Q38" s="19">
        <f t="shared" si="4"/>
        <v>297.8331155442167</v>
      </c>
      <c r="R38" s="19">
        <f>SUM(R31:R37)</f>
        <v>209469.37382569697</v>
      </c>
      <c r="S38" s="19">
        <f>SUM(S31:S37)</f>
        <v>12336.146800000319</v>
      </c>
      <c r="T38" s="19">
        <f t="shared" si="5"/>
        <v>5.8892364906124355</v>
      </c>
      <c r="U38" s="19">
        <f>SUM(U31:U37)</f>
        <v>2008222.6207432277</v>
      </c>
      <c r="V38" s="19">
        <f>SUM(V31:V37)</f>
        <v>3741369.1277363561</v>
      </c>
      <c r="W38" s="19">
        <f t="shared" si="8"/>
        <v>186.30250894951598</v>
      </c>
      <c r="X38" s="19">
        <f>SUM(X31:X37)</f>
        <v>1625755.9971320375</v>
      </c>
      <c r="Y38" s="19">
        <f>SUM(Y31:Y37)</f>
        <v>46462100.889474444</v>
      </c>
      <c r="Z38" s="19">
        <f t="shared" si="9"/>
        <v>2857.8766414786273</v>
      </c>
      <c r="AA38" s="19">
        <f>SUM(AA31:AA37)</f>
        <v>3633978.617875265</v>
      </c>
      <c r="AB38" s="19">
        <f>SUM(AB31:AB37)</f>
        <v>50203470.017210804</v>
      </c>
      <c r="AC38" s="19">
        <f t="shared" si="12"/>
        <v>1381.501524809853</v>
      </c>
    </row>
    <row r="39" spans="1:29" ht="15" customHeight="1" x14ac:dyDescent="0.2">
      <c r="A39" s="34" t="s">
        <v>88</v>
      </c>
      <c r="B39" s="62" t="s">
        <v>89</v>
      </c>
      <c r="C39" s="20">
        <f>C30+C38+C48</f>
        <v>3634651.1101614474</v>
      </c>
      <c r="D39" s="20">
        <f>D30+D38+D48</f>
        <v>3834260.3465673504</v>
      </c>
      <c r="E39" s="20">
        <f t="shared" si="0"/>
        <v>105.49184035430119</v>
      </c>
      <c r="F39" s="20">
        <f>F30+F38+F48</f>
        <v>2215631.9205148085</v>
      </c>
      <c r="G39" s="20">
        <f>G30+G38+G48</f>
        <v>1798656.1244299999</v>
      </c>
      <c r="H39" s="20">
        <f t="shared" si="1"/>
        <v>81.180276731708972</v>
      </c>
      <c r="I39" s="20">
        <f>I30+I38+I48</f>
        <v>5468146.006075575</v>
      </c>
      <c r="J39" s="20">
        <f>J30+J38+J48</f>
        <v>6565994.406234893</v>
      </c>
      <c r="K39" s="20">
        <f t="shared" si="2"/>
        <v>120.07715958826842</v>
      </c>
      <c r="L39" s="20">
        <f>L30+L38+L48</f>
        <v>461061.64764468197</v>
      </c>
      <c r="M39" s="20">
        <f>M30+M38+M48</f>
        <v>186880.09223529996</v>
      </c>
      <c r="N39" s="20">
        <f t="shared" si="3"/>
        <v>40.532560708523611</v>
      </c>
      <c r="O39" s="20">
        <f>O30+O38+O48</f>
        <v>1436208.3389506056</v>
      </c>
      <c r="P39" s="20">
        <f>P30+P38+P48</f>
        <v>1599138.3665787997</v>
      </c>
      <c r="Q39" s="20">
        <f t="shared" si="4"/>
        <v>111.34445631664012</v>
      </c>
      <c r="R39" s="20">
        <f>R30+R38+R48</f>
        <v>2107580.4952899688</v>
      </c>
      <c r="S39" s="20">
        <f>S30+S38+S48</f>
        <v>302184.53513110033</v>
      </c>
      <c r="T39" s="20">
        <f t="shared" si="5"/>
        <v>14.337983095137947</v>
      </c>
      <c r="U39" s="20">
        <f>U30+U38+U48</f>
        <v>13107647.598122278</v>
      </c>
      <c r="V39" s="20">
        <f>V30+V38+V48</f>
        <v>12488457.746747443</v>
      </c>
      <c r="W39" s="20">
        <f t="shared" si="8"/>
        <v>95.27611765009965</v>
      </c>
      <c r="X39" s="20">
        <f>X30+X38+X48</f>
        <v>13884854.978816187</v>
      </c>
      <c r="Y39" s="20">
        <f>Y30+Y38+Y48</f>
        <v>86878494.412298307</v>
      </c>
      <c r="Z39" s="20">
        <f t="shared" si="9"/>
        <v>625.70689103232894</v>
      </c>
      <c r="AA39" s="20">
        <f>AA30+AA38+AA48</f>
        <v>26992502.576938465</v>
      </c>
      <c r="AB39" s="20">
        <f>AB30+AB38+AB48</f>
        <v>99366952.159045756</v>
      </c>
      <c r="AC39" s="20">
        <f t="shared" si="12"/>
        <v>368.1279713721014</v>
      </c>
    </row>
    <row r="40" spans="1:29" ht="15" customHeight="1" x14ac:dyDescent="0.2">
      <c r="A40" s="32">
        <v>30</v>
      </c>
      <c r="B40" s="36" t="s">
        <v>90</v>
      </c>
      <c r="C40" s="57">
        <v>154236.29936165086</v>
      </c>
      <c r="D40" s="57">
        <v>116315.49</v>
      </c>
      <c r="E40" s="57">
        <f t="shared" si="0"/>
        <v>75.41382312815044</v>
      </c>
      <c r="F40" s="18">
        <v>130596.16301611644</v>
      </c>
      <c r="G40" s="18">
        <v>104050.02</v>
      </c>
      <c r="H40" s="57">
        <f t="shared" si="1"/>
        <v>79.673106465738613</v>
      </c>
      <c r="I40" s="57">
        <v>16246.077905923645</v>
      </c>
      <c r="J40" s="57">
        <v>28157.330000000005</v>
      </c>
      <c r="K40" s="57">
        <f t="shared" si="2"/>
        <v>173.31770882209841</v>
      </c>
      <c r="L40" s="57">
        <v>3606.0605978514718</v>
      </c>
      <c r="M40" s="57">
        <v>745.20999999999992</v>
      </c>
      <c r="N40" s="57">
        <f t="shared" si="3"/>
        <v>20.665487442002604</v>
      </c>
      <c r="O40" s="57">
        <v>12618.349102207028</v>
      </c>
      <c r="P40" s="57">
        <v>14003</v>
      </c>
      <c r="Q40" s="57">
        <f t="shared" si="4"/>
        <v>110.97331264634917</v>
      </c>
      <c r="R40" s="57">
        <v>19983.331644930662</v>
      </c>
      <c r="S40" s="57">
        <v>650.59</v>
      </c>
      <c r="T40" s="57">
        <f t="shared" si="5"/>
        <v>3.2556633276165465</v>
      </c>
      <c r="U40" s="18">
        <f>C40+I40+L40+O40+R40</f>
        <v>206690.11861256367</v>
      </c>
      <c r="V40" s="18">
        <f>D40+J40+M40+P40+S40</f>
        <v>159871.62</v>
      </c>
      <c r="W40" s="57">
        <f t="shared" si="8"/>
        <v>77.348458200692221</v>
      </c>
      <c r="X40" s="18">
        <v>8665.5</v>
      </c>
      <c r="Y40" s="18">
        <v>15266.78</v>
      </c>
      <c r="Z40" s="57">
        <f t="shared" si="9"/>
        <v>176.17887023253132</v>
      </c>
      <c r="AA40" s="18">
        <f>U40+X40</f>
        <v>215355.61861256367</v>
      </c>
      <c r="AB40" s="18">
        <f>V40+Y40</f>
        <v>175138.4</v>
      </c>
      <c r="AC40" s="57">
        <f t="shared" si="12"/>
        <v>81.325205782108426</v>
      </c>
    </row>
    <row r="41" spans="1:29" ht="15" customHeight="1" x14ac:dyDescent="0.2">
      <c r="A41" s="32">
        <v>31</v>
      </c>
      <c r="B41" s="63" t="s">
        <v>122</v>
      </c>
      <c r="C41" s="57">
        <v>109626.34256832079</v>
      </c>
      <c r="D41" s="57">
        <v>63824.420000000013</v>
      </c>
      <c r="E41" s="57">
        <f t="shared" si="0"/>
        <v>58.219966574387605</v>
      </c>
      <c r="F41" s="18">
        <v>87800.532603368832</v>
      </c>
      <c r="G41" s="18">
        <v>65002.58</v>
      </c>
      <c r="H41" s="57">
        <f t="shared" si="1"/>
        <v>74.034380057400597</v>
      </c>
      <c r="I41" s="57">
        <v>14672.25</v>
      </c>
      <c r="J41" s="57">
        <v>6220</v>
      </c>
      <c r="K41" s="57">
        <f t="shared" si="2"/>
        <v>42.392952682785527</v>
      </c>
      <c r="L41" s="57">
        <v>3376.6</v>
      </c>
      <c r="M41" s="57">
        <v>840</v>
      </c>
      <c r="N41" s="57">
        <f t="shared" si="3"/>
        <v>24.877095302967483</v>
      </c>
      <c r="O41" s="57">
        <v>10573.86</v>
      </c>
      <c r="P41" s="57">
        <v>10210</v>
      </c>
      <c r="Q41" s="57">
        <f t="shared" si="4"/>
        <v>96.558872540396791</v>
      </c>
      <c r="R41" s="57">
        <v>13502.88</v>
      </c>
      <c r="S41" s="57">
        <v>6962</v>
      </c>
      <c r="T41" s="57">
        <f t="shared" si="5"/>
        <v>51.559371037882293</v>
      </c>
      <c r="U41" s="18">
        <f>C41+I41+L41+O41+R41</f>
        <v>151751.9325683208</v>
      </c>
      <c r="V41" s="18">
        <f>D41+J41+M41+P41+S41</f>
        <v>88056.420000000013</v>
      </c>
      <c r="W41" s="57">
        <f t="shared" si="8"/>
        <v>58.026555912463131</v>
      </c>
      <c r="X41" s="18">
        <v>13099.43</v>
      </c>
      <c r="Y41" s="18">
        <v>12053</v>
      </c>
      <c r="Z41" s="57">
        <f t="shared" si="9"/>
        <v>92.011637147570553</v>
      </c>
      <c r="AA41" s="18">
        <f>U41+X41</f>
        <v>164851.36256832079</v>
      </c>
      <c r="AB41" s="18">
        <f>V41+Y41</f>
        <v>100109.42000000001</v>
      </c>
      <c r="AC41" s="57">
        <f t="shared" si="12"/>
        <v>60.727080710971251</v>
      </c>
    </row>
    <row r="42" spans="1:29" ht="15" customHeight="1" x14ac:dyDescent="0.2">
      <c r="A42" s="37" t="s">
        <v>93</v>
      </c>
      <c r="B42" s="61" t="s">
        <v>94</v>
      </c>
      <c r="C42" s="19">
        <f>SUM(C40:C41)</f>
        <v>263862.64192997164</v>
      </c>
      <c r="D42" s="19">
        <f>SUM(D40:D41)</f>
        <v>180139.91000000003</v>
      </c>
      <c r="E42" s="19">
        <f t="shared" si="0"/>
        <v>68.270335157111262</v>
      </c>
      <c r="F42" s="19">
        <f>SUM(F40:F41)</f>
        <v>218396.69561948528</v>
      </c>
      <c r="G42" s="19">
        <f>SUM(G40:G41)</f>
        <v>169052.6</v>
      </c>
      <c r="H42" s="19">
        <f t="shared" si="1"/>
        <v>77.406207781889719</v>
      </c>
      <c r="I42" s="19">
        <f>SUM(I40:I41)</f>
        <v>30918.327905923645</v>
      </c>
      <c r="J42" s="19">
        <f>SUM(J40:J41)</f>
        <v>34377.33</v>
      </c>
      <c r="K42" s="19">
        <f t="shared" si="2"/>
        <v>111.1875457967882</v>
      </c>
      <c r="L42" s="19">
        <f>SUM(L40:L41)</f>
        <v>6982.6605978514717</v>
      </c>
      <c r="M42" s="19">
        <f>SUM(M40:M41)</f>
        <v>1585.21</v>
      </c>
      <c r="N42" s="19">
        <f t="shared" si="3"/>
        <v>22.702091527801894</v>
      </c>
      <c r="O42" s="19">
        <f>SUM(O40:O41)</f>
        <v>23192.209102207031</v>
      </c>
      <c r="P42" s="19">
        <f>SUM(P40:P41)</f>
        <v>24213</v>
      </c>
      <c r="Q42" s="19">
        <f t="shared" si="4"/>
        <v>104.40143883359445</v>
      </c>
      <c r="R42" s="19">
        <f>SUM(R40:R41)</f>
        <v>33486.211644930663</v>
      </c>
      <c r="S42" s="19">
        <f>SUM(S40:S41)</f>
        <v>7612.59</v>
      </c>
      <c r="T42" s="19">
        <f t="shared" si="5"/>
        <v>22.733506198669797</v>
      </c>
      <c r="U42" s="19">
        <f>SUM(U40:U41)</f>
        <v>358442.05118088447</v>
      </c>
      <c r="V42" s="19">
        <f>SUM(V40:V41)</f>
        <v>247928.04</v>
      </c>
      <c r="W42" s="19">
        <f t="shared" si="8"/>
        <v>69.168234916412032</v>
      </c>
      <c r="X42" s="19">
        <f>SUM(X40:X41)</f>
        <v>21764.93</v>
      </c>
      <c r="Y42" s="19">
        <f>SUM(Y40:Y41)</f>
        <v>27319.78</v>
      </c>
      <c r="Z42" s="19">
        <f t="shared" si="9"/>
        <v>125.52202097594616</v>
      </c>
      <c r="AA42" s="19">
        <f>SUM(AA40:AA41)</f>
        <v>380206.98118088447</v>
      </c>
      <c r="AB42" s="19">
        <f>SUM(AB40:AB41)</f>
        <v>275247.82</v>
      </c>
      <c r="AC42" s="19">
        <f t="shared" si="12"/>
        <v>72.394204636934361</v>
      </c>
    </row>
    <row r="43" spans="1:29" ht="15" customHeight="1" x14ac:dyDescent="0.2">
      <c r="A43" s="32">
        <v>32</v>
      </c>
      <c r="B43" s="36" t="s">
        <v>95</v>
      </c>
      <c r="C43" s="57">
        <v>1830686.6479085805</v>
      </c>
      <c r="D43" s="57">
        <v>1581653.2899999998</v>
      </c>
      <c r="E43" s="57">
        <f t="shared" si="0"/>
        <v>86.3967239727737</v>
      </c>
      <c r="F43" s="18">
        <v>1509171.3838657052</v>
      </c>
      <c r="G43" s="18">
        <v>1442330.04</v>
      </c>
      <c r="H43" s="57">
        <f t="shared" si="1"/>
        <v>95.570990506426597</v>
      </c>
      <c r="I43" s="57">
        <v>190389.16115074194</v>
      </c>
      <c r="J43" s="57">
        <v>22475.529999999995</v>
      </c>
      <c r="K43" s="57">
        <f t="shared" si="2"/>
        <v>11.805047022716192</v>
      </c>
      <c r="L43" s="57">
        <v>25358.762687089911</v>
      </c>
      <c r="M43" s="57">
        <v>3153.0400000000004</v>
      </c>
      <c r="N43" s="57">
        <f t="shared" si="3"/>
        <v>12.43372966933125</v>
      </c>
      <c r="O43" s="57">
        <v>82211.390700643475</v>
      </c>
      <c r="P43" s="57">
        <v>18432.279999999995</v>
      </c>
      <c r="Q43" s="57">
        <f t="shared" si="4"/>
        <v>22.420591408211909</v>
      </c>
      <c r="R43" s="57">
        <v>134464.71544296047</v>
      </c>
      <c r="S43" s="57">
        <v>242464.17</v>
      </c>
      <c r="T43" s="57">
        <f t="shared" si="5"/>
        <v>180.31806277301988</v>
      </c>
      <c r="U43" s="18">
        <f>C43+I43+L43+O43+R43</f>
        <v>2263110.6778900162</v>
      </c>
      <c r="V43" s="18">
        <f>D43+J43+M43+P43+S43</f>
        <v>1868178.3099999998</v>
      </c>
      <c r="W43" s="57">
        <f t="shared" si="8"/>
        <v>82.549135941586968</v>
      </c>
      <c r="X43" s="18">
        <v>364180.09118381259</v>
      </c>
      <c r="Y43" s="18">
        <v>1000678.28</v>
      </c>
      <c r="Z43" s="57">
        <f t="shared" si="9"/>
        <v>274.77566847412527</v>
      </c>
      <c r="AA43" s="18">
        <f>U43+X43</f>
        <v>2627290.7690738291</v>
      </c>
      <c r="AB43" s="18">
        <f>V43+Y43</f>
        <v>2868856.59</v>
      </c>
      <c r="AC43" s="57">
        <f t="shared" si="12"/>
        <v>109.1944836776223</v>
      </c>
    </row>
    <row r="44" spans="1:29" ht="15" customHeight="1" x14ac:dyDescent="0.2">
      <c r="A44" s="32">
        <v>33</v>
      </c>
      <c r="B44" s="36" t="s">
        <v>96</v>
      </c>
      <c r="C44" s="57">
        <v>0</v>
      </c>
      <c r="D44" s="57"/>
      <c r="E44" s="57" t="e">
        <f t="shared" si="0"/>
        <v>#DIV/0!</v>
      </c>
      <c r="F44" s="18">
        <v>0</v>
      </c>
      <c r="G44" s="18"/>
      <c r="H44" s="57" t="e">
        <f t="shared" si="1"/>
        <v>#DIV/0!</v>
      </c>
      <c r="I44" s="57">
        <v>0</v>
      </c>
      <c r="J44" s="57"/>
      <c r="K44" s="57" t="e">
        <f t="shared" si="2"/>
        <v>#DIV/0!</v>
      </c>
      <c r="L44" s="57">
        <v>0</v>
      </c>
      <c r="M44" s="57"/>
      <c r="N44" s="57" t="e">
        <f t="shared" si="3"/>
        <v>#DIV/0!</v>
      </c>
      <c r="O44" s="57">
        <v>0</v>
      </c>
      <c r="P44" s="57"/>
      <c r="Q44" s="57" t="e">
        <f t="shared" si="4"/>
        <v>#DIV/0!</v>
      </c>
      <c r="R44" s="57">
        <v>0</v>
      </c>
      <c r="S44" s="57"/>
      <c r="T44" s="57" t="e">
        <f t="shared" si="5"/>
        <v>#DIV/0!</v>
      </c>
      <c r="U44" s="18">
        <f>C44+I44+L44+O44+R44</f>
        <v>0</v>
      </c>
      <c r="V44" s="18">
        <f>D44+J44+M44+P44+S44</f>
        <v>0</v>
      </c>
      <c r="W44" s="57" t="e">
        <f t="shared" si="8"/>
        <v>#DIV/0!</v>
      </c>
      <c r="X44" s="18">
        <v>0</v>
      </c>
      <c r="Y44" s="18"/>
      <c r="Z44" s="57" t="e">
        <f t="shared" si="9"/>
        <v>#DIV/0!</v>
      </c>
      <c r="AA44" s="18">
        <f>U44+X44</f>
        <v>0</v>
      </c>
      <c r="AB44" s="18">
        <f>V44+Y44</f>
        <v>0</v>
      </c>
      <c r="AC44" s="57" t="e">
        <f t="shared" si="12"/>
        <v>#DIV/0!</v>
      </c>
    </row>
    <row r="45" spans="1:29" ht="15" customHeight="1" x14ac:dyDescent="0.2">
      <c r="A45" s="37" t="s">
        <v>97</v>
      </c>
      <c r="B45" s="61" t="s">
        <v>98</v>
      </c>
      <c r="C45" s="19">
        <f t="shared" ref="C45:AB45" si="18">SUM(C43:C44)</f>
        <v>1830686.6479085805</v>
      </c>
      <c r="D45" s="19">
        <f t="shared" si="18"/>
        <v>1581653.2899999998</v>
      </c>
      <c r="E45" s="19">
        <f t="shared" si="0"/>
        <v>86.3967239727737</v>
      </c>
      <c r="F45" s="19">
        <f t="shared" si="18"/>
        <v>1509171.3838657052</v>
      </c>
      <c r="G45" s="19">
        <f t="shared" si="18"/>
        <v>1442330.04</v>
      </c>
      <c r="H45" s="19">
        <f t="shared" si="1"/>
        <v>95.570990506426597</v>
      </c>
      <c r="I45" s="19">
        <f t="shared" si="18"/>
        <v>190389.16115074194</v>
      </c>
      <c r="J45" s="19">
        <f t="shared" si="18"/>
        <v>22475.529999999995</v>
      </c>
      <c r="K45" s="19">
        <f t="shared" si="2"/>
        <v>11.805047022716192</v>
      </c>
      <c r="L45" s="19">
        <f t="shared" si="18"/>
        <v>25358.762687089911</v>
      </c>
      <c r="M45" s="19">
        <f t="shared" si="18"/>
        <v>3153.0400000000004</v>
      </c>
      <c r="N45" s="19">
        <f t="shared" si="3"/>
        <v>12.43372966933125</v>
      </c>
      <c r="O45" s="19">
        <f t="shared" si="18"/>
        <v>82211.390700643475</v>
      </c>
      <c r="P45" s="19">
        <f t="shared" si="18"/>
        <v>18432.279999999995</v>
      </c>
      <c r="Q45" s="19">
        <f t="shared" si="4"/>
        <v>22.420591408211909</v>
      </c>
      <c r="R45" s="19">
        <f t="shared" si="18"/>
        <v>134464.71544296047</v>
      </c>
      <c r="S45" s="19">
        <f t="shared" si="18"/>
        <v>242464.17</v>
      </c>
      <c r="T45" s="19">
        <f t="shared" si="5"/>
        <v>180.31806277301988</v>
      </c>
      <c r="U45" s="19">
        <f t="shared" si="18"/>
        <v>2263110.6778900162</v>
      </c>
      <c r="V45" s="19">
        <f t="shared" si="18"/>
        <v>1868178.3099999998</v>
      </c>
      <c r="W45" s="19">
        <f t="shared" si="8"/>
        <v>82.549135941586968</v>
      </c>
      <c r="X45" s="19">
        <f t="shared" si="18"/>
        <v>364180.09118381259</v>
      </c>
      <c r="Y45" s="19">
        <f t="shared" si="18"/>
        <v>1000678.28</v>
      </c>
      <c r="Z45" s="19">
        <f t="shared" si="9"/>
        <v>274.77566847412527</v>
      </c>
      <c r="AA45" s="19">
        <f t="shared" si="18"/>
        <v>2627290.7690738291</v>
      </c>
      <c r="AB45" s="19">
        <f t="shared" si="18"/>
        <v>2868856.59</v>
      </c>
      <c r="AC45" s="19">
        <f t="shared" si="12"/>
        <v>109.1944836776223</v>
      </c>
    </row>
    <row r="46" spans="1:29" ht="15" customHeight="1" x14ac:dyDescent="0.2">
      <c r="A46" s="32">
        <v>34</v>
      </c>
      <c r="B46" s="44" t="s">
        <v>99</v>
      </c>
      <c r="C46" s="57">
        <v>0</v>
      </c>
      <c r="D46" s="57"/>
      <c r="E46" s="57" t="e">
        <f t="shared" si="0"/>
        <v>#DIV/0!</v>
      </c>
      <c r="F46" s="18">
        <v>0</v>
      </c>
      <c r="G46" s="18"/>
      <c r="H46" s="57" t="e">
        <f t="shared" si="1"/>
        <v>#DIV/0!</v>
      </c>
      <c r="I46" s="57">
        <v>0</v>
      </c>
      <c r="J46" s="57"/>
      <c r="K46" s="57" t="e">
        <f t="shared" si="2"/>
        <v>#DIV/0!</v>
      </c>
      <c r="L46" s="57">
        <v>0</v>
      </c>
      <c r="M46" s="57"/>
      <c r="N46" s="57" t="e">
        <f t="shared" si="3"/>
        <v>#DIV/0!</v>
      </c>
      <c r="O46" s="57">
        <v>0</v>
      </c>
      <c r="P46" s="57"/>
      <c r="Q46" s="57" t="e">
        <f t="shared" si="4"/>
        <v>#DIV/0!</v>
      </c>
      <c r="R46" s="57">
        <v>0</v>
      </c>
      <c r="S46" s="57"/>
      <c r="T46" s="57" t="e">
        <f t="shared" si="5"/>
        <v>#DIV/0!</v>
      </c>
      <c r="U46" s="18">
        <f>C46+I46+L46+O46+R46</f>
        <v>0</v>
      </c>
      <c r="V46" s="18">
        <f>D46+J46+M46+P46+S46</f>
        <v>0</v>
      </c>
      <c r="W46" s="57" t="e">
        <f t="shared" si="8"/>
        <v>#DIV/0!</v>
      </c>
      <c r="X46" s="18">
        <v>0</v>
      </c>
      <c r="Y46" s="18"/>
      <c r="Z46" s="57" t="e">
        <f t="shared" si="9"/>
        <v>#DIV/0!</v>
      </c>
      <c r="AA46" s="18">
        <f>U46+X46</f>
        <v>0</v>
      </c>
      <c r="AB46" s="18">
        <f>V46+Y46</f>
        <v>0</v>
      </c>
      <c r="AC46" s="57" t="e">
        <f t="shared" si="12"/>
        <v>#DIV/0!</v>
      </c>
    </row>
    <row r="47" spans="1:29" ht="15" customHeight="1" x14ac:dyDescent="0.2">
      <c r="A47" s="64">
        <v>35</v>
      </c>
      <c r="B47" s="44" t="s">
        <v>123</v>
      </c>
      <c r="C47" s="18">
        <v>17521.378463903762</v>
      </c>
      <c r="D47" s="18"/>
      <c r="E47" s="18">
        <f t="shared" si="0"/>
        <v>0</v>
      </c>
      <c r="F47" s="18">
        <v>2901.7692089055176</v>
      </c>
      <c r="G47" s="18">
        <v>810.32999999999993</v>
      </c>
      <c r="H47" s="18">
        <f t="shared" si="1"/>
        <v>27.925377301306408</v>
      </c>
      <c r="I47" s="18">
        <v>86970.510393078643</v>
      </c>
      <c r="J47" s="18"/>
      <c r="K47" s="18">
        <f t="shared" si="2"/>
        <v>0</v>
      </c>
      <c r="L47" s="18">
        <v>6021.5577137850187</v>
      </c>
      <c r="M47" s="18"/>
      <c r="N47" s="18">
        <f t="shared" si="3"/>
        <v>0</v>
      </c>
      <c r="O47" s="18">
        <v>14699.294904923512</v>
      </c>
      <c r="P47" s="18"/>
      <c r="Q47" s="18">
        <f t="shared" si="4"/>
        <v>0</v>
      </c>
      <c r="R47" s="18">
        <v>12211.881651366137</v>
      </c>
      <c r="S47" s="18"/>
      <c r="T47" s="18">
        <f t="shared" si="5"/>
        <v>0</v>
      </c>
      <c r="U47" s="18">
        <f>C47+I47+L47+O47+R47</f>
        <v>137424.62312705707</v>
      </c>
      <c r="V47" s="18">
        <f>D47+J47+M47+P47+S47</f>
        <v>0</v>
      </c>
      <c r="W47" s="18">
        <f t="shared" si="8"/>
        <v>0</v>
      </c>
      <c r="X47" s="18">
        <v>388885.37198869092</v>
      </c>
      <c r="Y47" s="18"/>
      <c r="Z47" s="18">
        <f t="shared" si="9"/>
        <v>0</v>
      </c>
      <c r="AA47" s="18">
        <f>U47+X47</f>
        <v>526309.99511574802</v>
      </c>
      <c r="AB47" s="18">
        <f>V47+Y47</f>
        <v>0</v>
      </c>
      <c r="AC47" s="18">
        <f t="shared" si="12"/>
        <v>0</v>
      </c>
    </row>
    <row r="48" spans="1:29" ht="15" customHeight="1" x14ac:dyDescent="0.2">
      <c r="A48" s="37" t="s">
        <v>100</v>
      </c>
      <c r="B48" s="61" t="s">
        <v>101</v>
      </c>
      <c r="C48" s="19">
        <f>C46+C47</f>
        <v>17521.378463903762</v>
      </c>
      <c r="D48" s="19">
        <f>D46+D47</f>
        <v>0</v>
      </c>
      <c r="E48" s="19">
        <f t="shared" si="0"/>
        <v>0</v>
      </c>
      <c r="F48" s="19">
        <f>F46+F47</f>
        <v>2901.7692089055176</v>
      </c>
      <c r="G48" s="19">
        <f>G46+G47</f>
        <v>810.32999999999993</v>
      </c>
      <c r="H48" s="19">
        <f t="shared" si="1"/>
        <v>27.925377301306408</v>
      </c>
      <c r="I48" s="19">
        <f>I46+I47</f>
        <v>86970.510393078643</v>
      </c>
      <c r="J48" s="19">
        <f>J46+J47</f>
        <v>0</v>
      </c>
      <c r="K48" s="19">
        <f t="shared" si="2"/>
        <v>0</v>
      </c>
      <c r="L48" s="19">
        <f>L46+L47</f>
        <v>6021.5577137850187</v>
      </c>
      <c r="M48" s="19">
        <f>M46+M47</f>
        <v>0</v>
      </c>
      <c r="N48" s="19">
        <f t="shared" si="3"/>
        <v>0</v>
      </c>
      <c r="O48" s="19">
        <f>O46+O47</f>
        <v>14699.294904923512</v>
      </c>
      <c r="P48" s="19">
        <f>P46+P47</f>
        <v>0</v>
      </c>
      <c r="Q48" s="19">
        <f t="shared" si="4"/>
        <v>0</v>
      </c>
      <c r="R48" s="19">
        <f>R46+R47</f>
        <v>12211.881651366137</v>
      </c>
      <c r="S48" s="19">
        <f>S46+S47</f>
        <v>0</v>
      </c>
      <c r="T48" s="19">
        <f t="shared" si="5"/>
        <v>0</v>
      </c>
      <c r="U48" s="19">
        <f>U46+U47</f>
        <v>137424.62312705707</v>
      </c>
      <c r="V48" s="19">
        <f>V46+V47</f>
        <v>0</v>
      </c>
      <c r="W48" s="19">
        <f t="shared" si="8"/>
        <v>0</v>
      </c>
      <c r="X48" s="19">
        <f>X46+X47</f>
        <v>388885.37198869092</v>
      </c>
      <c r="Y48" s="19">
        <f>Y46+Y47</f>
        <v>0</v>
      </c>
      <c r="Z48" s="19">
        <f t="shared" si="9"/>
        <v>0</v>
      </c>
      <c r="AA48" s="19">
        <f>AA46+AA47</f>
        <v>526309.99511574802</v>
      </c>
      <c r="AB48" s="19">
        <f>AB46+AB47</f>
        <v>0</v>
      </c>
      <c r="AC48" s="19">
        <f t="shared" si="12"/>
        <v>0</v>
      </c>
    </row>
    <row r="49" spans="1:29" ht="15" customHeight="1" x14ac:dyDescent="0.2">
      <c r="A49" s="39"/>
      <c r="B49" s="65" t="s">
        <v>102</v>
      </c>
      <c r="C49" s="20">
        <f>C39+C42+C45</f>
        <v>5729200.3999999994</v>
      </c>
      <c r="D49" s="20">
        <f>D39+D42+D45</f>
        <v>5596053.5465673506</v>
      </c>
      <c r="E49" s="20">
        <f t="shared" si="0"/>
        <v>97.675995878366393</v>
      </c>
      <c r="F49" s="20">
        <f>F39+F42+F45</f>
        <v>3943199.9999999991</v>
      </c>
      <c r="G49" s="20">
        <f>G39+G42+G45</f>
        <v>3410038.76443</v>
      </c>
      <c r="H49" s="20">
        <f t="shared" si="1"/>
        <v>86.478970491732625</v>
      </c>
      <c r="I49" s="20">
        <f>I39+I42+I45</f>
        <v>5689453.4951322414</v>
      </c>
      <c r="J49" s="20">
        <f>J39+J42+J45</f>
        <v>6622847.2662348934</v>
      </c>
      <c r="K49" s="20">
        <f t="shared" si="2"/>
        <v>116.40568416459051</v>
      </c>
      <c r="L49" s="20">
        <f>L39+L42+L45</f>
        <v>493403.07092962338</v>
      </c>
      <c r="M49" s="20">
        <f>M39+M42+M45</f>
        <v>191618.34223529996</v>
      </c>
      <c r="N49" s="20">
        <f t="shared" si="3"/>
        <v>38.8360659925101</v>
      </c>
      <c r="O49" s="20">
        <f>O39+O42+O45</f>
        <v>1541611.9387534561</v>
      </c>
      <c r="P49" s="20">
        <f>P39+P42+P45</f>
        <v>1641783.6465787997</v>
      </c>
      <c r="Q49" s="20">
        <f t="shared" si="4"/>
        <v>106.49785495994162</v>
      </c>
      <c r="R49" s="20">
        <f>R39+R42+R45</f>
        <v>2275531.4223778602</v>
      </c>
      <c r="S49" s="20">
        <f>S39+S42+S45</f>
        <v>552261.29513110034</v>
      </c>
      <c r="T49" s="20">
        <f t="shared" si="5"/>
        <v>24.269552584512514</v>
      </c>
      <c r="U49" s="20">
        <f>U39+U42+U45</f>
        <v>15729200.327193178</v>
      </c>
      <c r="V49" s="20">
        <f>V39+V42+V45</f>
        <v>14604564.096747443</v>
      </c>
      <c r="W49" s="20">
        <f t="shared" si="8"/>
        <v>92.850010127333519</v>
      </c>
      <c r="X49" s="20">
        <f>X39+X42+X45</f>
        <v>14270800</v>
      </c>
      <c r="Y49" s="20">
        <f>Y39+Y42+Y45</f>
        <v>87906492.472298309</v>
      </c>
      <c r="Z49" s="20">
        <f t="shared" si="9"/>
        <v>615.98853934116039</v>
      </c>
      <c r="AA49" s="20">
        <f>AA39+AA42+AA45</f>
        <v>30000000.327193178</v>
      </c>
      <c r="AB49" s="20">
        <f>AB39+AB42+AB45</f>
        <v>102511056.56904575</v>
      </c>
      <c r="AC49" s="20">
        <f t="shared" si="12"/>
        <v>341.70351817005053</v>
      </c>
    </row>
    <row r="50" spans="1:29" ht="15" customHeight="1" x14ac:dyDescent="0.2"/>
    <row r="51" spans="1:29" ht="15" customHeight="1" x14ac:dyDescent="0.2"/>
    <row r="52" spans="1:29" ht="15" customHeight="1" x14ac:dyDescent="0.2"/>
    <row r="53" spans="1:29" ht="15" customHeight="1" x14ac:dyDescent="0.2"/>
    <row r="54" spans="1:29" ht="15" customHeight="1" x14ac:dyDescent="0.2"/>
    <row r="55" spans="1:29" ht="15" customHeight="1" x14ac:dyDescent="0.2"/>
    <row r="56" spans="1:29" ht="15" customHeight="1" x14ac:dyDescent="0.2"/>
    <row r="57" spans="1:29" ht="15" customHeight="1" x14ac:dyDescent="0.2"/>
    <row r="58" spans="1:29" ht="15" customHeight="1" x14ac:dyDescent="0.2"/>
    <row r="59" spans="1:29" ht="15" customHeight="1" x14ac:dyDescent="0.2"/>
    <row r="60" spans="1:29" ht="15" customHeight="1" x14ac:dyDescent="0.2"/>
    <row r="61" spans="1:29" ht="15" customHeight="1" x14ac:dyDescent="0.2"/>
    <row r="62" spans="1:29" ht="15" customHeight="1" x14ac:dyDescent="0.2"/>
    <row r="63" spans="1:29" ht="15" customHeight="1" x14ac:dyDescent="0.2"/>
    <row r="64" spans="1:2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</sheetData>
  <sheetProtection password="CA2B" sheet="1" objects="1" scenarios="1"/>
  <mergeCells count="11">
    <mergeCell ref="U5:W5"/>
    <mergeCell ref="A5:A6"/>
    <mergeCell ref="B5:B6"/>
    <mergeCell ref="X5:Z5"/>
    <mergeCell ref="AA5:AC5"/>
    <mergeCell ref="C5:E5"/>
    <mergeCell ref="F5:H5"/>
    <mergeCell ref="I5:K5"/>
    <mergeCell ref="L5:N5"/>
    <mergeCell ref="O5:Q5"/>
    <mergeCell ref="R5:T5"/>
  </mergeCells>
  <dataValidations count="1">
    <dataValidation type="whole" allowBlank="1" showInputMessage="1" showErrorMessage="1" sqref="AA45:AB45 AA38:AB38 AA30:AB30 X40:Y41 R47:S48 X43:Y48 C30:D30 F47:G48 I30:J30 I47:J48 L47:M48 L38:M38 O38:P38 L30:M30 O30:P30 O47:P48 R38:S38 AA48:AB48 U30:V30 R30:S30 O45:P45 X8:Y38 U45:V45 C45:D45 U38:V38 U48:V48 C38:D38 F30:G30 F38:G38 I38:J38 R45:S45 C47:D48 F45:G45 I45:J45 L45:M45">
      <formula1>0</formula1>
      <formula2>99999999999999900000</formula2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"/>
  <sheetViews>
    <sheetView zoomScaleNormal="100" workbookViewId="0">
      <pane xSplit="2" ySplit="5" topLeftCell="C6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8" sqref="C8"/>
    </sheetView>
  </sheetViews>
  <sheetFormatPr defaultRowHeight="12.75" x14ac:dyDescent="0.2"/>
  <cols>
    <col min="1" max="1" width="5.7109375" style="48" customWidth="1"/>
    <col min="2" max="2" width="16.85546875" style="48" bestFit="1" customWidth="1"/>
    <col min="3" max="27" width="8.7109375" style="48" customWidth="1"/>
    <col min="28" max="16384" width="9.140625" style="48"/>
  </cols>
  <sheetData>
    <row r="1" spans="1:29" ht="20.25" x14ac:dyDescent="0.2">
      <c r="A1" s="47" t="s">
        <v>120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29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ht="15.75" x14ac:dyDescent="0.2">
      <c r="A3" s="50" t="s">
        <v>124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12.7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2"/>
      <c r="Z4" s="52"/>
      <c r="AA4" s="53"/>
      <c r="AB4" s="53"/>
      <c r="AC4" s="53" t="s">
        <v>115</v>
      </c>
    </row>
    <row r="5" spans="1:29" ht="39.950000000000003" customHeight="1" x14ac:dyDescent="0.2">
      <c r="A5" s="290" t="s">
        <v>36</v>
      </c>
      <c r="B5" s="290" t="s">
        <v>74</v>
      </c>
      <c r="C5" s="287" t="s">
        <v>125</v>
      </c>
      <c r="D5" s="288"/>
      <c r="E5" s="289"/>
      <c r="F5" s="287" t="s">
        <v>126</v>
      </c>
      <c r="G5" s="288"/>
      <c r="H5" s="289"/>
      <c r="I5" s="287" t="s">
        <v>121</v>
      </c>
      <c r="J5" s="288"/>
      <c r="K5" s="289"/>
      <c r="L5" s="287" t="s">
        <v>127</v>
      </c>
      <c r="M5" s="288"/>
      <c r="N5" s="289"/>
      <c r="O5" s="287" t="s">
        <v>128</v>
      </c>
      <c r="P5" s="288"/>
      <c r="Q5" s="289"/>
      <c r="R5" s="287" t="s">
        <v>129</v>
      </c>
      <c r="S5" s="288"/>
      <c r="T5" s="289"/>
      <c r="U5" s="287" t="s">
        <v>130</v>
      </c>
      <c r="V5" s="288"/>
      <c r="W5" s="289"/>
      <c r="X5" s="292" t="s">
        <v>131</v>
      </c>
      <c r="Y5" s="292"/>
      <c r="Z5" s="292"/>
      <c r="AA5" s="292" t="s">
        <v>132</v>
      </c>
      <c r="AB5" s="292"/>
      <c r="AC5" s="292"/>
    </row>
    <row r="6" spans="1:29" ht="15" customHeight="1" x14ac:dyDescent="0.2">
      <c r="A6" s="291"/>
      <c r="B6" s="291"/>
      <c r="C6" s="54" t="s">
        <v>133</v>
      </c>
      <c r="D6" s="54" t="s">
        <v>78</v>
      </c>
      <c r="E6" s="54" t="s">
        <v>134</v>
      </c>
      <c r="F6" s="54" t="s">
        <v>133</v>
      </c>
      <c r="G6" s="54" t="s">
        <v>78</v>
      </c>
      <c r="H6" s="54" t="s">
        <v>134</v>
      </c>
      <c r="I6" s="54" t="s">
        <v>133</v>
      </c>
      <c r="J6" s="54" t="s">
        <v>78</v>
      </c>
      <c r="K6" s="54" t="s">
        <v>134</v>
      </c>
      <c r="L6" s="54" t="s">
        <v>133</v>
      </c>
      <c r="M6" s="54" t="s">
        <v>78</v>
      </c>
      <c r="N6" s="54" t="s">
        <v>134</v>
      </c>
      <c r="O6" s="54" t="s">
        <v>133</v>
      </c>
      <c r="P6" s="54" t="s">
        <v>78</v>
      </c>
      <c r="Q6" s="54" t="s">
        <v>134</v>
      </c>
      <c r="R6" s="54" t="s">
        <v>133</v>
      </c>
      <c r="S6" s="54" t="s">
        <v>78</v>
      </c>
      <c r="T6" s="54" t="s">
        <v>134</v>
      </c>
      <c r="U6" s="54" t="s">
        <v>133</v>
      </c>
      <c r="V6" s="54" t="s">
        <v>78</v>
      </c>
      <c r="W6" s="54" t="s">
        <v>134</v>
      </c>
      <c r="X6" s="54" t="s">
        <v>133</v>
      </c>
      <c r="Y6" s="54" t="s">
        <v>78</v>
      </c>
      <c r="Z6" s="54" t="s">
        <v>134</v>
      </c>
      <c r="AA6" s="54" t="s">
        <v>133</v>
      </c>
      <c r="AB6" s="54" t="s">
        <v>78</v>
      </c>
      <c r="AC6" s="54" t="s">
        <v>134</v>
      </c>
    </row>
    <row r="7" spans="1:29" ht="15" customHeight="1" x14ac:dyDescent="0.2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  <c r="S7" s="55">
        <v>19</v>
      </c>
      <c r="T7" s="55">
        <v>20</v>
      </c>
      <c r="U7" s="55">
        <v>21</v>
      </c>
      <c r="V7" s="55">
        <v>22</v>
      </c>
      <c r="W7" s="55">
        <v>23</v>
      </c>
      <c r="X7" s="56">
        <v>24</v>
      </c>
      <c r="Y7" s="56">
        <v>25</v>
      </c>
      <c r="Z7" s="56">
        <v>26</v>
      </c>
      <c r="AA7" s="56">
        <v>27</v>
      </c>
      <c r="AB7" s="56">
        <v>28</v>
      </c>
      <c r="AC7" s="56">
        <v>29</v>
      </c>
    </row>
    <row r="8" spans="1:29" ht="15" customHeight="1" x14ac:dyDescent="0.2">
      <c r="A8" s="26">
        <v>1</v>
      </c>
      <c r="B8" s="27" t="s">
        <v>37</v>
      </c>
      <c r="C8" s="57">
        <v>442088.08828166849</v>
      </c>
      <c r="D8" s="57">
        <v>407357.22038119985</v>
      </c>
      <c r="E8" s="57">
        <f>(D8/C8)*100</f>
        <v>92.143903257954221</v>
      </c>
      <c r="F8" s="57">
        <v>277448.02059272013</v>
      </c>
      <c r="G8" s="57">
        <v>283856.94</v>
      </c>
      <c r="H8" s="57">
        <f>(G8/F8)*100</f>
        <v>102.30995319180447</v>
      </c>
      <c r="I8" s="57">
        <v>70755.89</v>
      </c>
      <c r="J8" s="57">
        <v>89664.779495600029</v>
      </c>
      <c r="K8" s="57">
        <f>(J8/I8)*100</f>
        <v>126.72412077015784</v>
      </c>
      <c r="L8" s="57">
        <v>11744.577999989999</v>
      </c>
      <c r="M8" s="57">
        <v>4956.2112733499998</v>
      </c>
      <c r="N8" s="57">
        <f>(M8/L8)*100</f>
        <v>42.199994528149247</v>
      </c>
      <c r="O8" s="57">
        <v>27230.47</v>
      </c>
      <c r="P8" s="57">
        <v>12597.823044499999</v>
      </c>
      <c r="Q8" s="57">
        <f>(P8/O8)*100</f>
        <v>46.26370034927784</v>
      </c>
      <c r="R8" s="57">
        <v>95306.989999999991</v>
      </c>
      <c r="S8" s="57">
        <v>22777.44385690003</v>
      </c>
      <c r="T8" s="57">
        <f>(S8/R8)*100</f>
        <v>23.899027612665169</v>
      </c>
      <c r="U8" s="18">
        <f>C8+I8+L8+O8+R8</f>
        <v>647126.01628165843</v>
      </c>
      <c r="V8" s="18">
        <f>D8+J8+M8+P8+S8</f>
        <v>537353.47805154987</v>
      </c>
      <c r="W8" s="57">
        <f>(V8/U8)*100</f>
        <v>83.036914686129606</v>
      </c>
      <c r="X8" s="18">
        <v>173873</v>
      </c>
      <c r="Y8" s="18">
        <v>100975.13389019998</v>
      </c>
      <c r="Z8" s="57">
        <f>(Y8/X8)*100</f>
        <v>58.074073542298109</v>
      </c>
      <c r="AA8" s="18">
        <f>U8+X8</f>
        <v>820999.01628165843</v>
      </c>
      <c r="AB8" s="18">
        <f>V8+Y8</f>
        <v>638328.61194174981</v>
      </c>
      <c r="AC8" s="57">
        <f>(AB8/AA8)*100</f>
        <v>77.750228597443254</v>
      </c>
    </row>
    <row r="9" spans="1:29" ht="15" customHeight="1" x14ac:dyDescent="0.2">
      <c r="A9" s="26">
        <v>2</v>
      </c>
      <c r="B9" s="27" t="s">
        <v>38</v>
      </c>
      <c r="C9" s="57">
        <v>105822.00100590731</v>
      </c>
      <c r="D9" s="57">
        <v>140195.50569240001</v>
      </c>
      <c r="E9" s="57">
        <f t="shared" ref="E9:E42" si="0">(D9/C9)*100</f>
        <v>132.48238018535849</v>
      </c>
      <c r="F9" s="57">
        <v>82951.191896982345</v>
      </c>
      <c r="G9" s="57">
        <v>74994</v>
      </c>
      <c r="H9" s="57">
        <f t="shared" ref="H9:H43" si="1">(G9/F9)*100</f>
        <v>90.407380876619058</v>
      </c>
      <c r="I9" s="57">
        <v>17791</v>
      </c>
      <c r="J9" s="57">
        <v>29579.271201899999</v>
      </c>
      <c r="K9" s="57">
        <f t="shared" ref="K9:K43" si="2">(J9/I9)*100</f>
        <v>166.25974482547355</v>
      </c>
      <c r="L9" s="57">
        <v>0</v>
      </c>
      <c r="M9" s="57">
        <v>1198.3960454000003</v>
      </c>
      <c r="N9" s="57" t="e">
        <f t="shared" ref="N9:N43" si="3">(M9/L9)*100</f>
        <v>#DIV/0!</v>
      </c>
      <c r="O9" s="57">
        <v>0</v>
      </c>
      <c r="P9" s="57">
        <v>6172.5510689000012</v>
      </c>
      <c r="Q9" s="57" t="e">
        <f t="shared" ref="Q9:Q43" si="4">(P9/O9)*100</f>
        <v>#DIV/0!</v>
      </c>
      <c r="R9" s="57">
        <v>33391</v>
      </c>
      <c r="S9" s="57">
        <v>694.20965380000007</v>
      </c>
      <c r="T9" s="57">
        <f t="shared" ref="T9:T43" si="5">(S9/R9)*100</f>
        <v>2.0790322356323561</v>
      </c>
      <c r="U9" s="18">
        <f t="shared" ref="U9:U42" si="6">C9+I9+L9+O9+R9</f>
        <v>157004.00100590731</v>
      </c>
      <c r="V9" s="18">
        <f t="shared" ref="V9:V42" si="7">D9+J9+M9+P9+S9</f>
        <v>177839.93366240003</v>
      </c>
      <c r="W9" s="57">
        <f t="shared" ref="W9:W43" si="8">(V9/U9)*100</f>
        <v>113.27095648709535</v>
      </c>
      <c r="X9" s="18">
        <v>11037</v>
      </c>
      <c r="Y9" s="18">
        <v>130092.72926219998</v>
      </c>
      <c r="Z9" s="57">
        <f t="shared" ref="Z9:Z43" si="9">(Y9/X9)*100</f>
        <v>1178.6964688067408</v>
      </c>
      <c r="AA9" s="18">
        <f t="shared" ref="AA9:AA42" si="10">U9+X9</f>
        <v>168041.00100590731</v>
      </c>
      <c r="AB9" s="18">
        <f t="shared" ref="AB9:AB42" si="11">V9+Y9</f>
        <v>307932.66292460001</v>
      </c>
      <c r="AC9" s="57">
        <f t="shared" ref="AC9:AC43" si="12">(AB9/AA9)*100</f>
        <v>183.24852927636093</v>
      </c>
    </row>
    <row r="10" spans="1:29" ht="15" customHeight="1" x14ac:dyDescent="0.2">
      <c r="A10" s="26">
        <v>3</v>
      </c>
      <c r="B10" s="27" t="s">
        <v>39</v>
      </c>
      <c r="C10" s="57">
        <v>211958.46238232325</v>
      </c>
      <c r="D10" s="57">
        <v>131618.76990049996</v>
      </c>
      <c r="E10" s="57">
        <f t="shared" si="0"/>
        <v>62.096492124523259</v>
      </c>
      <c r="F10" s="57">
        <v>192249.93632032647</v>
      </c>
      <c r="G10" s="57">
        <v>122098.6</v>
      </c>
      <c r="H10" s="57">
        <f t="shared" si="1"/>
        <v>63.510346134294451</v>
      </c>
      <c r="I10" s="57">
        <v>11366</v>
      </c>
      <c r="J10" s="57">
        <v>36256.315342999987</v>
      </c>
      <c r="K10" s="57">
        <f t="shared" si="2"/>
        <v>318.98922525954589</v>
      </c>
      <c r="L10" s="57">
        <v>2993</v>
      </c>
      <c r="M10" s="57">
        <v>1612.7176625999998</v>
      </c>
      <c r="N10" s="57">
        <f t="shared" si="3"/>
        <v>53.882982378884059</v>
      </c>
      <c r="O10" s="57">
        <v>15429</v>
      </c>
      <c r="P10" s="57">
        <v>10381.756584499999</v>
      </c>
      <c r="Q10" s="57">
        <f t="shared" si="4"/>
        <v>67.287293956186403</v>
      </c>
      <c r="R10" s="57">
        <v>12028</v>
      </c>
      <c r="S10" s="57">
        <v>1701.0582924000705</v>
      </c>
      <c r="T10" s="57">
        <f t="shared" si="5"/>
        <v>14.14248663452004</v>
      </c>
      <c r="U10" s="18">
        <f t="shared" si="6"/>
        <v>253774.46238232325</v>
      </c>
      <c r="V10" s="18">
        <f t="shared" si="7"/>
        <v>181570.61778299999</v>
      </c>
      <c r="W10" s="57">
        <f t="shared" si="8"/>
        <v>71.548025785768488</v>
      </c>
      <c r="X10" s="18">
        <v>16526</v>
      </c>
      <c r="Y10" s="18">
        <v>36818.793809199997</v>
      </c>
      <c r="Z10" s="57">
        <f t="shared" si="9"/>
        <v>222.79313693089674</v>
      </c>
      <c r="AA10" s="18">
        <f t="shared" si="10"/>
        <v>270300.46238232323</v>
      </c>
      <c r="AB10" s="18">
        <f t="shared" si="11"/>
        <v>218389.41159219999</v>
      </c>
      <c r="AC10" s="57">
        <f t="shared" si="12"/>
        <v>80.795056607525055</v>
      </c>
    </row>
    <row r="11" spans="1:29" ht="15" customHeight="1" x14ac:dyDescent="0.2">
      <c r="A11" s="26">
        <v>4</v>
      </c>
      <c r="B11" s="27" t="s">
        <v>40</v>
      </c>
      <c r="C11" s="57">
        <v>147309.57934162801</v>
      </c>
      <c r="D11" s="57">
        <v>140124.65495539992</v>
      </c>
      <c r="E11" s="57">
        <f t="shared" si="0"/>
        <v>95.122568119235879</v>
      </c>
      <c r="F11" s="57">
        <v>101356.79548703434</v>
      </c>
      <c r="G11" s="57">
        <v>94671.33</v>
      </c>
      <c r="H11" s="57">
        <f t="shared" si="1"/>
        <v>93.404028358523277</v>
      </c>
      <c r="I11" s="57">
        <v>102548.77999999998</v>
      </c>
      <c r="J11" s="57">
        <v>154438.07933509999</v>
      </c>
      <c r="K11" s="57">
        <f t="shared" si="2"/>
        <v>150.59962618287611</v>
      </c>
      <c r="L11" s="57">
        <v>20480.307999999994</v>
      </c>
      <c r="M11" s="57">
        <v>10579.063672700002</v>
      </c>
      <c r="N11" s="57">
        <f t="shared" si="3"/>
        <v>51.654807499477087</v>
      </c>
      <c r="O11" s="57">
        <v>35840.539000000012</v>
      </c>
      <c r="P11" s="57">
        <v>19836.536802799987</v>
      </c>
      <c r="Q11" s="57">
        <f t="shared" si="4"/>
        <v>55.346647556834959</v>
      </c>
      <c r="R11" s="57">
        <v>46080.692999999999</v>
      </c>
      <c r="S11" s="57">
        <v>2662.3024878000078</v>
      </c>
      <c r="T11" s="57">
        <f t="shared" si="5"/>
        <v>5.7774792748885266</v>
      </c>
      <c r="U11" s="18">
        <f t="shared" si="6"/>
        <v>352259.89934162796</v>
      </c>
      <c r="V11" s="18">
        <f t="shared" si="7"/>
        <v>327640.63725379994</v>
      </c>
      <c r="W11" s="57">
        <f t="shared" si="8"/>
        <v>93.011051745077623</v>
      </c>
      <c r="X11" s="18">
        <v>67950</v>
      </c>
      <c r="Y11" s="18">
        <v>455166.8702632701</v>
      </c>
      <c r="Z11" s="57">
        <f t="shared" si="9"/>
        <v>669.85558537640929</v>
      </c>
      <c r="AA11" s="18">
        <f t="shared" si="10"/>
        <v>420209.89934162796</v>
      </c>
      <c r="AB11" s="18">
        <f t="shared" si="11"/>
        <v>782807.50751707004</v>
      </c>
      <c r="AC11" s="57">
        <f t="shared" si="12"/>
        <v>186.28963971185567</v>
      </c>
    </row>
    <row r="12" spans="1:29" ht="15" customHeight="1" x14ac:dyDescent="0.2">
      <c r="A12" s="26">
        <v>5</v>
      </c>
      <c r="B12" s="27" t="s">
        <v>41</v>
      </c>
      <c r="C12" s="57">
        <v>172129.5204866748</v>
      </c>
      <c r="D12" s="57">
        <v>127396.70415589999</v>
      </c>
      <c r="E12" s="57">
        <f t="shared" si="0"/>
        <v>74.012118197797605</v>
      </c>
      <c r="F12" s="57">
        <v>162530.61568003896</v>
      </c>
      <c r="G12" s="57">
        <v>124101.93</v>
      </c>
      <c r="H12" s="57">
        <f t="shared" si="1"/>
        <v>76.356032665445355</v>
      </c>
      <c r="I12" s="57">
        <v>6668</v>
      </c>
      <c r="J12" s="57">
        <v>12155.854987299999</v>
      </c>
      <c r="K12" s="57">
        <f t="shared" si="2"/>
        <v>182.30136453659267</v>
      </c>
      <c r="L12" s="57">
        <v>1307.8399999999999</v>
      </c>
      <c r="M12" s="57">
        <v>10339.782138800001</v>
      </c>
      <c r="N12" s="57">
        <f t="shared" si="3"/>
        <v>790.59993109248853</v>
      </c>
      <c r="O12" s="57">
        <v>4486.62</v>
      </c>
      <c r="P12" s="57">
        <v>4282.7142674000006</v>
      </c>
      <c r="Q12" s="57">
        <f t="shared" si="4"/>
        <v>95.455248436462199</v>
      </c>
      <c r="R12" s="57">
        <v>22030.54</v>
      </c>
      <c r="S12" s="57">
        <v>128.47825</v>
      </c>
      <c r="T12" s="57">
        <f t="shared" si="5"/>
        <v>0.58318248213616186</v>
      </c>
      <c r="U12" s="18">
        <f t="shared" si="6"/>
        <v>206622.5204866748</v>
      </c>
      <c r="V12" s="18">
        <f t="shared" si="7"/>
        <v>154303.5337994</v>
      </c>
      <c r="W12" s="57">
        <f t="shared" si="8"/>
        <v>74.678952437496335</v>
      </c>
      <c r="X12" s="18">
        <v>0</v>
      </c>
      <c r="Y12" s="18">
        <v>45995.582299300004</v>
      </c>
      <c r="Z12" s="57" t="e">
        <f t="shared" si="9"/>
        <v>#DIV/0!</v>
      </c>
      <c r="AA12" s="18">
        <f t="shared" si="10"/>
        <v>206622.5204866748</v>
      </c>
      <c r="AB12" s="18">
        <f t="shared" si="11"/>
        <v>200299.1160987</v>
      </c>
      <c r="AC12" s="57">
        <f t="shared" si="12"/>
        <v>96.939634473008667</v>
      </c>
    </row>
    <row r="13" spans="1:29" ht="15" customHeight="1" x14ac:dyDescent="0.2">
      <c r="A13" s="26">
        <v>6</v>
      </c>
      <c r="B13" s="27" t="s">
        <v>42</v>
      </c>
      <c r="C13" s="57">
        <v>49654.306891605374</v>
      </c>
      <c r="D13" s="57">
        <v>49966.459079800006</v>
      </c>
      <c r="E13" s="57">
        <f t="shared" si="0"/>
        <v>100.62865078124253</v>
      </c>
      <c r="F13" s="57">
        <v>48637.590727193703</v>
      </c>
      <c r="G13" s="57">
        <v>37395.660000000003</v>
      </c>
      <c r="H13" s="57">
        <f t="shared" si="1"/>
        <v>76.886333062323672</v>
      </c>
      <c r="I13" s="57">
        <v>15350</v>
      </c>
      <c r="J13" s="57">
        <v>11651.240043600001</v>
      </c>
      <c r="K13" s="57">
        <f t="shared" si="2"/>
        <v>75.903843932247554</v>
      </c>
      <c r="L13" s="57">
        <v>2575</v>
      </c>
      <c r="M13" s="57">
        <v>368.01970410000001</v>
      </c>
      <c r="N13" s="57">
        <f t="shared" si="3"/>
        <v>14.29202734368932</v>
      </c>
      <c r="O13" s="57">
        <v>6225</v>
      </c>
      <c r="P13" s="57">
        <v>3641.5968172999997</v>
      </c>
      <c r="Q13" s="57">
        <f t="shared" si="4"/>
        <v>58.499547265863448</v>
      </c>
      <c r="R13" s="57">
        <v>4200</v>
      </c>
      <c r="S13" s="57">
        <v>4514.9515111999999</v>
      </c>
      <c r="T13" s="57">
        <f t="shared" si="5"/>
        <v>107.4988455047619</v>
      </c>
      <c r="U13" s="18">
        <f t="shared" si="6"/>
        <v>78004.306891605374</v>
      </c>
      <c r="V13" s="18">
        <f t="shared" si="7"/>
        <v>70142.267156000002</v>
      </c>
      <c r="W13" s="57">
        <f t="shared" si="8"/>
        <v>89.921018404111393</v>
      </c>
      <c r="X13" s="18">
        <v>12400</v>
      </c>
      <c r="Y13" s="18">
        <v>36271.780255599995</v>
      </c>
      <c r="Z13" s="57">
        <f t="shared" si="9"/>
        <v>292.51435689999994</v>
      </c>
      <c r="AA13" s="18">
        <f t="shared" si="10"/>
        <v>90404.306891605374</v>
      </c>
      <c r="AB13" s="18">
        <f t="shared" si="11"/>
        <v>106414.0474116</v>
      </c>
      <c r="AC13" s="57">
        <f t="shared" si="12"/>
        <v>117.70904625062862</v>
      </c>
    </row>
    <row r="14" spans="1:29" ht="15" customHeight="1" x14ac:dyDescent="0.2">
      <c r="A14" s="26">
        <v>7</v>
      </c>
      <c r="B14" s="27" t="s">
        <v>43</v>
      </c>
      <c r="C14" s="57">
        <v>134507.88751433854</v>
      </c>
      <c r="D14" s="57">
        <v>110257.0383044</v>
      </c>
      <c r="E14" s="57">
        <f t="shared" si="0"/>
        <v>81.970686137381051</v>
      </c>
      <c r="F14" s="57">
        <v>120498.53558538979</v>
      </c>
      <c r="G14" s="57">
        <v>93591</v>
      </c>
      <c r="H14" s="57">
        <f t="shared" si="1"/>
        <v>77.669823575306353</v>
      </c>
      <c r="I14" s="57">
        <v>6200</v>
      </c>
      <c r="J14" s="57">
        <v>16174.715814799998</v>
      </c>
      <c r="K14" s="57">
        <f t="shared" si="2"/>
        <v>260.88251314193542</v>
      </c>
      <c r="L14" s="57">
        <v>5600</v>
      </c>
      <c r="M14" s="57">
        <v>1085.66477525</v>
      </c>
      <c r="N14" s="57">
        <f t="shared" si="3"/>
        <v>19.386870986607143</v>
      </c>
      <c r="O14" s="57">
        <v>5600</v>
      </c>
      <c r="P14" s="57">
        <v>5280.7185567000006</v>
      </c>
      <c r="Q14" s="57">
        <f t="shared" si="4"/>
        <v>94.298545655357159</v>
      </c>
      <c r="R14" s="57">
        <v>4800</v>
      </c>
      <c r="S14" s="57">
        <v>463.41199080000001</v>
      </c>
      <c r="T14" s="57">
        <f t="shared" si="5"/>
        <v>9.6544164750000014</v>
      </c>
      <c r="U14" s="18">
        <f t="shared" si="6"/>
        <v>156707.88751433854</v>
      </c>
      <c r="V14" s="18">
        <f t="shared" si="7"/>
        <v>133261.54944195002</v>
      </c>
      <c r="W14" s="57">
        <f t="shared" si="8"/>
        <v>85.038188923168775</v>
      </c>
      <c r="X14" s="18">
        <v>7500</v>
      </c>
      <c r="Y14" s="18">
        <v>19856.251854499998</v>
      </c>
      <c r="Z14" s="57">
        <f t="shared" si="9"/>
        <v>264.75002472666665</v>
      </c>
      <c r="AA14" s="18">
        <f t="shared" si="10"/>
        <v>164207.88751433854</v>
      </c>
      <c r="AB14" s="18">
        <f t="shared" si="11"/>
        <v>153117.80129645002</v>
      </c>
      <c r="AC14" s="57">
        <f t="shared" si="12"/>
        <v>93.246313325284007</v>
      </c>
    </row>
    <row r="15" spans="1:29" ht="15" customHeight="1" x14ac:dyDescent="0.2">
      <c r="A15" s="26">
        <v>8</v>
      </c>
      <c r="B15" s="27" t="s">
        <v>44</v>
      </c>
      <c r="C15" s="57">
        <v>71248.604850920878</v>
      </c>
      <c r="D15" s="57">
        <v>66866.032520899986</v>
      </c>
      <c r="E15" s="57">
        <f t="shared" si="0"/>
        <v>93.848900846281978</v>
      </c>
      <c r="F15" s="57">
        <v>58632.396533385494</v>
      </c>
      <c r="G15" s="57">
        <v>59943.979999999996</v>
      </c>
      <c r="H15" s="57">
        <f t="shared" si="1"/>
        <v>102.23696035666508</v>
      </c>
      <c r="I15" s="57">
        <v>10494</v>
      </c>
      <c r="J15" s="57">
        <v>27211.7641066</v>
      </c>
      <c r="K15" s="57">
        <f t="shared" si="2"/>
        <v>259.30783406327424</v>
      </c>
      <c r="L15" s="57">
        <v>3178</v>
      </c>
      <c r="M15" s="57">
        <v>1709.9626590999999</v>
      </c>
      <c r="N15" s="57">
        <f t="shared" si="3"/>
        <v>53.806251073001889</v>
      </c>
      <c r="O15" s="57">
        <v>18589</v>
      </c>
      <c r="P15" s="57">
        <v>7087.9423803999998</v>
      </c>
      <c r="Q15" s="57">
        <f t="shared" si="4"/>
        <v>38.129766961106029</v>
      </c>
      <c r="R15" s="57">
        <v>18210</v>
      </c>
      <c r="S15" s="57">
        <v>2554.7427815999999</v>
      </c>
      <c r="T15" s="57">
        <f t="shared" si="5"/>
        <v>14.029339822075782</v>
      </c>
      <c r="U15" s="18">
        <f t="shared" si="6"/>
        <v>121719.60485092088</v>
      </c>
      <c r="V15" s="18">
        <f t="shared" si="7"/>
        <v>105430.44444859997</v>
      </c>
      <c r="W15" s="57">
        <f t="shared" si="8"/>
        <v>86.617471834326551</v>
      </c>
      <c r="X15" s="18">
        <v>19977</v>
      </c>
      <c r="Y15" s="18">
        <v>71982.008870499994</v>
      </c>
      <c r="Z15" s="57">
        <f t="shared" si="9"/>
        <v>360.32441743254742</v>
      </c>
      <c r="AA15" s="18">
        <f t="shared" si="10"/>
        <v>141696.60485092088</v>
      </c>
      <c r="AB15" s="18">
        <f t="shared" si="11"/>
        <v>177412.45331909996</v>
      </c>
      <c r="AC15" s="57">
        <f t="shared" si="12"/>
        <v>125.20586044087349</v>
      </c>
    </row>
    <row r="16" spans="1:29" ht="15" customHeight="1" x14ac:dyDescent="0.2">
      <c r="A16" s="26">
        <v>9</v>
      </c>
      <c r="B16" s="27" t="s">
        <v>45</v>
      </c>
      <c r="C16" s="57">
        <v>114906.86254873095</v>
      </c>
      <c r="D16" s="57">
        <v>108356.92124120001</v>
      </c>
      <c r="E16" s="57">
        <f t="shared" si="0"/>
        <v>94.299782308690936</v>
      </c>
      <c r="F16" s="57">
        <v>81266.403281252075</v>
      </c>
      <c r="G16" s="57">
        <v>60906</v>
      </c>
      <c r="H16" s="57">
        <f t="shared" si="1"/>
        <v>74.946100160496272</v>
      </c>
      <c r="I16" s="57">
        <v>21232</v>
      </c>
      <c r="J16" s="57">
        <v>29113.811797599999</v>
      </c>
      <c r="K16" s="57">
        <f t="shared" si="2"/>
        <v>137.12232383948756</v>
      </c>
      <c r="L16" s="57">
        <v>3465</v>
      </c>
      <c r="M16" s="57">
        <v>1073.7520056999999</v>
      </c>
      <c r="N16" s="57">
        <f t="shared" si="3"/>
        <v>30.988513873015872</v>
      </c>
      <c r="O16" s="57">
        <v>3908</v>
      </c>
      <c r="P16" s="57">
        <v>5845.9627089000005</v>
      </c>
      <c r="Q16" s="57">
        <f t="shared" si="4"/>
        <v>149.58962919396112</v>
      </c>
      <c r="R16" s="57">
        <v>22618</v>
      </c>
      <c r="S16" s="57">
        <v>11747.4089704</v>
      </c>
      <c r="T16" s="57">
        <f t="shared" si="5"/>
        <v>51.938318907065174</v>
      </c>
      <c r="U16" s="18">
        <f t="shared" si="6"/>
        <v>166129.86254873095</v>
      </c>
      <c r="V16" s="18">
        <f t="shared" si="7"/>
        <v>156137.85672380001</v>
      </c>
      <c r="W16" s="57">
        <f t="shared" si="8"/>
        <v>93.985424612026051</v>
      </c>
      <c r="X16" s="18">
        <v>8675</v>
      </c>
      <c r="Y16" s="18">
        <v>25555.98702868</v>
      </c>
      <c r="Z16" s="57">
        <f t="shared" si="9"/>
        <v>294.59351041706049</v>
      </c>
      <c r="AA16" s="18">
        <f t="shared" si="10"/>
        <v>174804.86254873095</v>
      </c>
      <c r="AB16" s="18">
        <f t="shared" si="11"/>
        <v>181693.84375248</v>
      </c>
      <c r="AC16" s="57">
        <f t="shared" si="12"/>
        <v>103.94095513322954</v>
      </c>
    </row>
    <row r="17" spans="1:29" ht="15" customHeight="1" x14ac:dyDescent="0.2">
      <c r="A17" s="26">
        <v>10</v>
      </c>
      <c r="B17" s="27" t="s">
        <v>46</v>
      </c>
      <c r="C17" s="57">
        <v>17564.133275345182</v>
      </c>
      <c r="D17" s="57">
        <v>12257.823038299999</v>
      </c>
      <c r="E17" s="57">
        <f t="shared" si="0"/>
        <v>69.788943445938983</v>
      </c>
      <c r="F17" s="57">
        <v>13588.948490334184</v>
      </c>
      <c r="G17" s="57">
        <v>12364.919999999998</v>
      </c>
      <c r="H17" s="57">
        <f t="shared" si="1"/>
        <v>90.992470894971476</v>
      </c>
      <c r="I17" s="57">
        <v>7535</v>
      </c>
      <c r="J17" s="57">
        <v>4606.785841599999</v>
      </c>
      <c r="K17" s="57">
        <f t="shared" si="2"/>
        <v>61.138498229595207</v>
      </c>
      <c r="L17" s="57">
        <v>0</v>
      </c>
      <c r="M17" s="57">
        <v>2217.9974974500001</v>
      </c>
      <c r="N17" s="57" t="e">
        <f t="shared" si="3"/>
        <v>#DIV/0!</v>
      </c>
      <c r="O17" s="57">
        <v>0</v>
      </c>
      <c r="P17" s="57">
        <v>6679.1838656</v>
      </c>
      <c r="Q17" s="57" t="e">
        <f t="shared" si="4"/>
        <v>#DIV/0!</v>
      </c>
      <c r="R17" s="57">
        <v>7150</v>
      </c>
      <c r="S17" s="57">
        <v>13368.2208333</v>
      </c>
      <c r="T17" s="57">
        <f t="shared" si="5"/>
        <v>186.96812354265734</v>
      </c>
      <c r="U17" s="18">
        <f t="shared" si="6"/>
        <v>32249.133275345182</v>
      </c>
      <c r="V17" s="18">
        <f t="shared" si="7"/>
        <v>39130.011076249997</v>
      </c>
      <c r="W17" s="57">
        <f t="shared" si="8"/>
        <v>121.33662862240493</v>
      </c>
      <c r="X17" s="18">
        <v>3215</v>
      </c>
      <c r="Y17" s="18">
        <v>8047.0905714</v>
      </c>
      <c r="Z17" s="57">
        <f t="shared" si="9"/>
        <v>250.29830704199068</v>
      </c>
      <c r="AA17" s="18">
        <f t="shared" si="10"/>
        <v>35464.133275345186</v>
      </c>
      <c r="AB17" s="18">
        <f t="shared" si="11"/>
        <v>47177.101647649994</v>
      </c>
      <c r="AC17" s="57">
        <f t="shared" si="12"/>
        <v>133.02764593558447</v>
      </c>
    </row>
    <row r="18" spans="1:29" ht="15" customHeight="1" x14ac:dyDescent="0.2">
      <c r="A18" s="26">
        <v>11</v>
      </c>
      <c r="B18" s="27" t="s">
        <v>47</v>
      </c>
      <c r="C18" s="57">
        <v>30235.8210991366</v>
      </c>
      <c r="D18" s="57">
        <v>23545.856841000001</v>
      </c>
      <c r="E18" s="57">
        <f t="shared" si="0"/>
        <v>77.874044709413781</v>
      </c>
      <c r="F18" s="57">
        <v>22914.439703410768</v>
      </c>
      <c r="G18" s="57">
        <v>17121</v>
      </c>
      <c r="H18" s="57">
        <f t="shared" si="1"/>
        <v>74.717078931899763</v>
      </c>
      <c r="I18" s="57">
        <v>7198.0099999999993</v>
      </c>
      <c r="J18" s="57">
        <v>14065.396821300001</v>
      </c>
      <c r="K18" s="57">
        <f t="shared" si="2"/>
        <v>195.40674188143669</v>
      </c>
      <c r="L18" s="57">
        <v>1006.58</v>
      </c>
      <c r="M18" s="57">
        <v>948.02636269999994</v>
      </c>
      <c r="N18" s="57">
        <f t="shared" si="3"/>
        <v>94.182912704405013</v>
      </c>
      <c r="O18" s="57">
        <v>4276.26</v>
      </c>
      <c r="P18" s="57">
        <v>3154.3496155999997</v>
      </c>
      <c r="Q18" s="57">
        <f t="shared" si="4"/>
        <v>73.764214888711152</v>
      </c>
      <c r="R18" s="57">
        <v>3994</v>
      </c>
      <c r="S18" s="57">
        <v>2903.9032434000001</v>
      </c>
      <c r="T18" s="57">
        <f t="shared" si="5"/>
        <v>72.706641046569857</v>
      </c>
      <c r="U18" s="18">
        <f t="shared" si="6"/>
        <v>46710.671099136605</v>
      </c>
      <c r="V18" s="18">
        <f t="shared" si="7"/>
        <v>44617.532884</v>
      </c>
      <c r="W18" s="57">
        <f t="shared" si="8"/>
        <v>95.518929259881062</v>
      </c>
      <c r="X18" s="18">
        <v>5609.91</v>
      </c>
      <c r="Y18" s="18">
        <v>35068.434923699999</v>
      </c>
      <c r="Z18" s="57">
        <f t="shared" si="9"/>
        <v>625.11582046236038</v>
      </c>
      <c r="AA18" s="18">
        <f t="shared" si="10"/>
        <v>52320.581099136602</v>
      </c>
      <c r="AB18" s="18">
        <f t="shared" si="11"/>
        <v>79685.967807699999</v>
      </c>
      <c r="AC18" s="57">
        <f t="shared" si="12"/>
        <v>152.30329276487143</v>
      </c>
    </row>
    <row r="19" spans="1:29" ht="15" customHeight="1" x14ac:dyDescent="0.2">
      <c r="A19" s="26">
        <v>12</v>
      </c>
      <c r="B19" s="27" t="s">
        <v>48</v>
      </c>
      <c r="C19" s="57">
        <v>76952.510216630733</v>
      </c>
      <c r="D19" s="57">
        <v>28801.199578200001</v>
      </c>
      <c r="E19" s="57">
        <f t="shared" si="0"/>
        <v>37.427238561966462</v>
      </c>
      <c r="F19" s="57">
        <v>72846.841967531102</v>
      </c>
      <c r="G19" s="57">
        <v>46214.149999999994</v>
      </c>
      <c r="H19" s="57">
        <f t="shared" si="1"/>
        <v>63.44015574566474</v>
      </c>
      <c r="I19" s="57">
        <v>0</v>
      </c>
      <c r="J19" s="57">
        <v>3004.2938386000001</v>
      </c>
      <c r="K19" s="57" t="e">
        <f t="shared" si="2"/>
        <v>#DIV/0!</v>
      </c>
      <c r="L19" s="57">
        <v>695</v>
      </c>
      <c r="M19" s="57">
        <v>3511.6671366</v>
      </c>
      <c r="N19" s="57">
        <f t="shared" si="3"/>
        <v>505.27584699280573</v>
      </c>
      <c r="O19" s="57">
        <v>6221</v>
      </c>
      <c r="P19" s="57">
        <v>1672.9782378</v>
      </c>
      <c r="Q19" s="57">
        <f t="shared" si="4"/>
        <v>26.892432692493166</v>
      </c>
      <c r="R19" s="57">
        <v>695</v>
      </c>
      <c r="S19" s="57">
        <v>55.467359999999999</v>
      </c>
      <c r="T19" s="57">
        <f t="shared" si="5"/>
        <v>7.9809151079136695</v>
      </c>
      <c r="U19" s="18">
        <f t="shared" si="6"/>
        <v>84563.510216630733</v>
      </c>
      <c r="V19" s="18">
        <f t="shared" si="7"/>
        <v>37045.606151200001</v>
      </c>
      <c r="W19" s="57">
        <f t="shared" si="8"/>
        <v>43.808027902695088</v>
      </c>
      <c r="X19" s="18">
        <v>2882</v>
      </c>
      <c r="Y19" s="18">
        <v>10962.481470799999</v>
      </c>
      <c r="Z19" s="57">
        <f t="shared" si="9"/>
        <v>380.37756664816101</v>
      </c>
      <c r="AA19" s="18">
        <f t="shared" si="10"/>
        <v>87445.510216630733</v>
      </c>
      <c r="AB19" s="18">
        <f t="shared" si="11"/>
        <v>48008.087621999999</v>
      </c>
      <c r="AC19" s="57">
        <f t="shared" si="12"/>
        <v>54.900574658514181</v>
      </c>
    </row>
    <row r="20" spans="1:29" ht="15" customHeight="1" x14ac:dyDescent="0.2">
      <c r="A20" s="26">
        <v>13</v>
      </c>
      <c r="B20" s="27" t="s">
        <v>49</v>
      </c>
      <c r="C20" s="57">
        <v>269360.66704794462</v>
      </c>
      <c r="D20" s="57">
        <v>264529.28316350002</v>
      </c>
      <c r="E20" s="57">
        <f t="shared" si="0"/>
        <v>98.206351381070562</v>
      </c>
      <c r="F20" s="57">
        <v>235519.86500780736</v>
      </c>
      <c r="G20" s="57">
        <v>223490.41999999998</v>
      </c>
      <c r="H20" s="57">
        <f t="shared" si="1"/>
        <v>94.892386250557422</v>
      </c>
      <c r="I20" s="57">
        <v>103377</v>
      </c>
      <c r="J20" s="57">
        <v>46625.960116499991</v>
      </c>
      <c r="K20" s="57">
        <f t="shared" si="2"/>
        <v>45.102837300850283</v>
      </c>
      <c r="L20" s="57">
        <v>11733</v>
      </c>
      <c r="M20" s="57">
        <v>2871.4741583999999</v>
      </c>
      <c r="N20" s="57">
        <f t="shared" si="3"/>
        <v>24.473486392227052</v>
      </c>
      <c r="O20" s="57">
        <v>20536</v>
      </c>
      <c r="P20" s="57">
        <v>11658.7293787</v>
      </c>
      <c r="Q20" s="57">
        <f t="shared" si="4"/>
        <v>56.772153188059995</v>
      </c>
      <c r="R20" s="57">
        <v>26817</v>
      </c>
      <c r="S20" s="57">
        <v>1051.6933577999773</v>
      </c>
      <c r="T20" s="57">
        <f t="shared" si="5"/>
        <v>3.9217412753103531</v>
      </c>
      <c r="U20" s="18">
        <f t="shared" si="6"/>
        <v>431823.66704794462</v>
      </c>
      <c r="V20" s="18">
        <f t="shared" si="7"/>
        <v>326737.14017489995</v>
      </c>
      <c r="W20" s="57">
        <f t="shared" si="8"/>
        <v>75.664481849398697</v>
      </c>
      <c r="X20" s="18">
        <v>12051</v>
      </c>
      <c r="Y20" s="18">
        <v>103956.19046702</v>
      </c>
      <c r="Z20" s="57">
        <f t="shared" si="9"/>
        <v>862.63538683113427</v>
      </c>
      <c r="AA20" s="18">
        <f t="shared" si="10"/>
        <v>443874.66704794462</v>
      </c>
      <c r="AB20" s="18">
        <f t="shared" si="11"/>
        <v>430693.33064191998</v>
      </c>
      <c r="AC20" s="57">
        <f t="shared" si="12"/>
        <v>97.03039227408739</v>
      </c>
    </row>
    <row r="21" spans="1:29" ht="15" customHeight="1" x14ac:dyDescent="0.2">
      <c r="A21" s="26">
        <v>14</v>
      </c>
      <c r="B21" s="27" t="s">
        <v>50</v>
      </c>
      <c r="C21" s="57">
        <v>125488.9612104925</v>
      </c>
      <c r="D21" s="57">
        <v>96218.429903800017</v>
      </c>
      <c r="E21" s="57">
        <f t="shared" si="0"/>
        <v>76.674815836912757</v>
      </c>
      <c r="F21" s="57">
        <v>106035.42499144522</v>
      </c>
      <c r="G21" s="57">
        <v>82990</v>
      </c>
      <c r="H21" s="57">
        <f t="shared" si="1"/>
        <v>78.266296387924612</v>
      </c>
      <c r="I21" s="57">
        <v>26637</v>
      </c>
      <c r="J21" s="57">
        <v>12696.361927900001</v>
      </c>
      <c r="K21" s="57">
        <f t="shared" si="2"/>
        <v>47.664383856665545</v>
      </c>
      <c r="L21" s="57">
        <v>2640</v>
      </c>
      <c r="M21" s="57">
        <v>8868.4059720000023</v>
      </c>
      <c r="N21" s="57">
        <f t="shared" si="3"/>
        <v>335.92446863636371</v>
      </c>
      <c r="O21" s="57">
        <v>11994</v>
      </c>
      <c r="P21" s="57">
        <v>2569.7389903000003</v>
      </c>
      <c r="Q21" s="57">
        <f t="shared" si="4"/>
        <v>21.425204187927299</v>
      </c>
      <c r="R21" s="57">
        <v>23373</v>
      </c>
      <c r="S21" s="57">
        <v>204.40289999999999</v>
      </c>
      <c r="T21" s="57">
        <f t="shared" si="5"/>
        <v>0.87452573482223084</v>
      </c>
      <c r="U21" s="18">
        <f t="shared" si="6"/>
        <v>190132.9612104925</v>
      </c>
      <c r="V21" s="18">
        <f t="shared" si="7"/>
        <v>120557.33969400002</v>
      </c>
      <c r="W21" s="57">
        <f t="shared" si="8"/>
        <v>63.406859561048613</v>
      </c>
      <c r="X21" s="18">
        <v>9358</v>
      </c>
      <c r="Y21" s="18">
        <v>58473.643866000006</v>
      </c>
      <c r="Z21" s="57">
        <f t="shared" si="9"/>
        <v>624.85193274203891</v>
      </c>
      <c r="AA21" s="18">
        <f t="shared" si="10"/>
        <v>199490.9612104925</v>
      </c>
      <c r="AB21" s="18">
        <f t="shared" si="11"/>
        <v>179030.98356000002</v>
      </c>
      <c r="AC21" s="57">
        <f t="shared" si="12"/>
        <v>89.743907430019263</v>
      </c>
    </row>
    <row r="22" spans="1:29" ht="15" customHeight="1" x14ac:dyDescent="0.2">
      <c r="A22" s="26">
        <v>15</v>
      </c>
      <c r="B22" s="27" t="s">
        <v>51</v>
      </c>
      <c r="C22" s="57">
        <v>254496.8354058059</v>
      </c>
      <c r="D22" s="57">
        <v>283256.035261249</v>
      </c>
      <c r="E22" s="57">
        <f t="shared" si="0"/>
        <v>111.30041550795133</v>
      </c>
      <c r="F22" s="57">
        <v>174924.43778561256</v>
      </c>
      <c r="G22" s="57">
        <v>178693</v>
      </c>
      <c r="H22" s="57">
        <f t="shared" si="1"/>
        <v>102.15439435569671</v>
      </c>
      <c r="I22" s="57">
        <v>149874</v>
      </c>
      <c r="J22" s="57">
        <v>145465.73675209942</v>
      </c>
      <c r="K22" s="57">
        <f t="shared" si="2"/>
        <v>97.058687131923762</v>
      </c>
      <c r="L22" s="57">
        <v>15879</v>
      </c>
      <c r="M22" s="57">
        <v>4580.8392248999999</v>
      </c>
      <c r="N22" s="57">
        <f t="shared" si="3"/>
        <v>28.848411265822783</v>
      </c>
      <c r="O22" s="57">
        <v>31751</v>
      </c>
      <c r="P22" s="57">
        <v>18751.895706700034</v>
      </c>
      <c r="Q22" s="57">
        <f t="shared" si="4"/>
        <v>59.059228706812497</v>
      </c>
      <c r="R22" s="57">
        <v>31807</v>
      </c>
      <c r="S22" s="57">
        <v>14798.766336799978</v>
      </c>
      <c r="T22" s="57">
        <f t="shared" si="5"/>
        <v>46.526759319646551</v>
      </c>
      <c r="U22" s="18">
        <f t="shared" si="6"/>
        <v>483807.8354058059</v>
      </c>
      <c r="V22" s="18">
        <f t="shared" si="7"/>
        <v>466853.27328174841</v>
      </c>
      <c r="W22" s="57">
        <f t="shared" si="8"/>
        <v>96.495599929704241</v>
      </c>
      <c r="X22" s="18">
        <v>143058</v>
      </c>
      <c r="Y22" s="18">
        <v>259569.51197110006</v>
      </c>
      <c r="Z22" s="57">
        <f t="shared" si="9"/>
        <v>181.44354875022722</v>
      </c>
      <c r="AA22" s="18">
        <f t="shared" si="10"/>
        <v>626865.83540580585</v>
      </c>
      <c r="AB22" s="18">
        <f t="shared" si="11"/>
        <v>726422.78525284841</v>
      </c>
      <c r="AC22" s="57">
        <f t="shared" si="12"/>
        <v>115.88169975519462</v>
      </c>
    </row>
    <row r="23" spans="1:29" ht="15" customHeight="1" x14ac:dyDescent="0.2">
      <c r="A23" s="26">
        <v>16</v>
      </c>
      <c r="B23" s="27" t="s">
        <v>52</v>
      </c>
      <c r="C23" s="57">
        <v>144690.3171890665</v>
      </c>
      <c r="D23" s="57">
        <v>132735.20517130001</v>
      </c>
      <c r="E23" s="57">
        <f t="shared" si="0"/>
        <v>91.737448469240164</v>
      </c>
      <c r="F23" s="57">
        <v>127426.10594031712</v>
      </c>
      <c r="G23" s="57">
        <v>106178</v>
      </c>
      <c r="H23" s="57">
        <f t="shared" si="1"/>
        <v>83.32515477615776</v>
      </c>
      <c r="I23" s="57">
        <v>27139</v>
      </c>
      <c r="J23" s="57">
        <v>31894.586791500009</v>
      </c>
      <c r="K23" s="57">
        <f t="shared" si="2"/>
        <v>117.52307303695792</v>
      </c>
      <c r="L23" s="57">
        <v>7770</v>
      </c>
      <c r="M23" s="57">
        <v>8772.8551601999989</v>
      </c>
      <c r="N23" s="57">
        <f t="shared" si="3"/>
        <v>112.90675881853281</v>
      </c>
      <c r="O23" s="57">
        <v>39500</v>
      </c>
      <c r="P23" s="57">
        <v>5108.5431060999999</v>
      </c>
      <c r="Q23" s="57">
        <f t="shared" si="4"/>
        <v>12.933020521772152</v>
      </c>
      <c r="R23" s="57">
        <v>3981</v>
      </c>
      <c r="S23" s="57">
        <v>2961.6962308000002</v>
      </c>
      <c r="T23" s="57">
        <f t="shared" si="5"/>
        <v>74.395785752323533</v>
      </c>
      <c r="U23" s="18">
        <f t="shared" si="6"/>
        <v>223080.3171890665</v>
      </c>
      <c r="V23" s="18">
        <f t="shared" si="7"/>
        <v>181472.88645990004</v>
      </c>
      <c r="W23" s="57">
        <f t="shared" si="8"/>
        <v>81.348676901018095</v>
      </c>
      <c r="X23" s="18">
        <v>31645</v>
      </c>
      <c r="Y23" s="18">
        <v>67382.652228399995</v>
      </c>
      <c r="Z23" s="57">
        <f t="shared" si="9"/>
        <v>212.93301383599302</v>
      </c>
      <c r="AA23" s="18">
        <f t="shared" si="10"/>
        <v>254725.3171890665</v>
      </c>
      <c r="AB23" s="18">
        <f t="shared" si="11"/>
        <v>248855.53868830003</v>
      </c>
      <c r="AC23" s="57">
        <f t="shared" si="12"/>
        <v>97.695643854509484</v>
      </c>
    </row>
    <row r="24" spans="1:29" ht="15" customHeight="1" x14ac:dyDescent="0.2">
      <c r="A24" s="26">
        <v>17</v>
      </c>
      <c r="B24" s="27" t="s">
        <v>118</v>
      </c>
      <c r="C24" s="57">
        <v>400875.49471269932</v>
      </c>
      <c r="D24" s="57">
        <v>661434.84574961348</v>
      </c>
      <c r="E24" s="57">
        <f t="shared" si="0"/>
        <v>164.997575175717</v>
      </c>
      <c r="F24" s="57">
        <v>0</v>
      </c>
      <c r="G24" s="57">
        <v>0</v>
      </c>
      <c r="H24" s="57" t="e">
        <f t="shared" si="1"/>
        <v>#DIV/0!</v>
      </c>
      <c r="I24" s="57">
        <v>3071921.9549471554</v>
      </c>
      <c r="J24" s="57">
        <v>2254935.9260783512</v>
      </c>
      <c r="K24" s="57">
        <f t="shared" si="2"/>
        <v>73.404727045454564</v>
      </c>
      <c r="L24" s="57">
        <v>9415.1459377354931</v>
      </c>
      <c r="M24" s="57">
        <v>29577.366414000004</v>
      </c>
      <c r="N24" s="57">
        <f t="shared" si="3"/>
        <v>314.14665911290035</v>
      </c>
      <c r="O24" s="57">
        <v>147708.45270503595</v>
      </c>
      <c r="P24" s="57">
        <v>175219.40563999998</v>
      </c>
      <c r="Q24" s="57">
        <f t="shared" si="4"/>
        <v>118.62517170219202</v>
      </c>
      <c r="R24" s="57">
        <v>1131077.5537001048</v>
      </c>
      <c r="S24" s="57">
        <v>174227.51094990005</v>
      </c>
      <c r="T24" s="57">
        <f t="shared" si="5"/>
        <v>15.403675051277247</v>
      </c>
      <c r="U24" s="18">
        <f t="shared" si="6"/>
        <v>4760998.6020027306</v>
      </c>
      <c r="V24" s="18">
        <f t="shared" si="7"/>
        <v>3295395.0548318643</v>
      </c>
      <c r="W24" s="57">
        <f t="shared" si="8"/>
        <v>69.216467600844183</v>
      </c>
      <c r="X24" s="18">
        <v>9995091.9999999963</v>
      </c>
      <c r="Y24" s="18">
        <v>73940990.151526555</v>
      </c>
      <c r="Z24" s="57">
        <f t="shared" si="9"/>
        <v>739.77298209487799</v>
      </c>
      <c r="AA24" s="18">
        <f t="shared" si="10"/>
        <v>14756090.602002727</v>
      </c>
      <c r="AB24" s="18">
        <f t="shared" si="11"/>
        <v>77236385.206358418</v>
      </c>
      <c r="AC24" s="57">
        <f t="shared" si="12"/>
        <v>523.42037799548166</v>
      </c>
    </row>
    <row r="25" spans="1:29" ht="15" customHeight="1" x14ac:dyDescent="0.2">
      <c r="A25" s="26">
        <v>18</v>
      </c>
      <c r="B25" s="27" t="s">
        <v>135</v>
      </c>
      <c r="C25" s="57">
        <v>7465.8978288501648</v>
      </c>
      <c r="D25" s="57">
        <v>99317.403549300012</v>
      </c>
      <c r="E25" s="57">
        <f t="shared" si="0"/>
        <v>1330.2807756826221</v>
      </c>
      <c r="F25" s="57">
        <v>0</v>
      </c>
      <c r="G25" s="57">
        <v>0</v>
      </c>
      <c r="H25" s="57" t="e">
        <f t="shared" si="1"/>
        <v>#DIV/0!</v>
      </c>
      <c r="I25" s="57">
        <v>772901.16389878606</v>
      </c>
      <c r="J25" s="57">
        <v>1524292.9696601061</v>
      </c>
      <c r="K25" s="57">
        <f t="shared" si="2"/>
        <v>197.21706226589632</v>
      </c>
      <c r="L25" s="57">
        <v>146028.3275934562</v>
      </c>
      <c r="M25" s="57">
        <v>14398.516513100001</v>
      </c>
      <c r="N25" s="57">
        <f t="shared" si="3"/>
        <v>9.860084512633442</v>
      </c>
      <c r="O25" s="57">
        <v>243376.01784730359</v>
      </c>
      <c r="P25" s="57">
        <v>752367.19599350006</v>
      </c>
      <c r="Q25" s="57">
        <f t="shared" si="4"/>
        <v>309.13777070078544</v>
      </c>
      <c r="R25" s="57">
        <v>179539.02838735204</v>
      </c>
      <c r="S25" s="57">
        <v>82554.748760199989</v>
      </c>
      <c r="T25" s="57">
        <f t="shared" si="5"/>
        <v>45.981505805016212</v>
      </c>
      <c r="U25" s="18">
        <f t="shared" si="6"/>
        <v>1349310.4355557482</v>
      </c>
      <c r="V25" s="18">
        <f t="shared" si="7"/>
        <v>2472930.8344762065</v>
      </c>
      <c r="W25" s="57">
        <f t="shared" si="8"/>
        <v>183.27367589487784</v>
      </c>
      <c r="X25" s="18">
        <v>2940742.4299999997</v>
      </c>
      <c r="Y25" s="18">
        <v>3739815.7950660596</v>
      </c>
      <c r="Z25" s="57">
        <f t="shared" si="9"/>
        <v>127.17250436197025</v>
      </c>
      <c r="AA25" s="18">
        <f t="shared" si="10"/>
        <v>4290052.8655557483</v>
      </c>
      <c r="AB25" s="18">
        <f t="shared" si="11"/>
        <v>6212746.629542266</v>
      </c>
      <c r="AC25" s="57">
        <f t="shared" si="12"/>
        <v>144.81748417189831</v>
      </c>
    </row>
    <row r="26" spans="1:29" ht="15" customHeight="1" x14ac:dyDescent="0.2">
      <c r="A26" s="26">
        <v>19</v>
      </c>
      <c r="B26" s="27" t="s">
        <v>53</v>
      </c>
      <c r="C26" s="57">
        <v>121828.03386479682</v>
      </c>
      <c r="D26" s="57">
        <v>146422.60973110003</v>
      </c>
      <c r="E26" s="57">
        <f t="shared" si="0"/>
        <v>120.18794450347772</v>
      </c>
      <c r="F26" s="57">
        <v>102204.66700106244</v>
      </c>
      <c r="G26" s="57">
        <v>82651</v>
      </c>
      <c r="H26" s="57">
        <f t="shared" si="1"/>
        <v>80.868127087719813</v>
      </c>
      <c r="I26" s="57">
        <v>12500</v>
      </c>
      <c r="J26" s="57">
        <v>307363.33362620015</v>
      </c>
      <c r="K26" s="57">
        <f t="shared" si="2"/>
        <v>2458.906669009601</v>
      </c>
      <c r="L26" s="57">
        <v>4368</v>
      </c>
      <c r="M26" s="57">
        <v>4805.4351650499993</v>
      </c>
      <c r="N26" s="57">
        <f t="shared" si="3"/>
        <v>110.01454132440476</v>
      </c>
      <c r="O26" s="57">
        <v>6552</v>
      </c>
      <c r="P26" s="57">
        <v>53096.147505400004</v>
      </c>
      <c r="Q26" s="57">
        <f t="shared" si="4"/>
        <v>810.38076168192924</v>
      </c>
      <c r="R26" s="57">
        <v>16380</v>
      </c>
      <c r="S26" s="57">
        <v>4200.6364843001302</v>
      </c>
      <c r="T26" s="57">
        <f t="shared" si="5"/>
        <v>25.644911381563677</v>
      </c>
      <c r="U26" s="18">
        <f t="shared" si="6"/>
        <v>161628.0338647968</v>
      </c>
      <c r="V26" s="18">
        <f t="shared" si="7"/>
        <v>515888.1625120503</v>
      </c>
      <c r="W26" s="57">
        <f t="shared" si="8"/>
        <v>319.18235356596313</v>
      </c>
      <c r="X26" s="18">
        <v>22000</v>
      </c>
      <c r="Y26" s="18">
        <v>774377.75509871601</v>
      </c>
      <c r="Z26" s="57">
        <f t="shared" si="9"/>
        <v>3519.8988868123456</v>
      </c>
      <c r="AA26" s="18">
        <f t="shared" si="10"/>
        <v>183628.0338647968</v>
      </c>
      <c r="AB26" s="18">
        <f t="shared" si="11"/>
        <v>1290265.9176107664</v>
      </c>
      <c r="AC26" s="57">
        <f t="shared" si="12"/>
        <v>702.65192653577844</v>
      </c>
    </row>
    <row r="27" spans="1:29" ht="15" customHeight="1" x14ac:dyDescent="0.2">
      <c r="A27" s="26">
        <v>20</v>
      </c>
      <c r="B27" s="27" t="s">
        <v>54</v>
      </c>
      <c r="C27" s="57">
        <v>160017.89672664215</v>
      </c>
      <c r="D27" s="57">
        <v>112209.942096</v>
      </c>
      <c r="E27" s="57">
        <f t="shared" si="0"/>
        <v>70.123370192577724</v>
      </c>
      <c r="F27" s="57">
        <v>139821.91691556951</v>
      </c>
      <c r="G27" s="57">
        <v>126584.65443000001</v>
      </c>
      <c r="H27" s="57">
        <f t="shared" si="1"/>
        <v>90.53276998514994</v>
      </c>
      <c r="I27" s="57">
        <v>12794.923795410752</v>
      </c>
      <c r="J27" s="57">
        <v>25733.2614674</v>
      </c>
      <c r="K27" s="57">
        <f t="shared" si="2"/>
        <v>201.12086542187876</v>
      </c>
      <c r="L27" s="57">
        <v>6562.0633807018958</v>
      </c>
      <c r="M27" s="57">
        <v>11126.812975400002</v>
      </c>
      <c r="N27" s="57">
        <f t="shared" si="3"/>
        <v>169.56271724107987</v>
      </c>
      <c r="O27" s="57">
        <v>26242.295913005866</v>
      </c>
      <c r="P27" s="57">
        <v>10030.8716608</v>
      </c>
      <c r="Q27" s="57">
        <f t="shared" si="4"/>
        <v>38.224062765135685</v>
      </c>
      <c r="R27" s="57">
        <v>4499.5155144306809</v>
      </c>
      <c r="S27" s="57">
        <v>1056.2299002</v>
      </c>
      <c r="T27" s="57">
        <f t="shared" si="5"/>
        <v>23.474302884666098</v>
      </c>
      <c r="U27" s="18">
        <f t="shared" si="6"/>
        <v>210116.69533019135</v>
      </c>
      <c r="V27" s="18">
        <f t="shared" si="7"/>
        <v>160157.11809980002</v>
      </c>
      <c r="W27" s="57">
        <f t="shared" si="8"/>
        <v>76.22293785275771</v>
      </c>
      <c r="X27" s="18">
        <v>0</v>
      </c>
      <c r="Y27" s="18">
        <v>68931.855778780009</v>
      </c>
      <c r="Z27" s="57" t="e">
        <f t="shared" si="9"/>
        <v>#DIV/0!</v>
      </c>
      <c r="AA27" s="18">
        <f t="shared" si="10"/>
        <v>210116.69533019135</v>
      </c>
      <c r="AB27" s="18">
        <f t="shared" si="11"/>
        <v>229088.97387858003</v>
      </c>
      <c r="AC27" s="57">
        <f t="shared" si="12"/>
        <v>109.02940079015349</v>
      </c>
    </row>
    <row r="28" spans="1:29" ht="15" customHeight="1" x14ac:dyDescent="0.2">
      <c r="A28" s="26">
        <v>21</v>
      </c>
      <c r="B28" s="27" t="s">
        <v>55</v>
      </c>
      <c r="C28" s="57">
        <v>67748.965243647384</v>
      </c>
      <c r="D28" s="57">
        <v>31765.610154900005</v>
      </c>
      <c r="E28" s="57">
        <f t="shared" si="0"/>
        <v>46.887225569660743</v>
      </c>
      <c r="F28" s="57">
        <v>57948.841204246557</v>
      </c>
      <c r="G28" s="57">
        <v>42029</v>
      </c>
      <c r="H28" s="57">
        <f t="shared" si="1"/>
        <v>72.52776608916912</v>
      </c>
      <c r="I28" s="57">
        <v>4176</v>
      </c>
      <c r="J28" s="57">
        <v>5121.0436099999997</v>
      </c>
      <c r="K28" s="57">
        <f t="shared" si="2"/>
        <v>122.63035464559387</v>
      </c>
      <c r="L28" s="57">
        <v>1240</v>
      </c>
      <c r="M28" s="57">
        <v>232.00903455</v>
      </c>
      <c r="N28" s="57">
        <f t="shared" si="3"/>
        <v>18.710406012096772</v>
      </c>
      <c r="O28" s="57">
        <v>8819</v>
      </c>
      <c r="P28" s="57">
        <v>2746.8532228000004</v>
      </c>
      <c r="Q28" s="57">
        <f t="shared" si="4"/>
        <v>31.146991980950222</v>
      </c>
      <c r="R28" s="57">
        <v>2465</v>
      </c>
      <c r="S28" s="57">
        <v>79.931366800000006</v>
      </c>
      <c r="T28" s="57">
        <f t="shared" si="5"/>
        <v>3.242651797160244</v>
      </c>
      <c r="U28" s="18">
        <f t="shared" si="6"/>
        <v>84448.965243647384</v>
      </c>
      <c r="V28" s="18">
        <f t="shared" si="7"/>
        <v>39945.447389050001</v>
      </c>
      <c r="W28" s="57">
        <f t="shared" si="8"/>
        <v>47.301286965212249</v>
      </c>
      <c r="X28" s="18">
        <v>4012</v>
      </c>
      <c r="Y28" s="18">
        <v>6122.3514131000011</v>
      </c>
      <c r="Z28" s="57">
        <f t="shared" si="9"/>
        <v>152.60098238035894</v>
      </c>
      <c r="AA28" s="18">
        <f t="shared" si="10"/>
        <v>88460.965243647384</v>
      </c>
      <c r="AB28" s="18">
        <f t="shared" si="11"/>
        <v>46067.798802150006</v>
      </c>
      <c r="AC28" s="57">
        <f t="shared" si="12"/>
        <v>52.076979575415905</v>
      </c>
    </row>
    <row r="29" spans="1:29" ht="15" customHeight="1" x14ac:dyDescent="0.2">
      <c r="A29" s="26">
        <v>22</v>
      </c>
      <c r="B29" s="27" t="s">
        <v>136</v>
      </c>
      <c r="C29" s="57">
        <v>416021.94068829587</v>
      </c>
      <c r="D29" s="57">
        <v>392437.25817657204</v>
      </c>
      <c r="E29" s="57">
        <f t="shared" si="0"/>
        <v>94.330904165125588</v>
      </c>
      <c r="F29" s="57">
        <v>295417.49616483948</v>
      </c>
      <c r="G29" s="57">
        <v>251044.29</v>
      </c>
      <c r="H29" s="57">
        <f t="shared" si="1"/>
        <v>84.979492839489865</v>
      </c>
      <c r="I29" s="57">
        <v>79883</v>
      </c>
      <c r="J29" s="57">
        <v>153227.43478859996</v>
      </c>
      <c r="K29" s="57">
        <f t="shared" si="2"/>
        <v>191.81482266389588</v>
      </c>
      <c r="L29" s="57">
        <v>12352</v>
      </c>
      <c r="M29" s="57">
        <v>7427.2268776500005</v>
      </c>
      <c r="N29" s="57">
        <f t="shared" si="3"/>
        <v>60.129751276311524</v>
      </c>
      <c r="O29" s="57">
        <v>114555</v>
      </c>
      <c r="P29" s="57">
        <v>53648.242940600001</v>
      </c>
      <c r="Q29" s="57">
        <f t="shared" si="4"/>
        <v>46.831864991139625</v>
      </c>
      <c r="R29" s="57">
        <v>48841</v>
      </c>
      <c r="S29" s="57">
        <v>1316.9463826999956</v>
      </c>
      <c r="T29" s="57">
        <f t="shared" si="5"/>
        <v>2.6963952062815988</v>
      </c>
      <c r="U29" s="18">
        <f t="shared" si="6"/>
        <v>671652.94068829587</v>
      </c>
      <c r="V29" s="18">
        <f t="shared" si="7"/>
        <v>608057.10916612204</v>
      </c>
      <c r="W29" s="57">
        <f t="shared" si="8"/>
        <v>90.531444490215122</v>
      </c>
      <c r="X29" s="18">
        <v>100804</v>
      </c>
      <c r="Y29" s="18">
        <v>285592.11339830002</v>
      </c>
      <c r="Z29" s="57">
        <f t="shared" si="9"/>
        <v>283.31426669407961</v>
      </c>
      <c r="AA29" s="18">
        <f t="shared" si="10"/>
        <v>772456.94068829587</v>
      </c>
      <c r="AB29" s="18">
        <f t="shared" si="11"/>
        <v>893649.22256442206</v>
      </c>
      <c r="AC29" s="57">
        <f t="shared" si="12"/>
        <v>115.68919579752084</v>
      </c>
    </row>
    <row r="30" spans="1:29" ht="15" customHeight="1" x14ac:dyDescent="0.2">
      <c r="A30" s="26">
        <v>23</v>
      </c>
      <c r="B30" s="27" t="s">
        <v>57</v>
      </c>
      <c r="C30" s="57">
        <v>127137.19002668915</v>
      </c>
      <c r="D30" s="57">
        <v>84179.727245900009</v>
      </c>
      <c r="E30" s="57">
        <f t="shared" si="0"/>
        <v>66.211725481921263</v>
      </c>
      <c r="F30" s="57">
        <v>88490.257626359205</v>
      </c>
      <c r="G30" s="57">
        <v>58528</v>
      </c>
      <c r="H30" s="57">
        <f t="shared" si="1"/>
        <v>66.140614311609667</v>
      </c>
      <c r="I30" s="57">
        <v>10514</v>
      </c>
      <c r="J30" s="57">
        <v>9845.3466134999853</v>
      </c>
      <c r="K30" s="57">
        <f t="shared" si="2"/>
        <v>93.640352040136818</v>
      </c>
      <c r="L30" s="57">
        <v>470</v>
      </c>
      <c r="M30" s="57">
        <v>5049.0716566000001</v>
      </c>
      <c r="N30" s="57">
        <f t="shared" si="3"/>
        <v>1074.2705652340426</v>
      </c>
      <c r="O30" s="57">
        <v>2525</v>
      </c>
      <c r="P30" s="57">
        <v>2400.1571422999996</v>
      </c>
      <c r="Q30" s="57">
        <f t="shared" si="4"/>
        <v>95.055728407920768</v>
      </c>
      <c r="R30" s="57">
        <v>32757</v>
      </c>
      <c r="S30" s="57">
        <v>92.783749999999998</v>
      </c>
      <c r="T30" s="57">
        <f t="shared" si="5"/>
        <v>0.28324861861586836</v>
      </c>
      <c r="U30" s="18">
        <f t="shared" si="6"/>
        <v>173403.19002668915</v>
      </c>
      <c r="V30" s="18">
        <f t="shared" si="7"/>
        <v>101567.08640830001</v>
      </c>
      <c r="W30" s="57">
        <f t="shared" si="8"/>
        <v>58.572790034985765</v>
      </c>
      <c r="X30" s="18">
        <v>0</v>
      </c>
      <c r="Y30" s="18">
        <v>22193.851886199998</v>
      </c>
      <c r="Z30" s="57" t="e">
        <f t="shared" si="9"/>
        <v>#DIV/0!</v>
      </c>
      <c r="AA30" s="18">
        <f t="shared" si="10"/>
        <v>173403.19002668915</v>
      </c>
      <c r="AB30" s="18">
        <f t="shared" si="11"/>
        <v>123760.9382945</v>
      </c>
      <c r="AC30" s="57">
        <f t="shared" si="12"/>
        <v>71.371777114049323</v>
      </c>
    </row>
    <row r="31" spans="1:29" ht="15" customHeight="1" x14ac:dyDescent="0.2">
      <c r="A31" s="26">
        <v>24</v>
      </c>
      <c r="B31" s="27" t="s">
        <v>58</v>
      </c>
      <c r="C31" s="57">
        <v>137307.82236558158</v>
      </c>
      <c r="D31" s="57">
        <v>6146.0322004999989</v>
      </c>
      <c r="E31" s="57">
        <f t="shared" si="0"/>
        <v>4.4760976429559927</v>
      </c>
      <c r="F31" s="57">
        <v>130536.06359965274</v>
      </c>
      <c r="G31" s="57">
        <v>86543.390000000014</v>
      </c>
      <c r="H31" s="57">
        <f t="shared" si="1"/>
        <v>66.298452407316375</v>
      </c>
      <c r="I31" s="57">
        <v>8051</v>
      </c>
      <c r="J31" s="57">
        <v>34584.011561200001</v>
      </c>
      <c r="K31" s="57">
        <f t="shared" si="2"/>
        <v>429.56168874922366</v>
      </c>
      <c r="L31" s="57">
        <v>3027</v>
      </c>
      <c r="M31" s="57">
        <v>761.62634994999996</v>
      </c>
      <c r="N31" s="57">
        <f t="shared" si="3"/>
        <v>25.16109514205484</v>
      </c>
      <c r="O31" s="57">
        <v>10739</v>
      </c>
      <c r="P31" s="57">
        <v>13049.403750399997</v>
      </c>
      <c r="Q31" s="57">
        <f t="shared" si="4"/>
        <v>121.51414238197222</v>
      </c>
      <c r="R31" s="57">
        <v>0</v>
      </c>
      <c r="S31" s="57">
        <v>812.4598244</v>
      </c>
      <c r="T31" s="57" t="e">
        <f t="shared" si="5"/>
        <v>#DIV/0!</v>
      </c>
      <c r="U31" s="18">
        <f t="shared" si="6"/>
        <v>159124.82236558158</v>
      </c>
      <c r="V31" s="18">
        <f t="shared" si="7"/>
        <v>55353.533686449991</v>
      </c>
      <c r="W31" s="57">
        <f t="shared" si="8"/>
        <v>34.786234393574325</v>
      </c>
      <c r="X31" s="18">
        <v>12028.499999999998</v>
      </c>
      <c r="Y31" s="18">
        <v>87651.029351880017</v>
      </c>
      <c r="Z31" s="57">
        <f t="shared" si="9"/>
        <v>728.6945949360271</v>
      </c>
      <c r="AA31" s="18">
        <f t="shared" si="10"/>
        <v>171153.32236558158</v>
      </c>
      <c r="AB31" s="18">
        <f t="shared" si="11"/>
        <v>143004.56303833</v>
      </c>
      <c r="AC31" s="57">
        <f t="shared" si="12"/>
        <v>83.553483544347358</v>
      </c>
    </row>
    <row r="32" spans="1:29" ht="15" customHeight="1" x14ac:dyDescent="0.2">
      <c r="A32" s="26">
        <v>25</v>
      </c>
      <c r="B32" s="27" t="s">
        <v>59</v>
      </c>
      <c r="C32" s="57">
        <v>402643.57926090807</v>
      </c>
      <c r="D32" s="57">
        <v>108164.01481329999</v>
      </c>
      <c r="E32" s="57">
        <f t="shared" si="0"/>
        <v>26.863464459521669</v>
      </c>
      <c r="F32" s="57">
        <v>253725.00285229451</v>
      </c>
      <c r="G32" s="57">
        <v>271273</v>
      </c>
      <c r="H32" s="57">
        <f t="shared" si="1"/>
        <v>106.91614817240578</v>
      </c>
      <c r="I32" s="57">
        <v>767665.25249088812</v>
      </c>
      <c r="J32" s="57">
        <v>11245.682599900001</v>
      </c>
      <c r="K32" s="57">
        <f t="shared" si="2"/>
        <v>1.4649201020119746</v>
      </c>
      <c r="L32" s="57">
        <v>118661.95601773971</v>
      </c>
      <c r="M32" s="57">
        <v>10373.233132400001</v>
      </c>
      <c r="N32" s="57">
        <f t="shared" si="3"/>
        <v>8.7418356148193137</v>
      </c>
      <c r="O32" s="57">
        <v>314497.92328811064</v>
      </c>
      <c r="P32" s="57">
        <v>2435.2746499999998</v>
      </c>
      <c r="Q32" s="57">
        <f t="shared" si="4"/>
        <v>0.77433727527957374</v>
      </c>
      <c r="R32" s="57">
        <v>100695.83377597196</v>
      </c>
      <c r="S32" s="57">
        <v>158.24549999999999</v>
      </c>
      <c r="T32" s="57">
        <f t="shared" si="5"/>
        <v>0.15715198341975548</v>
      </c>
      <c r="U32" s="18">
        <f t="shared" si="6"/>
        <v>1704164.5448336184</v>
      </c>
      <c r="V32" s="18">
        <f t="shared" si="7"/>
        <v>132376.45069559998</v>
      </c>
      <c r="W32" s="57">
        <f t="shared" si="8"/>
        <v>7.7678209593618917</v>
      </c>
      <c r="X32" s="18">
        <v>212821</v>
      </c>
      <c r="Y32" s="18">
        <v>55105.348187900003</v>
      </c>
      <c r="Z32" s="57">
        <f t="shared" si="9"/>
        <v>25.892815177026705</v>
      </c>
      <c r="AA32" s="18">
        <f t="shared" si="10"/>
        <v>1916985.5448336184</v>
      </c>
      <c r="AB32" s="18">
        <f t="shared" si="11"/>
        <v>187481.79888349999</v>
      </c>
      <c r="AC32" s="57">
        <f t="shared" si="12"/>
        <v>9.7800319563584477</v>
      </c>
    </row>
    <row r="33" spans="1:29" ht="15" customHeight="1" x14ac:dyDescent="0.2">
      <c r="A33" s="26">
        <v>26</v>
      </c>
      <c r="B33" s="27" t="s">
        <v>60</v>
      </c>
      <c r="C33" s="57">
        <v>27118.656597347868</v>
      </c>
      <c r="D33" s="57">
        <v>613444.19232069992</v>
      </c>
      <c r="E33" s="57">
        <f t="shared" si="0"/>
        <v>2262.0744140426673</v>
      </c>
      <c r="F33" s="57">
        <v>13322.756270813734</v>
      </c>
      <c r="G33" s="57">
        <v>12964.18</v>
      </c>
      <c r="H33" s="57">
        <f t="shared" si="1"/>
        <v>97.308542890638407</v>
      </c>
      <c r="I33" s="57">
        <v>12710</v>
      </c>
      <c r="J33" s="57">
        <v>879112.61040429771</v>
      </c>
      <c r="K33" s="57">
        <f t="shared" si="2"/>
        <v>6916.7003178937666</v>
      </c>
      <c r="L33" s="57">
        <v>1882</v>
      </c>
      <c r="M33" s="57">
        <v>14680.33052</v>
      </c>
      <c r="N33" s="57">
        <f t="shared" si="3"/>
        <v>780.03881615302873</v>
      </c>
      <c r="O33" s="57">
        <v>69263</v>
      </c>
      <c r="P33" s="57">
        <v>193867.68878869998</v>
      </c>
      <c r="Q33" s="57">
        <f t="shared" si="4"/>
        <v>279.90079665723397</v>
      </c>
      <c r="R33" s="57">
        <v>19411</v>
      </c>
      <c r="S33" s="57">
        <v>5546.81273160005</v>
      </c>
      <c r="T33" s="57">
        <f t="shared" si="5"/>
        <v>28.575615535521354</v>
      </c>
      <c r="U33" s="18">
        <f t="shared" si="6"/>
        <v>130384.65659734787</v>
      </c>
      <c r="V33" s="18">
        <f t="shared" si="7"/>
        <v>1706651.6347652976</v>
      </c>
      <c r="W33" s="57">
        <f t="shared" si="8"/>
        <v>1308.9359433109958</v>
      </c>
      <c r="X33" s="18">
        <v>36520</v>
      </c>
      <c r="Y33" s="18">
        <v>4986056.920421862</v>
      </c>
      <c r="Z33" s="57">
        <f t="shared" si="9"/>
        <v>13652.948851100387</v>
      </c>
      <c r="AA33" s="18">
        <f t="shared" si="10"/>
        <v>166904.65659734787</v>
      </c>
      <c r="AB33" s="18">
        <f t="shared" si="11"/>
        <v>6692708.5551871601</v>
      </c>
      <c r="AC33" s="57">
        <f t="shared" si="12"/>
        <v>4009.899239260355</v>
      </c>
    </row>
    <row r="34" spans="1:29" ht="15" customHeight="1" x14ac:dyDescent="0.2">
      <c r="A34" s="26">
        <v>27</v>
      </c>
      <c r="B34" s="27" t="s">
        <v>61</v>
      </c>
      <c r="C34" s="57">
        <v>65161.331718029338</v>
      </c>
      <c r="D34" s="57">
        <v>43215.368658399995</v>
      </c>
      <c r="E34" s="57">
        <f t="shared" si="0"/>
        <v>66.320573135927546</v>
      </c>
      <c r="F34" s="57">
        <v>31702.069271283468</v>
      </c>
      <c r="G34" s="57">
        <v>38319.870000000003</v>
      </c>
      <c r="H34" s="57">
        <f t="shared" si="1"/>
        <v>120.87498034303744</v>
      </c>
      <c r="I34" s="57">
        <v>15417</v>
      </c>
      <c r="J34" s="57">
        <v>55768.217557600001</v>
      </c>
      <c r="K34" s="57">
        <f t="shared" si="2"/>
        <v>361.73196833106311</v>
      </c>
      <c r="L34" s="57">
        <v>5339</v>
      </c>
      <c r="M34" s="57">
        <v>2625.0528996000003</v>
      </c>
      <c r="N34" s="57">
        <f t="shared" si="3"/>
        <v>49.167501397265411</v>
      </c>
      <c r="O34" s="57">
        <v>35341</v>
      </c>
      <c r="P34" s="57">
        <v>36061.358114299997</v>
      </c>
      <c r="Q34" s="57">
        <f t="shared" si="4"/>
        <v>102.03830710591097</v>
      </c>
      <c r="R34" s="57">
        <v>46344</v>
      </c>
      <c r="S34" s="57">
        <v>4488.2973050000001</v>
      </c>
      <c r="T34" s="57">
        <f t="shared" si="5"/>
        <v>9.684743019592613</v>
      </c>
      <c r="U34" s="18">
        <f t="shared" si="6"/>
        <v>167602.33171802934</v>
      </c>
      <c r="V34" s="18">
        <f t="shared" si="7"/>
        <v>142158.29453489999</v>
      </c>
      <c r="W34" s="57">
        <f t="shared" si="8"/>
        <v>84.818804772993346</v>
      </c>
      <c r="X34" s="18">
        <v>28679</v>
      </c>
      <c r="Y34" s="18">
        <v>205364.93837770002</v>
      </c>
      <c r="Z34" s="57">
        <f t="shared" si="9"/>
        <v>716.08123845915134</v>
      </c>
      <c r="AA34" s="18">
        <f t="shared" si="10"/>
        <v>196281.33171802934</v>
      </c>
      <c r="AB34" s="18">
        <f t="shared" si="11"/>
        <v>347523.23291260004</v>
      </c>
      <c r="AC34" s="57">
        <f t="shared" si="12"/>
        <v>177.05363514235748</v>
      </c>
    </row>
    <row r="35" spans="1:29" ht="15" customHeight="1" x14ac:dyDescent="0.2">
      <c r="A35" s="26">
        <v>28</v>
      </c>
      <c r="B35" s="27" t="s">
        <v>62</v>
      </c>
      <c r="C35" s="57">
        <v>292880.2739854065</v>
      </c>
      <c r="D35" s="57">
        <v>40473.903760700028</v>
      </c>
      <c r="E35" s="57">
        <f t="shared" si="0"/>
        <v>13.819265876102241</v>
      </c>
      <c r="F35" s="57">
        <v>136351.76110349671</v>
      </c>
      <c r="G35" s="57">
        <v>123702</v>
      </c>
      <c r="H35" s="57">
        <f t="shared" si="1"/>
        <v>90.722700608248829</v>
      </c>
      <c r="I35" s="57">
        <v>41583</v>
      </c>
      <c r="J35" s="57">
        <v>26165.509728700003</v>
      </c>
      <c r="K35" s="57">
        <f t="shared" si="2"/>
        <v>62.923573885241566</v>
      </c>
      <c r="L35" s="57">
        <v>7417</v>
      </c>
      <c r="M35" s="57">
        <v>1689.9749520500002</v>
      </c>
      <c r="N35" s="57">
        <f t="shared" si="3"/>
        <v>22.785155076850479</v>
      </c>
      <c r="O35" s="57">
        <v>21276</v>
      </c>
      <c r="P35" s="57">
        <v>13887.053607500002</v>
      </c>
      <c r="Q35" s="57">
        <f t="shared" si="4"/>
        <v>65.270979542677196</v>
      </c>
      <c r="R35" s="57">
        <v>22777</v>
      </c>
      <c r="S35" s="57">
        <v>122898.57502739999</v>
      </c>
      <c r="T35" s="57">
        <f t="shared" si="5"/>
        <v>539.57314408131003</v>
      </c>
      <c r="U35" s="18">
        <f t="shared" si="6"/>
        <v>385933.2739854065</v>
      </c>
      <c r="V35" s="18">
        <f t="shared" si="7"/>
        <v>205115.01707635002</v>
      </c>
      <c r="W35" s="57">
        <f t="shared" si="8"/>
        <v>53.147792870563983</v>
      </c>
      <c r="X35" s="18">
        <v>52799</v>
      </c>
      <c r="Y35" s="18">
        <v>48109.945787799996</v>
      </c>
      <c r="Z35" s="57">
        <f t="shared" si="9"/>
        <v>91.11904730733535</v>
      </c>
      <c r="AA35" s="18">
        <f t="shared" si="10"/>
        <v>438732.2739854065</v>
      </c>
      <c r="AB35" s="18">
        <f t="shared" si="11"/>
        <v>253224.96286415</v>
      </c>
      <c r="AC35" s="57">
        <f t="shared" si="12"/>
        <v>57.717423102676278</v>
      </c>
    </row>
    <row r="36" spans="1:29" ht="15" customHeight="1" x14ac:dyDescent="0.2">
      <c r="A36" s="26">
        <v>29</v>
      </c>
      <c r="B36" s="27" t="s">
        <v>63</v>
      </c>
      <c r="C36" s="57">
        <v>295247.51136682968</v>
      </c>
      <c r="D36" s="57">
        <v>231881.43860559756</v>
      </c>
      <c r="E36" s="57">
        <f t="shared" si="0"/>
        <v>78.537982431119275</v>
      </c>
      <c r="F36" s="57">
        <v>180687.54315587966</v>
      </c>
      <c r="G36" s="57">
        <v>191680</v>
      </c>
      <c r="H36" s="57">
        <f t="shared" si="1"/>
        <v>106.08368272218807</v>
      </c>
      <c r="I36" s="57">
        <v>29773.520000000004</v>
      </c>
      <c r="J36" s="57">
        <v>54680.129106699096</v>
      </c>
      <c r="K36" s="57">
        <f t="shared" si="2"/>
        <v>183.65355895674779</v>
      </c>
      <c r="L36" s="57">
        <v>11153.272000000001</v>
      </c>
      <c r="M36" s="57">
        <v>2436.204873000002</v>
      </c>
      <c r="N36" s="57">
        <f t="shared" si="3"/>
        <v>21.842961177670571</v>
      </c>
      <c r="O36" s="57">
        <v>55766.359999999986</v>
      </c>
      <c r="P36" s="57">
        <v>8012.6459707999957</v>
      </c>
      <c r="Q36" s="57">
        <f t="shared" si="4"/>
        <v>14.368242737736509</v>
      </c>
      <c r="R36" s="57">
        <v>72496.267999999982</v>
      </c>
      <c r="S36" s="57">
        <v>20489.945972800007</v>
      </c>
      <c r="T36" s="57">
        <f t="shared" si="5"/>
        <v>28.263449330660734</v>
      </c>
      <c r="U36" s="18">
        <f t="shared" si="6"/>
        <v>464436.93136682967</v>
      </c>
      <c r="V36" s="18">
        <f t="shared" si="7"/>
        <v>317500.36452889669</v>
      </c>
      <c r="W36" s="57">
        <f t="shared" si="8"/>
        <v>68.362428369875488</v>
      </c>
      <c r="X36" s="18">
        <v>49901.16</v>
      </c>
      <c r="Y36" s="18">
        <v>340644.02213171998</v>
      </c>
      <c r="Z36" s="57">
        <f t="shared" si="9"/>
        <v>682.6374820379325</v>
      </c>
      <c r="AA36" s="18">
        <f t="shared" si="10"/>
        <v>514338.0913668297</v>
      </c>
      <c r="AB36" s="18">
        <f t="shared" si="11"/>
        <v>658144.38666061661</v>
      </c>
      <c r="AC36" s="57">
        <f t="shared" si="12"/>
        <v>127.95948768088094</v>
      </c>
    </row>
    <row r="37" spans="1:29" ht="15" customHeight="1" x14ac:dyDescent="0.2">
      <c r="A37" s="26">
        <v>30</v>
      </c>
      <c r="B37" s="27" t="s">
        <v>64</v>
      </c>
      <c r="C37" s="57">
        <v>40271.215190944495</v>
      </c>
      <c r="D37" s="57">
        <v>260828.60917590017</v>
      </c>
      <c r="E37" s="57">
        <f t="shared" si="0"/>
        <v>647.68000652374371</v>
      </c>
      <c r="F37" s="57">
        <v>20594.29517277571</v>
      </c>
      <c r="G37" s="57">
        <v>23913</v>
      </c>
      <c r="H37" s="57">
        <f t="shared" si="1"/>
        <v>116.11468030045231</v>
      </c>
      <c r="I37" s="57">
        <v>30481</v>
      </c>
      <c r="J37" s="57">
        <v>40242.283657400025</v>
      </c>
      <c r="K37" s="57">
        <f t="shared" si="2"/>
        <v>132.02415818837974</v>
      </c>
      <c r="L37" s="57">
        <v>4247</v>
      </c>
      <c r="M37" s="57">
        <v>3209.0657935999993</v>
      </c>
      <c r="N37" s="57">
        <f t="shared" si="3"/>
        <v>75.560767449964658</v>
      </c>
      <c r="O37" s="57">
        <v>11868</v>
      </c>
      <c r="P37" s="57">
        <v>17529.445086200001</v>
      </c>
      <c r="Q37" s="57">
        <f t="shared" si="4"/>
        <v>147.70344696831819</v>
      </c>
      <c r="R37" s="57">
        <v>3134</v>
      </c>
      <c r="S37" s="57">
        <v>6329.5959363999955</v>
      </c>
      <c r="T37" s="57">
        <f t="shared" si="5"/>
        <v>201.96540958519452</v>
      </c>
      <c r="U37" s="18">
        <f t="shared" si="6"/>
        <v>90001.215190944495</v>
      </c>
      <c r="V37" s="18">
        <f t="shared" si="7"/>
        <v>328138.99964950018</v>
      </c>
      <c r="W37" s="57">
        <f t="shared" si="8"/>
        <v>364.59396570738301</v>
      </c>
      <c r="X37" s="18">
        <v>34725</v>
      </c>
      <c r="Y37" s="18">
        <v>126067.78648330002</v>
      </c>
      <c r="Z37" s="57">
        <f t="shared" si="9"/>
        <v>363.04618137739391</v>
      </c>
      <c r="AA37" s="18">
        <f t="shared" si="10"/>
        <v>124726.21519094449</v>
      </c>
      <c r="AB37" s="18">
        <f t="shared" si="11"/>
        <v>454206.78613280022</v>
      </c>
      <c r="AC37" s="57">
        <f t="shared" si="12"/>
        <v>364.16304738939675</v>
      </c>
    </row>
    <row r="38" spans="1:29" ht="15" customHeight="1" x14ac:dyDescent="0.2">
      <c r="A38" s="26">
        <v>31</v>
      </c>
      <c r="B38" s="27" t="s">
        <v>65</v>
      </c>
      <c r="C38" s="57">
        <v>369423.98572037602</v>
      </c>
      <c r="D38" s="57">
        <v>32583.893225199983</v>
      </c>
      <c r="E38" s="57">
        <f t="shared" si="0"/>
        <v>8.8201888574347596</v>
      </c>
      <c r="F38" s="57">
        <v>280014.49699332879</v>
      </c>
      <c r="G38" s="57">
        <v>247073.22</v>
      </c>
      <c r="H38" s="57">
        <f t="shared" si="1"/>
        <v>88.235867304358322</v>
      </c>
      <c r="I38" s="57">
        <v>52370</v>
      </c>
      <c r="J38" s="57">
        <v>17449.8945542</v>
      </c>
      <c r="K38" s="57">
        <f t="shared" si="2"/>
        <v>33.320402051174334</v>
      </c>
      <c r="L38" s="57">
        <v>8626</v>
      </c>
      <c r="M38" s="57">
        <v>1085.2894971000001</v>
      </c>
      <c r="N38" s="57">
        <f t="shared" si="3"/>
        <v>12.581607895896131</v>
      </c>
      <c r="O38" s="57">
        <v>20354</v>
      </c>
      <c r="P38" s="57">
        <v>8772.6911743000001</v>
      </c>
      <c r="Q38" s="57">
        <f t="shared" si="4"/>
        <v>43.10057568192984</v>
      </c>
      <c r="R38" s="57">
        <v>51449</v>
      </c>
      <c r="S38" s="57">
        <v>3733.3859131999998</v>
      </c>
      <c r="T38" s="57">
        <f t="shared" si="5"/>
        <v>7.2564790631499152</v>
      </c>
      <c r="U38" s="18">
        <f t="shared" si="6"/>
        <v>502222.98572037602</v>
      </c>
      <c r="V38" s="18">
        <f t="shared" si="7"/>
        <v>63625.15436399998</v>
      </c>
      <c r="W38" s="57">
        <f t="shared" si="8"/>
        <v>12.66870616699028</v>
      </c>
      <c r="X38" s="18">
        <v>59972</v>
      </c>
      <c r="Y38" s="18">
        <v>62774.023617799998</v>
      </c>
      <c r="Z38" s="57">
        <f t="shared" si="9"/>
        <v>104.67221973220835</v>
      </c>
      <c r="AA38" s="18">
        <f t="shared" si="10"/>
        <v>562194.98572037602</v>
      </c>
      <c r="AB38" s="18">
        <f t="shared" si="11"/>
        <v>126399.17798179998</v>
      </c>
      <c r="AC38" s="57">
        <f t="shared" si="12"/>
        <v>22.48315641233205</v>
      </c>
    </row>
    <row r="39" spans="1:29" ht="15" customHeight="1" x14ac:dyDescent="0.2">
      <c r="A39" s="26">
        <v>32</v>
      </c>
      <c r="B39" s="27" t="s">
        <v>66</v>
      </c>
      <c r="C39" s="57">
        <v>56704.30552075056</v>
      </c>
      <c r="D39" s="57">
        <v>342664.06931889942</v>
      </c>
      <c r="E39" s="57">
        <f t="shared" si="0"/>
        <v>604.29991368733681</v>
      </c>
      <c r="F39" s="57">
        <v>27057.398445082985</v>
      </c>
      <c r="G39" s="57">
        <v>26346.23</v>
      </c>
      <c r="H39" s="57">
        <f t="shared" si="1"/>
        <v>97.371630363774969</v>
      </c>
      <c r="I39" s="57">
        <v>154512</v>
      </c>
      <c r="J39" s="57">
        <v>63356.24031459965</v>
      </c>
      <c r="K39" s="57">
        <f t="shared" si="2"/>
        <v>41.004090500802299</v>
      </c>
      <c r="L39" s="57">
        <v>51448</v>
      </c>
      <c r="M39" s="57">
        <v>3660.7931756999997</v>
      </c>
      <c r="N39" s="57">
        <f t="shared" si="3"/>
        <v>7.1155208670890993</v>
      </c>
      <c r="O39" s="57">
        <v>197189</v>
      </c>
      <c r="P39" s="57">
        <v>11883.661614100001</v>
      </c>
      <c r="Q39" s="57">
        <f t="shared" si="4"/>
        <v>6.0265337387481051</v>
      </c>
      <c r="R39" s="57">
        <v>144443</v>
      </c>
      <c r="S39" s="57">
        <v>15221.948249700003</v>
      </c>
      <c r="T39" s="57">
        <f t="shared" si="5"/>
        <v>10.538377248949415</v>
      </c>
      <c r="U39" s="18">
        <f t="shared" si="6"/>
        <v>604296.30552075058</v>
      </c>
      <c r="V39" s="18">
        <f t="shared" si="7"/>
        <v>436786.71267299907</v>
      </c>
      <c r="W39" s="57">
        <f t="shared" si="8"/>
        <v>72.280222249017285</v>
      </c>
      <c r="X39" s="18">
        <v>154597</v>
      </c>
      <c r="Y39" s="18">
        <v>115649.62693585998</v>
      </c>
      <c r="Z39" s="57">
        <f t="shared" si="9"/>
        <v>74.807161158276031</v>
      </c>
      <c r="AA39" s="18">
        <f t="shared" si="10"/>
        <v>758893.30552075058</v>
      </c>
      <c r="AB39" s="18">
        <f t="shared" si="11"/>
        <v>552436.33960885904</v>
      </c>
      <c r="AC39" s="57">
        <f t="shared" si="12"/>
        <v>72.794994446522182</v>
      </c>
    </row>
    <row r="40" spans="1:29" ht="15" customHeight="1" x14ac:dyDescent="0.2">
      <c r="A40" s="26">
        <v>33</v>
      </c>
      <c r="B40" s="27" t="s">
        <v>67</v>
      </c>
      <c r="C40" s="57">
        <v>84153.652701278479</v>
      </c>
      <c r="D40" s="57">
        <v>49966.006920519001</v>
      </c>
      <c r="E40" s="57">
        <f t="shared" si="0"/>
        <v>59.374733379529118</v>
      </c>
      <c r="F40" s="57">
        <v>52676.482551769448</v>
      </c>
      <c r="G40" s="57">
        <v>48845</v>
      </c>
      <c r="H40" s="57">
        <f t="shared" si="1"/>
        <v>92.726388767503721</v>
      </c>
      <c r="I40" s="57">
        <v>11747</v>
      </c>
      <c r="J40" s="57">
        <v>426488.16505603952</v>
      </c>
      <c r="K40" s="57">
        <f t="shared" si="2"/>
        <v>3630.6134762581046</v>
      </c>
      <c r="L40" s="57">
        <v>3865</v>
      </c>
      <c r="M40" s="57">
        <v>11091.901684999995</v>
      </c>
      <c r="N40" s="57">
        <f t="shared" si="3"/>
        <v>286.98322600258723</v>
      </c>
      <c r="O40" s="57">
        <v>5162</v>
      </c>
      <c r="P40" s="57">
        <v>151078.77417189998</v>
      </c>
      <c r="Q40" s="57">
        <f t="shared" si="4"/>
        <v>2926.7488216175893</v>
      </c>
      <c r="R40" s="57">
        <v>0</v>
      </c>
      <c r="S40" s="57">
        <v>14631.270278900078</v>
      </c>
      <c r="T40" s="57" t="e">
        <f t="shared" si="5"/>
        <v>#DIV/0!</v>
      </c>
      <c r="U40" s="18">
        <f t="shared" si="6"/>
        <v>104927.65270127848</v>
      </c>
      <c r="V40" s="18">
        <f t="shared" si="7"/>
        <v>653256.1181123585</v>
      </c>
      <c r="W40" s="57">
        <f t="shared" si="8"/>
        <v>622.57765354966239</v>
      </c>
      <c r="X40" s="18">
        <v>11280</v>
      </c>
      <c r="Y40" s="18">
        <v>1499649.860830826</v>
      </c>
      <c r="Z40" s="57">
        <f t="shared" si="9"/>
        <v>13294.768269776827</v>
      </c>
      <c r="AA40" s="18">
        <f t="shared" si="10"/>
        <v>116207.65270127848</v>
      </c>
      <c r="AB40" s="18">
        <f t="shared" si="11"/>
        <v>2152905.9789431845</v>
      </c>
      <c r="AC40" s="57">
        <f t="shared" si="12"/>
        <v>1852.6370070286248</v>
      </c>
    </row>
    <row r="41" spans="1:29" ht="15" customHeight="1" x14ac:dyDescent="0.2">
      <c r="A41" s="26">
        <v>34</v>
      </c>
      <c r="B41" s="27" t="s">
        <v>68</v>
      </c>
      <c r="C41" s="57">
        <v>91162.061410453171</v>
      </c>
      <c r="D41" s="57">
        <v>67258.517355300166</v>
      </c>
      <c r="E41" s="57">
        <f t="shared" si="0"/>
        <v>73.77906589065779</v>
      </c>
      <c r="F41" s="57">
        <v>79316.517887233931</v>
      </c>
      <c r="G41" s="57">
        <v>67330</v>
      </c>
      <c r="H41" s="57">
        <f t="shared" si="1"/>
        <v>84.887740654127768</v>
      </c>
      <c r="I41" s="57">
        <v>3768</v>
      </c>
      <c r="J41" s="57">
        <v>35570.154091900004</v>
      </c>
      <c r="K41" s="57">
        <f t="shared" si="2"/>
        <v>944.00621263004257</v>
      </c>
      <c r="L41" s="57">
        <v>3430</v>
      </c>
      <c r="M41" s="57">
        <v>1168.3759185000001</v>
      </c>
      <c r="N41" s="57">
        <f t="shared" si="3"/>
        <v>34.063437857142858</v>
      </c>
      <c r="O41" s="57">
        <v>11805</v>
      </c>
      <c r="P41" s="57">
        <v>3061.0896057999998</v>
      </c>
      <c r="Q41" s="57">
        <f t="shared" si="4"/>
        <v>25.930449858534516</v>
      </c>
      <c r="R41" s="57">
        <v>0</v>
      </c>
      <c r="S41" s="57">
        <v>464.21097860000003</v>
      </c>
      <c r="T41" s="57" t="e">
        <f t="shared" si="5"/>
        <v>#DIV/0!</v>
      </c>
      <c r="U41" s="18">
        <f t="shared" si="6"/>
        <v>110165.06141045317</v>
      </c>
      <c r="V41" s="18">
        <f t="shared" si="7"/>
        <v>107522.34795010017</v>
      </c>
      <c r="W41" s="57">
        <f t="shared" si="8"/>
        <v>97.601132857806178</v>
      </c>
      <c r="X41" s="18">
        <v>4148</v>
      </c>
      <c r="Y41" s="18">
        <v>19652.396938099999</v>
      </c>
      <c r="Z41" s="57">
        <f t="shared" si="9"/>
        <v>473.78006118852454</v>
      </c>
      <c r="AA41" s="18">
        <f t="shared" si="10"/>
        <v>114313.06141045317</v>
      </c>
      <c r="AB41" s="18">
        <f t="shared" si="11"/>
        <v>127174.74488820016</v>
      </c>
      <c r="AC41" s="57">
        <f t="shared" si="12"/>
        <v>111.25128075396893</v>
      </c>
    </row>
    <row r="42" spans="1:29" ht="15" customHeight="1" x14ac:dyDescent="0.2">
      <c r="A42" s="26">
        <v>35</v>
      </c>
      <c r="B42" s="7" t="s">
        <v>138</v>
      </c>
      <c r="C42" s="57">
        <v>197616.02632225366</v>
      </c>
      <c r="D42" s="57">
        <v>33828.506420099999</v>
      </c>
      <c r="E42" s="57">
        <f t="shared" si="0"/>
        <v>17.118301106275482</v>
      </c>
      <c r="F42" s="57">
        <v>174504.88379352895</v>
      </c>
      <c r="G42" s="57">
        <v>92601</v>
      </c>
      <c r="H42" s="57">
        <f t="shared" si="1"/>
        <v>53.064990495947292</v>
      </c>
      <c r="I42" s="57">
        <v>12519</v>
      </c>
      <c r="J42" s="57">
        <v>3038.2058494000003</v>
      </c>
      <c r="K42" s="57">
        <f t="shared" si="2"/>
        <v>24.268758282610435</v>
      </c>
      <c r="L42" s="57">
        <v>2804</v>
      </c>
      <c r="M42" s="57">
        <v>137.5794866</v>
      </c>
      <c r="N42" s="57">
        <f t="shared" si="3"/>
        <v>4.9065437446504987</v>
      </c>
      <c r="O42" s="57">
        <v>6986</v>
      </c>
      <c r="P42" s="57">
        <v>1610.2702765999998</v>
      </c>
      <c r="Q42" s="57">
        <f t="shared" si="4"/>
        <v>23.049961016318349</v>
      </c>
      <c r="R42" s="57">
        <v>42740</v>
      </c>
      <c r="S42" s="57">
        <v>486.92735379999999</v>
      </c>
      <c r="T42" s="57">
        <f t="shared" si="5"/>
        <v>1.1392778516612074</v>
      </c>
      <c r="U42" s="18">
        <f t="shared" si="6"/>
        <v>262665.02632225363</v>
      </c>
      <c r="V42" s="18">
        <f t="shared" si="7"/>
        <v>39101.489386499998</v>
      </c>
      <c r="W42" s="57">
        <f t="shared" si="8"/>
        <v>14.886446792702385</v>
      </c>
      <c r="X42" s="18">
        <v>24922</v>
      </c>
      <c r="Y42" s="18">
        <v>5148.4045099000014</v>
      </c>
      <c r="Z42" s="57">
        <f t="shared" si="9"/>
        <v>20.658071221812058</v>
      </c>
      <c r="AA42" s="18">
        <f t="shared" si="10"/>
        <v>287587.02632225363</v>
      </c>
      <c r="AB42" s="18">
        <f t="shared" si="11"/>
        <v>44249.893896399997</v>
      </c>
      <c r="AC42" s="57">
        <f t="shared" si="12"/>
        <v>15.386609911538947</v>
      </c>
    </row>
    <row r="43" spans="1:29" ht="15" customHeight="1" x14ac:dyDescent="0.2">
      <c r="A43" s="45"/>
      <c r="B43" s="59" t="s">
        <v>35</v>
      </c>
      <c r="C43" s="60">
        <f>SUM(C8:C42)</f>
        <v>5729200.3999999985</v>
      </c>
      <c r="D43" s="60">
        <f>SUM(D8:D42)</f>
        <v>5481705.0886675501</v>
      </c>
      <c r="E43" s="60">
        <f>(D43/C43)*100</f>
        <v>95.680107274089266</v>
      </c>
      <c r="F43" s="60">
        <f>SUM(F8:F42)</f>
        <v>3943199.9999999995</v>
      </c>
      <c r="G43" s="60">
        <f>SUM(G8:G42)</f>
        <v>3410038.7644300009</v>
      </c>
      <c r="H43" s="60">
        <f t="shared" si="1"/>
        <v>86.478970491732639</v>
      </c>
      <c r="I43" s="60">
        <f>SUM(I8:I42)</f>
        <v>5689453.4951322395</v>
      </c>
      <c r="J43" s="60">
        <v>30021.8916938</v>
      </c>
      <c r="K43" s="60">
        <f t="shared" si="2"/>
        <v>0.52767619454989856</v>
      </c>
      <c r="L43" s="60">
        <f>SUM(L8:L42)</f>
        <v>493403.07092962333</v>
      </c>
      <c r="M43" s="60">
        <v>1387.6398661999997</v>
      </c>
      <c r="N43" s="60">
        <f t="shared" si="3"/>
        <v>0.28123859537103008</v>
      </c>
      <c r="O43" s="60">
        <f>SUM(O8:O42)</f>
        <v>1541611.9387534559</v>
      </c>
      <c r="P43" s="60">
        <v>6302.3945305999996</v>
      </c>
      <c r="Q43" s="60">
        <f t="shared" si="4"/>
        <v>0.40881848227616235</v>
      </c>
      <c r="R43" s="60">
        <f>SUM(R8:R42)</f>
        <v>2275531.4223778592</v>
      </c>
      <c r="S43" s="60">
        <v>10882.674408199999</v>
      </c>
      <c r="T43" s="60">
        <f t="shared" si="5"/>
        <v>0.47824759971136516</v>
      </c>
      <c r="U43" s="60">
        <f>SUM(U8:U42)</f>
        <v>15729200.327193178</v>
      </c>
      <c r="V43" s="60">
        <f>SUM(V8:V42)</f>
        <v>14441621.038348844</v>
      </c>
      <c r="W43" s="60">
        <f t="shared" si="8"/>
        <v>91.814082966326509</v>
      </c>
      <c r="X43" s="60">
        <f>SUM(X8:X42)</f>
        <v>14270799.999999996</v>
      </c>
      <c r="Y43" s="60">
        <v>50419.151524100002</v>
      </c>
      <c r="Z43" s="60">
        <f t="shared" si="9"/>
        <v>0.35330290890559751</v>
      </c>
      <c r="AA43" s="60">
        <f>SUM(AA8:AA42)</f>
        <v>30000000.327193175</v>
      </c>
      <c r="AB43" s="60">
        <f>SUM(AB8:AB42)</f>
        <v>102297694.35912308</v>
      </c>
      <c r="AC43" s="60">
        <f t="shared" si="12"/>
        <v>340.9923108113984</v>
      </c>
    </row>
    <row r="44" spans="1:29" ht="15" customHeight="1" x14ac:dyDescent="0.2"/>
    <row r="45" spans="1:29" ht="15" customHeight="1" x14ac:dyDescent="0.2"/>
    <row r="46" spans="1:29" ht="15" customHeight="1" x14ac:dyDescent="0.2"/>
    <row r="47" spans="1:29" ht="15" customHeight="1" x14ac:dyDescent="0.2"/>
    <row r="48" spans="1:2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</sheetData>
  <sheetProtection password="CA2B" sheet="1" objects="1" scenarios="1"/>
  <mergeCells count="11">
    <mergeCell ref="AA5:AC5"/>
    <mergeCell ref="A5:A6"/>
    <mergeCell ref="B5:B6"/>
    <mergeCell ref="C5:E5"/>
    <mergeCell ref="F5:H5"/>
    <mergeCell ref="I5:K5"/>
    <mergeCell ref="L5:N5"/>
    <mergeCell ref="O5:Q5"/>
    <mergeCell ref="R5:T5"/>
    <mergeCell ref="U5:W5"/>
    <mergeCell ref="X5:Z5"/>
  </mergeCells>
  <dataValidations count="1">
    <dataValidation type="whole" allowBlank="1" showInputMessage="1" showErrorMessage="1" sqref="X8:Y42">
      <formula1>0</formula1>
      <formula2>99999999999999900000</formula2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4"/>
  <sheetViews>
    <sheetView zoomScaleNormal="100" workbookViewId="0">
      <pane xSplit="2" ySplit="5" topLeftCell="C6" activePane="bottomRight" state="frozen"/>
      <selection activeCell="CC13" sqref="A1:IV65536"/>
      <selection pane="topRight" activeCell="CC13" sqref="A1:IV65536"/>
      <selection pane="bottomLeft" activeCell="CC13" sqref="A1:IV65536"/>
      <selection pane="bottomRight" activeCell="C8" sqref="C8"/>
    </sheetView>
  </sheetViews>
  <sheetFormatPr defaultRowHeight="12.75" x14ac:dyDescent="0.2"/>
  <cols>
    <col min="1" max="1" width="5.7109375" style="48" customWidth="1"/>
    <col min="2" max="2" width="29.140625" style="48" bestFit="1" customWidth="1"/>
    <col min="3" max="27" width="8.7109375" style="48" customWidth="1"/>
    <col min="28" max="16384" width="9.140625" style="48"/>
  </cols>
  <sheetData>
    <row r="1" spans="1:29" ht="20.25" x14ac:dyDescent="0.2">
      <c r="A1" s="47" t="s">
        <v>120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29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ht="15.75" x14ac:dyDescent="0.2">
      <c r="A3" s="50" t="s">
        <v>139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12.7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  <c r="Y4" s="52"/>
      <c r="Z4" s="52"/>
      <c r="AA4" s="53"/>
      <c r="AB4" s="53"/>
      <c r="AC4" s="53" t="s">
        <v>115</v>
      </c>
    </row>
    <row r="5" spans="1:29" ht="39.950000000000003" customHeight="1" x14ac:dyDescent="0.2">
      <c r="A5" s="290" t="s">
        <v>36</v>
      </c>
      <c r="B5" s="290" t="s">
        <v>1</v>
      </c>
      <c r="C5" s="287" t="s">
        <v>125</v>
      </c>
      <c r="D5" s="288"/>
      <c r="E5" s="289"/>
      <c r="F5" s="287" t="s">
        <v>126</v>
      </c>
      <c r="G5" s="288"/>
      <c r="H5" s="289"/>
      <c r="I5" s="287" t="s">
        <v>121</v>
      </c>
      <c r="J5" s="288"/>
      <c r="K5" s="289"/>
      <c r="L5" s="287" t="s">
        <v>127</v>
      </c>
      <c r="M5" s="288"/>
      <c r="N5" s="289"/>
      <c r="O5" s="287" t="s">
        <v>128</v>
      </c>
      <c r="P5" s="288"/>
      <c r="Q5" s="289"/>
      <c r="R5" s="287" t="s">
        <v>129</v>
      </c>
      <c r="S5" s="288"/>
      <c r="T5" s="289"/>
      <c r="U5" s="287" t="s">
        <v>130</v>
      </c>
      <c r="V5" s="288"/>
      <c r="W5" s="289"/>
      <c r="X5" s="292" t="s">
        <v>131</v>
      </c>
      <c r="Y5" s="292"/>
      <c r="Z5" s="292"/>
      <c r="AA5" s="292" t="s">
        <v>132</v>
      </c>
      <c r="AB5" s="292"/>
      <c r="AC5" s="292"/>
    </row>
    <row r="6" spans="1:29" ht="15" customHeight="1" x14ac:dyDescent="0.2">
      <c r="A6" s="291"/>
      <c r="B6" s="291"/>
      <c r="C6" s="54" t="s">
        <v>133</v>
      </c>
      <c r="D6" s="54" t="s">
        <v>78</v>
      </c>
      <c r="E6" s="54" t="s">
        <v>134</v>
      </c>
      <c r="F6" s="54" t="s">
        <v>133</v>
      </c>
      <c r="G6" s="54" t="s">
        <v>78</v>
      </c>
      <c r="H6" s="54" t="s">
        <v>134</v>
      </c>
      <c r="I6" s="54" t="s">
        <v>133</v>
      </c>
      <c r="J6" s="54" t="s">
        <v>78</v>
      </c>
      <c r="K6" s="54" t="s">
        <v>134</v>
      </c>
      <c r="L6" s="54" t="s">
        <v>133</v>
      </c>
      <c r="M6" s="54" t="s">
        <v>78</v>
      </c>
      <c r="N6" s="54" t="s">
        <v>134</v>
      </c>
      <c r="O6" s="54" t="s">
        <v>133</v>
      </c>
      <c r="P6" s="54" t="s">
        <v>78</v>
      </c>
      <c r="Q6" s="54" t="s">
        <v>134</v>
      </c>
      <c r="R6" s="54" t="s">
        <v>133</v>
      </c>
      <c r="S6" s="54" t="s">
        <v>78</v>
      </c>
      <c r="T6" s="54" t="s">
        <v>134</v>
      </c>
      <c r="U6" s="54" t="s">
        <v>133</v>
      </c>
      <c r="V6" s="54" t="s">
        <v>78</v>
      </c>
      <c r="W6" s="54" t="s">
        <v>134</v>
      </c>
      <c r="X6" s="54" t="s">
        <v>133</v>
      </c>
      <c r="Y6" s="54" t="s">
        <v>78</v>
      </c>
      <c r="Z6" s="54" t="s">
        <v>134</v>
      </c>
      <c r="AA6" s="54" t="s">
        <v>133</v>
      </c>
      <c r="AB6" s="54" t="s">
        <v>78</v>
      </c>
      <c r="AC6" s="54" t="s">
        <v>134</v>
      </c>
    </row>
    <row r="7" spans="1:29" ht="15" customHeight="1" x14ac:dyDescent="0.2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  <c r="S7" s="55">
        <v>19</v>
      </c>
      <c r="T7" s="55">
        <v>20</v>
      </c>
      <c r="U7" s="55">
        <v>21</v>
      </c>
      <c r="V7" s="55">
        <v>22</v>
      </c>
      <c r="W7" s="55">
        <v>23</v>
      </c>
      <c r="X7" s="56">
        <v>24</v>
      </c>
      <c r="Y7" s="56">
        <v>25</v>
      </c>
      <c r="Z7" s="56">
        <v>26</v>
      </c>
      <c r="AA7" s="56">
        <v>27</v>
      </c>
      <c r="AB7" s="56">
        <v>28</v>
      </c>
      <c r="AC7" s="56">
        <v>29</v>
      </c>
    </row>
    <row r="8" spans="1:29" ht="15" customHeight="1" x14ac:dyDescent="0.2">
      <c r="A8" s="26">
        <v>1</v>
      </c>
      <c r="B8" s="27" t="s">
        <v>11</v>
      </c>
      <c r="C8" s="57">
        <v>37623.498049296235</v>
      </c>
      <c r="D8" s="57">
        <v>26303</v>
      </c>
      <c r="E8" s="57">
        <f>(D8/C8)*100</f>
        <v>69.911096425793431</v>
      </c>
      <c r="F8" s="57">
        <v>23221.108767013506</v>
      </c>
      <c r="G8" s="57">
        <v>22913.55</v>
      </c>
      <c r="H8" s="57">
        <f t="shared" ref="H8:H50" si="0">(G8/F8)*100</f>
        <v>98.675520750971174</v>
      </c>
      <c r="I8" s="57">
        <v>110295.88348717948</v>
      </c>
      <c r="J8" s="57">
        <v>141980</v>
      </c>
      <c r="K8" s="57">
        <f t="shared" ref="K8:K50" si="1">(J8/I8)*100</f>
        <v>128.72647238598293</v>
      </c>
      <c r="L8" s="57">
        <v>2271.6343589743587</v>
      </c>
      <c r="M8" s="57">
        <v>952</v>
      </c>
      <c r="N8" s="57">
        <f t="shared" ref="N8:N50" si="2">(M8/L8)*100</f>
        <v>41.908152878521669</v>
      </c>
      <c r="O8" s="57">
        <v>34161.346153846149</v>
      </c>
      <c r="P8" s="57">
        <v>11915</v>
      </c>
      <c r="Q8" s="57">
        <f t="shared" ref="Q8:Q50" si="3">(P8/O8)*100</f>
        <v>34.878602108771169</v>
      </c>
      <c r="R8" s="57">
        <v>11528.313076923076</v>
      </c>
      <c r="S8" s="57">
        <v>9673</v>
      </c>
      <c r="T8" s="57">
        <f t="shared" ref="T8:T50" si="4">(S8/R8)*100</f>
        <v>83.906465199691979</v>
      </c>
      <c r="U8" s="18">
        <f>C8+I8+L8+O8+R8</f>
        <v>195880.67512621931</v>
      </c>
      <c r="V8" s="18">
        <f>D8+J8+M8+P8+S8</f>
        <v>190823</v>
      </c>
      <c r="W8" s="57">
        <f>(V8/U8)*100</f>
        <v>97.417981573240795</v>
      </c>
      <c r="X8" s="57">
        <v>460739.80680580763</v>
      </c>
      <c r="Y8" s="57">
        <v>1220184</v>
      </c>
      <c r="Z8" s="57">
        <f>(Y8/X8)*100</f>
        <v>264.83146929700445</v>
      </c>
      <c r="AA8" s="18">
        <f>U8+X8</f>
        <v>656620.48193202692</v>
      </c>
      <c r="AB8" s="18">
        <f>V8+Y8</f>
        <v>1411007</v>
      </c>
      <c r="AC8" s="57">
        <f>(AB8/AA8)*100</f>
        <v>214.8892760469916</v>
      </c>
    </row>
    <row r="9" spans="1:29" ht="15" customHeight="1" x14ac:dyDescent="0.2">
      <c r="A9" s="26">
        <v>2</v>
      </c>
      <c r="B9" s="27" t="s">
        <v>12</v>
      </c>
      <c r="C9" s="57">
        <v>12301.486931291123</v>
      </c>
      <c r="D9" s="57">
        <v>5834.1299999999992</v>
      </c>
      <c r="E9" s="57">
        <f t="shared" ref="E9:E50" si="5">(D9/C9)*100</f>
        <v>47.426217924597417</v>
      </c>
      <c r="F9" s="57">
        <v>8334.9836374446459</v>
      </c>
      <c r="G9" s="57">
        <v>3225.65</v>
      </c>
      <c r="H9" s="57">
        <f t="shared" si="0"/>
        <v>38.700135960781864</v>
      </c>
      <c r="I9" s="57">
        <v>65393.71</v>
      </c>
      <c r="J9" s="57">
        <v>190452.54</v>
      </c>
      <c r="K9" s="57">
        <f t="shared" si="1"/>
        <v>291.23984554477795</v>
      </c>
      <c r="L9" s="57">
        <v>2294.4500000000003</v>
      </c>
      <c r="M9" s="57">
        <v>559.35000000000014</v>
      </c>
      <c r="N9" s="57">
        <f t="shared" si="2"/>
        <v>24.378391335614204</v>
      </c>
      <c r="O9" s="57">
        <v>14105.76</v>
      </c>
      <c r="P9" s="57">
        <v>8442.01</v>
      </c>
      <c r="Q9" s="57">
        <f t="shared" si="3"/>
        <v>59.847962818026112</v>
      </c>
      <c r="R9" s="57">
        <v>13016.48</v>
      </c>
      <c r="S9" s="57">
        <v>60.480000000000004</v>
      </c>
      <c r="T9" s="57">
        <f t="shared" si="4"/>
        <v>0.46464174646294548</v>
      </c>
      <c r="U9" s="18">
        <f t="shared" ref="U9:V30" si="6">C9+I9+L9+O9+R9</f>
        <v>107111.88693129111</v>
      </c>
      <c r="V9" s="18">
        <f t="shared" si="6"/>
        <v>205348.51000000004</v>
      </c>
      <c r="W9" s="57">
        <f t="shared" ref="W9:W50" si="7">(V9/U9)*100</f>
        <v>191.71402528995182</v>
      </c>
      <c r="X9" s="57">
        <v>181175.64602540832</v>
      </c>
      <c r="Y9" s="57">
        <v>693428.84999999986</v>
      </c>
      <c r="Z9" s="57">
        <f t="shared" ref="Z9:Z50" si="8">(Y9/X9)*100</f>
        <v>382.73844482538919</v>
      </c>
      <c r="AA9" s="18">
        <f t="shared" ref="AA9:AB30" si="9">U9+X9</f>
        <v>288287.53295669943</v>
      </c>
      <c r="AB9" s="18">
        <f t="shared" si="9"/>
        <v>898777.35999999987</v>
      </c>
      <c r="AC9" s="57">
        <f t="shared" ref="AC9:AC50" si="10">(AB9/AA9)*100</f>
        <v>311.76421358983828</v>
      </c>
    </row>
    <row r="10" spans="1:29" ht="15" customHeight="1" x14ac:dyDescent="0.2">
      <c r="A10" s="26">
        <v>3</v>
      </c>
      <c r="B10" s="27" t="s">
        <v>14</v>
      </c>
      <c r="C10" s="57">
        <v>158363.31291528032</v>
      </c>
      <c r="D10" s="57">
        <v>154418</v>
      </c>
      <c r="E10" s="57">
        <f t="shared" si="5"/>
        <v>97.508695137370012</v>
      </c>
      <c r="F10" s="57">
        <v>103966.29064992764</v>
      </c>
      <c r="G10" s="57">
        <v>83948.67</v>
      </c>
      <c r="H10" s="57">
        <f t="shared" si="0"/>
        <v>80.746047084308884</v>
      </c>
      <c r="I10" s="57">
        <v>305466.49348717945</v>
      </c>
      <c r="J10" s="57">
        <v>983383</v>
      </c>
      <c r="K10" s="57">
        <f t="shared" si="1"/>
        <v>321.92827068323714</v>
      </c>
      <c r="L10" s="57">
        <v>12653.01955897436</v>
      </c>
      <c r="M10" s="57">
        <v>2074</v>
      </c>
      <c r="N10" s="57">
        <f t="shared" si="2"/>
        <v>16.391344297962313</v>
      </c>
      <c r="O10" s="57">
        <v>63160.47215384616</v>
      </c>
      <c r="P10" s="57">
        <v>186651</v>
      </c>
      <c r="Q10" s="57">
        <f t="shared" si="3"/>
        <v>295.51869014746416</v>
      </c>
      <c r="R10" s="57">
        <v>59446.781876923073</v>
      </c>
      <c r="S10" s="57">
        <v>893</v>
      </c>
      <c r="T10" s="57">
        <f t="shared" si="4"/>
        <v>1.5021839228384841</v>
      </c>
      <c r="U10" s="18">
        <f t="shared" si="6"/>
        <v>599090.07999220327</v>
      </c>
      <c r="V10" s="18">
        <f t="shared" si="6"/>
        <v>1327419</v>
      </c>
      <c r="W10" s="57">
        <f t="shared" si="7"/>
        <v>221.57252211842257</v>
      </c>
      <c r="X10" s="57">
        <v>453122.25963702367</v>
      </c>
      <c r="Y10" s="57">
        <v>7369105</v>
      </c>
      <c r="Z10" s="57">
        <f t="shared" si="8"/>
        <v>1626.2950767201473</v>
      </c>
      <c r="AA10" s="18">
        <f t="shared" si="9"/>
        <v>1052212.3396292268</v>
      </c>
      <c r="AB10" s="18">
        <f t="shared" si="9"/>
        <v>8696524</v>
      </c>
      <c r="AC10" s="57">
        <f t="shared" si="10"/>
        <v>826.49895581574685</v>
      </c>
    </row>
    <row r="11" spans="1:29" ht="15" customHeight="1" x14ac:dyDescent="0.2">
      <c r="A11" s="26">
        <v>4</v>
      </c>
      <c r="B11" s="27" t="s">
        <v>15</v>
      </c>
      <c r="C11" s="57">
        <v>455709.1064131055</v>
      </c>
      <c r="D11" s="57">
        <v>491457.78999999992</v>
      </c>
      <c r="E11" s="57">
        <f t="shared" si="5"/>
        <v>107.84462787418776</v>
      </c>
      <c r="F11" s="57">
        <v>271309.04636408458</v>
      </c>
      <c r="G11" s="57">
        <v>221287.91999999998</v>
      </c>
      <c r="H11" s="57">
        <f t="shared" si="0"/>
        <v>81.563045156644549</v>
      </c>
      <c r="I11" s="57">
        <v>483281.72394871799</v>
      </c>
      <c r="J11" s="57">
        <v>961352.9600000002</v>
      </c>
      <c r="K11" s="57">
        <f t="shared" si="1"/>
        <v>198.92185289878896</v>
      </c>
      <c r="L11" s="57">
        <v>22951.373435897436</v>
      </c>
      <c r="M11" s="57">
        <v>14330.240000000002</v>
      </c>
      <c r="N11" s="57">
        <f t="shared" si="2"/>
        <v>62.437396350261885</v>
      </c>
      <c r="O11" s="57">
        <v>107958.63461538462</v>
      </c>
      <c r="P11" s="57">
        <v>20000.660000000003</v>
      </c>
      <c r="Q11" s="57">
        <f t="shared" si="3"/>
        <v>18.526225411477938</v>
      </c>
      <c r="R11" s="57">
        <v>78365.486307692307</v>
      </c>
      <c r="S11" s="57">
        <v>8789.880000000001</v>
      </c>
      <c r="T11" s="57">
        <f t="shared" si="4"/>
        <v>11.216519432403741</v>
      </c>
      <c r="U11" s="18">
        <f t="shared" si="6"/>
        <v>1148266.3247207978</v>
      </c>
      <c r="V11" s="18">
        <f t="shared" si="6"/>
        <v>1495931.5299999998</v>
      </c>
      <c r="W11" s="57">
        <f t="shared" si="7"/>
        <v>130.27740148730192</v>
      </c>
      <c r="X11" s="57">
        <v>1312879.8381488202</v>
      </c>
      <c r="Y11" s="57">
        <v>8444687.0999999978</v>
      </c>
      <c r="Z11" s="57">
        <f t="shared" si="8"/>
        <v>643.21858365249409</v>
      </c>
      <c r="AA11" s="18">
        <f t="shared" si="9"/>
        <v>2461146.1628696183</v>
      </c>
      <c r="AB11" s="18">
        <f t="shared" si="9"/>
        <v>9940618.6299999971</v>
      </c>
      <c r="AC11" s="57">
        <f t="shared" si="10"/>
        <v>403.9020022447408</v>
      </c>
    </row>
    <row r="12" spans="1:29" ht="15" customHeight="1" x14ac:dyDescent="0.2">
      <c r="A12" s="26">
        <v>5</v>
      </c>
      <c r="B12" s="27" t="s">
        <v>13</v>
      </c>
      <c r="C12" s="57">
        <v>592063.74722603161</v>
      </c>
      <c r="D12" s="57">
        <v>526718.57083004795</v>
      </c>
      <c r="E12" s="57">
        <f t="shared" si="5"/>
        <v>88.963151906844089</v>
      </c>
      <c r="F12" s="57">
        <v>391599.14320506802</v>
      </c>
      <c r="G12" s="57">
        <v>352178.36</v>
      </c>
      <c r="H12" s="57">
        <f t="shared" si="0"/>
        <v>89.933383693736886</v>
      </c>
      <c r="I12" s="57">
        <v>362689.64882051287</v>
      </c>
      <c r="J12" s="57">
        <v>2795389.8694100003</v>
      </c>
      <c r="K12" s="57">
        <f t="shared" si="1"/>
        <v>770.73880616686063</v>
      </c>
      <c r="L12" s="57">
        <v>28272.83502564103</v>
      </c>
      <c r="M12" s="57">
        <v>8769.3483199999991</v>
      </c>
      <c r="N12" s="57">
        <f t="shared" si="2"/>
        <v>31.016869415631486</v>
      </c>
      <c r="O12" s="57">
        <v>224737.43615384612</v>
      </c>
      <c r="P12" s="57">
        <v>44340.026740000001</v>
      </c>
      <c r="Q12" s="57">
        <f t="shared" si="3"/>
        <v>19.729702135449571</v>
      </c>
      <c r="R12" s="57">
        <v>148910.79907692308</v>
      </c>
      <c r="S12" s="57">
        <v>4728.4339199999995</v>
      </c>
      <c r="T12" s="57">
        <f t="shared" si="4"/>
        <v>3.1753465492837933</v>
      </c>
      <c r="U12" s="18">
        <f t="shared" si="6"/>
        <v>1356674.4663029548</v>
      </c>
      <c r="V12" s="18">
        <f t="shared" si="6"/>
        <v>3379946.2492200485</v>
      </c>
      <c r="W12" s="57">
        <f t="shared" si="7"/>
        <v>249.13465486165367</v>
      </c>
      <c r="X12" s="57">
        <v>614824.9212704174</v>
      </c>
      <c r="Y12" s="57">
        <v>1943886.6663400002</v>
      </c>
      <c r="Z12" s="57">
        <f t="shared" si="8"/>
        <v>316.16914004125476</v>
      </c>
      <c r="AA12" s="18">
        <f t="shared" si="9"/>
        <v>1971499.3875733721</v>
      </c>
      <c r="AB12" s="18">
        <f t="shared" si="9"/>
        <v>5323832.915560049</v>
      </c>
      <c r="AC12" s="57">
        <f t="shared" si="10"/>
        <v>270.03979555443385</v>
      </c>
    </row>
    <row r="13" spans="1:29" ht="15" customHeight="1" x14ac:dyDescent="0.2">
      <c r="A13" s="26">
        <v>6</v>
      </c>
      <c r="B13" s="58" t="s">
        <v>140</v>
      </c>
      <c r="C13" s="57">
        <v>10</v>
      </c>
      <c r="D13" s="57"/>
      <c r="E13" s="57">
        <f>(D13/C13)*100</f>
        <v>0</v>
      </c>
      <c r="F13" s="57">
        <v>5</v>
      </c>
      <c r="G13" s="57">
        <v>0</v>
      </c>
      <c r="H13" s="57">
        <f>(G13/F13)*100</f>
        <v>0</v>
      </c>
      <c r="I13" s="57">
        <v>652.81999999999994</v>
      </c>
      <c r="J13" s="57"/>
      <c r="K13" s="57">
        <f>(J13/I13)*100</f>
        <v>0</v>
      </c>
      <c r="L13" s="57">
        <v>85</v>
      </c>
      <c r="M13" s="57"/>
      <c r="N13" s="57">
        <f>(M13/L13)*100</f>
        <v>0</v>
      </c>
      <c r="O13" s="57">
        <v>250</v>
      </c>
      <c r="P13" s="57"/>
      <c r="Q13" s="57">
        <f>(P13/O13)*100</f>
        <v>0</v>
      </c>
      <c r="R13" s="57">
        <v>45</v>
      </c>
      <c r="S13" s="57"/>
      <c r="T13" s="57">
        <f>(S13/R13)*100</f>
        <v>0</v>
      </c>
      <c r="U13" s="18">
        <f>C13+I13+L13+O13+R13</f>
        <v>1042.82</v>
      </c>
      <c r="V13" s="18">
        <f>D13+J13+M13+P13+S13</f>
        <v>0</v>
      </c>
      <c r="W13" s="57">
        <f>(V13/U13)*100</f>
        <v>0</v>
      </c>
      <c r="X13" s="57">
        <v>1155</v>
      </c>
      <c r="Y13" s="57"/>
      <c r="Z13" s="57">
        <f>(Y13/X13)*100</f>
        <v>0</v>
      </c>
      <c r="AA13" s="18">
        <f>U13+X13</f>
        <v>2197.8199999999997</v>
      </c>
      <c r="AB13" s="18">
        <f>V13+Y13</f>
        <v>0</v>
      </c>
      <c r="AC13" s="57">
        <f>(AB13/AA13)*100</f>
        <v>0</v>
      </c>
    </row>
    <row r="14" spans="1:29" ht="15" customHeight="1" x14ac:dyDescent="0.2">
      <c r="A14" s="26">
        <v>7</v>
      </c>
      <c r="B14" s="27" t="s">
        <v>17</v>
      </c>
      <c r="C14" s="57">
        <v>93732.624759916711</v>
      </c>
      <c r="D14" s="57">
        <v>105307</v>
      </c>
      <c r="E14" s="57">
        <f t="shared" si="5"/>
        <v>112.34828883724259</v>
      </c>
      <c r="F14" s="57">
        <v>53026.139206585169</v>
      </c>
      <c r="G14" s="57">
        <v>30603.919999999998</v>
      </c>
      <c r="H14" s="57">
        <f t="shared" si="0"/>
        <v>57.714780781549678</v>
      </c>
      <c r="I14" s="57">
        <v>308328.32697435899</v>
      </c>
      <c r="J14" s="57">
        <v>70360</v>
      </c>
      <c r="K14" s="57">
        <f t="shared" si="1"/>
        <v>22.819829981385794</v>
      </c>
      <c r="L14" s="57">
        <v>7925.8995179487174</v>
      </c>
      <c r="M14" s="57">
        <v>6876</v>
      </c>
      <c r="N14" s="57">
        <f t="shared" si="2"/>
        <v>86.753560077677605</v>
      </c>
      <c r="O14" s="57">
        <v>71452.106307692302</v>
      </c>
      <c r="P14" s="57">
        <v>19684</v>
      </c>
      <c r="Q14" s="57">
        <f t="shared" si="3"/>
        <v>27.548523083749714</v>
      </c>
      <c r="R14" s="57">
        <v>49716.741353846155</v>
      </c>
      <c r="S14" s="57">
        <v>78240</v>
      </c>
      <c r="T14" s="57">
        <f t="shared" si="4"/>
        <v>157.37153697010604</v>
      </c>
      <c r="U14" s="18">
        <f t="shared" si="6"/>
        <v>531155.69891376281</v>
      </c>
      <c r="V14" s="18">
        <f t="shared" si="6"/>
        <v>280467</v>
      </c>
      <c r="W14" s="57">
        <f t="shared" si="7"/>
        <v>52.803161214982261</v>
      </c>
      <c r="X14" s="57">
        <v>1028532.437368421</v>
      </c>
      <c r="Y14" s="57">
        <v>1202813</v>
      </c>
      <c r="Z14" s="57">
        <f t="shared" si="8"/>
        <v>116.94458592647688</v>
      </c>
      <c r="AA14" s="18">
        <f t="shared" si="9"/>
        <v>1559688.1362821837</v>
      </c>
      <c r="AB14" s="18">
        <f t="shared" si="9"/>
        <v>1483280</v>
      </c>
      <c r="AC14" s="57">
        <f t="shared" si="10"/>
        <v>95.101063186624145</v>
      </c>
    </row>
    <row r="15" spans="1:29" ht="15" customHeight="1" x14ac:dyDescent="0.2">
      <c r="A15" s="26">
        <v>8</v>
      </c>
      <c r="B15" s="27" t="s">
        <v>16</v>
      </c>
      <c r="C15" s="57">
        <v>304175.02626161033</v>
      </c>
      <c r="D15" s="57">
        <v>227658</v>
      </c>
      <c r="E15" s="57">
        <f t="shared" si="5"/>
        <v>74.84440875964593</v>
      </c>
      <c r="F15" s="57">
        <v>213036.39852417528</v>
      </c>
      <c r="G15" s="57">
        <v>156001.35999999999</v>
      </c>
      <c r="H15" s="57">
        <f t="shared" si="0"/>
        <v>73.227561618911338</v>
      </c>
      <c r="I15" s="57">
        <v>246137.19348717949</v>
      </c>
      <c r="J15" s="57">
        <v>374185</v>
      </c>
      <c r="K15" s="57">
        <f t="shared" si="1"/>
        <v>152.02294082364685</v>
      </c>
      <c r="L15" s="57">
        <v>12574.68435897436</v>
      </c>
      <c r="M15" s="57">
        <v>8132</v>
      </c>
      <c r="N15" s="57">
        <f t="shared" si="2"/>
        <v>64.669615298902642</v>
      </c>
      <c r="O15" s="57">
        <v>49189.786153846158</v>
      </c>
      <c r="P15" s="57">
        <v>46363</v>
      </c>
      <c r="Q15" s="57">
        <f t="shared" si="3"/>
        <v>94.253306682397252</v>
      </c>
      <c r="R15" s="57">
        <v>76326.963076923072</v>
      </c>
      <c r="S15" s="57">
        <v>2161</v>
      </c>
      <c r="T15" s="57">
        <f t="shared" si="4"/>
        <v>2.8312406427360703</v>
      </c>
      <c r="U15" s="18">
        <f t="shared" si="6"/>
        <v>688403.65333853336</v>
      </c>
      <c r="V15" s="18">
        <f t="shared" si="6"/>
        <v>658499</v>
      </c>
      <c r="W15" s="57">
        <f t="shared" si="7"/>
        <v>95.655942092476479</v>
      </c>
      <c r="X15" s="57">
        <v>706488.81595281314</v>
      </c>
      <c r="Y15" s="57">
        <v>2925315</v>
      </c>
      <c r="Z15" s="57">
        <f t="shared" si="8"/>
        <v>414.06387956117106</v>
      </c>
      <c r="AA15" s="18">
        <f t="shared" si="9"/>
        <v>1394892.4692913466</v>
      </c>
      <c r="AB15" s="18">
        <f t="shared" si="9"/>
        <v>3583814</v>
      </c>
      <c r="AC15" s="57">
        <f t="shared" si="10"/>
        <v>256.92403385192131</v>
      </c>
    </row>
    <row r="16" spans="1:29" ht="15" customHeight="1" x14ac:dyDescent="0.2">
      <c r="A16" s="26">
        <v>9</v>
      </c>
      <c r="B16" s="27" t="s">
        <v>18</v>
      </c>
      <c r="C16" s="57">
        <v>30719.601081287248</v>
      </c>
      <c r="D16" s="57">
        <v>70436</v>
      </c>
      <c r="E16" s="57">
        <f t="shared" si="5"/>
        <v>229.28683160181359</v>
      </c>
      <c r="F16" s="57">
        <v>17362.772929949544</v>
      </c>
      <c r="G16" s="57">
        <v>11621.39</v>
      </c>
      <c r="H16" s="57">
        <f t="shared" si="0"/>
        <v>66.932799541218046</v>
      </c>
      <c r="I16" s="57">
        <v>174754.05000000002</v>
      </c>
      <c r="J16" s="57">
        <v>140940</v>
      </c>
      <c r="K16" s="57">
        <f t="shared" si="1"/>
        <v>80.650491362002768</v>
      </c>
      <c r="L16" s="57">
        <v>7660.9000000000015</v>
      </c>
      <c r="M16" s="57">
        <v>1544</v>
      </c>
      <c r="N16" s="57">
        <f t="shared" si="2"/>
        <v>20.154289965930889</v>
      </c>
      <c r="O16" s="57">
        <v>39315.870000000003</v>
      </c>
      <c r="P16" s="57">
        <v>19235</v>
      </c>
      <c r="Q16" s="57">
        <f t="shared" si="3"/>
        <v>48.924263916835613</v>
      </c>
      <c r="R16" s="57">
        <v>179672.09</v>
      </c>
      <c r="S16" s="57">
        <v>14372</v>
      </c>
      <c r="T16" s="57">
        <f t="shared" si="4"/>
        <v>7.9990164304316824</v>
      </c>
      <c r="U16" s="18">
        <f t="shared" si="6"/>
        <v>432122.51108128729</v>
      </c>
      <c r="V16" s="18">
        <f t="shared" si="6"/>
        <v>246527</v>
      </c>
      <c r="W16" s="57">
        <f t="shared" si="7"/>
        <v>57.050256276425593</v>
      </c>
      <c r="X16" s="57">
        <v>313232.91524500912</v>
      </c>
      <c r="Y16" s="57">
        <v>737170</v>
      </c>
      <c r="Z16" s="57">
        <f t="shared" si="8"/>
        <v>235.34244459059786</v>
      </c>
      <c r="AA16" s="18">
        <f t="shared" si="9"/>
        <v>745355.42632629641</v>
      </c>
      <c r="AB16" s="18">
        <f t="shared" si="9"/>
        <v>983697</v>
      </c>
      <c r="AC16" s="57">
        <f t="shared" si="10"/>
        <v>131.97690192562763</v>
      </c>
    </row>
    <row r="17" spans="1:29" ht="15" customHeight="1" x14ac:dyDescent="0.2">
      <c r="A17" s="26">
        <v>10</v>
      </c>
      <c r="B17" s="27" t="s">
        <v>19</v>
      </c>
      <c r="C17" s="57">
        <v>127157.73309495322</v>
      </c>
      <c r="D17" s="57">
        <v>82167</v>
      </c>
      <c r="E17" s="57">
        <f t="shared" si="5"/>
        <v>64.618169890338464</v>
      </c>
      <c r="F17" s="57">
        <v>80737.562150739657</v>
      </c>
      <c r="G17" s="57">
        <v>50601.200000000004</v>
      </c>
      <c r="H17" s="57">
        <f t="shared" si="0"/>
        <v>62.673678337631642</v>
      </c>
      <c r="I17" s="57">
        <v>202258.16</v>
      </c>
      <c r="J17" s="57">
        <v>105009</v>
      </c>
      <c r="K17" s="57">
        <f t="shared" si="1"/>
        <v>51.918300848776632</v>
      </c>
      <c r="L17" s="57">
        <v>7080.3964000000005</v>
      </c>
      <c r="M17" s="57">
        <v>3043</v>
      </c>
      <c r="N17" s="57">
        <f t="shared" si="2"/>
        <v>42.977819716421521</v>
      </c>
      <c r="O17" s="57">
        <v>37443.491999999998</v>
      </c>
      <c r="P17" s="57">
        <v>22805</v>
      </c>
      <c r="Q17" s="57">
        <f t="shared" si="3"/>
        <v>60.905110025528607</v>
      </c>
      <c r="R17" s="57">
        <v>29992.241599999994</v>
      </c>
      <c r="S17" s="57">
        <v>2212</v>
      </c>
      <c r="T17" s="57">
        <f t="shared" si="4"/>
        <v>7.3752406689068559</v>
      </c>
      <c r="U17" s="18">
        <f t="shared" si="6"/>
        <v>403932.02309495321</v>
      </c>
      <c r="V17" s="18">
        <f t="shared" si="6"/>
        <v>215236</v>
      </c>
      <c r="W17" s="57">
        <f t="shared" si="7"/>
        <v>53.285203374282609</v>
      </c>
      <c r="X17" s="57">
        <v>242733.73439201448</v>
      </c>
      <c r="Y17" s="57">
        <v>398854</v>
      </c>
      <c r="Z17" s="57">
        <f t="shared" si="8"/>
        <v>164.31749834814951</v>
      </c>
      <c r="AA17" s="18">
        <f t="shared" si="9"/>
        <v>646665.75748696772</v>
      </c>
      <c r="AB17" s="18">
        <f t="shared" si="9"/>
        <v>614090</v>
      </c>
      <c r="AC17" s="57">
        <f t="shared" si="10"/>
        <v>94.962504646362973</v>
      </c>
    </row>
    <row r="18" spans="1:29" ht="15" customHeight="1" x14ac:dyDescent="0.2">
      <c r="A18" s="26">
        <v>11</v>
      </c>
      <c r="B18" s="27" t="s">
        <v>80</v>
      </c>
      <c r="C18" s="57">
        <v>181282.00060088263</v>
      </c>
      <c r="D18" s="57">
        <v>466925.65</v>
      </c>
      <c r="E18" s="57">
        <f t="shared" si="5"/>
        <v>257.56867667629143</v>
      </c>
      <c r="F18" s="57">
        <v>76293.406357064727</v>
      </c>
      <c r="G18" s="57">
        <v>51105.399999999994</v>
      </c>
      <c r="H18" s="57">
        <f t="shared" si="0"/>
        <v>66.985343085638306</v>
      </c>
      <c r="I18" s="57">
        <v>526722.93046153849</v>
      </c>
      <c r="J18" s="57">
        <v>858413.80999999994</v>
      </c>
      <c r="K18" s="57">
        <f t="shared" si="1"/>
        <v>162.97255356773985</v>
      </c>
      <c r="L18" s="57">
        <v>15191.352276923077</v>
      </c>
      <c r="M18" s="57">
        <v>11708.99</v>
      </c>
      <c r="N18" s="57">
        <f t="shared" si="2"/>
        <v>77.07668011745686</v>
      </c>
      <c r="O18" s="57">
        <v>76468.854461538474</v>
      </c>
      <c r="P18" s="57">
        <v>145990.79</v>
      </c>
      <c r="Q18" s="57">
        <f t="shared" si="3"/>
        <v>190.91536159133778</v>
      </c>
      <c r="R18" s="57">
        <v>64234.824030769232</v>
      </c>
      <c r="S18" s="57">
        <v>1529.7900000000002</v>
      </c>
      <c r="T18" s="57">
        <f t="shared" si="4"/>
        <v>2.3815586375191331</v>
      </c>
      <c r="U18" s="18">
        <f t="shared" si="6"/>
        <v>863899.96183165186</v>
      </c>
      <c r="V18" s="18">
        <f t="shared" si="6"/>
        <v>1484569.03</v>
      </c>
      <c r="W18" s="57">
        <f t="shared" si="7"/>
        <v>171.84501627392106</v>
      </c>
      <c r="X18" s="57">
        <v>664393.16751361149</v>
      </c>
      <c r="Y18" s="57">
        <v>6113360.2199999997</v>
      </c>
      <c r="Z18" s="57">
        <f t="shared" si="8"/>
        <v>920.14194590204818</v>
      </c>
      <c r="AA18" s="18">
        <f t="shared" si="9"/>
        <v>1528293.1293452634</v>
      </c>
      <c r="AB18" s="18">
        <f t="shared" si="9"/>
        <v>7597929.25</v>
      </c>
      <c r="AC18" s="57">
        <f t="shared" si="10"/>
        <v>497.1513058659782</v>
      </c>
    </row>
    <row r="19" spans="1:29" ht="15" customHeight="1" x14ac:dyDescent="0.2">
      <c r="A19" s="26">
        <v>12</v>
      </c>
      <c r="B19" s="27" t="s">
        <v>21</v>
      </c>
      <c r="C19" s="57">
        <v>15530.570000000002</v>
      </c>
      <c r="D19" s="57">
        <v>4232.66</v>
      </c>
      <c r="E19" s="57">
        <f t="shared" si="5"/>
        <v>27.253732477301217</v>
      </c>
      <c r="F19" s="57">
        <v>9561.7100000000009</v>
      </c>
      <c r="G19" s="57">
        <v>14865.86</v>
      </c>
      <c r="H19" s="57">
        <f t="shared" si="0"/>
        <v>155.47281814654491</v>
      </c>
      <c r="I19" s="57">
        <v>57585.62</v>
      </c>
      <c r="J19" s="57">
        <v>56364.200000000004</v>
      </c>
      <c r="K19" s="57">
        <f t="shared" si="1"/>
        <v>97.878949640552619</v>
      </c>
      <c r="L19" s="57">
        <v>3160.8199999999997</v>
      </c>
      <c r="M19" s="57">
        <v>321.22000000000003</v>
      </c>
      <c r="N19" s="57">
        <f t="shared" si="2"/>
        <v>10.162552755297678</v>
      </c>
      <c r="O19" s="57">
        <v>20001.97</v>
      </c>
      <c r="P19" s="57">
        <v>36061.760000000002</v>
      </c>
      <c r="Q19" s="57">
        <f t="shared" si="3"/>
        <v>180.29104133242873</v>
      </c>
      <c r="R19" s="57">
        <v>13792.32</v>
      </c>
      <c r="S19" s="57">
        <v>10508.19</v>
      </c>
      <c r="T19" s="57">
        <f t="shared" si="4"/>
        <v>76.188705018445063</v>
      </c>
      <c r="U19" s="18">
        <f t="shared" si="6"/>
        <v>110071.30000000002</v>
      </c>
      <c r="V19" s="18">
        <f t="shared" si="6"/>
        <v>107488.03</v>
      </c>
      <c r="W19" s="57">
        <f t="shared" si="7"/>
        <v>97.653093949103891</v>
      </c>
      <c r="X19" s="57">
        <v>294412.0244646098</v>
      </c>
      <c r="Y19" s="57">
        <v>446396.04</v>
      </c>
      <c r="Z19" s="57">
        <f t="shared" si="8"/>
        <v>151.62289679294659</v>
      </c>
      <c r="AA19" s="18">
        <f t="shared" si="9"/>
        <v>404483.32446460985</v>
      </c>
      <c r="AB19" s="18">
        <f t="shared" si="9"/>
        <v>553884.06999999995</v>
      </c>
      <c r="AC19" s="57">
        <f t="shared" si="10"/>
        <v>136.93619402805859</v>
      </c>
    </row>
    <row r="20" spans="1:29" ht="15" customHeight="1" x14ac:dyDescent="0.2">
      <c r="A20" s="26">
        <v>13</v>
      </c>
      <c r="B20" s="27" t="s">
        <v>20</v>
      </c>
      <c r="C20" s="57">
        <v>42414.408129644595</v>
      </c>
      <c r="D20" s="57">
        <v>52970.06</v>
      </c>
      <c r="E20" s="57">
        <f t="shared" si="5"/>
        <v>124.88694841170675</v>
      </c>
      <c r="F20" s="57">
        <v>28393.167020588378</v>
      </c>
      <c r="G20" s="57">
        <v>18722.03</v>
      </c>
      <c r="H20" s="57">
        <f t="shared" si="0"/>
        <v>65.938505508823056</v>
      </c>
      <c r="I20" s="57">
        <v>140005.10999999999</v>
      </c>
      <c r="J20" s="57">
        <v>133416.11000000004</v>
      </c>
      <c r="K20" s="57">
        <f t="shared" si="1"/>
        <v>95.293743206944413</v>
      </c>
      <c r="L20" s="57">
        <v>5709.5499999999993</v>
      </c>
      <c r="M20" s="57">
        <v>1511.18</v>
      </c>
      <c r="N20" s="57">
        <f t="shared" si="2"/>
        <v>26.467585011077936</v>
      </c>
      <c r="O20" s="57">
        <v>31603.559999999998</v>
      </c>
      <c r="P20" s="57">
        <v>10406.820000000002</v>
      </c>
      <c r="Q20" s="57">
        <f t="shared" si="3"/>
        <v>32.929264930912858</v>
      </c>
      <c r="R20" s="57">
        <v>170834.53</v>
      </c>
      <c r="S20" s="57">
        <v>3800.8900000000003</v>
      </c>
      <c r="T20" s="57">
        <f t="shared" si="4"/>
        <v>2.2248956343896049</v>
      </c>
      <c r="U20" s="18">
        <f t="shared" si="6"/>
        <v>390567.15812964458</v>
      </c>
      <c r="V20" s="18">
        <f t="shared" si="6"/>
        <v>202105.06000000006</v>
      </c>
      <c r="W20" s="57">
        <f t="shared" si="7"/>
        <v>51.746557741271594</v>
      </c>
      <c r="X20" s="57">
        <v>465530.31368421053</v>
      </c>
      <c r="Y20" s="57">
        <v>2036509.67</v>
      </c>
      <c r="Z20" s="57">
        <f t="shared" si="8"/>
        <v>437.46016320248759</v>
      </c>
      <c r="AA20" s="18">
        <f t="shared" si="9"/>
        <v>856097.47181385511</v>
      </c>
      <c r="AB20" s="18">
        <f t="shared" si="9"/>
        <v>2238614.73</v>
      </c>
      <c r="AC20" s="57">
        <f t="shared" si="10"/>
        <v>261.49063672118302</v>
      </c>
    </row>
    <row r="21" spans="1:29" ht="15" customHeight="1" x14ac:dyDescent="0.2">
      <c r="A21" s="26">
        <v>14</v>
      </c>
      <c r="B21" s="27" t="s">
        <v>22</v>
      </c>
      <c r="C21" s="57">
        <v>13674.20843589005</v>
      </c>
      <c r="D21" s="57">
        <v>12944</v>
      </c>
      <c r="E21" s="57">
        <f t="shared" si="5"/>
        <v>94.659958276096575</v>
      </c>
      <c r="F21" s="57">
        <v>8024.9956145239603</v>
      </c>
      <c r="G21" s="57">
        <v>3874.81</v>
      </c>
      <c r="H21" s="57">
        <f t="shared" si="0"/>
        <v>48.284263146352544</v>
      </c>
      <c r="I21" s="57">
        <v>216585.96999999997</v>
      </c>
      <c r="J21" s="57">
        <v>184347</v>
      </c>
      <c r="K21" s="57">
        <f t="shared" si="1"/>
        <v>85.114931498102138</v>
      </c>
      <c r="L21" s="57">
        <v>3595.58</v>
      </c>
      <c r="M21" s="57">
        <v>1539</v>
      </c>
      <c r="N21" s="57">
        <f t="shared" si="2"/>
        <v>42.802552022205042</v>
      </c>
      <c r="O21" s="57">
        <v>24014.09</v>
      </c>
      <c r="P21" s="57">
        <v>8648</v>
      </c>
      <c r="Q21" s="57">
        <f t="shared" si="3"/>
        <v>36.012191176097033</v>
      </c>
      <c r="R21" s="57">
        <v>16585</v>
      </c>
      <c r="S21" s="57">
        <v>1704</v>
      </c>
      <c r="T21" s="57">
        <f t="shared" si="4"/>
        <v>10.274344287006331</v>
      </c>
      <c r="U21" s="18">
        <f t="shared" si="6"/>
        <v>274454.84843589005</v>
      </c>
      <c r="V21" s="18">
        <f t="shared" si="6"/>
        <v>209182</v>
      </c>
      <c r="W21" s="57">
        <f t="shared" si="7"/>
        <v>76.217272601348441</v>
      </c>
      <c r="X21" s="57">
        <v>555255.07056261343</v>
      </c>
      <c r="Y21" s="57">
        <v>1557011</v>
      </c>
      <c r="Z21" s="57">
        <f t="shared" si="8"/>
        <v>280.41364816756288</v>
      </c>
      <c r="AA21" s="18">
        <f t="shared" si="9"/>
        <v>829709.91899850348</v>
      </c>
      <c r="AB21" s="18">
        <f t="shared" si="9"/>
        <v>1766193</v>
      </c>
      <c r="AC21" s="57">
        <f t="shared" si="10"/>
        <v>212.86873394642228</v>
      </c>
    </row>
    <row r="22" spans="1:29" ht="15" customHeight="1" x14ac:dyDescent="0.2">
      <c r="A22" s="26">
        <v>15</v>
      </c>
      <c r="B22" s="27" t="s">
        <v>81</v>
      </c>
      <c r="C22" s="57">
        <v>1805.0500907005119</v>
      </c>
      <c r="D22" s="57">
        <v>189</v>
      </c>
      <c r="E22" s="57">
        <f t="shared" si="5"/>
        <v>10.470623556305412</v>
      </c>
      <c r="F22" s="57">
        <v>826.95702853926002</v>
      </c>
      <c r="G22" s="57">
        <v>206.7</v>
      </c>
      <c r="H22" s="57">
        <f t="shared" si="0"/>
        <v>24.995252820465851</v>
      </c>
      <c r="I22" s="57">
        <v>16084</v>
      </c>
      <c r="J22" s="57">
        <v>11270</v>
      </c>
      <c r="K22" s="57">
        <f t="shared" si="1"/>
        <v>70.06963441929868</v>
      </c>
      <c r="L22" s="57">
        <v>1125.5</v>
      </c>
      <c r="M22" s="57">
        <v>298</v>
      </c>
      <c r="N22" s="57">
        <f t="shared" si="2"/>
        <v>26.477121279431366</v>
      </c>
      <c r="O22" s="57">
        <v>4907</v>
      </c>
      <c r="P22" s="57">
        <v>3509</v>
      </c>
      <c r="Q22" s="57">
        <f t="shared" si="3"/>
        <v>71.510087629916441</v>
      </c>
      <c r="R22" s="57">
        <v>8137.5</v>
      </c>
      <c r="S22" s="57">
        <v>1834</v>
      </c>
      <c r="T22" s="57">
        <f t="shared" si="4"/>
        <v>22.537634408602152</v>
      </c>
      <c r="U22" s="18">
        <f t="shared" si="6"/>
        <v>32059.050090700512</v>
      </c>
      <c r="V22" s="18">
        <f t="shared" si="6"/>
        <v>17100</v>
      </c>
      <c r="W22" s="57">
        <f t="shared" si="7"/>
        <v>53.339072591424852</v>
      </c>
      <c r="X22" s="57">
        <v>272516.63226860255</v>
      </c>
      <c r="Y22" s="57">
        <v>302471</v>
      </c>
      <c r="Z22" s="57">
        <f t="shared" si="8"/>
        <v>110.99175763403434</v>
      </c>
      <c r="AA22" s="18">
        <f t="shared" si="9"/>
        <v>304575.68235930306</v>
      </c>
      <c r="AB22" s="18">
        <f t="shared" si="9"/>
        <v>319571</v>
      </c>
      <c r="AC22" s="57">
        <f t="shared" si="10"/>
        <v>104.92334697390817</v>
      </c>
    </row>
    <row r="23" spans="1:29" ht="15" customHeight="1" x14ac:dyDescent="0.2">
      <c r="A23" s="26">
        <v>16</v>
      </c>
      <c r="B23" s="27" t="s">
        <v>23</v>
      </c>
      <c r="C23" s="57">
        <v>45393.579220354528</v>
      </c>
      <c r="D23" s="57">
        <v>79905.040000000008</v>
      </c>
      <c r="E23" s="57">
        <f t="shared" si="5"/>
        <v>176.02718572183113</v>
      </c>
      <c r="F23" s="57">
        <v>28721.681580051358</v>
      </c>
      <c r="G23" s="57">
        <v>25737.32</v>
      </c>
      <c r="H23" s="57">
        <f t="shared" si="0"/>
        <v>89.609377251350949</v>
      </c>
      <c r="I23" s="57">
        <v>166776.3234871795</v>
      </c>
      <c r="J23" s="57">
        <v>386691</v>
      </c>
      <c r="K23" s="57">
        <f t="shared" si="1"/>
        <v>231.86204846980326</v>
      </c>
      <c r="L23" s="57">
        <v>5156.7243589743593</v>
      </c>
      <c r="M23" s="57">
        <v>4444</v>
      </c>
      <c r="N23" s="57">
        <f t="shared" si="2"/>
        <v>86.178738490569316</v>
      </c>
      <c r="O23" s="57">
        <v>25079.326153846156</v>
      </c>
      <c r="P23" s="57">
        <v>26487</v>
      </c>
      <c r="Q23" s="57">
        <f t="shared" si="3"/>
        <v>105.61288544005782</v>
      </c>
      <c r="R23" s="57">
        <v>22965.523076923077</v>
      </c>
      <c r="S23" s="57">
        <v>218826</v>
      </c>
      <c r="T23" s="57">
        <f t="shared" si="4"/>
        <v>952.84570382761058</v>
      </c>
      <c r="U23" s="18">
        <f t="shared" si="6"/>
        <v>265371.47629727767</v>
      </c>
      <c r="V23" s="18">
        <f t="shared" si="6"/>
        <v>716353.04</v>
      </c>
      <c r="W23" s="57">
        <f t="shared" si="7"/>
        <v>269.94349581019713</v>
      </c>
      <c r="X23" s="57">
        <v>374469.11907441018</v>
      </c>
      <c r="Y23" s="57">
        <v>3578620</v>
      </c>
      <c r="Z23" s="57">
        <f t="shared" si="8"/>
        <v>955.65156583416388</v>
      </c>
      <c r="AA23" s="18">
        <f t="shared" si="9"/>
        <v>639840.59537168778</v>
      </c>
      <c r="AB23" s="18">
        <f t="shared" si="9"/>
        <v>4294973.04</v>
      </c>
      <c r="AC23" s="57">
        <f t="shared" si="10"/>
        <v>671.25672723297919</v>
      </c>
    </row>
    <row r="24" spans="1:29" ht="15" customHeight="1" x14ac:dyDescent="0.2">
      <c r="A24" s="26">
        <v>17</v>
      </c>
      <c r="B24" s="27" t="s">
        <v>24</v>
      </c>
      <c r="C24" s="57">
        <v>258859.9816263828</v>
      </c>
      <c r="D24" s="57">
        <v>76772</v>
      </c>
      <c r="E24" s="57">
        <f t="shared" si="5"/>
        <v>29.657732152205124</v>
      </c>
      <c r="F24" s="57">
        <v>211505.24566823692</v>
      </c>
      <c r="G24" s="57">
        <v>170839.94</v>
      </c>
      <c r="H24" s="57">
        <f t="shared" si="0"/>
        <v>80.773381984093319</v>
      </c>
      <c r="I24" s="57">
        <v>93889.795333333343</v>
      </c>
      <c r="J24" s="57">
        <v>41818</v>
      </c>
      <c r="K24" s="57">
        <f t="shared" si="1"/>
        <v>44.539451653435982</v>
      </c>
      <c r="L24" s="57">
        <v>8360.8166666666657</v>
      </c>
      <c r="M24" s="57">
        <v>1621</v>
      </c>
      <c r="N24" s="57">
        <f t="shared" si="2"/>
        <v>19.388058184108811</v>
      </c>
      <c r="O24" s="57">
        <v>34391.81</v>
      </c>
      <c r="P24" s="57">
        <v>7545</v>
      </c>
      <c r="Q24" s="57">
        <f t="shared" si="3"/>
        <v>21.938362650875312</v>
      </c>
      <c r="R24" s="57">
        <v>45680.639999999999</v>
      </c>
      <c r="S24" s="57">
        <v>583</v>
      </c>
      <c r="T24" s="57">
        <f t="shared" si="4"/>
        <v>1.2762518213405067</v>
      </c>
      <c r="U24" s="18">
        <f t="shared" si="6"/>
        <v>441183.04362638277</v>
      </c>
      <c r="V24" s="18">
        <f t="shared" si="6"/>
        <v>128339</v>
      </c>
      <c r="W24" s="57">
        <f t="shared" si="7"/>
        <v>29.089739928600768</v>
      </c>
      <c r="X24" s="57">
        <v>96136.845317604355</v>
      </c>
      <c r="Y24" s="57">
        <v>880391</v>
      </c>
      <c r="Z24" s="57">
        <f t="shared" si="8"/>
        <v>915.76855584503448</v>
      </c>
      <c r="AA24" s="18">
        <f t="shared" si="9"/>
        <v>537319.88894398708</v>
      </c>
      <c r="AB24" s="18">
        <f t="shared" si="9"/>
        <v>1008730</v>
      </c>
      <c r="AC24" s="57">
        <f t="shared" si="10"/>
        <v>187.73360539147194</v>
      </c>
    </row>
    <row r="25" spans="1:29" ht="15" customHeight="1" x14ac:dyDescent="0.2">
      <c r="A25" s="26">
        <v>18</v>
      </c>
      <c r="B25" s="27" t="s">
        <v>25</v>
      </c>
      <c r="C25" s="57">
        <v>820344.06079959054</v>
      </c>
      <c r="D25" s="57">
        <v>788620</v>
      </c>
      <c r="E25" s="57">
        <f t="shared" si="5"/>
        <v>96.132834707345964</v>
      </c>
      <c r="F25" s="57">
        <v>590022.50985129317</v>
      </c>
      <c r="G25" s="57">
        <v>531526.07999999996</v>
      </c>
      <c r="H25" s="57">
        <f t="shared" si="0"/>
        <v>90.085729124802981</v>
      </c>
      <c r="I25" s="57">
        <v>894233.43928205129</v>
      </c>
      <c r="J25" s="57">
        <v>443346.8</v>
      </c>
      <c r="K25" s="57">
        <f t="shared" si="1"/>
        <v>49.578418847314367</v>
      </c>
      <c r="L25" s="57">
        <v>49405.35410256411</v>
      </c>
      <c r="M25" s="57">
        <v>2985.9699999999993</v>
      </c>
      <c r="N25" s="57">
        <f t="shared" si="2"/>
        <v>6.0438186391726099</v>
      </c>
      <c r="O25" s="57">
        <v>318978.2946153846</v>
      </c>
      <c r="P25" s="57">
        <v>203327.63000000003</v>
      </c>
      <c r="Q25" s="57">
        <f t="shared" si="3"/>
        <v>63.743406191686802</v>
      </c>
      <c r="R25" s="57">
        <v>263001.41230769234</v>
      </c>
      <c r="S25" s="57">
        <v>50795.5</v>
      </c>
      <c r="T25" s="57">
        <f t="shared" si="4"/>
        <v>19.313774612195996</v>
      </c>
      <c r="U25" s="18">
        <f t="shared" si="6"/>
        <v>2345962.561107283</v>
      </c>
      <c r="V25" s="18">
        <f t="shared" si="6"/>
        <v>1489075.9000000001</v>
      </c>
      <c r="W25" s="57">
        <f t="shared" si="7"/>
        <v>63.473983970876482</v>
      </c>
      <c r="X25" s="57">
        <v>1114416.5993466426</v>
      </c>
      <c r="Y25" s="57">
        <v>827727.26</v>
      </c>
      <c r="Z25" s="57">
        <f t="shared" si="8"/>
        <v>74.274491288561023</v>
      </c>
      <c r="AA25" s="18">
        <f t="shared" si="9"/>
        <v>3460379.1604539258</v>
      </c>
      <c r="AB25" s="18">
        <f t="shared" si="9"/>
        <v>2316803.16</v>
      </c>
      <c r="AC25" s="57">
        <f t="shared" si="10"/>
        <v>66.952292005367596</v>
      </c>
    </row>
    <row r="26" spans="1:29" ht="15" customHeight="1" x14ac:dyDescent="0.2">
      <c r="A26" s="26">
        <v>19</v>
      </c>
      <c r="B26" s="27" t="s">
        <v>28</v>
      </c>
      <c r="C26" s="57">
        <v>235300.18674869352</v>
      </c>
      <c r="D26" s="57">
        <v>27328</v>
      </c>
      <c r="E26" s="57">
        <f t="shared" si="5"/>
        <v>11.614100429587413</v>
      </c>
      <c r="F26" s="57">
        <v>18099.963142201403</v>
      </c>
      <c r="G26" s="57">
        <v>15957.51</v>
      </c>
      <c r="H26" s="57">
        <f t="shared" si="0"/>
        <v>88.16321820453814</v>
      </c>
      <c r="I26" s="57">
        <v>193311.31348717946</v>
      </c>
      <c r="J26" s="57">
        <v>118608</v>
      </c>
      <c r="K26" s="57">
        <f t="shared" si="1"/>
        <v>61.355953699971188</v>
      </c>
      <c r="L26" s="57">
        <v>6807.5543589743593</v>
      </c>
      <c r="M26" s="57">
        <v>1909</v>
      </c>
      <c r="N26" s="57">
        <f t="shared" si="2"/>
        <v>28.042376150597704</v>
      </c>
      <c r="O26" s="57">
        <v>71863.306153846162</v>
      </c>
      <c r="P26" s="57">
        <v>7309</v>
      </c>
      <c r="Q26" s="57">
        <f t="shared" si="3"/>
        <v>10.170698220247161</v>
      </c>
      <c r="R26" s="57">
        <v>35704.573076923072</v>
      </c>
      <c r="S26" s="57">
        <v>474</v>
      </c>
      <c r="T26" s="57">
        <f t="shared" si="4"/>
        <v>1.3275610353295619</v>
      </c>
      <c r="U26" s="18">
        <f t="shared" si="6"/>
        <v>542986.93382561649</v>
      </c>
      <c r="V26" s="18">
        <f t="shared" si="6"/>
        <v>155628</v>
      </c>
      <c r="W26" s="57">
        <f t="shared" si="7"/>
        <v>28.661463159623814</v>
      </c>
      <c r="X26" s="57">
        <v>538444.93063520873</v>
      </c>
      <c r="Y26" s="57">
        <v>668553</v>
      </c>
      <c r="Z26" s="57">
        <f t="shared" si="8"/>
        <v>124.16367245045868</v>
      </c>
      <c r="AA26" s="18">
        <f t="shared" si="9"/>
        <v>1081431.8644608252</v>
      </c>
      <c r="AB26" s="18">
        <f t="shared" si="9"/>
        <v>824181</v>
      </c>
      <c r="AC26" s="57">
        <f t="shared" si="10"/>
        <v>76.212013635358886</v>
      </c>
    </row>
    <row r="27" spans="1:29" ht="15" customHeight="1" x14ac:dyDescent="0.2">
      <c r="A27" s="26">
        <v>20</v>
      </c>
      <c r="B27" s="27" t="s">
        <v>29</v>
      </c>
      <c r="C27" s="57">
        <v>42343.991938385276</v>
      </c>
      <c r="D27" s="57">
        <v>29723</v>
      </c>
      <c r="E27" s="57">
        <f t="shared" si="5"/>
        <v>70.194137678964992</v>
      </c>
      <c r="F27" s="57">
        <v>23443.859693032184</v>
      </c>
      <c r="G27" s="57">
        <v>14996.430000000002</v>
      </c>
      <c r="H27" s="57">
        <f t="shared" si="0"/>
        <v>63.967410641248343</v>
      </c>
      <c r="I27" s="57">
        <v>64375.643487179485</v>
      </c>
      <c r="J27" s="57">
        <v>61276</v>
      </c>
      <c r="K27" s="57">
        <f t="shared" si="1"/>
        <v>95.185067955403383</v>
      </c>
      <c r="L27" s="57">
        <v>4545.135095076741</v>
      </c>
      <c r="M27" s="57">
        <v>1204</v>
      </c>
      <c r="N27" s="57">
        <f t="shared" si="2"/>
        <v>26.489861683190991</v>
      </c>
      <c r="O27" s="57">
        <v>17741.768153846155</v>
      </c>
      <c r="P27" s="57">
        <v>13051</v>
      </c>
      <c r="Q27" s="57">
        <f t="shared" si="3"/>
        <v>73.560875594976906</v>
      </c>
      <c r="R27" s="57">
        <v>15669.498676923078</v>
      </c>
      <c r="S27" s="57">
        <v>42371</v>
      </c>
      <c r="T27" s="57">
        <f t="shared" si="4"/>
        <v>270.40431141808637</v>
      </c>
      <c r="U27" s="18">
        <f t="shared" si="6"/>
        <v>144676.03735141072</v>
      </c>
      <c r="V27" s="18">
        <f t="shared" si="6"/>
        <v>147625</v>
      </c>
      <c r="W27" s="57">
        <f t="shared" si="7"/>
        <v>102.03832141284491</v>
      </c>
      <c r="X27" s="57">
        <v>306690.66680580762</v>
      </c>
      <c r="Y27" s="57">
        <v>430833</v>
      </c>
      <c r="Z27" s="57">
        <f t="shared" si="8"/>
        <v>140.47802774278674</v>
      </c>
      <c r="AA27" s="18">
        <f t="shared" si="9"/>
        <v>451366.70415721834</v>
      </c>
      <c r="AB27" s="18">
        <f t="shared" si="9"/>
        <v>578458</v>
      </c>
      <c r="AC27" s="57">
        <f t="shared" si="10"/>
        <v>128.1569940078065</v>
      </c>
    </row>
    <row r="28" spans="1:29" ht="15" customHeight="1" x14ac:dyDescent="0.2">
      <c r="A28" s="26">
        <v>21</v>
      </c>
      <c r="B28" s="27" t="s">
        <v>72</v>
      </c>
      <c r="C28" s="57">
        <v>275013.68451427203</v>
      </c>
      <c r="D28" s="57">
        <v>25922</v>
      </c>
      <c r="E28" s="57">
        <f t="shared" si="5"/>
        <v>9.4257127770871918</v>
      </c>
      <c r="F28" s="57">
        <v>144741.65819267661</v>
      </c>
      <c r="G28" s="57">
        <v>115995.45</v>
      </c>
      <c r="H28" s="57">
        <f t="shared" si="0"/>
        <v>80.139644279596169</v>
      </c>
      <c r="I28" s="57">
        <v>800231.086974359</v>
      </c>
      <c r="J28" s="57">
        <v>183330</v>
      </c>
      <c r="K28" s="57">
        <f t="shared" si="1"/>
        <v>22.909632352969844</v>
      </c>
      <c r="L28" s="57">
        <v>15514.618717948719</v>
      </c>
      <c r="M28" s="57">
        <v>728</v>
      </c>
      <c r="N28" s="57">
        <f t="shared" si="2"/>
        <v>4.6923486373389469</v>
      </c>
      <c r="O28" s="57">
        <v>66916.282307692309</v>
      </c>
      <c r="P28" s="57">
        <v>12172</v>
      </c>
      <c r="Q28" s="57">
        <f t="shared" si="3"/>
        <v>18.189892773826106</v>
      </c>
      <c r="R28" s="57">
        <v>72746.046153846153</v>
      </c>
      <c r="S28" s="57">
        <v>866</v>
      </c>
      <c r="T28" s="57">
        <f t="shared" si="4"/>
        <v>1.1904427055300706</v>
      </c>
      <c r="U28" s="18">
        <f t="shared" si="6"/>
        <v>1230421.7186681184</v>
      </c>
      <c r="V28" s="18">
        <f t="shared" si="6"/>
        <v>223018</v>
      </c>
      <c r="W28" s="57">
        <f t="shared" si="7"/>
        <v>18.12533025192435</v>
      </c>
      <c r="X28" s="57">
        <v>927895.45814882021</v>
      </c>
      <c r="Y28" s="57">
        <v>2200132</v>
      </c>
      <c r="Z28" s="57">
        <f t="shared" si="8"/>
        <v>237.10990076288664</v>
      </c>
      <c r="AA28" s="18">
        <f t="shared" si="9"/>
        <v>2158317.1768169384</v>
      </c>
      <c r="AB28" s="18">
        <f t="shared" si="9"/>
        <v>2423150</v>
      </c>
      <c r="AC28" s="57">
        <f t="shared" si="10"/>
        <v>112.27033848535801</v>
      </c>
    </row>
    <row r="29" spans="1:29" ht="15" customHeight="1" x14ac:dyDescent="0.2">
      <c r="A29" s="26">
        <v>22</v>
      </c>
      <c r="B29" s="27" t="s">
        <v>82</v>
      </c>
      <c r="C29" s="57">
        <v>3037.6099999999997</v>
      </c>
      <c r="D29" s="57">
        <v>3856</v>
      </c>
      <c r="E29" s="57">
        <f t="shared" si="5"/>
        <v>126.94190498451086</v>
      </c>
      <c r="F29" s="57">
        <v>2115</v>
      </c>
      <c r="G29" s="57">
        <v>126.89</v>
      </c>
      <c r="H29" s="57">
        <f t="shared" si="0"/>
        <v>5.9995271867612292</v>
      </c>
      <c r="I29" s="57">
        <v>29587.07</v>
      </c>
      <c r="J29" s="57">
        <v>20377</v>
      </c>
      <c r="K29" s="57">
        <f t="shared" si="1"/>
        <v>68.871300875686586</v>
      </c>
      <c r="L29" s="57">
        <v>973.11</v>
      </c>
      <c r="M29" s="57">
        <v>665</v>
      </c>
      <c r="N29" s="57">
        <f t="shared" si="2"/>
        <v>68.337598010502404</v>
      </c>
      <c r="O29" s="57">
        <v>5898.01</v>
      </c>
      <c r="P29" s="57">
        <v>4694</v>
      </c>
      <c r="Q29" s="57">
        <f t="shared" si="3"/>
        <v>79.586165503279915</v>
      </c>
      <c r="R29" s="57">
        <v>5820.09</v>
      </c>
      <c r="S29" s="57">
        <v>7365.3</v>
      </c>
      <c r="T29" s="57">
        <f t="shared" si="4"/>
        <v>126.54958943933856</v>
      </c>
      <c r="U29" s="18">
        <f t="shared" si="6"/>
        <v>45315.89</v>
      </c>
      <c r="V29" s="18">
        <f t="shared" si="6"/>
        <v>36957.300000000003</v>
      </c>
      <c r="W29" s="57">
        <f t="shared" si="7"/>
        <v>81.554836504369661</v>
      </c>
      <c r="X29" s="57">
        <v>76344.049927404703</v>
      </c>
      <c r="Y29" s="57">
        <v>346490</v>
      </c>
      <c r="Z29" s="57">
        <f t="shared" si="8"/>
        <v>453.85331316517289</v>
      </c>
      <c r="AA29" s="18">
        <f t="shared" si="9"/>
        <v>121659.9399274047</v>
      </c>
      <c r="AB29" s="18">
        <f t="shared" si="9"/>
        <v>383447.3</v>
      </c>
      <c r="AC29" s="57">
        <f t="shared" si="10"/>
        <v>315.17959011717875</v>
      </c>
    </row>
    <row r="30" spans="1:29" ht="15" customHeight="1" x14ac:dyDescent="0.2">
      <c r="A30" s="26">
        <v>23</v>
      </c>
      <c r="B30" s="27" t="s">
        <v>73</v>
      </c>
      <c r="C30" s="57">
        <v>32900.84509070051</v>
      </c>
      <c r="D30" s="57">
        <v>7534.23</v>
      </c>
      <c r="E30" s="57">
        <f t="shared" si="5"/>
        <v>22.899806917511565</v>
      </c>
      <c r="F30" s="57">
        <v>10405.167028539261</v>
      </c>
      <c r="G30" s="57">
        <v>9565.35</v>
      </c>
      <c r="H30" s="57">
        <f t="shared" si="0"/>
        <v>91.928846252676067</v>
      </c>
      <c r="I30" s="57">
        <v>162040.38</v>
      </c>
      <c r="J30" s="57">
        <v>199011</v>
      </c>
      <c r="K30" s="57">
        <f t="shared" si="1"/>
        <v>122.81568335003905</v>
      </c>
      <c r="L30" s="57">
        <v>5835.13</v>
      </c>
      <c r="M30" s="57">
        <v>2820</v>
      </c>
      <c r="N30" s="57">
        <f t="shared" si="2"/>
        <v>48.327972127441889</v>
      </c>
      <c r="O30" s="57">
        <v>26550.25</v>
      </c>
      <c r="P30" s="57">
        <v>20271</v>
      </c>
      <c r="Q30" s="57">
        <f t="shared" si="3"/>
        <v>76.349563563431616</v>
      </c>
      <c r="R30" s="57">
        <v>34909.67</v>
      </c>
      <c r="S30" s="57">
        <v>51139</v>
      </c>
      <c r="T30" s="57">
        <f t="shared" si="4"/>
        <v>146.48949703620801</v>
      </c>
      <c r="U30" s="18">
        <f t="shared" si="6"/>
        <v>262236.27509070054</v>
      </c>
      <c r="V30" s="18">
        <f t="shared" si="6"/>
        <v>280775.23</v>
      </c>
      <c r="W30" s="57">
        <f t="shared" si="7"/>
        <v>107.06956156347451</v>
      </c>
      <c r="X30" s="57">
        <v>1465709.4144646099</v>
      </c>
      <c r="Y30" s="57">
        <v>56521</v>
      </c>
      <c r="Z30" s="57">
        <f t="shared" si="8"/>
        <v>3.8562213930136915</v>
      </c>
      <c r="AA30" s="18">
        <f t="shared" si="9"/>
        <v>1727945.6895553104</v>
      </c>
      <c r="AB30" s="18">
        <f t="shared" si="9"/>
        <v>337296.23</v>
      </c>
      <c r="AC30" s="57">
        <f t="shared" si="10"/>
        <v>19.520071263744619</v>
      </c>
    </row>
    <row r="31" spans="1:29" ht="15" customHeight="1" x14ac:dyDescent="0.2">
      <c r="A31" s="30"/>
      <c r="B31" s="61" t="s">
        <v>83</v>
      </c>
      <c r="C31" s="19">
        <f>SUM(C8:C30)</f>
        <v>3779756.3139282693</v>
      </c>
      <c r="D31" s="19">
        <f>SUM(D8:D30)</f>
        <v>3267221.1308300481</v>
      </c>
      <c r="E31" s="19">
        <f t="shared" si="5"/>
        <v>86.439993996185763</v>
      </c>
      <c r="F31" s="19">
        <f>SUM(F8:F30)</f>
        <v>2314753.7666117344</v>
      </c>
      <c r="G31" s="19">
        <f>SUM(G8:G30)</f>
        <v>1905901.7899999996</v>
      </c>
      <c r="H31" s="19">
        <f t="shared" si="0"/>
        <v>82.337128790584075</v>
      </c>
      <c r="I31" s="19">
        <f>SUM(I8:I30)</f>
        <v>5620686.6927179489</v>
      </c>
      <c r="J31" s="19">
        <f>SUM(J8:J30)</f>
        <v>8461321.2894100007</v>
      </c>
      <c r="K31" s="19">
        <f t="shared" si="1"/>
        <v>150.53892436972731</v>
      </c>
      <c r="L31" s="19">
        <f>SUM(L8:L30)</f>
        <v>229151.43823353833</v>
      </c>
      <c r="M31" s="19">
        <f>SUM(M8:M30)</f>
        <v>78035.298320000002</v>
      </c>
      <c r="N31" s="19">
        <f t="shared" si="2"/>
        <v>34.054029475682711</v>
      </c>
      <c r="O31" s="19">
        <f>SUM(O8:O30)</f>
        <v>1366189.4253846155</v>
      </c>
      <c r="P31" s="19">
        <f>SUM(P8:P30)</f>
        <v>878908.69674000004</v>
      </c>
      <c r="Q31" s="19">
        <f t="shared" si="3"/>
        <v>64.332857538592492</v>
      </c>
      <c r="R31" s="19">
        <f>SUM(R8:R30)</f>
        <v>1417102.523692308</v>
      </c>
      <c r="S31" s="19">
        <f>SUM(S8:S30)</f>
        <v>512926.46391999995</v>
      </c>
      <c r="T31" s="19">
        <f t="shared" si="4"/>
        <v>36.195437898420565</v>
      </c>
      <c r="U31" s="19">
        <f>SUM(U8:U30)</f>
        <v>12412886.393956678</v>
      </c>
      <c r="V31" s="19">
        <f>SUM(V8:V30)</f>
        <v>13198412.879220048</v>
      </c>
      <c r="W31" s="19">
        <f t="shared" si="7"/>
        <v>106.3283144655687</v>
      </c>
      <c r="X31" s="19">
        <f>SUM(X8:X30)</f>
        <v>12467099.667059889</v>
      </c>
      <c r="Y31" s="19">
        <f>SUM(Y8:Y30)</f>
        <v>44380458.806339994</v>
      </c>
      <c r="Z31" s="19">
        <f t="shared" si="8"/>
        <v>355.98062092661701</v>
      </c>
      <c r="AA31" s="19">
        <f>SUM(AA8:AA30)</f>
        <v>24879986.061016571</v>
      </c>
      <c r="AB31" s="19">
        <f>SUM(AB8:AB30)</f>
        <v>57578871.68556004</v>
      </c>
      <c r="AC31" s="19">
        <f t="shared" si="10"/>
        <v>231.4264627976541</v>
      </c>
    </row>
    <row r="32" spans="1:29" ht="15" customHeight="1" x14ac:dyDescent="0.2">
      <c r="A32" s="32">
        <v>24</v>
      </c>
      <c r="B32" s="36" t="s">
        <v>33</v>
      </c>
      <c r="C32" s="57">
        <v>100603.8494015693</v>
      </c>
      <c r="D32" s="57">
        <v>38809.740000000005</v>
      </c>
      <c r="E32" s="57">
        <f t="shared" si="5"/>
        <v>38.576794258724078</v>
      </c>
      <c r="F32" s="57">
        <v>48931.770505640714</v>
      </c>
      <c r="G32" s="57">
        <v>25818.410000000003</v>
      </c>
      <c r="H32" s="57">
        <f t="shared" si="0"/>
        <v>52.764103430558947</v>
      </c>
      <c r="I32" s="57">
        <v>288510.19697435899</v>
      </c>
      <c r="J32" s="57">
        <v>167512.50000000003</v>
      </c>
      <c r="K32" s="57">
        <f t="shared" si="1"/>
        <v>58.061206070608137</v>
      </c>
      <c r="L32" s="57">
        <v>14949.578717948718</v>
      </c>
      <c r="M32" s="57">
        <v>8667.2799999999988</v>
      </c>
      <c r="N32" s="57">
        <f t="shared" si="2"/>
        <v>57.97675080699041</v>
      </c>
      <c r="O32" s="57">
        <v>73744.482307692306</v>
      </c>
      <c r="P32" s="57">
        <v>116394.5</v>
      </c>
      <c r="Q32" s="57">
        <f t="shared" si="3"/>
        <v>157.8348594466421</v>
      </c>
      <c r="R32" s="57">
        <v>44100.566153846157</v>
      </c>
      <c r="S32" s="57">
        <v>149.61999999999995</v>
      </c>
      <c r="T32" s="57">
        <f t="shared" si="4"/>
        <v>0.33927002088373664</v>
      </c>
      <c r="U32" s="18">
        <f t="shared" ref="U32:V38" si="11">C32+I32+L32+O32+R32</f>
        <v>521908.67355541541</v>
      </c>
      <c r="V32" s="18">
        <f t="shared" si="11"/>
        <v>331533.64</v>
      </c>
      <c r="W32" s="57">
        <f t="shared" si="7"/>
        <v>63.523305282796436</v>
      </c>
      <c r="X32" s="57">
        <v>384029.44885662431</v>
      </c>
      <c r="Y32" s="57">
        <v>3412843.4899999988</v>
      </c>
      <c r="Z32" s="57">
        <f t="shared" si="8"/>
        <v>888.69317188072432</v>
      </c>
      <c r="AA32" s="18">
        <f t="shared" ref="AA32:AB38" si="12">U32+X32</f>
        <v>905938.12241203967</v>
      </c>
      <c r="AB32" s="18">
        <f t="shared" si="12"/>
        <v>3744377.129999999</v>
      </c>
      <c r="AC32" s="57">
        <f t="shared" si="10"/>
        <v>413.31488733807555</v>
      </c>
    </row>
    <row r="33" spans="1:29" ht="15" customHeight="1" x14ac:dyDescent="0.2">
      <c r="A33" s="32">
        <v>25</v>
      </c>
      <c r="B33" s="36" t="s">
        <v>30</v>
      </c>
      <c r="C33" s="57">
        <v>18452.75</v>
      </c>
      <c r="D33" s="57">
        <v>6427.880000000001</v>
      </c>
      <c r="E33" s="57">
        <f t="shared" si="5"/>
        <v>34.834265895327263</v>
      </c>
      <c r="F33" s="57">
        <v>11207.02</v>
      </c>
      <c r="G33" s="57">
        <v>8581.630000000001</v>
      </c>
      <c r="H33" s="57">
        <f t="shared" si="0"/>
        <v>76.57370112661529</v>
      </c>
      <c r="I33" s="57">
        <v>57742.62</v>
      </c>
      <c r="J33" s="57">
        <v>30219</v>
      </c>
      <c r="K33" s="57">
        <f t="shared" si="1"/>
        <v>52.333960599640264</v>
      </c>
      <c r="L33" s="57">
        <v>2398.6299999999997</v>
      </c>
      <c r="M33" s="57">
        <v>47</v>
      </c>
      <c r="N33" s="57">
        <f t="shared" si="2"/>
        <v>1.9594518537665255</v>
      </c>
      <c r="O33" s="57">
        <v>14583.01</v>
      </c>
      <c r="P33" s="57">
        <v>935</v>
      </c>
      <c r="Q33" s="57">
        <f t="shared" si="3"/>
        <v>6.4115707251109333</v>
      </c>
      <c r="R33" s="57">
        <v>16142.88</v>
      </c>
      <c r="S33" s="57">
        <v>5000</v>
      </c>
      <c r="T33" s="57">
        <f t="shared" si="4"/>
        <v>30.973407471281455</v>
      </c>
      <c r="U33" s="18">
        <f t="shared" si="11"/>
        <v>109319.89</v>
      </c>
      <c r="V33" s="18">
        <f t="shared" si="11"/>
        <v>42628.880000000005</v>
      </c>
      <c r="W33" s="57">
        <f t="shared" si="7"/>
        <v>38.994623942632948</v>
      </c>
      <c r="X33" s="57">
        <v>78906.52453720507</v>
      </c>
      <c r="Y33" s="57">
        <v>288170</v>
      </c>
      <c r="Z33" s="57">
        <f t="shared" si="8"/>
        <v>365.20427390529096</v>
      </c>
      <c r="AA33" s="18">
        <f t="shared" si="12"/>
        <v>188226.41453720507</v>
      </c>
      <c r="AB33" s="18">
        <f t="shared" si="12"/>
        <v>330798.88</v>
      </c>
      <c r="AC33" s="57">
        <f t="shared" si="10"/>
        <v>175.74519538787362</v>
      </c>
    </row>
    <row r="34" spans="1:29" ht="15" customHeight="1" x14ac:dyDescent="0.2">
      <c r="A34" s="32">
        <v>26</v>
      </c>
      <c r="B34" s="36" t="s">
        <v>31</v>
      </c>
      <c r="C34" s="57">
        <v>240282.56452193108</v>
      </c>
      <c r="D34" s="57">
        <v>548852</v>
      </c>
      <c r="E34" s="57">
        <f t="shared" si="5"/>
        <v>228.41940325216777</v>
      </c>
      <c r="F34" s="57">
        <v>95038.853370137789</v>
      </c>
      <c r="G34" s="57">
        <v>81735.94</v>
      </c>
      <c r="H34" s="57">
        <f t="shared" si="0"/>
        <v>86.00265796733855</v>
      </c>
      <c r="I34" s="57">
        <v>666992.34348717949</v>
      </c>
      <c r="J34" s="57">
        <v>796393</v>
      </c>
      <c r="K34" s="57">
        <f t="shared" si="1"/>
        <v>119.4006209780889</v>
      </c>
      <c r="L34" s="57">
        <v>11360.59435897436</v>
      </c>
      <c r="M34" s="57">
        <v>208.26999999999998</v>
      </c>
      <c r="N34" s="57">
        <f t="shared" si="2"/>
        <v>1.8332667589304079</v>
      </c>
      <c r="O34" s="57">
        <v>106910.38615384616</v>
      </c>
      <c r="P34" s="57">
        <v>38548.35</v>
      </c>
      <c r="Q34" s="57">
        <f t="shared" si="3"/>
        <v>36.056693261333997</v>
      </c>
      <c r="R34" s="57">
        <v>70104.933076923073</v>
      </c>
      <c r="S34" s="57">
        <v>117240.41</v>
      </c>
      <c r="T34" s="57">
        <f t="shared" si="4"/>
        <v>167.23560647487849</v>
      </c>
      <c r="U34" s="18">
        <f t="shared" si="11"/>
        <v>1095650.8215988541</v>
      </c>
      <c r="V34" s="18">
        <f t="shared" si="11"/>
        <v>1501242.03</v>
      </c>
      <c r="W34" s="57">
        <f t="shared" si="7"/>
        <v>137.01829090122686</v>
      </c>
      <c r="X34" s="57">
        <v>1248311.6095644282</v>
      </c>
      <c r="Y34" s="57">
        <v>15038527</v>
      </c>
      <c r="Z34" s="57">
        <f t="shared" si="8"/>
        <v>1204.7093758302362</v>
      </c>
      <c r="AA34" s="18">
        <f t="shared" si="12"/>
        <v>2343962.4311632821</v>
      </c>
      <c r="AB34" s="18">
        <f t="shared" si="12"/>
        <v>16539769.029999999</v>
      </c>
      <c r="AC34" s="57">
        <f t="shared" si="10"/>
        <v>705.63285529245866</v>
      </c>
    </row>
    <row r="35" spans="1:29" ht="15" customHeight="1" x14ac:dyDescent="0.2">
      <c r="A35" s="32">
        <v>27</v>
      </c>
      <c r="B35" s="36" t="s">
        <v>84</v>
      </c>
      <c r="C35" s="57">
        <v>252287.8443091143</v>
      </c>
      <c r="D35" s="57">
        <v>388063.54000000004</v>
      </c>
      <c r="E35" s="57">
        <f t="shared" si="5"/>
        <v>153.81777154690312</v>
      </c>
      <c r="F35" s="57">
        <v>134157.74258421024</v>
      </c>
      <c r="G35" s="57">
        <v>219435.12</v>
      </c>
      <c r="H35" s="57">
        <f t="shared" si="0"/>
        <v>163.5650062181551</v>
      </c>
      <c r="I35" s="57">
        <v>639294.69743589743</v>
      </c>
      <c r="J35" s="57">
        <v>716604.95</v>
      </c>
      <c r="K35" s="57">
        <f t="shared" si="1"/>
        <v>112.09305393493499</v>
      </c>
      <c r="L35" s="57">
        <v>20541.341794871794</v>
      </c>
      <c r="M35" s="57">
        <v>0</v>
      </c>
      <c r="N35" s="57">
        <f t="shared" si="2"/>
        <v>0</v>
      </c>
      <c r="O35" s="57">
        <v>101889.58076923077</v>
      </c>
      <c r="P35" s="57">
        <v>0</v>
      </c>
      <c r="Q35" s="57">
        <f t="shared" si="3"/>
        <v>0</v>
      </c>
      <c r="R35" s="57">
        <v>92126.185384615383</v>
      </c>
      <c r="S35" s="57">
        <v>93028.47</v>
      </c>
      <c r="T35" s="57">
        <f t="shared" si="4"/>
        <v>100.97940082031802</v>
      </c>
      <c r="U35" s="18">
        <f t="shared" si="11"/>
        <v>1106139.6496937296</v>
      </c>
      <c r="V35" s="18">
        <f t="shared" si="11"/>
        <v>1197696.96</v>
      </c>
      <c r="W35" s="57">
        <f t="shared" si="7"/>
        <v>108.27719269728927</v>
      </c>
      <c r="X35" s="57">
        <v>1204965.6232486388</v>
      </c>
      <c r="Y35" s="57">
        <v>29160874.240000002</v>
      </c>
      <c r="Z35" s="57">
        <f t="shared" si="8"/>
        <v>2420.0586039443215</v>
      </c>
      <c r="AA35" s="18">
        <f t="shared" si="12"/>
        <v>2311105.2729423684</v>
      </c>
      <c r="AB35" s="18">
        <f t="shared" si="12"/>
        <v>30358571.200000003</v>
      </c>
      <c r="AC35" s="57">
        <f t="shared" si="10"/>
        <v>1313.5953413904504</v>
      </c>
    </row>
    <row r="36" spans="1:29" ht="15" customHeight="1" x14ac:dyDescent="0.2">
      <c r="A36" s="32">
        <v>28</v>
      </c>
      <c r="B36" s="36" t="s">
        <v>85</v>
      </c>
      <c r="C36" s="57">
        <v>6488.0722808673363</v>
      </c>
      <c r="D36" s="57">
        <v>31827.035816906511</v>
      </c>
      <c r="E36" s="57">
        <f t="shared" si="5"/>
        <v>490.54687492864713</v>
      </c>
      <c r="F36" s="57">
        <v>3518.6572738622995</v>
      </c>
      <c r="G36" s="57">
        <v>40</v>
      </c>
      <c r="H36" s="57">
        <f t="shared" si="0"/>
        <v>1.1367972748335755</v>
      </c>
      <c r="I36" s="57">
        <v>24507.08</v>
      </c>
      <c r="J36" s="57">
        <v>70787.658625308046</v>
      </c>
      <c r="K36" s="57">
        <f t="shared" si="1"/>
        <v>288.84574835234571</v>
      </c>
      <c r="L36" s="57">
        <v>1117.02</v>
      </c>
      <c r="M36" s="57">
        <v>76.131995799999999</v>
      </c>
      <c r="N36" s="57">
        <f t="shared" si="2"/>
        <v>6.8156340799627584</v>
      </c>
      <c r="O36" s="57">
        <v>16399.41</v>
      </c>
      <c r="P36" s="57">
        <v>67623.392553600002</v>
      </c>
      <c r="Q36" s="57">
        <f t="shared" si="3"/>
        <v>412.35259410917831</v>
      </c>
      <c r="R36" s="57">
        <v>4727.07</v>
      </c>
      <c r="S36" s="57">
        <v>64040.662996499988</v>
      </c>
      <c r="T36" s="57">
        <f t="shared" si="4"/>
        <v>1354.7644311698366</v>
      </c>
      <c r="U36" s="18">
        <f t="shared" si="11"/>
        <v>53238.65228086734</v>
      </c>
      <c r="V36" s="18">
        <f t="shared" si="11"/>
        <v>234354.88198811456</v>
      </c>
      <c r="W36" s="57">
        <f t="shared" si="7"/>
        <v>440.19687191130481</v>
      </c>
      <c r="X36" s="57">
        <v>57185.052976406536</v>
      </c>
      <c r="Y36" s="57">
        <v>1124330.2205258557</v>
      </c>
      <c r="Z36" s="57">
        <f t="shared" si="8"/>
        <v>1966.1260451917969</v>
      </c>
      <c r="AA36" s="18">
        <f t="shared" si="12"/>
        <v>110423.70525727388</v>
      </c>
      <c r="AB36" s="18">
        <f t="shared" si="12"/>
        <v>1358685.1025139703</v>
      </c>
      <c r="AC36" s="57">
        <f t="shared" si="10"/>
        <v>1230.4288280749124</v>
      </c>
    </row>
    <row r="37" spans="1:29" ht="15" customHeight="1" x14ac:dyDescent="0.2">
      <c r="A37" s="32">
        <v>29</v>
      </c>
      <c r="B37" s="36" t="s">
        <v>86</v>
      </c>
      <c r="C37" s="57">
        <v>5067.5779294785925</v>
      </c>
      <c r="D37" s="57">
        <v>9807</v>
      </c>
      <c r="E37" s="57">
        <f t="shared" si="5"/>
        <v>193.52440429088873</v>
      </c>
      <c r="F37" s="57">
        <v>2315</v>
      </c>
      <c r="G37" s="57">
        <v>2528.21</v>
      </c>
      <c r="H37" s="57">
        <f t="shared" si="0"/>
        <v>109.20993520518358</v>
      </c>
      <c r="I37" s="57">
        <v>43408.14</v>
      </c>
      <c r="J37" s="57">
        <v>33924</v>
      </c>
      <c r="K37" s="57">
        <f t="shared" si="1"/>
        <v>78.15124075806979</v>
      </c>
      <c r="L37" s="57">
        <v>1037.3699999999999</v>
      </c>
      <c r="M37" s="57">
        <v>160</v>
      </c>
      <c r="N37" s="57">
        <f t="shared" si="2"/>
        <v>15.423619345074565</v>
      </c>
      <c r="O37" s="57">
        <v>6085.75</v>
      </c>
      <c r="P37" s="57">
        <v>4670</v>
      </c>
      <c r="Q37" s="57">
        <f t="shared" si="3"/>
        <v>76.736638869490207</v>
      </c>
      <c r="R37" s="57">
        <v>4634.17</v>
      </c>
      <c r="S37" s="57">
        <v>10877</v>
      </c>
      <c r="T37" s="57">
        <f t="shared" si="4"/>
        <v>234.71301225462162</v>
      </c>
      <c r="U37" s="18">
        <f t="shared" si="11"/>
        <v>60233.00792947859</v>
      </c>
      <c r="V37" s="18">
        <f t="shared" si="11"/>
        <v>59438</v>
      </c>
      <c r="W37" s="57">
        <f t="shared" si="7"/>
        <v>98.680112521676833</v>
      </c>
      <c r="X37" s="57">
        <v>80112.255317604344</v>
      </c>
      <c r="Y37" s="57">
        <v>136099</v>
      </c>
      <c r="Z37" s="57">
        <f t="shared" si="8"/>
        <v>169.88536830031398</v>
      </c>
      <c r="AA37" s="18">
        <f t="shared" si="12"/>
        <v>140345.26324708294</v>
      </c>
      <c r="AB37" s="18">
        <f t="shared" si="12"/>
        <v>195537</v>
      </c>
      <c r="AC37" s="57">
        <f t="shared" si="10"/>
        <v>139.32568543888081</v>
      </c>
    </row>
    <row r="38" spans="1:29" ht="15" customHeight="1" x14ac:dyDescent="0.2">
      <c r="A38" s="32">
        <v>30</v>
      </c>
      <c r="B38" s="36" t="s">
        <v>32</v>
      </c>
      <c r="C38" s="57">
        <v>47250.137999999999</v>
      </c>
      <c r="D38" s="57">
        <v>75782.14</v>
      </c>
      <c r="E38" s="57">
        <f t="shared" si="5"/>
        <v>160.3850130554116</v>
      </c>
      <c r="F38" s="57">
        <v>32444.854102564103</v>
      </c>
      <c r="G38" s="57">
        <v>29815.7</v>
      </c>
      <c r="H38" s="57">
        <f t="shared" si="0"/>
        <v>91.896545152421197</v>
      </c>
      <c r="I38" s="57">
        <v>50019.24348717949</v>
      </c>
      <c r="J38" s="57">
        <v>123737.23</v>
      </c>
      <c r="K38" s="57">
        <f t="shared" si="1"/>
        <v>247.37925121101699</v>
      </c>
      <c r="L38" s="57">
        <v>1465.364358974359</v>
      </c>
      <c r="M38" s="57">
        <v>1850.8800000000003</v>
      </c>
      <c r="N38" s="57">
        <f t="shared" si="2"/>
        <v>126.30851765055023</v>
      </c>
      <c r="O38" s="57">
        <v>7680.9661538461542</v>
      </c>
      <c r="P38" s="57">
        <v>6144.130000000001</v>
      </c>
      <c r="Q38" s="57">
        <f t="shared" si="3"/>
        <v>79.9916296587689</v>
      </c>
      <c r="R38" s="57">
        <v>5735.8930769230774</v>
      </c>
      <c r="S38" s="57">
        <v>58879.49</v>
      </c>
      <c r="T38" s="57">
        <f t="shared" si="4"/>
        <v>1026.5095462969282</v>
      </c>
      <c r="U38" s="18">
        <f t="shared" si="11"/>
        <v>112151.60507692308</v>
      </c>
      <c r="V38" s="18">
        <f t="shared" si="11"/>
        <v>266393.87</v>
      </c>
      <c r="W38" s="57">
        <f t="shared" si="7"/>
        <v>237.53014485818952</v>
      </c>
      <c r="X38" s="57">
        <v>211360.90843920145</v>
      </c>
      <c r="Y38" s="57">
        <v>829607.79</v>
      </c>
      <c r="Z38" s="57">
        <f t="shared" si="8"/>
        <v>392.50767614799452</v>
      </c>
      <c r="AA38" s="18">
        <f t="shared" si="12"/>
        <v>323512.51351612451</v>
      </c>
      <c r="AB38" s="18">
        <f t="shared" si="12"/>
        <v>1096001.6600000001</v>
      </c>
      <c r="AC38" s="57">
        <f t="shared" si="10"/>
        <v>338.78184435217315</v>
      </c>
    </row>
    <row r="39" spans="1:29" ht="15" customHeight="1" x14ac:dyDescent="0.2">
      <c r="A39" s="30"/>
      <c r="B39" s="61" t="s">
        <v>87</v>
      </c>
      <c r="C39" s="19">
        <f>SUM(C32:C38)</f>
        <v>670432.79644296074</v>
      </c>
      <c r="D39" s="19">
        <f>SUM(D32:D38)</f>
        <v>1099569.3358169065</v>
      </c>
      <c r="E39" s="19">
        <f t="shared" si="5"/>
        <v>164.00888226989593</v>
      </c>
      <c r="F39" s="19">
        <f>SUM(F32:F38)</f>
        <v>327613.89783641516</v>
      </c>
      <c r="G39" s="19">
        <f>SUM(G32:G38)</f>
        <v>367955.01</v>
      </c>
      <c r="H39" s="19">
        <f t="shared" si="0"/>
        <v>112.31361441929062</v>
      </c>
      <c r="I39" s="19">
        <f>SUM(I32:I38)</f>
        <v>1770474.3213846153</v>
      </c>
      <c r="J39" s="19">
        <f>SUM(J32:J38)</f>
        <v>1939178.3386253079</v>
      </c>
      <c r="K39" s="19">
        <f t="shared" si="1"/>
        <v>109.52874691279094</v>
      </c>
      <c r="L39" s="19">
        <f>SUM(L32:L38)</f>
        <v>52869.899230769224</v>
      </c>
      <c r="M39" s="19">
        <f>SUM(M32:M38)</f>
        <v>11009.561995800001</v>
      </c>
      <c r="N39" s="19">
        <f t="shared" si="2"/>
        <v>20.823875505691632</v>
      </c>
      <c r="O39" s="19">
        <f>SUM(O32:O38)</f>
        <v>327293.58538461541</v>
      </c>
      <c r="P39" s="19">
        <f>SUM(P32:P38)</f>
        <v>234315.3725536</v>
      </c>
      <c r="Q39" s="19">
        <f t="shared" si="3"/>
        <v>71.591801066998272</v>
      </c>
      <c r="R39" s="19">
        <f>SUM(R32:R38)</f>
        <v>237571.6976923077</v>
      </c>
      <c r="S39" s="19">
        <f>SUM(S32:S38)</f>
        <v>349215.65299649996</v>
      </c>
      <c r="T39" s="19">
        <f t="shared" si="4"/>
        <v>146.99379445812124</v>
      </c>
      <c r="U39" s="19">
        <f>SUM(U32:U38)</f>
        <v>3058642.3001352684</v>
      </c>
      <c r="V39" s="19">
        <f>SUM(V32:V38)</f>
        <v>3633288.2619881146</v>
      </c>
      <c r="W39" s="19">
        <f t="shared" si="7"/>
        <v>118.78761572830641</v>
      </c>
      <c r="X39" s="19">
        <f>SUM(X32:X38)</f>
        <v>3264871.4229401085</v>
      </c>
      <c r="Y39" s="19">
        <f>SUM(Y32:Y38)</f>
        <v>49990451.740525857</v>
      </c>
      <c r="Z39" s="19">
        <f t="shared" si="8"/>
        <v>1531.1614230586774</v>
      </c>
      <c r="AA39" s="19">
        <f>SUM(AA32:AA38)</f>
        <v>6323513.7230753768</v>
      </c>
      <c r="AB39" s="19">
        <f>SUM(AB32:AB38)</f>
        <v>53623740.002513975</v>
      </c>
      <c r="AC39" s="19">
        <f t="shared" si="10"/>
        <v>848.00543417552058</v>
      </c>
    </row>
    <row r="40" spans="1:29" ht="15" customHeight="1" x14ac:dyDescent="0.2">
      <c r="A40" s="34" t="s">
        <v>88</v>
      </c>
      <c r="B40" s="62" t="s">
        <v>89</v>
      </c>
      <c r="C40" s="20">
        <f>C31+C39+C49</f>
        <v>4460232.687380542</v>
      </c>
      <c r="D40" s="20">
        <f>D31+D39+D49</f>
        <v>4366790.4666469544</v>
      </c>
      <c r="E40" s="20">
        <f t="shared" si="5"/>
        <v>97.904992244060125</v>
      </c>
      <c r="F40" s="20">
        <f>F31+F39+F49</f>
        <v>2647510.3658374273</v>
      </c>
      <c r="G40" s="20">
        <f>G31+G39+G49</f>
        <v>2275852.02</v>
      </c>
      <c r="H40" s="20">
        <f t="shared" si="0"/>
        <v>85.961968246350224</v>
      </c>
      <c r="I40" s="20">
        <f>I31+I39+I49</f>
        <v>7498269.6141025638</v>
      </c>
      <c r="J40" s="20">
        <f>J31+J39+J49</f>
        <v>10400499.628035309</v>
      </c>
      <c r="K40" s="20">
        <f t="shared" si="1"/>
        <v>138.70533020677598</v>
      </c>
      <c r="L40" s="20">
        <f>L31+L39+L49</f>
        <v>283531.07746430754</v>
      </c>
      <c r="M40" s="20">
        <f>M31+M39+M49</f>
        <v>89044.860315800004</v>
      </c>
      <c r="N40" s="20">
        <f t="shared" si="2"/>
        <v>31.405679092447798</v>
      </c>
      <c r="O40" s="20">
        <f>O31+O39+O49</f>
        <v>1702026.730769231</v>
      </c>
      <c r="P40" s="20">
        <f>P31+P39+P49</f>
        <v>1113224.0692936</v>
      </c>
      <c r="Q40" s="20">
        <f t="shared" si="3"/>
        <v>65.405792351479604</v>
      </c>
      <c r="R40" s="20">
        <f>R31+R39+R49</f>
        <v>1941826.9213846156</v>
      </c>
      <c r="S40" s="20">
        <f>S31+S39+S49</f>
        <v>862142.11691649992</v>
      </c>
      <c r="T40" s="20">
        <f t="shared" si="4"/>
        <v>44.398504697923919</v>
      </c>
      <c r="U40" s="20">
        <f>U31+U39+U49</f>
        <v>15885887.031101257</v>
      </c>
      <c r="V40" s="20">
        <f>V31+V39+V49</f>
        <v>16831701.141208164</v>
      </c>
      <c r="W40" s="20">
        <f t="shared" si="7"/>
        <v>105.95380105785217</v>
      </c>
      <c r="X40" s="20">
        <f>X31+X39+X49</f>
        <v>16278873.989999998</v>
      </c>
      <c r="Y40" s="20">
        <f>Y31+Y39+Y49</f>
        <v>94370910.546865851</v>
      </c>
      <c r="Z40" s="20">
        <f t="shared" si="8"/>
        <v>579.71399376171382</v>
      </c>
      <c r="AA40" s="20">
        <f>AA31+AA39+AA49</f>
        <v>32164761.021101262</v>
      </c>
      <c r="AB40" s="20">
        <f>AB31+AB39+AB49</f>
        <v>111202611.68807402</v>
      </c>
      <c r="AC40" s="20">
        <f t="shared" si="10"/>
        <v>345.7280830257717</v>
      </c>
    </row>
    <row r="41" spans="1:29" ht="15" customHeight="1" x14ac:dyDescent="0.2">
      <c r="A41" s="32">
        <v>31</v>
      </c>
      <c r="B41" s="36" t="s">
        <v>90</v>
      </c>
      <c r="C41" s="57">
        <v>166387.00309803098</v>
      </c>
      <c r="D41" s="57">
        <v>129115.27</v>
      </c>
      <c r="E41" s="57">
        <f t="shared" si="5"/>
        <v>77.599372304295059</v>
      </c>
      <c r="F41" s="57">
        <v>131108.55886459266</v>
      </c>
      <c r="G41" s="57">
        <v>127146.23</v>
      </c>
      <c r="H41" s="57">
        <f t="shared" si="0"/>
        <v>96.977825933785979</v>
      </c>
      <c r="I41" s="57">
        <v>18081.425538461535</v>
      </c>
      <c r="J41" s="57">
        <v>32369.95</v>
      </c>
      <c r="K41" s="57">
        <f t="shared" si="1"/>
        <v>179.02321877854666</v>
      </c>
      <c r="L41" s="57">
        <v>3105.0169230769229</v>
      </c>
      <c r="M41" s="57">
        <v>943.74</v>
      </c>
      <c r="N41" s="57">
        <f t="shared" si="2"/>
        <v>30.394037242953221</v>
      </c>
      <c r="O41" s="57">
        <v>15541.241538461538</v>
      </c>
      <c r="P41" s="57">
        <v>16929.46</v>
      </c>
      <c r="Q41" s="57">
        <f t="shared" si="3"/>
        <v>108.93248108976938</v>
      </c>
      <c r="R41" s="57">
        <v>18199.220769230767</v>
      </c>
      <c r="S41" s="57">
        <v>5023.1500000000005</v>
      </c>
      <c r="T41" s="57">
        <f t="shared" si="4"/>
        <v>27.600907004175628</v>
      </c>
      <c r="U41" s="18">
        <f>C41+I41+L41+O41+R41</f>
        <v>221313.90786726173</v>
      </c>
      <c r="V41" s="18">
        <f>D41+J41+M41+P41+S41</f>
        <v>184381.56999999998</v>
      </c>
      <c r="W41" s="57">
        <f t="shared" si="7"/>
        <v>83.312238158384162</v>
      </c>
      <c r="X41" s="57">
        <v>8682.2999999999993</v>
      </c>
      <c r="Y41" s="57">
        <v>18891.25</v>
      </c>
      <c r="Z41" s="57">
        <f t="shared" si="8"/>
        <v>217.58347442497956</v>
      </c>
      <c r="AA41" s="18">
        <f>U41+X41</f>
        <v>229996.20786726172</v>
      </c>
      <c r="AB41" s="18">
        <f>V41+Y41</f>
        <v>203272.81999999998</v>
      </c>
      <c r="AC41" s="57">
        <f t="shared" si="10"/>
        <v>88.380944140311783</v>
      </c>
    </row>
    <row r="42" spans="1:29" ht="15" customHeight="1" x14ac:dyDescent="0.2">
      <c r="A42" s="32">
        <v>32</v>
      </c>
      <c r="B42" s="63" t="s">
        <v>122</v>
      </c>
      <c r="C42" s="57">
        <v>139556.1703</v>
      </c>
      <c r="D42" s="57">
        <v>84654.57</v>
      </c>
      <c r="E42" s="57">
        <f t="shared" si="5"/>
        <v>60.65985460766116</v>
      </c>
      <c r="F42" s="57">
        <v>108350.58</v>
      </c>
      <c r="G42" s="57">
        <v>76054</v>
      </c>
      <c r="H42" s="57">
        <f t="shared" si="0"/>
        <v>70.192517658881016</v>
      </c>
      <c r="I42" s="57">
        <v>27021.96</v>
      </c>
      <c r="J42" s="57">
        <v>7056.5499999999993</v>
      </c>
      <c r="K42" s="57">
        <f t="shared" si="1"/>
        <v>26.114130877256862</v>
      </c>
      <c r="L42" s="57">
        <v>3505.75</v>
      </c>
      <c r="M42" s="57">
        <v>795.86</v>
      </c>
      <c r="N42" s="57">
        <f t="shared" si="2"/>
        <v>22.701561720031378</v>
      </c>
      <c r="O42" s="57">
        <v>13920.6</v>
      </c>
      <c r="P42" s="57">
        <v>4912.3600000000006</v>
      </c>
      <c r="Q42" s="57">
        <f t="shared" si="3"/>
        <v>35.288421476085801</v>
      </c>
      <c r="R42" s="57">
        <v>9301.31</v>
      </c>
      <c r="S42" s="57">
        <v>7733.84</v>
      </c>
      <c r="T42" s="57">
        <f t="shared" si="4"/>
        <v>83.147857667360839</v>
      </c>
      <c r="U42" s="18">
        <f>C42+I42+L42+O42+R42</f>
        <v>193305.79029999999</v>
      </c>
      <c r="V42" s="18">
        <f>D42+J42+M42+P42+S42</f>
        <v>105153.18000000001</v>
      </c>
      <c r="W42" s="57">
        <f t="shared" si="7"/>
        <v>54.397325520776199</v>
      </c>
      <c r="X42" s="57">
        <v>15716.849999999999</v>
      </c>
      <c r="Y42" s="57">
        <v>10830.22</v>
      </c>
      <c r="Z42" s="57">
        <f t="shared" si="8"/>
        <v>68.908337230424678</v>
      </c>
      <c r="AA42" s="18">
        <f>U42+X42</f>
        <v>209022.6403</v>
      </c>
      <c r="AB42" s="18">
        <f>V42+Y42</f>
        <v>115983.40000000001</v>
      </c>
      <c r="AC42" s="57">
        <f t="shared" si="10"/>
        <v>55.488438876063704</v>
      </c>
    </row>
    <row r="43" spans="1:29" ht="15" customHeight="1" x14ac:dyDescent="0.2">
      <c r="A43" s="37" t="s">
        <v>93</v>
      </c>
      <c r="B43" s="61" t="s">
        <v>94</v>
      </c>
      <c r="C43" s="19">
        <f>SUM(C41:C42)</f>
        <v>305943.17339803098</v>
      </c>
      <c r="D43" s="19">
        <f>SUM(D41:D42)</f>
        <v>213769.84000000003</v>
      </c>
      <c r="E43" s="19">
        <f t="shared" si="5"/>
        <v>69.872400689877864</v>
      </c>
      <c r="F43" s="19">
        <f>SUM(F41:F42)</f>
        <v>239459.13886459265</v>
      </c>
      <c r="G43" s="19">
        <f>SUM(G41:G42)</f>
        <v>203200.22999999998</v>
      </c>
      <c r="H43" s="19">
        <f t="shared" si="0"/>
        <v>84.857997470250638</v>
      </c>
      <c r="I43" s="19">
        <f>SUM(I41:I42)</f>
        <v>45103.385538461531</v>
      </c>
      <c r="J43" s="19">
        <f>SUM(J41:J42)</f>
        <v>39426.5</v>
      </c>
      <c r="K43" s="19">
        <f t="shared" si="1"/>
        <v>87.4136154732318</v>
      </c>
      <c r="L43" s="19">
        <f>SUM(L41:L42)</f>
        <v>6610.7669230769225</v>
      </c>
      <c r="M43" s="19">
        <f>SUM(M41:M42)</f>
        <v>1739.6</v>
      </c>
      <c r="N43" s="19">
        <f t="shared" si="2"/>
        <v>26.314647305555262</v>
      </c>
      <c r="O43" s="19">
        <f>SUM(O41:O42)</f>
        <v>29461.841538461536</v>
      </c>
      <c r="P43" s="19">
        <f>SUM(P41:P42)</f>
        <v>21841.82</v>
      </c>
      <c r="Q43" s="19">
        <f t="shared" si="3"/>
        <v>74.135963196618818</v>
      </c>
      <c r="R43" s="19">
        <f>SUM(R41:R42)</f>
        <v>27500.530769230769</v>
      </c>
      <c r="S43" s="19">
        <f>SUM(S41:S42)</f>
        <v>12756.990000000002</v>
      </c>
      <c r="T43" s="19">
        <f t="shared" si="4"/>
        <v>46.388159221542303</v>
      </c>
      <c r="U43" s="19">
        <f>SUM(U41:U42)</f>
        <v>414619.69816726173</v>
      </c>
      <c r="V43" s="19">
        <f>SUM(V41:V42)</f>
        <v>289534.75</v>
      </c>
      <c r="W43" s="19">
        <f t="shared" si="7"/>
        <v>69.831402434526595</v>
      </c>
      <c r="X43" s="19">
        <f>SUM(X41:X42)</f>
        <v>24399.149999999998</v>
      </c>
      <c r="Y43" s="19">
        <f>SUM(Y41:Y42)</f>
        <v>29721.47</v>
      </c>
      <c r="Z43" s="19">
        <f t="shared" si="8"/>
        <v>121.81354678339207</v>
      </c>
      <c r="AA43" s="19">
        <f>SUM(AA41:AA42)</f>
        <v>439018.84816726169</v>
      </c>
      <c r="AB43" s="19">
        <f>SUM(AB41:AB42)</f>
        <v>319256.21999999997</v>
      </c>
      <c r="AC43" s="19">
        <f t="shared" si="10"/>
        <v>72.720390327835446</v>
      </c>
    </row>
    <row r="44" spans="1:29" ht="15" customHeight="1" x14ac:dyDescent="0.2">
      <c r="A44" s="32">
        <v>33</v>
      </c>
      <c r="B44" s="36" t="s">
        <v>95</v>
      </c>
      <c r="C44" s="57">
        <v>1908609.0784289176</v>
      </c>
      <c r="D44" s="57">
        <v>2705944.7399999998</v>
      </c>
      <c r="E44" s="57">
        <f t="shared" si="5"/>
        <v>141.77574499579629</v>
      </c>
      <c r="F44" s="57">
        <v>1544902.8015571223</v>
      </c>
      <c r="G44" s="57">
        <v>1579090.0999999999</v>
      </c>
      <c r="H44" s="57">
        <f t="shared" si="0"/>
        <v>102.21290934344995</v>
      </c>
      <c r="I44" s="57">
        <v>196349.55035897437</v>
      </c>
      <c r="J44" s="57">
        <v>8851.4299999999985</v>
      </c>
      <c r="K44" s="57">
        <f t="shared" si="1"/>
        <v>4.5079960630505376</v>
      </c>
      <c r="L44" s="57">
        <v>21176.57794871795</v>
      </c>
      <c r="M44" s="57">
        <v>1117.79</v>
      </c>
      <c r="N44" s="57">
        <f t="shared" si="2"/>
        <v>5.2784260172105473</v>
      </c>
      <c r="O44" s="57">
        <v>89535.877692307695</v>
      </c>
      <c r="P44" s="57">
        <v>17692.96</v>
      </c>
      <c r="Q44" s="57">
        <f t="shared" si="3"/>
        <v>19.760748937763591</v>
      </c>
      <c r="R44" s="57">
        <v>145788.08384615387</v>
      </c>
      <c r="S44" s="57">
        <v>188214.67</v>
      </c>
      <c r="T44" s="57">
        <f t="shared" si="4"/>
        <v>129.10154591140503</v>
      </c>
      <c r="U44" s="18">
        <f>C44+I44+L44+O44+R44</f>
        <v>2361459.1682750713</v>
      </c>
      <c r="V44" s="18">
        <f>D44+J44+M44+P44+S44</f>
        <v>2921821.59</v>
      </c>
      <c r="W44" s="57">
        <f t="shared" si="7"/>
        <v>123.72949866138254</v>
      </c>
      <c r="X44" s="57">
        <v>282900.92000000004</v>
      </c>
      <c r="Y44" s="57">
        <v>1017716.3400000001</v>
      </c>
      <c r="Z44" s="57">
        <f t="shared" si="8"/>
        <v>359.74302946770194</v>
      </c>
      <c r="AA44" s="18">
        <f>U44+X44</f>
        <v>2644360.0882750712</v>
      </c>
      <c r="AB44" s="18">
        <f>V44+Y44</f>
        <v>3939537.9299999997</v>
      </c>
      <c r="AC44" s="57">
        <f t="shared" si="10"/>
        <v>148.97887573888545</v>
      </c>
    </row>
    <row r="45" spans="1:29" ht="15" customHeight="1" x14ac:dyDescent="0.2">
      <c r="A45" s="32">
        <v>34</v>
      </c>
      <c r="B45" s="36" t="s">
        <v>96</v>
      </c>
      <c r="C45" s="57"/>
      <c r="D45" s="57"/>
      <c r="E45" s="57" t="e">
        <f t="shared" si="5"/>
        <v>#DIV/0!</v>
      </c>
      <c r="F45" s="57"/>
      <c r="G45" s="57"/>
      <c r="H45" s="57" t="e">
        <f t="shared" si="0"/>
        <v>#DIV/0!</v>
      </c>
      <c r="I45" s="57"/>
      <c r="J45" s="57"/>
      <c r="K45" s="57" t="e">
        <f t="shared" si="1"/>
        <v>#DIV/0!</v>
      </c>
      <c r="L45" s="57"/>
      <c r="M45" s="57"/>
      <c r="N45" s="57" t="e">
        <f t="shared" si="2"/>
        <v>#DIV/0!</v>
      </c>
      <c r="O45" s="57"/>
      <c r="P45" s="57"/>
      <c r="Q45" s="57" t="e">
        <f t="shared" si="3"/>
        <v>#DIV/0!</v>
      </c>
      <c r="R45" s="57"/>
      <c r="S45" s="57"/>
      <c r="T45" s="57" t="e">
        <f t="shared" si="4"/>
        <v>#DIV/0!</v>
      </c>
      <c r="U45" s="18">
        <f>C45+I45+L45+O45+R45</f>
        <v>0</v>
      </c>
      <c r="V45" s="18">
        <f>D45+J45+M45+P45+S45</f>
        <v>0</v>
      </c>
      <c r="W45" s="57" t="e">
        <f t="shared" si="7"/>
        <v>#DIV/0!</v>
      </c>
      <c r="X45" s="57"/>
      <c r="Y45" s="57"/>
      <c r="Z45" s="57" t="e">
        <f t="shared" si="8"/>
        <v>#DIV/0!</v>
      </c>
      <c r="AA45" s="18">
        <f>U45+X45</f>
        <v>0</v>
      </c>
      <c r="AB45" s="18">
        <f>V45+Y45</f>
        <v>0</v>
      </c>
      <c r="AC45" s="57" t="e">
        <f t="shared" si="10"/>
        <v>#DIV/0!</v>
      </c>
    </row>
    <row r="46" spans="1:29" ht="15" customHeight="1" x14ac:dyDescent="0.2">
      <c r="A46" s="37" t="s">
        <v>97</v>
      </c>
      <c r="B46" s="61" t="s">
        <v>98</v>
      </c>
      <c r="C46" s="19">
        <f>SUM(C44:C45)</f>
        <v>1908609.0784289176</v>
      </c>
      <c r="D46" s="19">
        <f>SUM(D44:D45)</f>
        <v>2705944.7399999998</v>
      </c>
      <c r="E46" s="19">
        <f t="shared" si="5"/>
        <v>141.77574499579629</v>
      </c>
      <c r="F46" s="19">
        <f>SUM(F44:F45)</f>
        <v>1544902.8015571223</v>
      </c>
      <c r="G46" s="19">
        <f>SUM(G44:G45)</f>
        <v>1579090.0999999999</v>
      </c>
      <c r="H46" s="19">
        <f t="shared" si="0"/>
        <v>102.21290934344995</v>
      </c>
      <c r="I46" s="19">
        <f>SUM(I44:I45)</f>
        <v>196349.55035897437</v>
      </c>
      <c r="J46" s="19">
        <f>SUM(J44:J45)</f>
        <v>8851.4299999999985</v>
      </c>
      <c r="K46" s="19">
        <f t="shared" si="1"/>
        <v>4.5079960630505376</v>
      </c>
      <c r="L46" s="19">
        <f>SUM(L44:L45)</f>
        <v>21176.57794871795</v>
      </c>
      <c r="M46" s="19">
        <f>SUM(M44:M45)</f>
        <v>1117.79</v>
      </c>
      <c r="N46" s="19">
        <f t="shared" si="2"/>
        <v>5.2784260172105473</v>
      </c>
      <c r="O46" s="19">
        <f>SUM(O44:O45)</f>
        <v>89535.877692307695</v>
      </c>
      <c r="P46" s="19">
        <f>SUM(P44:P45)</f>
        <v>17692.96</v>
      </c>
      <c r="Q46" s="19">
        <f t="shared" si="3"/>
        <v>19.760748937763591</v>
      </c>
      <c r="R46" s="19">
        <f>SUM(R44:R45)</f>
        <v>145788.08384615387</v>
      </c>
      <c r="S46" s="19">
        <f>SUM(S44:S45)</f>
        <v>188214.67</v>
      </c>
      <c r="T46" s="19">
        <f t="shared" si="4"/>
        <v>129.10154591140503</v>
      </c>
      <c r="U46" s="19">
        <f>SUM(U44:U45)</f>
        <v>2361459.1682750713</v>
      </c>
      <c r="V46" s="19">
        <f>SUM(V44:V45)</f>
        <v>2921821.59</v>
      </c>
      <c r="W46" s="19">
        <f t="shared" si="7"/>
        <v>123.72949866138254</v>
      </c>
      <c r="X46" s="19">
        <f>SUM(X44:X45)</f>
        <v>282900.92000000004</v>
      </c>
      <c r="Y46" s="19">
        <f>SUM(Y44:Y45)</f>
        <v>1017716.3400000001</v>
      </c>
      <c r="Z46" s="19">
        <f t="shared" si="8"/>
        <v>359.74302946770194</v>
      </c>
      <c r="AA46" s="19">
        <f>SUM(AA44:AA45)</f>
        <v>2644360.0882750712</v>
      </c>
      <c r="AB46" s="19">
        <f>SUM(AB44:AB45)</f>
        <v>3939537.9299999997</v>
      </c>
      <c r="AC46" s="19">
        <f t="shared" si="10"/>
        <v>148.97887573888545</v>
      </c>
    </row>
    <row r="47" spans="1:29" ht="15" customHeight="1" x14ac:dyDescent="0.2">
      <c r="A47" s="32">
        <v>35</v>
      </c>
      <c r="B47" s="44" t="s">
        <v>99</v>
      </c>
      <c r="C47" s="57"/>
      <c r="D47" s="57"/>
      <c r="E47" s="57" t="e">
        <f t="shared" si="5"/>
        <v>#DIV/0!</v>
      </c>
      <c r="F47" s="57"/>
      <c r="G47" s="57"/>
      <c r="H47" s="57" t="e">
        <f t="shared" si="0"/>
        <v>#DIV/0!</v>
      </c>
      <c r="I47" s="57"/>
      <c r="J47" s="57"/>
      <c r="K47" s="57" t="e">
        <f t="shared" si="1"/>
        <v>#DIV/0!</v>
      </c>
      <c r="L47" s="57"/>
      <c r="M47" s="57"/>
      <c r="N47" s="57" t="e">
        <f t="shared" si="2"/>
        <v>#DIV/0!</v>
      </c>
      <c r="O47" s="57"/>
      <c r="P47" s="57"/>
      <c r="Q47" s="57" t="e">
        <f t="shared" si="3"/>
        <v>#DIV/0!</v>
      </c>
      <c r="R47" s="57"/>
      <c r="S47" s="57"/>
      <c r="T47" s="57" t="e">
        <f t="shared" si="4"/>
        <v>#DIV/0!</v>
      </c>
      <c r="U47" s="18">
        <f>C47+I47+L47+O47+R47</f>
        <v>0</v>
      </c>
      <c r="V47" s="18">
        <f>D47+J47+M47+P47+S47</f>
        <v>0</v>
      </c>
      <c r="W47" s="57" t="e">
        <f t="shared" si="7"/>
        <v>#DIV/0!</v>
      </c>
      <c r="X47" s="57"/>
      <c r="Y47" s="57"/>
      <c r="Z47" s="57" t="e">
        <f t="shared" si="8"/>
        <v>#DIV/0!</v>
      </c>
      <c r="AA47" s="18">
        <f>U47+X47</f>
        <v>0</v>
      </c>
      <c r="AB47" s="18">
        <f>V47+Y47</f>
        <v>0</v>
      </c>
      <c r="AC47" s="57" t="e">
        <f t="shared" si="10"/>
        <v>#DIV/0!</v>
      </c>
    </row>
    <row r="48" spans="1:29" ht="15" customHeight="1" x14ac:dyDescent="0.2">
      <c r="A48" s="64">
        <v>36</v>
      </c>
      <c r="B48" s="44" t="s">
        <v>123</v>
      </c>
      <c r="C48" s="18">
        <v>10043.577009311559</v>
      </c>
      <c r="D48" s="18"/>
      <c r="E48" s="18">
        <f t="shared" si="5"/>
        <v>0</v>
      </c>
      <c r="F48" s="18">
        <v>5142.7013892780515</v>
      </c>
      <c r="G48" s="18">
        <v>1995.22</v>
      </c>
      <c r="H48" s="18">
        <f t="shared" si="0"/>
        <v>38.797119431429699</v>
      </c>
      <c r="I48" s="18">
        <v>107108.6</v>
      </c>
      <c r="J48" s="18"/>
      <c r="K48" s="18">
        <f t="shared" si="1"/>
        <v>0</v>
      </c>
      <c r="L48" s="18">
        <v>1509.74</v>
      </c>
      <c r="M48" s="18"/>
      <c r="N48" s="18">
        <f t="shared" si="2"/>
        <v>0</v>
      </c>
      <c r="O48" s="18">
        <v>8543.7199999999993</v>
      </c>
      <c r="P48" s="18"/>
      <c r="Q48" s="18">
        <f t="shared" si="3"/>
        <v>0</v>
      </c>
      <c r="R48" s="18">
        <v>287152.7</v>
      </c>
      <c r="S48" s="18"/>
      <c r="T48" s="18">
        <f t="shared" si="4"/>
        <v>0</v>
      </c>
      <c r="U48" s="18">
        <f>C48+I48+L48+O48+R48</f>
        <v>414358.3370093116</v>
      </c>
      <c r="V48" s="18">
        <f>D48+J48+M48+P48+S48</f>
        <v>0</v>
      </c>
      <c r="W48" s="18">
        <f t="shared" si="7"/>
        <v>0</v>
      </c>
      <c r="X48" s="18">
        <v>546902.9</v>
      </c>
      <c r="Y48" s="18"/>
      <c r="Z48" s="18">
        <f t="shared" si="8"/>
        <v>0</v>
      </c>
      <c r="AA48" s="18">
        <f>U48+X48</f>
        <v>961261.23700931156</v>
      </c>
      <c r="AB48" s="18">
        <f>V48+Y48</f>
        <v>0</v>
      </c>
      <c r="AC48" s="18">
        <f t="shared" si="10"/>
        <v>0</v>
      </c>
    </row>
    <row r="49" spans="1:29" ht="15" customHeight="1" x14ac:dyDescent="0.2">
      <c r="A49" s="37" t="s">
        <v>100</v>
      </c>
      <c r="B49" s="61" t="s">
        <v>101</v>
      </c>
      <c r="C49" s="19">
        <f>C47+C48</f>
        <v>10043.577009311559</v>
      </c>
      <c r="D49" s="19">
        <f>D47+D48</f>
        <v>0</v>
      </c>
      <c r="E49" s="19">
        <f t="shared" si="5"/>
        <v>0</v>
      </c>
      <c r="F49" s="19">
        <f>F47+F48</f>
        <v>5142.7013892780515</v>
      </c>
      <c r="G49" s="19">
        <f>G47+G48</f>
        <v>1995.22</v>
      </c>
      <c r="H49" s="19">
        <f t="shared" si="0"/>
        <v>38.797119431429699</v>
      </c>
      <c r="I49" s="19">
        <f>I47+I48</f>
        <v>107108.6</v>
      </c>
      <c r="J49" s="19">
        <f>J47+J48</f>
        <v>0</v>
      </c>
      <c r="K49" s="19">
        <f t="shared" si="1"/>
        <v>0</v>
      </c>
      <c r="L49" s="19">
        <f>L47+L48</f>
        <v>1509.74</v>
      </c>
      <c r="M49" s="19">
        <f>M47+M48</f>
        <v>0</v>
      </c>
      <c r="N49" s="19">
        <f t="shared" si="2"/>
        <v>0</v>
      </c>
      <c r="O49" s="19">
        <f>O47+O48</f>
        <v>8543.7199999999993</v>
      </c>
      <c r="P49" s="19">
        <f>P47+P48</f>
        <v>0</v>
      </c>
      <c r="Q49" s="19">
        <f t="shared" si="3"/>
        <v>0</v>
      </c>
      <c r="R49" s="19">
        <f>R47+R48</f>
        <v>287152.7</v>
      </c>
      <c r="S49" s="19">
        <f>S47+S48</f>
        <v>0</v>
      </c>
      <c r="T49" s="19">
        <f t="shared" si="4"/>
        <v>0</v>
      </c>
      <c r="U49" s="19">
        <f>U47+U48</f>
        <v>414358.3370093116</v>
      </c>
      <c r="V49" s="19">
        <f>V47+V48</f>
        <v>0</v>
      </c>
      <c r="W49" s="19">
        <f t="shared" si="7"/>
        <v>0</v>
      </c>
      <c r="X49" s="19">
        <f>X47+X48</f>
        <v>546902.9</v>
      </c>
      <c r="Y49" s="19">
        <f>Y47+Y48</f>
        <v>0</v>
      </c>
      <c r="Z49" s="19">
        <f t="shared" si="8"/>
        <v>0</v>
      </c>
      <c r="AA49" s="19">
        <f>AA47+AA48</f>
        <v>961261.23700931156</v>
      </c>
      <c r="AB49" s="19">
        <f>AB47+AB48</f>
        <v>0</v>
      </c>
      <c r="AC49" s="19">
        <f t="shared" si="10"/>
        <v>0</v>
      </c>
    </row>
    <row r="50" spans="1:29" ht="15" customHeight="1" x14ac:dyDescent="0.2">
      <c r="A50" s="39"/>
      <c r="B50" s="65" t="s">
        <v>102</v>
      </c>
      <c r="C50" s="20">
        <f>C40+C43+C46</f>
        <v>6674784.9392074905</v>
      </c>
      <c r="D50" s="20">
        <f>D40+D43+D46</f>
        <v>7286505.0466469545</v>
      </c>
      <c r="E50" s="20">
        <f t="shared" si="5"/>
        <v>109.16464145303375</v>
      </c>
      <c r="F50" s="20">
        <f>F40+F43+F46</f>
        <v>4431872.3062591422</v>
      </c>
      <c r="G50" s="20">
        <f>G40+G43+G46</f>
        <v>4058142.3499999996</v>
      </c>
      <c r="H50" s="20">
        <f t="shared" si="0"/>
        <v>91.567221922632484</v>
      </c>
      <c r="I50" s="20">
        <f>I40+I43+I46</f>
        <v>7739722.5499999998</v>
      </c>
      <c r="J50" s="20">
        <f>J40+J43+J46</f>
        <v>10448777.558035308</v>
      </c>
      <c r="K50" s="20">
        <f t="shared" si="1"/>
        <v>135.00196538744541</v>
      </c>
      <c r="L50" s="20">
        <f>L40+L43+L46</f>
        <v>311318.42233610241</v>
      </c>
      <c r="M50" s="20">
        <f>M40+M43+M46</f>
        <v>91902.250315800004</v>
      </c>
      <c r="N50" s="20">
        <f t="shared" si="2"/>
        <v>29.520337931232817</v>
      </c>
      <c r="O50" s="20">
        <f>O40+O43+O46</f>
        <v>1821024.4500000002</v>
      </c>
      <c r="P50" s="20">
        <f>P40+P43+P46</f>
        <v>1152758.8492936001</v>
      </c>
      <c r="Q50" s="20">
        <f t="shared" si="3"/>
        <v>63.302766159652599</v>
      </c>
      <c r="R50" s="20">
        <f>R40+R43+R46</f>
        <v>2115115.5360000003</v>
      </c>
      <c r="S50" s="20">
        <f>S40+S43+S46</f>
        <v>1063113.7769164999</v>
      </c>
      <c r="T50" s="20">
        <f t="shared" si="4"/>
        <v>50.262681107577087</v>
      </c>
      <c r="U50" s="20">
        <f>U40+U43+U46</f>
        <v>18661965.897543591</v>
      </c>
      <c r="V50" s="20">
        <f>V40+V43+V46</f>
        <v>20043057.481208164</v>
      </c>
      <c r="W50" s="20">
        <f t="shared" si="7"/>
        <v>107.40056857485931</v>
      </c>
      <c r="X50" s="20">
        <f>X40+X43+X46</f>
        <v>16586174.059999999</v>
      </c>
      <c r="Y50" s="20">
        <f>Y40+Y43+Y46</f>
        <v>95418348.356865853</v>
      </c>
      <c r="Z50" s="20">
        <f t="shared" si="8"/>
        <v>575.28847829338326</v>
      </c>
      <c r="AA50" s="20">
        <f>AA40+AA43+AA46</f>
        <v>35248139.957543597</v>
      </c>
      <c r="AB50" s="20">
        <f>AB40+AB43+AB46</f>
        <v>115461405.83807403</v>
      </c>
      <c r="AC50" s="20">
        <f t="shared" si="10"/>
        <v>327.56737228445911</v>
      </c>
    </row>
    <row r="51" spans="1:29" ht="15" customHeight="1" x14ac:dyDescent="0.2"/>
    <row r="52" spans="1:29" ht="15" customHeight="1" x14ac:dyDescent="0.2"/>
    <row r="53" spans="1:29" ht="15" customHeight="1" x14ac:dyDescent="0.2"/>
    <row r="54" spans="1:29" ht="15" customHeight="1" x14ac:dyDescent="0.2"/>
    <row r="55" spans="1:29" ht="15" customHeight="1" x14ac:dyDescent="0.2"/>
    <row r="56" spans="1:29" ht="15" customHeight="1" x14ac:dyDescent="0.2"/>
    <row r="57" spans="1:29" ht="15" customHeight="1" x14ac:dyDescent="0.2"/>
    <row r="58" spans="1:29" ht="15" customHeight="1" x14ac:dyDescent="0.2"/>
    <row r="59" spans="1:29" ht="15" customHeight="1" x14ac:dyDescent="0.2"/>
    <row r="60" spans="1:29" ht="15" customHeight="1" x14ac:dyDescent="0.2"/>
    <row r="61" spans="1:29" ht="15" customHeight="1" x14ac:dyDescent="0.2"/>
    <row r="62" spans="1:29" ht="15" customHeight="1" x14ac:dyDescent="0.2"/>
    <row r="63" spans="1:29" ht="15" customHeight="1" x14ac:dyDescent="0.2"/>
    <row r="64" spans="1:2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</sheetData>
  <sheetProtection password="CA2B" sheet="1" objects="1" scenarios="1"/>
  <mergeCells count="11">
    <mergeCell ref="AA5:AC5"/>
    <mergeCell ref="A5:A6"/>
    <mergeCell ref="B5:B6"/>
    <mergeCell ref="C5:E5"/>
    <mergeCell ref="F5:H5"/>
    <mergeCell ref="I5:K5"/>
    <mergeCell ref="L5:N5"/>
    <mergeCell ref="O5:Q5"/>
    <mergeCell ref="R5:T5"/>
    <mergeCell ref="U5:W5"/>
    <mergeCell ref="X5:Z5"/>
  </mergeCells>
  <dataValidations count="1">
    <dataValidation type="whole" allowBlank="1" showInputMessage="1" showErrorMessage="1" sqref="AA46:AB46 AA39:AB39 AA31:AB31 L46:M46 U39:V39 O46:P46 C31:D31 U49:V49 AA49:AB49 U31:V31 C39:D39 C48:D49 R46:S46 U46:V46 C46:D46 F31:G31 I31:J31 L31:M31 O31:P31 R31:S31 F39:G39 I39:J39 L39:M39 O39:P39 R39:S39 F48:G49 I48:J49 L48:M49 O48:P49 R48:S49 F46:G46 I46:J46 X31:Y31 X39:Y39 X48:Y49 X46:Y46">
      <formula1>0</formula1>
      <formula2>99999999999999900000</formula2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Mar 2012 Bank wise</vt:lpstr>
      <vt:lpstr>Mar 2012 Dist wise</vt:lpstr>
      <vt:lpstr>Mar 2013 Bank wise</vt:lpstr>
      <vt:lpstr>Mar 2013 Dist wise</vt:lpstr>
      <vt:lpstr>Mar 2014 Bank wise</vt:lpstr>
      <vt:lpstr>Mar 2014 Dist wise</vt:lpstr>
      <vt:lpstr>Mar 2015 Bank wise</vt:lpstr>
      <vt:lpstr>Mar 2015 Dist wise</vt:lpstr>
      <vt:lpstr>Mar 2016 Bank wise</vt:lpstr>
      <vt:lpstr>Mar 2016 Dist wise</vt:lpstr>
      <vt:lpstr>Mar 2017 Bank wise</vt:lpstr>
      <vt:lpstr>Mar 2017 Dist wise</vt:lpstr>
      <vt:lpstr>Mar 2018 Bank wise</vt:lpstr>
      <vt:lpstr>Mar 2018 Dist wise</vt:lpstr>
      <vt:lpstr>Mar 2019 Bank wise</vt:lpstr>
      <vt:lpstr>Mar 2019 Dist wise</vt:lpstr>
      <vt:lpstr>Mar 2020 Bank wise</vt:lpstr>
      <vt:lpstr>Mar 2020 Dist wise</vt:lpstr>
      <vt:lpstr>Jun 2020</vt:lpstr>
      <vt:lpstr>Sep 2020</vt:lpstr>
      <vt:lpstr>Dec 2020</vt:lpstr>
      <vt:lpstr>March 2021 Bank wise</vt:lpstr>
      <vt:lpstr>March 2021 Dist wise</vt:lpstr>
      <vt:lpstr>June 2021 Bank wise</vt:lpstr>
      <vt:lpstr>Sept 21 Bank wise</vt:lpstr>
      <vt:lpstr>December 2021 Bank wise</vt:lpstr>
      <vt:lpstr>'December 2021 Bank wise'!Print_Area</vt:lpstr>
      <vt:lpstr>'Mar 2012 Bank wise'!Print_Area</vt:lpstr>
      <vt:lpstr>'Mar 2013 Bank wise'!Print_Area</vt:lpstr>
      <vt:lpstr>'Mar 2013 Dist wise'!Print_Area</vt:lpstr>
      <vt:lpstr>'Mar 2014 Bank wise'!Print_Area</vt:lpstr>
      <vt:lpstr>'Mar 2014 Dist wise'!Print_Area</vt:lpstr>
      <vt:lpstr>'Mar 2015 Bank wise'!Print_Area</vt:lpstr>
      <vt:lpstr>'Mar 2015 Dist wise'!Print_Area</vt:lpstr>
      <vt:lpstr>'Mar 2016 Bank wise'!Print_Area</vt:lpstr>
      <vt:lpstr>'Mar 2016 Dist wise'!Print_Area</vt:lpstr>
      <vt:lpstr>'Mar 2017 Bank wise'!Print_Area</vt:lpstr>
      <vt:lpstr>'Mar 2017 Dist wise'!Print_Area</vt:lpstr>
      <vt:lpstr>'Mar 2018 Bank wise'!Print_Area</vt:lpstr>
      <vt:lpstr>'Mar 2018 Dist wise'!Print_Area</vt:lpstr>
      <vt:lpstr>'Mar 2019 Bank wise'!Print_Area</vt:lpstr>
      <vt:lpstr>'Mar 2019 Dist wise'!Print_Area</vt:lpstr>
      <vt:lpstr>'Mar 2020 Bank wise'!Print_Area</vt:lpstr>
      <vt:lpstr>'Mar 2020 Dist wise'!Print_Area</vt:lpstr>
      <vt:lpstr>'December 2021 Bank wise'!Print_Titles</vt:lpstr>
      <vt:lpstr>'Mar 2012 Bank wise'!Print_Titles</vt:lpstr>
      <vt:lpstr>'Mar 2015 Bank wise'!Print_Titles</vt:lpstr>
      <vt:lpstr>'Mar 2015 Dist wise'!Print_Titles</vt:lpstr>
      <vt:lpstr>'Mar 2016 Bank wise'!Print_Titles</vt:lpstr>
      <vt:lpstr>'Mar 2016 Dist wise'!Print_Titles</vt:lpstr>
      <vt:lpstr>'Sept 21 Bank wise'!Print_Titles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b012115</dc:creator>
  <cp:lastModifiedBy>A.R.Teke</cp:lastModifiedBy>
  <dcterms:created xsi:type="dcterms:W3CDTF">2013-11-22T12:08:56Z</dcterms:created>
  <dcterms:modified xsi:type="dcterms:W3CDTF">2022-03-04T14:15:59Z</dcterms:modified>
</cp:coreProperties>
</file>